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770" yWindow="0" windowWidth="18855" windowHeight="11175" tabRatio="861"/>
  </bookViews>
  <sheets>
    <sheet name="CAC Tariff Rates" sheetId="4" r:id="rId1"/>
    <sheet name="SAC Large Tariff Rates" sheetId="10" r:id="rId2"/>
    <sheet name="SAC Small Tariff Rates" sheetId="11" r:id="rId3"/>
    <sheet name="SAC Unmetered Rates" sheetId="12" r:id="rId4"/>
    <sheet name="DLFs" sheetId="8" r:id="rId5"/>
    <sheet name="Additional MEG NTCs" sheetId="13" r:id="rId6"/>
    <sheet name="List of Network Tariff Codes" sheetId="14" r:id="rId7"/>
    <sheet name="ACS Price List" sheetId="15" r:id="rId8"/>
  </sheets>
  <externalReferences>
    <externalReference r:id="rId9"/>
  </externalReferences>
  <definedNames>
    <definedName name="_xlnm._FilterDatabase" localSheetId="7" hidden="1">'ACS Price List'!$A$12:$Q$89</definedName>
    <definedName name="_xlnm._FilterDatabase" localSheetId="0" hidden="1">'CAC Tariff Rates'!#REF!</definedName>
    <definedName name="_Order1" hidden="1">0</definedName>
    <definedName name="anscount" hidden="1">1</definedName>
    <definedName name="current_pricing_year">'[1]Model builder'!$E$23</definedName>
    <definedName name="JS_final_round">[1]JS!$C$25:$L$34</definedName>
    <definedName name="JS_final_round_C">[1]JS!$C$24:$L$24</definedName>
    <definedName name="limcount" hidden="1">1</definedName>
    <definedName name="_xlnm.Print_Area" localSheetId="7">'ACS Price List'!$A$5:$Q$90</definedName>
    <definedName name="_xlnm.Print_Area" localSheetId="1">'SAC Large Tariff Rates'!$A$1:$V$141</definedName>
    <definedName name="_xlnm.Print_Titles" localSheetId="7">'ACS Price List'!$5:$13</definedName>
    <definedName name="ProdCodes">'ACS Price List'!$D$13:$G$89</definedName>
    <definedName name="sencount" hidden="1">1</definedName>
    <definedName name="Z_07999215_E707_4069_97E5_2B85A5FC3024_.wvu.PrintArea" localSheetId="5" hidden="1">'Additional MEG NTCs'!$C$6:$K$10</definedName>
    <definedName name="Z_07999215_E707_4069_97E5_2B85A5FC3024_.wvu.PrintArea" localSheetId="1" hidden="1">'SAC Large Tariff Rates'!$C$39:$S$133</definedName>
    <definedName name="Z_07999215_E707_4069_97E5_2B85A5FC3024_.wvu.PrintArea" localSheetId="2" hidden="1">'SAC Small Tariff Rates'!$C$7:$M$125</definedName>
    <definedName name="Z_07999215_E707_4069_97E5_2B85A5FC3024_.wvu.PrintArea" localSheetId="3" hidden="1">'SAC Unmetered Rates'!$C$8:$L$35</definedName>
    <definedName name="Z_D030C3FE_CD3A_49B5_AF62_7457EF741067_.wvu.PrintArea" localSheetId="5" hidden="1">'Additional MEG NTCs'!$C$6:$K$10</definedName>
    <definedName name="Z_D030C3FE_CD3A_49B5_AF62_7457EF741067_.wvu.PrintArea" localSheetId="1" hidden="1">'SAC Large Tariff Rates'!$C$39:$S$133</definedName>
    <definedName name="Z_D030C3FE_CD3A_49B5_AF62_7457EF741067_.wvu.PrintArea" localSheetId="2" hidden="1">'SAC Small Tariff Rates'!$C$7:$M$125</definedName>
    <definedName name="Z_D030C3FE_CD3A_49B5_AF62_7457EF741067_.wvu.PrintArea" localSheetId="3" hidden="1">'SAC Unmetered Rates'!$C$8:$L$35</definedName>
    <definedName name="Z_FB458C62_3D77_4EB6_93BC_1C1381A8DB8D_.wvu.PrintArea" localSheetId="7" hidden="1">'ACS Price List'!$A$5:$N$90</definedName>
    <definedName name="Z_FB458C62_3D77_4EB6_93BC_1C1381A8DB8D_.wvu.PrintTitles" localSheetId="7" hidden="1">'ACS Price List'!$5:$13</definedName>
    <definedName name="Z_FB458C62_3D77_4EB6_93BC_1C1381A8DB8D_.wvu.Rows" localSheetId="7" hidden="1">'ACS Price List'!$1:$2</definedName>
  </definedNames>
  <calcPr calcId="145621"/>
</workbook>
</file>

<file path=xl/calcChain.xml><?xml version="1.0" encoding="utf-8"?>
<calcChain xmlns="http://schemas.openxmlformats.org/spreadsheetml/2006/main">
  <c r="J26" i="15" l="1"/>
  <c r="J16" i="15"/>
  <c r="J17" i="15"/>
  <c r="J18" i="15"/>
  <c r="J19" i="15"/>
  <c r="J20" i="15"/>
  <c r="J22" i="15"/>
  <c r="J23" i="15"/>
  <c r="L24" i="15"/>
  <c r="L25" i="15"/>
  <c r="J27" i="15"/>
  <c r="L28" i="15"/>
  <c r="L29" i="15"/>
  <c r="J30" i="15"/>
  <c r="J32" i="15"/>
  <c r="J33" i="15"/>
  <c r="L34" i="15"/>
  <c r="L35" i="15"/>
  <c r="J36" i="15"/>
  <c r="L36" i="15" s="1"/>
  <c r="K36" i="15"/>
  <c r="J37" i="15"/>
  <c r="J38" i="15"/>
  <c r="L39" i="15"/>
  <c r="L40" i="15"/>
  <c r="J41" i="15"/>
  <c r="J42" i="15"/>
  <c r="J43" i="15"/>
  <c r="L46" i="15"/>
  <c r="J47" i="15"/>
  <c r="J48" i="15"/>
  <c r="J49" i="15"/>
  <c r="L50" i="15"/>
  <c r="L51" i="15"/>
  <c r="L52" i="15"/>
  <c r="J53" i="15"/>
  <c r="J56" i="15"/>
  <c r="J57" i="15"/>
  <c r="L58" i="15"/>
  <c r="L59" i="15"/>
  <c r="J60" i="15"/>
  <c r="J61" i="15"/>
  <c r="L62" i="15"/>
  <c r="L63" i="15"/>
  <c r="J64" i="15"/>
  <c r="J65" i="15"/>
  <c r="L66" i="15"/>
  <c r="L67" i="15"/>
  <c r="J68" i="15"/>
  <c r="J69" i="15"/>
  <c r="L70" i="15"/>
  <c r="L71" i="15"/>
  <c r="J73" i="15"/>
  <c r="K73" i="15"/>
  <c r="J74" i="15"/>
  <c r="K74" i="15"/>
  <c r="J75" i="15"/>
  <c r="K75" i="15"/>
  <c r="J76" i="15"/>
  <c r="K76" i="15"/>
  <c r="J77" i="15"/>
  <c r="K77" i="15"/>
  <c r="K78" i="15"/>
  <c r="J78" i="15"/>
  <c r="K30" i="15" l="1"/>
  <c r="K89" i="15" l="1"/>
  <c r="J89" i="15"/>
  <c r="L89" i="15" s="1"/>
  <c r="K88" i="15"/>
  <c r="J88" i="15"/>
  <c r="L88" i="15" s="1"/>
  <c r="K87" i="15"/>
  <c r="J87" i="15"/>
  <c r="L87" i="15" s="1"/>
  <c r="K86" i="15"/>
  <c r="J86" i="15"/>
  <c r="L86" i="15" s="1"/>
  <c r="K85" i="15"/>
  <c r="J85" i="15"/>
  <c r="L85" i="15" s="1"/>
  <c r="K84" i="15"/>
  <c r="J84" i="15"/>
  <c r="L84" i="15" s="1"/>
  <c r="L83" i="15"/>
  <c r="K83" i="15"/>
  <c r="J83" i="15"/>
  <c r="K82" i="15"/>
  <c r="J82" i="15"/>
  <c r="L82" i="15" s="1"/>
  <c r="L80" i="15"/>
  <c r="J79" i="15"/>
  <c r="L78" i="15"/>
  <c r="L77" i="15"/>
  <c r="L76" i="15"/>
  <c r="L75" i="15"/>
  <c r="L74" i="15"/>
  <c r="L73" i="15"/>
  <c r="L53" i="15"/>
  <c r="L45" i="15"/>
  <c r="L44" i="15"/>
  <c r="L30" i="15"/>
  <c r="K20" i="15"/>
  <c r="L20" i="15"/>
  <c r="K19" i="15"/>
  <c r="L19" i="15"/>
  <c r="K18" i="15"/>
  <c r="L18" i="15"/>
  <c r="K17" i="15"/>
  <c r="L17" i="15"/>
  <c r="K16" i="15"/>
  <c r="L16" i="15"/>
  <c r="G34" i="12" l="1"/>
  <c r="G33" i="12"/>
  <c r="G32" i="12"/>
  <c r="G31" i="12"/>
  <c r="G30" i="12"/>
  <c r="G29" i="12"/>
  <c r="G28" i="12"/>
  <c r="G27" i="12"/>
  <c r="G26" i="12"/>
  <c r="G25" i="12"/>
  <c r="G24" i="12"/>
  <c r="G23" i="12"/>
  <c r="G22" i="12"/>
  <c r="G21" i="12"/>
  <c r="G20" i="12"/>
  <c r="G19" i="12"/>
  <c r="G18" i="12"/>
  <c r="G17" i="12"/>
  <c r="G16" i="12"/>
  <c r="G15" i="12"/>
  <c r="G14" i="12"/>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137" i="11"/>
  <c r="G136" i="11"/>
  <c r="G135" i="11"/>
  <c r="G134" i="11"/>
  <c r="G133" i="11"/>
  <c r="G13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I34" i="10"/>
  <c r="I33" i="10"/>
  <c r="I32" i="10"/>
  <c r="I31" i="10"/>
  <c r="I30" i="10"/>
  <c r="I29" i="10"/>
  <c r="I28" i="10"/>
  <c r="I27" i="10"/>
  <c r="I26" i="10"/>
  <c r="I25" i="10"/>
  <c r="I24" i="10"/>
  <c r="I23" i="10"/>
  <c r="I22" i="10"/>
  <c r="I21" i="10"/>
  <c r="I20" i="10"/>
  <c r="I19" i="10"/>
  <c r="I18" i="10"/>
  <c r="I17" i="10"/>
  <c r="I16" i="10"/>
  <c r="I15" i="10"/>
  <c r="I14" i="10"/>
  <c r="C47" i="4" l="1"/>
  <c r="C9" i="4"/>
</calcChain>
</file>

<file path=xl/sharedStrings.xml><?xml version="1.0" encoding="utf-8"?>
<sst xmlns="http://schemas.openxmlformats.org/spreadsheetml/2006/main" count="2381" uniqueCount="1357">
  <si>
    <t xml:space="preserve">                      Ergon Energy Corporation Limited</t>
  </si>
  <si>
    <t>2018-19 Rates</t>
  </si>
  <si>
    <t>DLF</t>
  </si>
  <si>
    <t>Network Tariff Code</t>
  </si>
  <si>
    <t>Fixed Charge
(NDFC)</t>
  </si>
  <si>
    <t>Capacity Charge
(NDKVACC)</t>
  </si>
  <si>
    <t>Actual Demand Charge
(NDKVAADC)</t>
  </si>
  <si>
    <t>Volume Charge
(NDVC)</t>
  </si>
  <si>
    <t>Excess Reactive Power Charge (NDERPC)</t>
  </si>
  <si>
    <t>Fixed Charge
(NTFC)</t>
  </si>
  <si>
    <t>Capacity Charge
(NTKVACC)</t>
  </si>
  <si>
    <t>Volume Charge
(NTVC)</t>
  </si>
  <si>
    <t>Value</t>
  </si>
  <si>
    <t>Code</t>
  </si>
  <si>
    <t>$/day</t>
  </si>
  <si>
    <t>$/kVA of AD/month</t>
  </si>
  <si>
    <t>$/kVA /month</t>
  </si>
  <si>
    <t>$/kWh</t>
  </si>
  <si>
    <t>Connection Unit Charge (NDCUC)</t>
  </si>
  <si>
    <t>Volume Charge
Off-Peak
(NDVCOP)</t>
  </si>
  <si>
    <t>$/day per  connection unit</t>
  </si>
  <si>
    <t>$/kVA of AD per month</t>
  </si>
  <si>
    <t>$/excess kVAr per month</t>
  </si>
  <si>
    <t>kW</t>
  </si>
  <si>
    <t xml:space="preserve">                       Ergon Energy Corporation Limited</t>
  </si>
  <si>
    <t xml:space="preserve">                       2018-19 network tariffs for Connection Asset Customers</t>
  </si>
  <si>
    <t>Tariff Group</t>
  </si>
  <si>
    <t>Tariff</t>
  </si>
  <si>
    <t>Default Distribution Loss Factor</t>
  </si>
  <si>
    <t>Distribution Use Of System (DUOS)</t>
  </si>
  <si>
    <t>Transmission Use Of System (TUOS)</t>
  </si>
  <si>
    <t>Jurisdictional Scheme Charge</t>
  </si>
  <si>
    <t>Excess Reactive Power Charge</t>
  </si>
  <si>
    <t>Capacity Charge (NTKVACC)</t>
  </si>
  <si>
    <t>Fixed Charge (JSCF)</t>
  </si>
  <si>
    <t>Volume Charge (JSCV)</t>
  </si>
  <si>
    <t>$/day per connection unit</t>
  </si>
  <si>
    <t>CAC 66kV</t>
  </si>
  <si>
    <t>East CAC 66kV TUOS Region 1</t>
  </si>
  <si>
    <t>EC66T1</t>
  </si>
  <si>
    <t>site specific</t>
  </si>
  <si>
    <t>East CAC 66kV TUOS Region 2</t>
  </si>
  <si>
    <t>EC66T2</t>
  </si>
  <si>
    <t>East CAC 66kV TUOS Region 3</t>
  </si>
  <si>
    <t>EC66T3</t>
  </si>
  <si>
    <t>West CAC 66kV TUOS Region 1</t>
  </si>
  <si>
    <t>WC66T1</t>
  </si>
  <si>
    <t>West CAC 66kV TUOS Region 2</t>
  </si>
  <si>
    <t>WC66T2</t>
  </si>
  <si>
    <t>West CAC 66kVTUOS Region 3</t>
  </si>
  <si>
    <t>WC66T3</t>
  </si>
  <si>
    <t>Mount Isa CAC 66kV TUOS Region 4</t>
  </si>
  <si>
    <t>MC66T4</t>
  </si>
  <si>
    <t>CAC 33kV</t>
  </si>
  <si>
    <t>East CAC 33kVTUOS Region 1</t>
  </si>
  <si>
    <t>EC33T1</t>
  </si>
  <si>
    <t>East CAC 33kV TUOS Region 2</t>
  </si>
  <si>
    <t>EC33T2</t>
  </si>
  <si>
    <t>East CAC 33kV TUOS Region 3</t>
  </si>
  <si>
    <t>EC33T3</t>
  </si>
  <si>
    <t>West CAC 33kV TUOS Region 1</t>
  </si>
  <si>
    <t>WC33T1</t>
  </si>
  <si>
    <t>West CAC 33kV TUOS Region 2</t>
  </si>
  <si>
    <t>WC33T2</t>
  </si>
  <si>
    <t>West CAC 33kV TUOS Region 3</t>
  </si>
  <si>
    <t>WC33T3</t>
  </si>
  <si>
    <t>Mount Isa CAC 33kV TUOS Region 4</t>
  </si>
  <si>
    <t>MC33T4</t>
  </si>
  <si>
    <t>CAC 22 - 11 kV Bus</t>
  </si>
  <si>
    <t>East CAC 22/11kV Bus TUOS Region 1</t>
  </si>
  <si>
    <t>EC22BT1</t>
  </si>
  <si>
    <t>East CAC 22/11kV Bus TUOS Region 2</t>
  </si>
  <si>
    <t>EC22BT2</t>
  </si>
  <si>
    <t>East CAC 22/11kV Bus TUOS Region 3</t>
  </si>
  <si>
    <t>EC22BT3</t>
  </si>
  <si>
    <t>West CAC 22/11kV Bus TUOS Region 1</t>
  </si>
  <si>
    <t>WC22BT1</t>
  </si>
  <si>
    <t>West CAC 22/11kV Bus TUOS Region 2</t>
  </si>
  <si>
    <t>WC22BT2</t>
  </si>
  <si>
    <t>West CAC 22/11kV Bus TUOS Region 3</t>
  </si>
  <si>
    <t>WC22BT3</t>
  </si>
  <si>
    <t>Mount Isa CAC 22/11kV Bus TUOS Region 4</t>
  </si>
  <si>
    <t>MC22BT4</t>
  </si>
  <si>
    <t>CAC 22 - 11 kV Line</t>
  </si>
  <si>
    <t>East CAC 22/11kV Line TUOS Region 1</t>
  </si>
  <si>
    <t>EC22LT1</t>
  </si>
  <si>
    <t>East CAC 22/11kV Line TUOS Region 2</t>
  </si>
  <si>
    <t>EC22LT2</t>
  </si>
  <si>
    <t>East CAC 22/11kV Line TUOS Region 3</t>
  </si>
  <si>
    <t>EC22LT3</t>
  </si>
  <si>
    <t>West CAC 22/11kV Line TUOS Region 1</t>
  </si>
  <si>
    <t>WC22LT1</t>
  </si>
  <si>
    <t>West CAC 22/11kV Line TUOS Region 2</t>
  </si>
  <si>
    <t>WC22LT2</t>
  </si>
  <si>
    <t>West CAC 22/11kV Line TUOS Region 3</t>
  </si>
  <si>
    <t>WC22LT3</t>
  </si>
  <si>
    <t>Mount Isa CAC 22/11kV Line TUOS Region 4</t>
  </si>
  <si>
    <t>MC22LT4</t>
  </si>
  <si>
    <t xml:space="preserve">Please refer to the Network Tariff Guide for Standard Control Services - Appendix 1 for application of these tariffs. </t>
  </si>
  <si>
    <t>www.ergon.com.au/networktariffs</t>
  </si>
  <si>
    <t>Capacity Charge Off-Peak
(NDKVACCOP)</t>
  </si>
  <si>
    <t>Actual Demand Charge Peak
(NDKVADCP)</t>
  </si>
  <si>
    <t>$/kVA of AD/ month</t>
  </si>
  <si>
    <t>Seasonal TOU Demand CAC Higher Voltage (33-66kV)</t>
  </si>
  <si>
    <t>East CAC Higher Voltage STOUD TUOS Region 1</t>
  </si>
  <si>
    <t>EC66TOUT1</t>
  </si>
  <si>
    <t>East CAC Higher Voltage STOUD TUOS Region 2</t>
  </si>
  <si>
    <t>EC66TOUT2</t>
  </si>
  <si>
    <t>East CAC Higher Voltage STOUD TUOS Region 3</t>
  </si>
  <si>
    <t>EC66TOUT3</t>
  </si>
  <si>
    <t>West Higher Voltage CAC STOUD TUOS Region 1</t>
  </si>
  <si>
    <t>WC66TOUT1</t>
  </si>
  <si>
    <t>West CAC Higher Voltage STOUD TUOS Region 2</t>
  </si>
  <si>
    <t>WC66TOUT2</t>
  </si>
  <si>
    <t>West CAC Higher Voltage STOUD TUOS Region 3</t>
  </si>
  <si>
    <t>WC66TOUT3</t>
  </si>
  <si>
    <t>Mount Isa CAC Higher Voltage STOUD TUOS Region 4</t>
  </si>
  <si>
    <t>MC66TOUT4</t>
  </si>
  <si>
    <t>Seasonal TOU Demand CAC 22/11kV Bus</t>
  </si>
  <si>
    <t>East CAC 22/11kV Bus STOUD TUOS Region 1</t>
  </si>
  <si>
    <t>EC22BTOUT1</t>
  </si>
  <si>
    <t>East CAC 22/11kV Bus STOUD TUOS Region 2</t>
  </si>
  <si>
    <t>EC22BTOUT2</t>
  </si>
  <si>
    <t>East CAC 22/11kV Bus STOUD TUOS Region 3</t>
  </si>
  <si>
    <t>EC22BTOUT3</t>
  </si>
  <si>
    <t>West CAC 22/11kV Bus STOUD TUOS Region 1</t>
  </si>
  <si>
    <t>WC22BTOUT1</t>
  </si>
  <si>
    <t>West CAC 22/11kV Bus STOUD TUOS Region 2</t>
  </si>
  <si>
    <t>WC22BTOUT2</t>
  </si>
  <si>
    <t>West CAC 22/11kV Bus STOUD TUOS Region 3</t>
  </si>
  <si>
    <t>WC22BTOUT3</t>
  </si>
  <si>
    <t>Mount Isa CAC 22/11kV Bus STOUD TUOS Region 4</t>
  </si>
  <si>
    <t>MC22BTOUT4</t>
  </si>
  <si>
    <t>Seasonal TOU Demand CAC 22/11kV Line</t>
  </si>
  <si>
    <t>East CAC 22/11kV Line STOUD TUOS Region 1</t>
  </si>
  <si>
    <t>EC22LTOUT1</t>
  </si>
  <si>
    <t>East CAC 22/11kV Line STOUD TUOS Region 2</t>
  </si>
  <si>
    <t>EC22LTOUT2</t>
  </si>
  <si>
    <t>East CAC 22/11kV Line STOUD TUOS Region 3</t>
  </si>
  <si>
    <t>EC22LTOUT3</t>
  </si>
  <si>
    <t>West CAC 22/11kV Line STOUD TUOS Region 1</t>
  </si>
  <si>
    <t>WC22LTOUT1</t>
  </si>
  <si>
    <t>West CAC 22/11kV Line STOUD TUOS Region 2</t>
  </si>
  <si>
    <t>WC22LTOUT2</t>
  </si>
  <si>
    <t>West CAC 22/11kV Line STOUD TUOS Region 3</t>
  </si>
  <si>
    <t>WC22LTOUT3</t>
  </si>
  <si>
    <t>Mount Isa CAC 22/11kV Line STOUD TUOS Region 4</t>
  </si>
  <si>
    <t>MC22LTOUT4</t>
  </si>
  <si>
    <t xml:space="preserve">                      2018-19 network tariffs for Standard Asset Customers &gt;100 MWh per annum</t>
  </si>
  <si>
    <t>Demand Large</t>
  </si>
  <si>
    <t>Demand Medium</t>
  </si>
  <si>
    <t>Threshold Above Which Demand Charge Applies</t>
  </si>
  <si>
    <t>Demand Small</t>
  </si>
  <si>
    <t>$/kW /month</t>
  </si>
  <si>
    <t xml:space="preserve">East Demand Large TUOS Region 1 </t>
  </si>
  <si>
    <t>EDLTT1</t>
  </si>
  <si>
    <t>East Demand Large TUOS Region 2</t>
  </si>
  <si>
    <t>EDLTT2</t>
  </si>
  <si>
    <t>East Demand Large TUOS Region 3</t>
  </si>
  <si>
    <t>EDLTT3</t>
  </si>
  <si>
    <t xml:space="preserve">West Demand Large TUOS Region 1 </t>
  </si>
  <si>
    <t>WDLTT1</t>
  </si>
  <si>
    <t>West Demand Large TUOS Region 2</t>
  </si>
  <si>
    <t>WDLTT2</t>
  </si>
  <si>
    <t>West Demand Large TUOS Region 3</t>
  </si>
  <si>
    <t>WDLTT3</t>
  </si>
  <si>
    <t xml:space="preserve">Mount Isa Demand Large TUOS Region 4 </t>
  </si>
  <si>
    <t>MDLTT4</t>
  </si>
  <si>
    <t xml:space="preserve">East Demand Medium TUOS Region 1 </t>
  </si>
  <si>
    <t>EDMTT1</t>
  </si>
  <si>
    <t>East Demand Medium TUOS Region 2</t>
  </si>
  <si>
    <t>EDMTT2</t>
  </si>
  <si>
    <t>East Demand Medium TUOS Region 3</t>
  </si>
  <si>
    <t>EDMTT3</t>
  </si>
  <si>
    <t xml:space="preserve">West Demand Medium TUOS Region 1 </t>
  </si>
  <si>
    <t>WDMTT1</t>
  </si>
  <si>
    <t>West Demand Medium TUOS Region 2</t>
  </si>
  <si>
    <t>WDMTT2</t>
  </si>
  <si>
    <t>West Demand Medium TUOS Region 3</t>
  </si>
  <si>
    <t>WDMTT3</t>
  </si>
  <si>
    <t xml:space="preserve">Mount Isa Demand Medium TUOS Region 4 </t>
  </si>
  <si>
    <t>MDMTT4</t>
  </si>
  <si>
    <t xml:space="preserve">East Demand Small TUOS Region 1 </t>
  </si>
  <si>
    <t>EDSTT1</t>
  </si>
  <si>
    <t>East Demand Small TUOS Region 2</t>
  </si>
  <si>
    <t>EDSTT2</t>
  </si>
  <si>
    <t>East Demand Small TUOS Region 3</t>
  </si>
  <si>
    <t>EDSTT3</t>
  </si>
  <si>
    <t xml:space="preserve">West Demand Small TUOS Region 1 </t>
  </si>
  <si>
    <t>WDSTT1</t>
  </si>
  <si>
    <t>West Demand Small TUOS Region 2</t>
  </si>
  <si>
    <t>WDSTT2</t>
  </si>
  <si>
    <t>West Demand Small TUOS Region 3</t>
  </si>
  <si>
    <t>WDSTT3</t>
  </si>
  <si>
    <t xml:space="preserve">Mount Isa Demand Small TUOS Region 4 </t>
  </si>
  <si>
    <t>MDSTT4</t>
  </si>
  <si>
    <t>TARIFFS APPLYING TO STANDARD ASSET CUSTOMERS – LARGE (&gt;100 MWh per annum)
SEASONAL-TIME-OF-USE-DEMAND (STOUD)
GST Exclusive</t>
  </si>
  <si>
    <t>Actual Demand Charge</t>
  </si>
  <si>
    <t>Volume Charge</t>
  </si>
  <si>
    <t>Peak
(NDDCP)</t>
  </si>
  <si>
    <t>Off-peak
(NDDCOP)</t>
  </si>
  <si>
    <t>Peak
(NDVCP)</t>
  </si>
  <si>
    <t>Off-peak
(NDVCOP)</t>
  </si>
  <si>
    <t>Peak
(NTDCP)</t>
  </si>
  <si>
    <t>Off-peak
(NTDCOP)</t>
  </si>
  <si>
    <t>Peak
kW</t>
  </si>
  <si>
    <t>Off-peak kW</t>
  </si>
  <si>
    <t>$/kW/mth</t>
  </si>
  <si>
    <t>Seasonal TOU Demand</t>
  </si>
  <si>
    <t xml:space="preserve">East STOUD TUOS Region 1 </t>
  </si>
  <si>
    <t>ESTOUDCT1</t>
  </si>
  <si>
    <t>East STOUD TUOS Region 2</t>
  </si>
  <si>
    <t>ESTOUDCT2</t>
  </si>
  <si>
    <t>East STOUD TUOS Region 3</t>
  </si>
  <si>
    <t>ESTOUDCT3</t>
  </si>
  <si>
    <t xml:space="preserve">West STOUD TUOS Region 1 </t>
  </si>
  <si>
    <t>WSTOUDCT1</t>
  </si>
  <si>
    <t>West STOUD TUOS Region 2</t>
  </si>
  <si>
    <t>WSTOUDCT2</t>
  </si>
  <si>
    <t>West STOUD TUOS Region 3</t>
  </si>
  <si>
    <t>WSTOUDCT3</t>
  </si>
  <si>
    <t xml:space="preserve">Mount Isa STOUD TUOS Region 4 </t>
  </si>
  <si>
    <t>MSTOUDCT4</t>
  </si>
  <si>
    <t xml:space="preserve">                      2018-19 network tariffs for Standard Asset Customers &lt;100 MWh per annum</t>
  </si>
  <si>
    <t>TARIFFS APPLYING TO STANDARD ASSET CUSTOMERS – SMALL (&lt;100 MWh per annum)
INCLINING BLOCK TARIFF (IBT)
GST Exclusive</t>
  </si>
  <si>
    <t>Block 1 (NDVCIBT)</t>
  </si>
  <si>
    <t>Block 2  (NDVCIBT)</t>
  </si>
  <si>
    <t>Block 3 (NDVCIBT)</t>
  </si>
  <si>
    <t>IBT Residential</t>
  </si>
  <si>
    <t>IBT Residential East TUOS Region 1</t>
  </si>
  <si>
    <t>ERIBT1</t>
  </si>
  <si>
    <t>IBT Residential East TUOS Region 2</t>
  </si>
  <si>
    <t>ERIBT2</t>
  </si>
  <si>
    <t>IBT Residential East TUOS Region 3</t>
  </si>
  <si>
    <t>ERIBT3</t>
  </si>
  <si>
    <t>IBT Residential West TUOS Region 1</t>
  </si>
  <si>
    <t>WRIBT1</t>
  </si>
  <si>
    <t>IBT Residential West TUOS Region 2</t>
  </si>
  <si>
    <t>WRIBT2</t>
  </si>
  <si>
    <t>IBT Residential West TUOS Region 3</t>
  </si>
  <si>
    <t>WRIBT3</t>
  </si>
  <si>
    <t>IBT Residential Mount Isa TUOS Region 4</t>
  </si>
  <si>
    <t>MRIBT4</t>
  </si>
  <si>
    <t>IBT Business</t>
  </si>
  <si>
    <t>IBT Business East TUOS Region 1</t>
  </si>
  <si>
    <t>EBIBT1</t>
  </si>
  <si>
    <t>IBT Business East TUOS Region 2</t>
  </si>
  <si>
    <t>EBIBT2</t>
  </si>
  <si>
    <t>IBT Business East TUOS Region 3</t>
  </si>
  <si>
    <t>EBIBT3</t>
  </si>
  <si>
    <t>IBT Business West TUOS Region 1</t>
  </si>
  <si>
    <t>WBIBT1</t>
  </si>
  <si>
    <t>IBT Business West TUOS Region 2</t>
  </si>
  <si>
    <t>WBIBT2</t>
  </si>
  <si>
    <t>IBT Business West TUOS Region 3</t>
  </si>
  <si>
    <t>WBIBT3</t>
  </si>
  <si>
    <t>IBT Business Mount Isa TUOS Region 4</t>
  </si>
  <si>
    <t>MBIBT4</t>
  </si>
  <si>
    <t>TARIFFS APPLYING TO STANDARD ASSET CUSTOMERS – SMALL (&lt;100 MWh per annum)
SEASONAL TIME-OF-USE  ENERGY (STOUE) 
GST Exclusive</t>
  </si>
  <si>
    <t>Fixed Charge (NTFC)</t>
  </si>
  <si>
    <t>Volume Charge (NTVC)</t>
  </si>
  <si>
    <t>Peak (NDVCP)</t>
  </si>
  <si>
    <t>Off-peak (NDVCOP)</t>
  </si>
  <si>
    <t>Seasonal TOU Energy - Residential</t>
  </si>
  <si>
    <t>East Residential STOUE TUOS Region 1</t>
  </si>
  <si>
    <t>ERTOUT1</t>
  </si>
  <si>
    <t>East Residential STOUE TUOS Region 2</t>
  </si>
  <si>
    <t>ERTOUT2</t>
  </si>
  <si>
    <t>East Residential STOUE TUOS Region 3</t>
  </si>
  <si>
    <t>ERTOUT3</t>
  </si>
  <si>
    <t>West Residential STOUE TUOS Region 1</t>
  </si>
  <si>
    <t>WRTOUT1</t>
  </si>
  <si>
    <t>West Residential STOUE TUOS Region 2</t>
  </si>
  <si>
    <t>WRTOUT2</t>
  </si>
  <si>
    <t>West Residential STOUE TUOS Region 3</t>
  </si>
  <si>
    <t>WRTOUT3</t>
  </si>
  <si>
    <t>Mount Isa Residential STOUE TUOS Region 4</t>
  </si>
  <si>
    <t>MRTOUT4</t>
  </si>
  <si>
    <t>Seasonal TOU Energy - Business</t>
  </si>
  <si>
    <t>East Business STOUE TUOS Region 1</t>
  </si>
  <si>
    <t>EBTOUT1</t>
  </si>
  <si>
    <t>East Business STOUE TUOS Region 2</t>
  </si>
  <si>
    <t>EBTOUT2</t>
  </si>
  <si>
    <t>East Business STOUE TUOS Region 3</t>
  </si>
  <si>
    <t>EBTOUT3</t>
  </si>
  <si>
    <t>West Business STOUE TUOS Region 1</t>
  </si>
  <si>
    <t>WBTOUT1</t>
  </si>
  <si>
    <t>West Business STOUE TUOS Region 2</t>
  </si>
  <si>
    <t>WBTOUT2</t>
  </si>
  <si>
    <t>West Business STOUE TUOS Region 3</t>
  </si>
  <si>
    <t>WBTOUT3</t>
  </si>
  <si>
    <t>Mount Isa Business STOUE TUOS Region 4</t>
  </si>
  <si>
    <t>MBTOUT4</t>
  </si>
  <si>
    <t>TARIFFS APPLYING TO STANDARD ASSET CUSTOMERS – SMALL (&lt;100 MWh per annum)
SEASONAL TIME-OF-USE DEMAND (STOUD)
GST Exclusive</t>
  </si>
  <si>
    <t>Minimum Chargeable Demand</t>
  </si>
  <si>
    <t>Off-Peak
(NDVCOP)</t>
  </si>
  <si>
    <t>Peak kW</t>
  </si>
  <si>
    <t>Off Peak kW</t>
  </si>
  <si>
    <t>Seasonal TOU Demand - Residential</t>
  </si>
  <si>
    <t>East Residential STOUD TUOS Region 1</t>
  </si>
  <si>
    <t>ERTOUDCT1</t>
  </si>
  <si>
    <t>Nil</t>
  </si>
  <si>
    <t>East Residential STOUD TUOS Region 2</t>
  </si>
  <si>
    <t>ERTOUDCT2</t>
  </si>
  <si>
    <t>East Residential STOUD TUOS Region 3</t>
  </si>
  <si>
    <t>ERTOUDCT3</t>
  </si>
  <si>
    <t>West Residential STOUD TUOS Region 1</t>
  </si>
  <si>
    <t>WRTOUDCT1</t>
  </si>
  <si>
    <t>West Residential STOUD TUOS Region 2</t>
  </si>
  <si>
    <t>WRTOUDCT2</t>
  </si>
  <si>
    <t>West Residential STOUD TUOS Region 3</t>
  </si>
  <si>
    <t>WRTOUDCT3</t>
  </si>
  <si>
    <t>Mount Isa Residential STOUD TUOS Region 4</t>
  </si>
  <si>
    <t>MRTOUDCT4</t>
  </si>
  <si>
    <t>Seasonal TOU Demand - Business</t>
  </si>
  <si>
    <t>East Business STOUD TUOS Region 1</t>
  </si>
  <si>
    <t>EBTOUDCT1</t>
  </si>
  <si>
    <t>East Business STOUD TUOS Region 2</t>
  </si>
  <si>
    <t>EBTOUDCT2</t>
  </si>
  <si>
    <t>East Business STOUD TUOS Region 3</t>
  </si>
  <si>
    <t>EBTOUDCT3</t>
  </si>
  <si>
    <t>West Business STOUD TUOS Region 1</t>
  </si>
  <si>
    <t>WBTOUDCT1</t>
  </si>
  <si>
    <t>West Business STOUD TUOS Region 2</t>
  </si>
  <si>
    <t>WBTOUDCT2</t>
  </si>
  <si>
    <t>West Business STOUD TUOS Region 3</t>
  </si>
  <si>
    <t>WBTOUDCT3</t>
  </si>
  <si>
    <t>Mount Isa Business STOUD TUOS Region 4</t>
  </si>
  <si>
    <t>MBTOUDCT4</t>
  </si>
  <si>
    <t>TARIFFS APPLYING TO STANDARD ASSET CUSTOMERS – SMALL (&lt;100 MWh per annum)
Lifestyle
GST Exclusive</t>
  </si>
  <si>
    <t>$/Month</t>
  </si>
  <si>
    <t>$/kWh/month</t>
  </si>
  <si>
    <t>Residential Lifestyle</t>
  </si>
  <si>
    <t>Residential Lifestyle East</t>
  </si>
  <si>
    <t>TARIFFS APPLYING TO STANDARD ASSET CUSTOMERS – SMALL (&lt;100 MWh per annum)
CONTROLLED LOAD
GST Exclusive</t>
  </si>
  <si>
    <t>Volume Night Controlled</t>
  </si>
  <si>
    <t>East Volume Night Controlled TUOS Region 1</t>
  </si>
  <si>
    <t>EVNT1</t>
  </si>
  <si>
    <t>East Volume Night Controlled TUOS Region 2</t>
  </si>
  <si>
    <t>EVNT2</t>
  </si>
  <si>
    <t>East Volume Night Controlled TUOS Region 3</t>
  </si>
  <si>
    <t>EVNT3</t>
  </si>
  <si>
    <t>West Volume Night Controlled TUOS Region 1</t>
  </si>
  <si>
    <t>WVNT1</t>
  </si>
  <si>
    <t>West Volume Night Controlled TUOS Region 2</t>
  </si>
  <si>
    <t>WVNT2</t>
  </si>
  <si>
    <t>West Volume Night Controlled TUOS Region 3</t>
  </si>
  <si>
    <t>WVNT3</t>
  </si>
  <si>
    <t>Mount Isa Volume Night Controlled TUOS Region 4</t>
  </si>
  <si>
    <t>MVNT4</t>
  </si>
  <si>
    <t>Volume Controlled</t>
  </si>
  <si>
    <t>East Volume Controlled TUOS Region 1</t>
  </si>
  <si>
    <t>EVCT1</t>
  </si>
  <si>
    <t>East Volume Controlled TUOS Region 2</t>
  </si>
  <si>
    <t>EVCT2</t>
  </si>
  <si>
    <t>East Volume Controlled TUOS Region 3</t>
  </si>
  <si>
    <t>EVCT3</t>
  </si>
  <si>
    <t>West Volume Controlled TUOS Region 1</t>
  </si>
  <si>
    <t>WVCT1</t>
  </si>
  <si>
    <t>West Volume Controlled TUOS Region 2</t>
  </si>
  <si>
    <t>WVCT2</t>
  </si>
  <si>
    <t>West Volume Controlled TUOS Region 3</t>
  </si>
  <si>
    <t>WVCT3</t>
  </si>
  <si>
    <t>Mount Isa Volume Controlled TUOS Region 4</t>
  </si>
  <si>
    <t>MVCT4</t>
  </si>
  <si>
    <t xml:space="preserve">                      2018-19 network tariffs for Standard Asset Customers - Unmetered</t>
  </si>
  <si>
    <t>TARIFFS APPLYING TO STANDARD ASSET CUSTOMERS – UNMETERED
GST Exclusive</t>
  </si>
  <si>
    <t xml:space="preserve">Volume Charge
(NDVC) </t>
  </si>
  <si>
    <t xml:space="preserve">Volume Unmetered </t>
  </si>
  <si>
    <t>East Volume Unmetered TUOS Region 1</t>
  </si>
  <si>
    <t>EVUT1</t>
  </si>
  <si>
    <t>East Volume Unmetered Minor Public Light TUOS Region 1</t>
  </si>
  <si>
    <t>EVUMIT1</t>
  </si>
  <si>
    <t>East Volume Unmetered Major Public Light TUOS Region 1</t>
  </si>
  <si>
    <t>EVUMAT1</t>
  </si>
  <si>
    <t>East Volume Unmetered TUOS Region 2</t>
  </si>
  <si>
    <t>EVUT2</t>
  </si>
  <si>
    <t>East Volume Unmetered Minor Public Light TUOS Region 2</t>
  </si>
  <si>
    <t>EVUMIT2</t>
  </si>
  <si>
    <t>East Volume Unmetered Major Public Light TUOS Region 2</t>
  </si>
  <si>
    <t>EVUMAT2</t>
  </si>
  <si>
    <t>East Volume Unmetered TUOS Region 3</t>
  </si>
  <si>
    <t>EVUT3</t>
  </si>
  <si>
    <t>East Volume Unmetered Minor Public Light TUOS Region 3</t>
  </si>
  <si>
    <t>EVUMIT3</t>
  </si>
  <si>
    <t>East Volume Unmetered Major Public Light TUOS Region 3</t>
  </si>
  <si>
    <t>EVUMAT3</t>
  </si>
  <si>
    <t>West Volume Unmetered TUOS Region 1</t>
  </si>
  <si>
    <t>WVUT1</t>
  </si>
  <si>
    <t>West Volume Unmetered Minor Public Light TUOS Region 1</t>
  </si>
  <si>
    <t>WVUMIT1</t>
  </si>
  <si>
    <t>West Volume Unmetered Major Public Light TUOS Region 1</t>
  </si>
  <si>
    <t>WVUMAT1</t>
  </si>
  <si>
    <t>West Volume Unmetered TUOS Region 2</t>
  </si>
  <si>
    <t>WVUT2</t>
  </si>
  <si>
    <t>West Volume Unmetered Minor Public Light TUOS Region 2</t>
  </si>
  <si>
    <t>WVUMIT2</t>
  </si>
  <si>
    <t>West Volume Unmetered Major Public Light TUOS Region 2</t>
  </si>
  <si>
    <t>WVUMAT2</t>
  </si>
  <si>
    <t>West Volume Unmetered TUOS Region 3</t>
  </si>
  <si>
    <t>WVUT3</t>
  </si>
  <si>
    <t>West Volume Unmetered Minor Public Light TUOS Region 3</t>
  </si>
  <si>
    <t>WVUMIT3</t>
  </si>
  <si>
    <t>West Volume Unmetered Major Public Light TUOS Region 3</t>
  </si>
  <si>
    <t>WVUMAT3</t>
  </si>
  <si>
    <t>Mount Isa Volume Unmetered TUOS Region 4</t>
  </si>
  <si>
    <t>MVUT4</t>
  </si>
  <si>
    <t>Mount Isa Volume Unmetered Minor Public Light TUOS Region 4</t>
  </si>
  <si>
    <t>MVUMIT4</t>
  </si>
  <si>
    <t>Mount Isa Volume Unmetered Major Public Light TUOS Region 4</t>
  </si>
  <si>
    <t>MVUMAT4</t>
  </si>
  <si>
    <t xml:space="preserve">                      2018-19 Distribution Loss Factors</t>
  </si>
  <si>
    <t>Data sourced from AEMO website - published DLFs.</t>
  </si>
  <si>
    <t>Tariff Class DLF's</t>
  </si>
  <si>
    <t>Network Level</t>
  </si>
  <si>
    <t>East Zone</t>
  </si>
  <si>
    <t>West Zone</t>
  </si>
  <si>
    <t>Mt Isa Zone</t>
  </si>
  <si>
    <t>Subtransmission Bus</t>
  </si>
  <si>
    <t>GESB</t>
  </si>
  <si>
    <t>GWSB</t>
  </si>
  <si>
    <t>GMSB</t>
  </si>
  <si>
    <t>Subtransmission Line</t>
  </si>
  <si>
    <t>GESL</t>
  </si>
  <si>
    <t>GWSL</t>
  </si>
  <si>
    <t>GMSL</t>
  </si>
  <si>
    <t>22/11 kV Bus</t>
  </si>
  <si>
    <t>GEHB</t>
  </si>
  <si>
    <t>GWHB</t>
  </si>
  <si>
    <t>GMHB</t>
  </si>
  <si>
    <t>22/11 kV Line</t>
  </si>
  <si>
    <t>GEHL</t>
  </si>
  <si>
    <t>GWHL</t>
  </si>
  <si>
    <t>GMHL</t>
  </si>
  <si>
    <t>LV Bus</t>
  </si>
  <si>
    <t>GELB</t>
  </si>
  <si>
    <t>GWLB</t>
  </si>
  <si>
    <t>GMLB</t>
  </si>
  <si>
    <t>LV Line</t>
  </si>
  <si>
    <t>GELL</t>
  </si>
  <si>
    <t>GWLL</t>
  </si>
  <si>
    <t>GMLL</t>
  </si>
  <si>
    <t>Site Specific DLF's</t>
  </si>
  <si>
    <t>Customer</t>
  </si>
  <si>
    <t xml:space="preserve">NMI </t>
  </si>
  <si>
    <t xml:space="preserve">DLF CODE </t>
  </si>
  <si>
    <t>Cement Australia Pty Ltd - Fishermans Landing Quarry</t>
  </si>
  <si>
    <t>GS06</t>
  </si>
  <si>
    <t>BM Alliance Coal Operations Pty Ltd - Daunia Coal Mine</t>
  </si>
  <si>
    <t>GS86</t>
  </si>
  <si>
    <t>Wiggins Island Coal Export Terminal Pty Limited</t>
  </si>
  <si>
    <t>GS89</t>
  </si>
  <si>
    <t>BM Alliance Coal Operations Pty Ltd - Norwich Park Mine</t>
  </si>
  <si>
    <t>GBSB</t>
  </si>
  <si>
    <t>BM Alliance Coal Operations Pty Ltd - Saraji Mine</t>
  </si>
  <si>
    <t>BM Alliance Coal Operations Pty Ltd - Goonyella Mine</t>
  </si>
  <si>
    <t>BM Alliance Coal Operations Pty Ltd - Peak Downs Mine</t>
  </si>
  <si>
    <t>BM Alliance Coal Operations Pty Limited - Hay Point Coal Terminal</t>
  </si>
  <si>
    <t>GS22</t>
  </si>
  <si>
    <t>BM Alliance Coal Operations Pty Ltd - Caval Ridge Coal Mine</t>
  </si>
  <si>
    <t>GS84</t>
  </si>
  <si>
    <t>Aurizon Operations Limited - Memooloo Feeder Station</t>
  </si>
  <si>
    <t>GS90</t>
  </si>
  <si>
    <t>Batchfire Callide Management Pty Ltd - Callide Coal Mine</t>
  </si>
  <si>
    <t>Anglo Coal (Dawson Management) Pty Ltd - Dawson Coal Mine2</t>
  </si>
  <si>
    <t>BM Alliance Coal Operations Pty Ltd - Blackwater Coal Mine</t>
  </si>
  <si>
    <t>QAAABW0000</t>
  </si>
  <si>
    <t>Wesfarmers Curragh Pty Ltd - Curragh Mine</t>
  </si>
  <si>
    <t>QAAABW0001</t>
  </si>
  <si>
    <t>GS51</t>
  </si>
  <si>
    <t>South Blackwater Coal Limited - South Blackwater Mine</t>
  </si>
  <si>
    <t>QAAABW0002</t>
  </si>
  <si>
    <t>GS02</t>
  </si>
  <si>
    <t>Rolleston Coal Mine - Dragline Connection</t>
  </si>
  <si>
    <t>QAAABW0041</t>
  </si>
  <si>
    <t>GS62</t>
  </si>
  <si>
    <t>Orica Australia Pty Ltd</t>
  </si>
  <si>
    <t>QAAABX0012</t>
  </si>
  <si>
    <t>GS70</t>
  </si>
  <si>
    <t>Gladstone Ports Corporation Ltd - RG Tanna Coal Terminal</t>
  </si>
  <si>
    <t>QAAABX0014</t>
  </si>
  <si>
    <t>GS69</t>
  </si>
  <si>
    <t>Ensham Resources Pty Ltd - Ensham Mine</t>
  </si>
  <si>
    <t>QAAALV0000</t>
  </si>
  <si>
    <t>Anglo Coal (Capcoal Management) Pty Limited - German Creek Coal Mine</t>
  </si>
  <si>
    <t>QAAALV0001</t>
  </si>
  <si>
    <t>Kestrel Mine Pty Limited - Kestrel Mine</t>
  </si>
  <si>
    <t>QAAALV0002</t>
  </si>
  <si>
    <t>Oaky Creek Coal Pty Ltd</t>
  </si>
  <si>
    <t>QAAALV0004</t>
  </si>
  <si>
    <t>Clermont Joint Venture - Clermont Coal Mine</t>
  </si>
  <si>
    <t>QAAALX0000</t>
  </si>
  <si>
    <t>GS12</t>
  </si>
  <si>
    <t>Anglo Coal (Dawson Management) Pty Ltd - Dawson Coal Mine1</t>
  </si>
  <si>
    <t>QAAAMR0000</t>
  </si>
  <si>
    <t>Queensland Nitrates Pty Ltd - Moura Ammonium Nitrate</t>
  </si>
  <si>
    <t>QAAAMR0001</t>
  </si>
  <si>
    <t>GS13</t>
  </si>
  <si>
    <t>Sibelco Australia Limited - Parkhurst</t>
  </si>
  <si>
    <t>QAAARG0000</t>
  </si>
  <si>
    <t>GS14</t>
  </si>
  <si>
    <t>Copper Refineries Pty Ltd</t>
  </si>
  <si>
    <t>QCCC000002</t>
  </si>
  <si>
    <t>GS18</t>
  </si>
  <si>
    <t>Newlands Coal Pty Ltd - Newlands Coal Mine</t>
  </si>
  <si>
    <t>QCCC000003</t>
  </si>
  <si>
    <t>Carpentaria Gold Pty Ltd - Ravenswood Coal Mine</t>
  </si>
  <si>
    <t>QCCC000004</t>
  </si>
  <si>
    <t>GS19</t>
  </si>
  <si>
    <t>NQM Gold 2 Pty Ltd - Pajingo Gold Mine</t>
  </si>
  <si>
    <t>QCCC000012</t>
  </si>
  <si>
    <t>GS85</t>
  </si>
  <si>
    <t>Department Of Defence - Lavarack Army Barracks</t>
  </si>
  <si>
    <t>QCCC000018</t>
  </si>
  <si>
    <t>GS83</t>
  </si>
  <si>
    <t>Abbot Point Bulk Coal Pty Ltd</t>
  </si>
  <si>
    <t>QCCC000020</t>
  </si>
  <si>
    <t>GS82</t>
  </si>
  <si>
    <t>Dalrymple Bay Coal Terminal Pty Ltd</t>
  </si>
  <si>
    <t>QDDD000003</t>
  </si>
  <si>
    <t>GS21</t>
  </si>
  <si>
    <t>Anglo Coal (Moranbah North Management) Pty Limited - Moranbah North Coal Mine</t>
  </si>
  <si>
    <t>QDDD000005</t>
  </si>
  <si>
    <t>Lake Vermont Resources Pty Ltd - Vermont Coal Mine</t>
  </si>
  <si>
    <t>QDDD000028</t>
  </si>
  <si>
    <t>GS87</t>
  </si>
  <si>
    <t>Millennium Coal Pty Ltd</t>
  </si>
  <si>
    <t>QDDD003342</t>
  </si>
  <si>
    <t>GS88</t>
  </si>
  <si>
    <t>Carborough Downs Coal Management Pty Ltd - Carborough Downs Coal Mine</t>
  </si>
  <si>
    <t>QDDD003345</t>
  </si>
  <si>
    <t>GS77</t>
  </si>
  <si>
    <t>Hail Creek Coal Pty Ltd - Hail Creek Coal Mine</t>
  </si>
  <si>
    <t>QEMS000001</t>
  </si>
  <si>
    <t>GS64</t>
  </si>
  <si>
    <t>Evolution Mining Limited - Mt Rawdon</t>
  </si>
  <si>
    <t>QGGG000394</t>
  </si>
  <si>
    <t>GS40</t>
  </si>
  <si>
    <t>Essential Energy 66 kV</t>
  </si>
  <si>
    <t>QWAGW00066</t>
  </si>
  <si>
    <t>GS65</t>
  </si>
  <si>
    <t>DLF's Embedded Generators</t>
  </si>
  <si>
    <t xml:space="preserve">Generator </t>
  </si>
  <si>
    <t>Arrow (Generation) Pty Ltd - Daandine Power Station</t>
  </si>
  <si>
    <t>GS76</t>
  </si>
  <si>
    <t>Wilmar Sugar Pty Ltd - Victoria Mill (66 kV)</t>
  </si>
  <si>
    <t>GS81</t>
  </si>
  <si>
    <t>Mackay Sugar Limited - Racecourse Mill 66kV</t>
  </si>
  <si>
    <t>GS80</t>
  </si>
  <si>
    <t>AGL Energy Services (QLD) Pty Ltd - Moranbah Generator</t>
  </si>
  <si>
    <t>Genex Solar - Kidston Solar Farm</t>
  </si>
  <si>
    <t>Lakeland Solar and Storage Pty Ltd - Cook Shire Solar Farm</t>
  </si>
  <si>
    <t>GS92</t>
  </si>
  <si>
    <t>RATCH-Australia Townsville Pty Limited - Generator</t>
  </si>
  <si>
    <t>QCCC001036</t>
  </si>
  <si>
    <t>GS56</t>
  </si>
  <si>
    <t>Pioneer Sugar Mills (66kV) - Pioneer Mill</t>
  </si>
  <si>
    <t>QCCC001041</t>
  </si>
  <si>
    <t>GS67</t>
  </si>
  <si>
    <t>Ergon Energy Queensland Limited - Barcaldine Generator</t>
  </si>
  <si>
    <t>QCQPW00076</t>
  </si>
  <si>
    <t>GS49</t>
  </si>
  <si>
    <t>Proserpine Co-operative Sugar Milling Assoc Ltd</t>
  </si>
  <si>
    <t>QDDD003206</t>
  </si>
  <si>
    <t>GS71</t>
  </si>
  <si>
    <t>Tully Sugar Ltd</t>
  </si>
  <si>
    <t>QEEE000026</t>
  </si>
  <si>
    <t>GS55</t>
  </si>
  <si>
    <t>MSF Sugar Limited – South Johnstone Mill</t>
  </si>
  <si>
    <t>QEEE000050</t>
  </si>
  <si>
    <t>GS79</t>
  </si>
  <si>
    <t>Ratch-Australia Wind Farms (Holdings) PTY Limited - Windy Hill</t>
  </si>
  <si>
    <t>QEEE000547</t>
  </si>
  <si>
    <t>GS26</t>
  </si>
  <si>
    <t>Roma (Boral)</t>
  </si>
  <si>
    <t>QFFF00000Z</t>
  </si>
  <si>
    <t xml:space="preserve">GS30 </t>
  </si>
  <si>
    <t>QFFF000010</t>
  </si>
  <si>
    <t xml:space="preserve">GS29 </t>
  </si>
  <si>
    <t>AGL Energy Services (QLD) Pty Ltd - Isis Cogeneration Plant</t>
  </si>
  <si>
    <t>QGGG000418</t>
  </si>
  <si>
    <t>GS74</t>
  </si>
  <si>
    <t>Stanwell Corporation Limited - Mackay Gas Turbine</t>
  </si>
  <si>
    <t>QMKYW00147</t>
  </si>
  <si>
    <t>No</t>
  </si>
  <si>
    <t>Yes</t>
  </si>
  <si>
    <t>ICC</t>
  </si>
  <si>
    <t>EDLTCT1</t>
  </si>
  <si>
    <t>EDSTCT1</t>
  </si>
  <si>
    <t>EDMTCT1</t>
  </si>
  <si>
    <t>EDMTCT2</t>
  </si>
  <si>
    <t>EDMTXT1</t>
  </si>
  <si>
    <t>POA</t>
  </si>
  <si>
    <t>ACS Meter Charges</t>
  </si>
  <si>
    <t>Primary Service Fixed Charge Capital (ACSMCC)</t>
  </si>
  <si>
    <t>Primary Service Fixed Charge Non-Capital (ACSMNCC)</t>
  </si>
  <si>
    <t>ESTOUDXT1</t>
  </si>
  <si>
    <t>ESTOUDBT1</t>
  </si>
  <si>
    <t>ESTOUDXT2</t>
  </si>
  <si>
    <t>ESTOUDBT2</t>
  </si>
  <si>
    <t>ESTOUDXT3</t>
  </si>
  <si>
    <t>ESTOUDBT3</t>
  </si>
  <si>
    <t>WSTOUDXT1</t>
  </si>
  <si>
    <t>WSTOUDBT1</t>
  </si>
  <si>
    <t>WSTOUDXT2</t>
  </si>
  <si>
    <t>WSTOUDBT2</t>
  </si>
  <si>
    <t>WSTOUDXT3</t>
  </si>
  <si>
    <t>WSTOUDBT3</t>
  </si>
  <si>
    <t>MSTOUDXT4</t>
  </si>
  <si>
    <t>MSTOUDBT4</t>
  </si>
  <si>
    <t>TARIFFS APPLYING TO STANDARD ASSET CUSTOMERS – LARGE (&gt;100 MWh per annum)
ANYTIME DEMAND
GST Exclusive</t>
  </si>
  <si>
    <t>Actual Demand Charge
 (NDTDC)</t>
  </si>
  <si>
    <t>Actual Demand Charge
(NTTDC)</t>
  </si>
  <si>
    <t>EDLTXT1</t>
  </si>
  <si>
    <t>EDLTBT1</t>
  </si>
  <si>
    <t>EDLTCT2</t>
  </si>
  <si>
    <t>EDLTXT2</t>
  </si>
  <si>
    <t>EDLTBT2</t>
  </si>
  <si>
    <t>EDLTCT3</t>
  </si>
  <si>
    <t>EDLTXT3</t>
  </si>
  <si>
    <t>EDLTBT3</t>
  </si>
  <si>
    <t>WDLTCT1</t>
  </si>
  <si>
    <t>WDLTXT1</t>
  </si>
  <si>
    <t>WDLTBT1</t>
  </si>
  <si>
    <t>WDLTCT2</t>
  </si>
  <si>
    <t>WDLTXT2</t>
  </si>
  <si>
    <t>WDLTBT2</t>
  </si>
  <si>
    <t>WDLTCT3</t>
  </si>
  <si>
    <t>WDLTXT3</t>
  </si>
  <si>
    <t>WDLTBT3</t>
  </si>
  <si>
    <t>MDLTCT4</t>
  </si>
  <si>
    <t>MDLTXT4</t>
  </si>
  <si>
    <t>MDLTBT4</t>
  </si>
  <si>
    <t>EDMTBT1</t>
  </si>
  <si>
    <t>EDMTXT2</t>
  </si>
  <si>
    <t>EDMTBT2</t>
  </si>
  <si>
    <t>EDMTCT3</t>
  </si>
  <si>
    <t>EDMTXT3</t>
  </si>
  <si>
    <t>EDMTBT3</t>
  </si>
  <si>
    <t>WDMTCT1</t>
  </si>
  <si>
    <t>WDMTXT1</t>
  </si>
  <si>
    <t>WDMTBT1</t>
  </si>
  <si>
    <t>WDMTCT2</t>
  </si>
  <si>
    <t>WDMTXT2</t>
  </si>
  <si>
    <t>WDMTBT2</t>
  </si>
  <si>
    <t>WDMTCT3</t>
  </si>
  <si>
    <t>WDMTXT3</t>
  </si>
  <si>
    <t>WDMTBT3</t>
  </si>
  <si>
    <t>MDMTCT4</t>
  </si>
  <si>
    <t>MDMTXT4</t>
  </si>
  <si>
    <t>MDMTBT4</t>
  </si>
  <si>
    <t>EDSTXT1</t>
  </si>
  <si>
    <t>EDSTBT1</t>
  </si>
  <si>
    <t>EDSTCT2</t>
  </si>
  <si>
    <t>EDSTXT2</t>
  </si>
  <si>
    <t>EDSTBT2</t>
  </si>
  <si>
    <t>EDSTCT3</t>
  </si>
  <si>
    <t>EDSTXT3</t>
  </si>
  <si>
    <t>EDSTBT3</t>
  </si>
  <si>
    <t>WDSTCT1</t>
  </si>
  <si>
    <t>WDSTXT1</t>
  </si>
  <si>
    <t>WDSTBT1</t>
  </si>
  <si>
    <t>WDSTCT2</t>
  </si>
  <si>
    <t>WDSTXT2</t>
  </si>
  <si>
    <t>WDSTBT2</t>
  </si>
  <si>
    <t>WDSTCT3</t>
  </si>
  <si>
    <t>WDSTXT3</t>
  </si>
  <si>
    <t>WDSTBT3</t>
  </si>
  <si>
    <t>MDSTCT4</t>
  </si>
  <si>
    <t>MDSTXT4</t>
  </si>
  <si>
    <t>MDSTBT4</t>
  </si>
  <si>
    <t>ERTOUDXT1</t>
  </si>
  <si>
    <t>ERTOUDBT1</t>
  </si>
  <si>
    <t>ERTOUDXT2</t>
  </si>
  <si>
    <t>ERTOUDBT2</t>
  </si>
  <si>
    <t>ERTOUDXT3</t>
  </si>
  <si>
    <t>ERTOUDBT3</t>
  </si>
  <si>
    <t>WRTOUDXT1</t>
  </si>
  <si>
    <t>WRTOUDBT1</t>
  </si>
  <si>
    <t>WRTOUDXT2</t>
  </si>
  <si>
    <t>WRTOUDBT2</t>
  </si>
  <si>
    <t>WRTOUDXT3</t>
  </si>
  <si>
    <t>WRTOUDBT3</t>
  </si>
  <si>
    <t>MRTOUDXT4</t>
  </si>
  <si>
    <t>MRTOUDBT4</t>
  </si>
  <si>
    <t>EBTOUDXT1</t>
  </si>
  <si>
    <t>EBTOUDBT1</t>
  </si>
  <si>
    <t>EBTOUDXT2</t>
  </si>
  <si>
    <t>EBTOUDBT2</t>
  </si>
  <si>
    <t>EBTOUDXT3</t>
  </si>
  <si>
    <t>EBTOUDBT3</t>
  </si>
  <si>
    <t>WBTOUDXT1</t>
  </si>
  <si>
    <t>WBTOUDBT1</t>
  </si>
  <si>
    <t>WBTOUDXT2</t>
  </si>
  <si>
    <t>WBTOUDBT2</t>
  </si>
  <si>
    <t>WBTOUDXT3</t>
  </si>
  <si>
    <t>WBTOUDBT3</t>
  </si>
  <si>
    <t>MBTOUDXT4</t>
  </si>
  <si>
    <t>MBTOUDBT4</t>
  </si>
  <si>
    <t>ERIBCT1</t>
  </si>
  <si>
    <t>ERIBXT1</t>
  </si>
  <si>
    <t>ERIBBT1</t>
  </si>
  <si>
    <t>ERIBCT2</t>
  </si>
  <si>
    <t>ERIBXT2</t>
  </si>
  <si>
    <t>ERIBBT2</t>
  </si>
  <si>
    <t>ERIBCT3</t>
  </si>
  <si>
    <t>ERIBXT3</t>
  </si>
  <si>
    <t>ERIBBT3</t>
  </si>
  <si>
    <t>WRIBCT1</t>
  </si>
  <si>
    <t>WRIBXT1</t>
  </si>
  <si>
    <t>WRIBBT1</t>
  </si>
  <si>
    <t>WRIBCT2</t>
  </si>
  <si>
    <t>WRIBXT2</t>
  </si>
  <si>
    <t>WRIBBT2</t>
  </si>
  <si>
    <t>WRIBCT3</t>
  </si>
  <si>
    <t>WRIBXT3</t>
  </si>
  <si>
    <t>WRIBBT3</t>
  </si>
  <si>
    <t>MRIBCT4</t>
  </si>
  <si>
    <t>MRIBXT4</t>
  </si>
  <si>
    <t>MRIBBT4</t>
  </si>
  <si>
    <t>EBIBCT1</t>
  </si>
  <si>
    <t>EBIBXT1</t>
  </si>
  <si>
    <t>EBIBBT1</t>
  </si>
  <si>
    <t>EBIBCT2</t>
  </si>
  <si>
    <t>EBIBXT2</t>
  </si>
  <si>
    <t>EBIBBT2</t>
  </si>
  <si>
    <t>EBIBCT3</t>
  </si>
  <si>
    <t>EBIBXT3</t>
  </si>
  <si>
    <t>EBIBBT3</t>
  </si>
  <si>
    <t>WBIBCT1</t>
  </si>
  <si>
    <t>WBIBXT1</t>
  </si>
  <si>
    <t>WBIBBT1</t>
  </si>
  <si>
    <t>WBIBCT2</t>
  </si>
  <si>
    <t>WBIBXT2</t>
  </si>
  <si>
    <t>WBIBBT2</t>
  </si>
  <si>
    <t>WBIBCT3</t>
  </si>
  <si>
    <t>WBIBXT3</t>
  </si>
  <si>
    <t>WBIBBT3</t>
  </si>
  <si>
    <t>MBIBCT4</t>
  </si>
  <si>
    <t>MBIBXT4</t>
  </si>
  <si>
    <t>MBIBBT4</t>
  </si>
  <si>
    <t>ERTOUCT1</t>
  </si>
  <si>
    <t>ERTOUXT1</t>
  </si>
  <si>
    <t>ERTOUBT1</t>
  </si>
  <si>
    <t>ERTOUCT2</t>
  </si>
  <si>
    <t>ERTOUXT2</t>
  </si>
  <si>
    <t>ERTOUBT2</t>
  </si>
  <si>
    <t>ERTOUCT3</t>
  </si>
  <si>
    <t>ERTOUXT3</t>
  </si>
  <si>
    <t>ERTOUBT3</t>
  </si>
  <si>
    <t>WRTOUCT1</t>
  </si>
  <si>
    <t>WRTOUXT1</t>
  </si>
  <si>
    <t>WRTOUBT1</t>
  </si>
  <si>
    <t>WRTOUCT2</t>
  </si>
  <si>
    <t>WRTOUXT2</t>
  </si>
  <si>
    <t>WRTOUBT2</t>
  </si>
  <si>
    <t>WRTOUCT3</t>
  </si>
  <si>
    <t>WRTOUXT3</t>
  </si>
  <si>
    <t>WRTOUBT3</t>
  </si>
  <si>
    <t>MRTOUCT4</t>
  </si>
  <si>
    <t>MRTOUXT4</t>
  </si>
  <si>
    <t>MRTOUBT4</t>
  </si>
  <si>
    <t>EBTOUCT1</t>
  </si>
  <si>
    <t>EBTOUXT1</t>
  </si>
  <si>
    <t>EBTOUBT1</t>
  </si>
  <si>
    <t>EBTOUCT2</t>
  </si>
  <si>
    <t>EBTOUXT2</t>
  </si>
  <si>
    <t>EBTOUBT2</t>
  </si>
  <si>
    <t>EBTOUCT3</t>
  </si>
  <si>
    <t>EBTOUXT3</t>
  </si>
  <si>
    <t>EBTOUBT3</t>
  </si>
  <si>
    <t>WBTOUCT1</t>
  </si>
  <si>
    <t>WBTOUXT1</t>
  </si>
  <si>
    <t>WBTOUBT1</t>
  </si>
  <si>
    <t>WBTOUCT2</t>
  </si>
  <si>
    <t>WBTOUXT2</t>
  </si>
  <si>
    <t>WBTOUBT2</t>
  </si>
  <si>
    <t>WBTOUCT3</t>
  </si>
  <si>
    <t>WBTOUXT3</t>
  </si>
  <si>
    <t>WBTOUBT3</t>
  </si>
  <si>
    <t>MBTOUCT4</t>
  </si>
  <si>
    <t>MBTOUXT4</t>
  </si>
  <si>
    <t>MBTOUBT4</t>
  </si>
  <si>
    <t>Controlled Load Fixed Charge Capital (ACSMCC)</t>
  </si>
  <si>
    <t>Controlled Load Fixed Charge Non-Capital (ACSMNCC)</t>
  </si>
  <si>
    <t>EVNCT1</t>
  </si>
  <si>
    <t>EVNXT1</t>
  </si>
  <si>
    <t>EVNBT1</t>
  </si>
  <si>
    <t>EVNCT2</t>
  </si>
  <si>
    <t>EVNXT2</t>
  </si>
  <si>
    <t>EVNBT2</t>
  </si>
  <si>
    <t>EVNCT3</t>
  </si>
  <si>
    <t>EVNXT3</t>
  </si>
  <si>
    <t>EVNBT3</t>
  </si>
  <si>
    <t>WVNCT1</t>
  </si>
  <si>
    <t>WVNXT1</t>
  </si>
  <si>
    <t>WVNBT1</t>
  </si>
  <si>
    <t>WVNCT2</t>
  </si>
  <si>
    <t>WVNXT2</t>
  </si>
  <si>
    <t>WVNBT2</t>
  </si>
  <si>
    <t>WVNCT3</t>
  </si>
  <si>
    <t>WVNXT3</t>
  </si>
  <si>
    <t>WVNBT3</t>
  </si>
  <si>
    <t>MVNCT4</t>
  </si>
  <si>
    <t>MVNXT4</t>
  </si>
  <si>
    <t>MVNBT4</t>
  </si>
  <si>
    <t>EVCCT1</t>
  </si>
  <si>
    <t>EVCXT1</t>
  </si>
  <si>
    <t>EVCBT1</t>
  </si>
  <si>
    <t>EVCCT2</t>
  </si>
  <si>
    <t>EVCXT2</t>
  </si>
  <si>
    <t>EVCBT2</t>
  </si>
  <si>
    <t>EVCCT3</t>
  </si>
  <si>
    <t>EVCXT3</t>
  </si>
  <si>
    <t>EVCBT3</t>
  </si>
  <si>
    <t>WVCCT1</t>
  </si>
  <si>
    <t>WVCXT1</t>
  </si>
  <si>
    <t>WVCBT1</t>
  </si>
  <si>
    <t>WVCCT2</t>
  </si>
  <si>
    <t>WVCXT2</t>
  </si>
  <si>
    <t>WVCBT2</t>
  </si>
  <si>
    <t>WVCCT3</t>
  </si>
  <si>
    <t>WVCXT3</t>
  </si>
  <si>
    <t>WVCBT3</t>
  </si>
  <si>
    <t>MVCCT4</t>
  </si>
  <si>
    <t>MVCXT4</t>
  </si>
  <si>
    <t>MVCBT4</t>
  </si>
  <si>
    <t>Other ACS charges may apply to a public light installation.  Please refer to the Price List for Alternative Control Services for further information.</t>
  </si>
  <si>
    <t xml:space="preserve">                       (includes the Queensland Government's Solar Bonus Scheme)</t>
  </si>
  <si>
    <t>ADDITIONAL NETWORK TARIFF CODES FOR MICRO-EMBEDDED GENERATING UNITS
(INCLUDES THE QUEENSLAND GOVERNMENT'S SOLAR BONUS SCHEME)
GST Exclusive*</t>
  </si>
  <si>
    <t>Embedded Generation Fixed Charge Capital (ACSMCC)</t>
  </si>
  <si>
    <t>Embedded Generation Fixed Charge Non-Capital (ACSMNCC)</t>
  </si>
  <si>
    <t>NVG0</t>
  </si>
  <si>
    <t>NVGC0</t>
  </si>
  <si>
    <t>NVGX0</t>
  </si>
  <si>
    <t>NVGB0</t>
  </si>
  <si>
    <t>NVG1</t>
  </si>
  <si>
    <t>NVGC1</t>
  </si>
  <si>
    <t>NVGX1</t>
  </si>
  <si>
    <t>NVGB1</t>
  </si>
  <si>
    <t>NVG2</t>
  </si>
  <si>
    <t>NVGC2</t>
  </si>
  <si>
    <t>NVGX2</t>
  </si>
  <si>
    <t>NVGB2</t>
  </si>
  <si>
    <t>GVG0</t>
  </si>
  <si>
    <t>GVGC0</t>
  </si>
  <si>
    <t>GVGX0</t>
  </si>
  <si>
    <t>GVGB0</t>
  </si>
  <si>
    <t>Notes:</t>
  </si>
  <si>
    <r>
      <t>*</t>
    </r>
    <r>
      <rPr>
        <u/>
        <sz val="9"/>
        <rFont val="Arial"/>
        <family val="2"/>
      </rPr>
      <t>GST</t>
    </r>
    <r>
      <rPr>
        <sz val="9"/>
        <rFont val="Arial"/>
        <family val="2"/>
      </rPr>
      <t xml:space="preserve">
The 44 c/kWh feed-in tariff rate includes GST (if any). As such, no amount will be added to the credit in respect of any GST payable.</t>
    </r>
  </si>
  <si>
    <t>Standard Asset Customers</t>
  </si>
  <si>
    <t>Tariff class</t>
  </si>
  <si>
    <t>Tariff group</t>
  </si>
  <si>
    <r>
      <t xml:space="preserve">Standard Network Tariff Codes
</t>
    </r>
    <r>
      <rPr>
        <sz val="9"/>
        <color rgb="FFFFFFFF"/>
        <rFont val="Arial"/>
        <family val="2"/>
      </rPr>
      <t xml:space="preserve">Standard network tariff rates </t>
    </r>
    <r>
      <rPr>
        <u/>
        <sz val="9"/>
        <color rgb="FFFFFFFF"/>
        <rFont val="Arial"/>
        <family val="2"/>
      </rPr>
      <t>plus</t>
    </r>
    <r>
      <rPr>
        <sz val="9"/>
        <color rgb="FFFFFFFF"/>
        <rFont val="Arial"/>
        <family val="2"/>
      </rPr>
      <t xml:space="preserve"> ACS capital and non-capital metering charges apply.
</t>
    </r>
  </si>
  <si>
    <r>
      <t xml:space="preserve">'C' series Network Tariff Codes
</t>
    </r>
    <r>
      <rPr>
        <sz val="9"/>
        <color rgb="FFFFFFFF"/>
        <rFont val="Arial"/>
        <family val="2"/>
      </rPr>
      <t xml:space="preserve">Standard network tariff rates (as per equivalent standard Network Tariff Code) </t>
    </r>
    <r>
      <rPr>
        <b/>
        <sz val="9"/>
        <color rgb="FFFFFFFF"/>
        <rFont val="Arial"/>
        <family val="2"/>
      </rPr>
      <t xml:space="preserve">
</t>
    </r>
    <r>
      <rPr>
        <sz val="9"/>
        <color rgb="FFFFFFFF"/>
        <rFont val="Arial"/>
        <family val="2"/>
      </rPr>
      <t xml:space="preserve">No ACS capital and non-capital metering charges apply.
</t>
    </r>
  </si>
  <si>
    <r>
      <t xml:space="preserve">'X'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capital metering charges apply.
</t>
    </r>
  </si>
  <si>
    <r>
      <t xml:space="preserve">'B'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non-capital metering charges apply.
</t>
    </r>
  </si>
  <si>
    <t>Standard Asset Customer – Large (&gt;100 MWh p.a.) – East</t>
  </si>
  <si>
    <t>EDLTT1, EDLTT2, EDLTT3</t>
  </si>
  <si>
    <t>EDLTCT1, EDLTCT2, EDLTCT3</t>
  </si>
  <si>
    <t>EDLTXT1, EDLTXT2, EDLTXT3</t>
  </si>
  <si>
    <t>EDLTBT1, EDLTBT2, EDLTBT3</t>
  </si>
  <si>
    <t>EDMTT1, EDMTT2, EDMTT3</t>
  </si>
  <si>
    <t>EDMTCT1, EDMTCT2, EDMTCT3</t>
  </si>
  <si>
    <t>EDMTXT1, EDMTXT2, EDMTXT3</t>
  </si>
  <si>
    <t>EDMTBT1, EDMTBT2, EDMTBT3</t>
  </si>
  <si>
    <t>EDSTT1, EDSTT2, EDSTT3</t>
  </si>
  <si>
    <t>EDSTCT1, EDSTCT2, EDSTCT3</t>
  </si>
  <si>
    <t>EDSTXT1, EDSTXT2, EDSTXT3</t>
  </si>
  <si>
    <t>EDSTBT1, EDSTBT2, EDSTBT3</t>
  </si>
  <si>
    <t>Refer to 'C' series</t>
  </si>
  <si>
    <t>ESTOUDCT1, ESTOUDCT2, ESTOUDCT3</t>
  </si>
  <si>
    <t>ESTOUDXT1, ESTOUDXT2, ESTOUDXT3</t>
  </si>
  <si>
    <t>ESTOUDBT1, ESTOUDBT2, ESTOUDBT3</t>
  </si>
  <si>
    <t>Standard Asset Customer – Large (&gt;100 MWh p.a.) – West</t>
  </si>
  <si>
    <t>WDLTT1, WDLTT2, WDLTT3</t>
  </si>
  <si>
    <t>WDLTCT1, WDLTCT2, WDLTCT3</t>
  </si>
  <si>
    <t>WDLTXT1, WDLTXT2, WDLTXT3</t>
  </si>
  <si>
    <t>WDLTBT1, WDLTBT2, WDLTBT3</t>
  </si>
  <si>
    <t>WDMTT1, WDMTT2, WDMTT3</t>
  </si>
  <si>
    <t>WDMTCT1, WDMTCT2, WDMTCT3</t>
  </si>
  <si>
    <t>WDMTXT1, WDMTXT2, WDMTXT3</t>
  </si>
  <si>
    <t>WDMTBT1, WDMTBT2, WDMTBT3</t>
  </si>
  <si>
    <t>WDSTT1, WDSTT2, WDSTT3</t>
  </si>
  <si>
    <t>WDSTCT1, WDSTCT2, WDSTCT3</t>
  </si>
  <si>
    <t>WDSTXT1, WDSTXT2, WDSTXT3</t>
  </si>
  <si>
    <t>WDSTBT1, WDSTBT2, WDSTBT3</t>
  </si>
  <si>
    <t>WSTOUDCT1, WSTOUDCT2, WSTOUDCT3</t>
  </si>
  <si>
    <t>WSTOUDXT1, WSTOUDXT2, WSTOUDXT3</t>
  </si>
  <si>
    <t>WSTOUDBT1, WSTOUDBT2, WSTOUDBT3</t>
  </si>
  <si>
    <t>Standard Asset Customer – Large (&gt;100 MWh p.a.) – Mount Isa</t>
  </si>
  <si>
    <t>Standard Asset Customer – Small (&lt;100 MWh p.a.) – East</t>
  </si>
  <si>
    <t>EBIBT1, EBIBT2, EBIBT3</t>
  </si>
  <si>
    <t>EBIBCT1, EBIBCT2, EBIBCT3</t>
  </si>
  <si>
    <t>EBIBXT1, EBIBXT2, EBIBXT3</t>
  </si>
  <si>
    <t>EBIBBT1, EBIBBT2, EBIBBT3</t>
  </si>
  <si>
    <t>Seasonal TOU Energy Business</t>
  </si>
  <si>
    <t>EBTOUT1, EBTOUT2, EBTOUT3</t>
  </si>
  <si>
    <t>EBTOUCT1, EBTOUCT2, EBTOUCT3</t>
  </si>
  <si>
    <t>EBTOUXT1, EBTOUXT2, EBTOUXT3</t>
  </si>
  <si>
    <t>EBTOUBT1, EBTOUBT2, EBTOUBT3</t>
  </si>
  <si>
    <t>Seasonal TOU Demand Business</t>
  </si>
  <si>
    <t>EBTOUDCT1, EBTOUDCT2, EBTOUDCT3</t>
  </si>
  <si>
    <t>EBTOUDXT1, EBTOUDXT2, EBTOUDXT3</t>
  </si>
  <si>
    <t>EBTOUDBT1, EBTOUDBT2, EBTOUDBT3</t>
  </si>
  <si>
    <t>ERIBT1, ERIBT2, ERIBT3</t>
  </si>
  <si>
    <t>ERIBCT1, ERIBCT2, ERIBCT3</t>
  </si>
  <si>
    <t>ERIBXT1, ERIBXT2, ERIBXT3</t>
  </si>
  <si>
    <t>ERIBBT1, ERIBBT2, ERIBBT3</t>
  </si>
  <si>
    <t>Seasonal TOU Energy Residential</t>
  </si>
  <si>
    <t>ERTOUT1, ERTOUT2, ERTOUT3</t>
  </si>
  <si>
    <t>ERTOUCT1, ERTOUCT2, ERTOUCT3</t>
  </si>
  <si>
    <t>ERTOUXT1, ERTOUXT2, ERTOUXT3</t>
  </si>
  <si>
    <t>ERTOUBT1, ERTOUBT2, ERTOUBT3</t>
  </si>
  <si>
    <t>Seasonal TOU Demand Residential</t>
  </si>
  <si>
    <t>ERTOUDCT1, ERTOUDCT2, ERTOUDCT3</t>
  </si>
  <si>
    <t>ERTOUDXT1, ERTOUDXT2, ERTOUDXT3</t>
  </si>
  <si>
    <t>ERTOUDBT1, ERTOUDBT2, ERTOUDBT3</t>
  </si>
  <si>
    <t xml:space="preserve">Volume Controlled </t>
  </si>
  <si>
    <t>EVCT1, EVCT2, EVCT3</t>
  </si>
  <si>
    <t>EVCCT1, EVCCT2, EVCCT3</t>
  </si>
  <si>
    <t>EVCXT1, EVCXT2, EVCXT3</t>
  </si>
  <si>
    <t>EVCBT1, EVCBT2, EVCBT3</t>
  </si>
  <si>
    <t xml:space="preserve">Volume Night Controlled </t>
  </si>
  <si>
    <t>EVNT1, EVNT2, EVNT3</t>
  </si>
  <si>
    <t>EVNCT1, EVNCT2, EVNCT3</t>
  </si>
  <si>
    <t>EVNXT1, EVNXT2, EVNXT3</t>
  </si>
  <si>
    <t>EVNBT1, EVNBT2, EVNBT3</t>
  </si>
  <si>
    <t>Standard Asset Customer – Small (&lt;100 MWh p.a.) – West</t>
  </si>
  <si>
    <t>WBIBT1, WBIBT2, WBIBT3</t>
  </si>
  <si>
    <t>WBIBCT1, WBIBCT2, WBIBCT3</t>
  </si>
  <si>
    <t>WBIBXT1, WBIBXT2, WBIBXT3</t>
  </si>
  <si>
    <t>WBIBBT1, WBIBBT2, WBIBBT3</t>
  </si>
  <si>
    <t>WBTOUT1, WBTOUT2, WBTOUT3</t>
  </si>
  <si>
    <t>WBTOUCT1, WBTOUCT2, WBTOUCT3</t>
  </si>
  <si>
    <t>WBTOUXT1, WBTOUXT2, WBTOUXT3</t>
  </si>
  <si>
    <t>WBTOUBT1, WBTOUBT2, WBTOUBT3</t>
  </si>
  <si>
    <t>WBTOUDCT1, WBTOUDCT2, WBTOUDCT3</t>
  </si>
  <si>
    <t>WBTOUDXT1, WBTOUDXT2, WBTOUDXT3</t>
  </si>
  <si>
    <t>WBTOUDBT1, WBTOUDBT2, WBTOUDBT3</t>
  </si>
  <si>
    <t>WRIBT1, WRIBT2, WRIBT3</t>
  </si>
  <si>
    <t>WRIBCT1, WRIBCT2, WRIBCT3</t>
  </si>
  <si>
    <t>WRIBXT1, WRIBXT2, WRIBXT3</t>
  </si>
  <si>
    <t>WRIBBT1, WRIBBT2, WRIBBT3</t>
  </si>
  <si>
    <t>WRTOUT1, WRTOUT2, WRTOUT3</t>
  </si>
  <si>
    <t>WRTOUCT1, WRTOUCT2, WRTOUCT3</t>
  </si>
  <si>
    <t>WRTOUXT1, WRTOUXT2, WRTOUXT3</t>
  </si>
  <si>
    <t>WRTOUBT1, WRTOUBT2, WRTOUBT3</t>
  </si>
  <si>
    <t>WRTOUDCT1, WRTOUDCT2, WRTOUDCT3</t>
  </si>
  <si>
    <t>WRTOUDXT1, WRTOUDXT2, WRTOUDXT3</t>
  </si>
  <si>
    <t>WRTOUDBT1, WRTOUDBT2, WRTOUDBT3</t>
  </si>
  <si>
    <t>WVCT1, WVCT2, WVCT3</t>
  </si>
  <si>
    <t>WVCCT1, WVCCT2, WVCCT3</t>
  </si>
  <si>
    <t>WVCXT1, WVCXT2, WVCXT3</t>
  </si>
  <si>
    <t>WVCBT1, WVCBT2, WVCBT3</t>
  </si>
  <si>
    <t>WVNT1, WVNT2, WVNT3</t>
  </si>
  <si>
    <t>WVNCT1, WVNCT2, WVNCT3</t>
  </si>
  <si>
    <t>WVNXT1, WVNXT2, WVNXT3</t>
  </si>
  <si>
    <t>WVNBT1, WVNBT2, WVNBT3</t>
  </si>
  <si>
    <t>Standard Asset Customer – Small (&lt;100 MWh p.a.) – Mount Isa</t>
  </si>
  <si>
    <t>(&lt;100 MWh p.a.) – Mount Isa</t>
  </si>
  <si>
    <t>Standard Asset Customer – Unmetered – East</t>
  </si>
  <si>
    <t>EVUT1, EVUT2, EVUT3</t>
  </si>
  <si>
    <t>n/a</t>
  </si>
  <si>
    <t>EVUMIT1, EVUMIT2, EVUMIT3</t>
  </si>
  <si>
    <t>EVUMAT1, EVUMAT2, EVUMAT3</t>
  </si>
  <si>
    <t>Standard Asset Customer – Unmetered – West</t>
  </si>
  <si>
    <t>WVUT1, WVUT2, WVUT3</t>
  </si>
  <si>
    <t>WVUMIT1, WVUMIT2, WVUMIT3</t>
  </si>
  <si>
    <t>WVUMAT1, WVUMAT2, WVUMAT3</t>
  </si>
  <si>
    <t>Standard Asset Customer – Unmetered – Mount Isa</t>
  </si>
  <si>
    <t>Major customers</t>
  </si>
  <si>
    <t>Individually Calculated Customers, Connection Asset Customers and Embedded Generators</t>
  </si>
  <si>
    <t>Network Tariff Codes</t>
  </si>
  <si>
    <t>Individually Calculated Customer – East</t>
  </si>
  <si>
    <t>EICCKA1 onwards</t>
  </si>
  <si>
    <t>EICCKB1 onwards</t>
  </si>
  <si>
    <t>Individually Calculated Customer – West</t>
  </si>
  <si>
    <t>WICCKA1 onwards</t>
  </si>
  <si>
    <t>WICCKB1 onwards</t>
  </si>
  <si>
    <t>Individually Calculated Customer – Mount Isa</t>
  </si>
  <si>
    <t>MICCKA1 onwards</t>
  </si>
  <si>
    <t>MICCKB1 onwards</t>
  </si>
  <si>
    <t>Connection Asset Customer – East</t>
  </si>
  <si>
    <t>CAC 66 kV</t>
  </si>
  <si>
    <t>EC66T1, EC66T2, EC66T3
ECACA15*</t>
  </si>
  <si>
    <t>CAC 33 kV</t>
  </si>
  <si>
    <t>EC33T1, EC33T2, EC33T3
ECACB14*</t>
  </si>
  <si>
    <t>CAC 22/11 kV Bus</t>
  </si>
  <si>
    <t>EC22BT1, EC22BT2, EC22BT3
ECACA46,* ECACA213,* ECACB3*</t>
  </si>
  <si>
    <t>CAC 22/11 kV Line</t>
  </si>
  <si>
    <t xml:space="preserve">EC22LT1, EC22LT2, EC22LT3
ECACA86,* ECACA145,* ECACA199,* ECACA221* </t>
  </si>
  <si>
    <t>Seasonal TOU Demand CAC Higher Voltage (66/33 kV)</t>
  </si>
  <si>
    <t>EC66TOUT1, EC66TOUT2, EC66TOUT3</t>
  </si>
  <si>
    <t>Seasonal TOU Demand CAC 22/11 kV Bus</t>
  </si>
  <si>
    <t>EC22BTOUT1, EC22BTOUT2, EC22BTOUT3</t>
  </si>
  <si>
    <t>Seasonal TOU Demand CAC 22/11 kV Line</t>
  </si>
  <si>
    <t>EC22LTOUT1, EC22LTOUT2, EC22LTOUT3</t>
  </si>
  <si>
    <t>Connection Asset Customer – West</t>
  </si>
  <si>
    <t>WC66T1, WC66T2, WC66T3</t>
  </si>
  <si>
    <t>WC33T1, WC33T2, WC33T3</t>
  </si>
  <si>
    <t>WC22BT1, WC22BT2, WC22BT3</t>
  </si>
  <si>
    <t>WC22LT1, WC22LT2, WC22LT3</t>
  </si>
  <si>
    <t>WC66TOUT1, WC66TOUT2, WC66TOUT3</t>
  </si>
  <si>
    <t>WC22BTOUT1, WC22BTOUT2, WC22BTOUT3</t>
  </si>
  <si>
    <t>WC22LTOUT1, WC22LTOUT2, WC22LTOUT3</t>
  </si>
  <si>
    <t>Connection Asset Customer – Mount Isa</t>
  </si>
  <si>
    <t xml:space="preserve">Embedded Generation – East </t>
  </si>
  <si>
    <t>EG</t>
  </si>
  <si>
    <t>EEGA1 onwards</t>
  </si>
  <si>
    <t>EEGB1 onwards</t>
  </si>
  <si>
    <t>Embedded Generation – West</t>
  </si>
  <si>
    <t>WEGA1 onwards</t>
  </si>
  <si>
    <t>WEGB1 onwards</t>
  </si>
  <si>
    <t>Embedded Generation – Mount Isa</t>
  </si>
  <si>
    <t>MEGA1 onwards</t>
  </si>
  <si>
    <t>MEGB1 onwards</t>
  </si>
  <si>
    <t>* As at 29 April 2016.  Special arrangements apply to Connection Asset Customers on these Network Tariff Codes.  Please contact Ergon Energy.</t>
  </si>
  <si>
    <t>Additional Network Tariff Codes applying to micro-embedded generating units</t>
  </si>
  <si>
    <r>
      <t xml:space="preserve">'C' series Network Tariff Codes
</t>
    </r>
    <r>
      <rPr>
        <sz val="9"/>
        <color rgb="FFFFFFFF"/>
        <rFont val="Arial"/>
        <family val="2"/>
      </rPr>
      <t xml:space="preserve">Standard network tariff rates apply, as per equivalent standard Network Tariff Code. </t>
    </r>
    <r>
      <rPr>
        <b/>
        <sz val="9"/>
        <color rgb="FFFFFFFF"/>
        <rFont val="Arial"/>
        <family val="2"/>
      </rPr>
      <t xml:space="preserve">
</t>
    </r>
    <r>
      <rPr>
        <sz val="9"/>
        <color rgb="FFFFFFFF"/>
        <rFont val="Arial"/>
        <family val="2"/>
      </rPr>
      <t>No ACS capital and non-capital metering charges apply.</t>
    </r>
  </si>
  <si>
    <r>
      <t xml:space="preserve">'B'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non-capital metering charges apply.
</t>
    </r>
  </si>
  <si>
    <t xml:space="preserve">                       2018-19 additional network tariffs for micro-embedded generating units</t>
  </si>
  <si>
    <t xml:space="preserve">                      2018-19 Network Tariff Codes</t>
  </si>
  <si>
    <t>Ergon Energy 2018-19 Distribution Loss Factors</t>
  </si>
  <si>
    <t>ERLT1</t>
  </si>
  <si>
    <t>ERLT2</t>
  </si>
  <si>
    <t>ERLT3</t>
  </si>
  <si>
    <t>Summer Peak Top Up
(NDTUC)</t>
  </si>
  <si>
    <t>Monthly Fixed (NTMFC)</t>
  </si>
  <si>
    <t>Ergon Energy Corporation Limited</t>
  </si>
  <si>
    <t>2018-19 Price List for Alternative Control Services</t>
  </si>
  <si>
    <t>Key:</t>
  </si>
  <si>
    <r>
      <t xml:space="preserve">These services are subject to an additional layer of price regulation at the jurisdictional level, through Schedule 8 of the </t>
    </r>
    <r>
      <rPr>
        <i/>
        <sz val="8"/>
        <rFont val="Arial"/>
        <family val="2"/>
      </rPr>
      <t>Electricity Regulation 2006</t>
    </r>
    <r>
      <rPr>
        <sz val="8"/>
        <rFont val="Arial"/>
        <family val="2"/>
      </rPr>
      <t xml:space="preserve">.  Even though the national economic regulator (the AER) has approved a higher price that EECL can charge for this service, the Queensland Government has stipulated a (lower) maximum price EECL is able to charge customers in EECL's supply area for these services. </t>
    </r>
  </si>
  <si>
    <r>
      <t xml:space="preserve">These services are subject to an additional layer of price regulation at the jurisdictional level, through Schedule 8 of the </t>
    </r>
    <r>
      <rPr>
        <i/>
        <sz val="8"/>
        <rFont val="Arial"/>
        <family val="2"/>
      </rPr>
      <t>Electricity Regulation 2006</t>
    </r>
    <r>
      <rPr>
        <sz val="8"/>
        <rFont val="Arial"/>
        <family val="2"/>
      </rPr>
      <t xml:space="preserve">.  Even though the national economic regulator (the AER) has approved a higher price that EECL can charge for this service, the Queensland Government has stipulated that long rural / isolated customers in EECL's supply area are only able to be charged for these services at the same rate as an urban / short rural customer. </t>
    </r>
  </si>
  <si>
    <t>Ref</t>
  </si>
  <si>
    <t>Service</t>
  </si>
  <si>
    <t>Service description</t>
  </si>
  <si>
    <t>Product Codes</t>
  </si>
  <si>
    <t>Ellipse Cost Code</t>
  </si>
  <si>
    <t>Urban/short rural feeder price</t>
  </si>
  <si>
    <t>Long rural/isolated feeder price</t>
  </si>
  <si>
    <t>AER classification</t>
  </si>
  <si>
    <t>Notes</t>
  </si>
  <si>
    <t>B2B
Retailer only</t>
  </si>
  <si>
    <t>Form "A" Required</t>
  </si>
  <si>
    <t>B2B Service Order Type</t>
  </si>
  <si>
    <t>Urban</t>
  </si>
  <si>
    <t>Short rural</t>
  </si>
  <si>
    <t>Long rural</t>
  </si>
  <si>
    <t>Isolated</t>
  </si>
  <si>
    <t>GST Excl</t>
  </si>
  <si>
    <t>GST Incl</t>
  </si>
  <si>
    <t>Fee Based and Quoted Services</t>
  </si>
  <si>
    <t>Pre-Connection Services</t>
  </si>
  <si>
    <t>Application fee - Basic or standard connection</t>
  </si>
  <si>
    <t>APFSAC</t>
  </si>
  <si>
    <t>Fee Based Service</t>
  </si>
  <si>
    <t>Fixed fee applies</t>
  </si>
  <si>
    <t>N/A</t>
  </si>
  <si>
    <t>Application fee - Basic or standard connection - Micro-embedded generators</t>
  </si>
  <si>
    <t>APFMEG</t>
  </si>
  <si>
    <t>Application fee - Basic or standard connection - Micro-embedded generators - Technical assessment required</t>
  </si>
  <si>
    <t>APFMTA</t>
  </si>
  <si>
    <t>Application fee - Real estate development connection</t>
  </si>
  <si>
    <t>Services associated with assessing an application requesting a connection to be made between Ergon Energy's network and a real estate developer's installation, and the preparation of a compliant connection offer. 
Includes works carried out by contractors and/or Ergon Energy.</t>
  </si>
  <si>
    <t>APFRED</t>
  </si>
  <si>
    <t>Protection and Power Quality assessment prior to connection</t>
  </si>
  <si>
    <t>Evaluation of application protection design for completeness against engineering connection standard. Study of Power Quality issues including Flicker, Harmonics and DC voltage injection.</t>
  </si>
  <si>
    <t>PPQA</t>
  </si>
  <si>
    <t>Connection Services</t>
  </si>
  <si>
    <t>Temporary connection, not in permanent position - single phase metered - urban/short rural feeders</t>
  </si>
  <si>
    <t xml:space="preserve">Connection of a single phase supply to a meter location that is not permanent (i.e. short term supply).   Excludes work on metering equipment.  </t>
  </si>
  <si>
    <t>TBSSPU</t>
  </si>
  <si>
    <t>TBSSPS</t>
  </si>
  <si>
    <r>
      <t xml:space="preserve">Fixed fee applies.  Aggregate of this service and #161-M capped to maximum specified in Schedule 8 of </t>
    </r>
    <r>
      <rPr>
        <i/>
        <sz val="8"/>
        <rFont val="Arial"/>
        <family val="2"/>
      </rPr>
      <t>Electricity Regulation 2006</t>
    </r>
  </si>
  <si>
    <t>Supply Service Works (SSW) - Establish Temporary Supply</t>
  </si>
  <si>
    <t>6-CF</t>
  </si>
  <si>
    <t>Call out fee for temporary connection, not in permanent position - single phase metered - urban/short rural feeders</t>
  </si>
  <si>
    <t xml:space="preserve">Travel time to perform a temporary connection,  requested by a retailer or customer, and the service is unable to be performed due to customer/retailer fault. </t>
  </si>
  <si>
    <t>CFTBSSPU</t>
  </si>
  <si>
    <t>CFTBSSPS</t>
  </si>
  <si>
    <t>Temporary connection, not in permanent position - single phase metered - long rural/isolated feeders</t>
  </si>
  <si>
    <t>TBSSPL</t>
  </si>
  <si>
    <t>TBSSPI</t>
  </si>
  <si>
    <t>7-CF</t>
  </si>
  <si>
    <t>Call out fee for temporary connection, not in permanent position - single phase metered - long rural/isolated feeders</t>
  </si>
  <si>
    <t xml:space="preserve">Travel time to perform a temporary connection requested by a retailer or customer, and the service is unable to be performed due to customer/retailer fault. </t>
  </si>
  <si>
    <t>CFTBSSPL</t>
  </si>
  <si>
    <t>CFTBSSPI</t>
  </si>
  <si>
    <r>
      <t xml:space="preserve">Fixed fee applies, capped to the maximum price of the associated service (to be consistent with Schedule 8 of </t>
    </r>
    <r>
      <rPr>
        <i/>
        <sz val="8"/>
        <rFont val="Arial"/>
        <family val="2"/>
      </rPr>
      <t>Electricity Regulation 2006)</t>
    </r>
  </si>
  <si>
    <r>
      <t>Temporary connection, not in permanent position</t>
    </r>
    <r>
      <rPr>
        <sz val="8"/>
        <color rgb="FFFF0000"/>
        <rFont val="Arial"/>
        <family val="2"/>
      </rPr>
      <t xml:space="preserve"> </t>
    </r>
    <r>
      <rPr>
        <sz val="8"/>
        <rFont val="Arial"/>
        <family val="2"/>
      </rPr>
      <t>- multi phase metered - urban/short rural feeders</t>
    </r>
  </si>
  <si>
    <t xml:space="preserve">Connection of a multi phase supply to a meter location that is not permanent (i.e. short term supply). Excludes work on metering equipment.  </t>
  </si>
  <si>
    <t>TBSMPU</t>
  </si>
  <si>
    <t>TBSMPS</t>
  </si>
  <si>
    <t>8-CF</t>
  </si>
  <si>
    <t>Call out fee for temporary connection, not in permanent position - multi-phase metered - urban/short rural feeders</t>
  </si>
  <si>
    <t xml:space="preserve">Travel time to perform a temporary connection requested by a retailer or customer, and the service is unable to be performed due to customer/retailer fault.  </t>
  </si>
  <si>
    <t>CFTBSMPU</t>
  </si>
  <si>
    <t>CFTBSMPS</t>
  </si>
  <si>
    <t>Temporary connection, not in permanent position - multi phase metered - long rural/isolated feeders</t>
  </si>
  <si>
    <t>TBSMPL</t>
  </si>
  <si>
    <t>TBSMPI</t>
  </si>
  <si>
    <t>9-CF</t>
  </si>
  <si>
    <t>Call out fee for temporary connection, not in permanent position - multi-phase metered - long rural/isolated feeders</t>
  </si>
  <si>
    <t>CFTBSMPL</t>
  </si>
  <si>
    <t>CFTBSMPI</t>
  </si>
  <si>
    <t>161-M</t>
  </si>
  <si>
    <t xml:space="preserve">Work on metering equipment for temporary connection, not in permanent position - single phase or multi phase metered </t>
  </si>
  <si>
    <t>Work on metering equipment undertaken by Ergon Energy to accommodate a temporary connection.  
Note:  this service is only available for non-grid connected areas of our network (isolated feeders and the Mount Isa-Cloncurry supply network).</t>
  </si>
  <si>
    <t>MTBSU</t>
  </si>
  <si>
    <t>MTBSS</t>
  </si>
  <si>
    <t>MTBSL</t>
  </si>
  <si>
    <t>MTBSI</t>
  </si>
  <si>
    <r>
      <t xml:space="preserve">Fixed fee applies.  Aggregate of this service and relevant temporary connection service capped to maximum specified in Schedule 8 of </t>
    </r>
    <r>
      <rPr>
        <i/>
        <sz val="8"/>
        <rFont val="Arial"/>
        <family val="2"/>
      </rPr>
      <t>Electricity Regulation 2006</t>
    </r>
  </si>
  <si>
    <t>Post Connection Services</t>
  </si>
  <si>
    <t>Supply abolishment during business hours - urban/short rural feeders</t>
  </si>
  <si>
    <t xml:space="preserve">Retailer requests Ergon Energy to abolish supply at a connection point and decommission a NMI.  May be used where a property is to be demolished; supply is no longer required; an alternative connection point is to be used; or a redundant supply is to be removed. Excludes decommissioning of metering undertaken by Ergon Energy or an alternative provider.  </t>
  </si>
  <si>
    <t>SUPABOLU</t>
  </si>
  <si>
    <t>SUPABOLS</t>
  </si>
  <si>
    <t>Supply Service Works (SSW) - Supply Abolishment</t>
  </si>
  <si>
    <t>10-CF</t>
  </si>
  <si>
    <t>Call out fee for supply abolishment during business hours - urban/short rural feeders</t>
  </si>
  <si>
    <t xml:space="preserve">Travel time to perform a supply abolishment requested by a retailer or customer, and the service is unable to be performed due to customer/retailer fault. </t>
  </si>
  <si>
    <t>CFSUPABOLU</t>
  </si>
  <si>
    <t>CFSUPABOLS</t>
  </si>
  <si>
    <t>De-energisation during business hours - urban/short rural feeders</t>
  </si>
  <si>
    <t>Retailer requests de-energisation of the customer's premises during business hours:
- where the de-energisation can be performed (e.g. pole, pillar or meter)
- Main switch sticker</t>
  </si>
  <si>
    <t>DEENBHU</t>
  </si>
  <si>
    <t>DEENBHS</t>
  </si>
  <si>
    <r>
      <t xml:space="preserve">Fixed fee applies, capped to maximum specified in Schedule 8 of </t>
    </r>
    <r>
      <rPr>
        <i/>
        <sz val="8"/>
        <rFont val="Arial"/>
        <family val="2"/>
      </rPr>
      <t>Electricity Regulation 2006</t>
    </r>
  </si>
  <si>
    <t>De-energisation</t>
  </si>
  <si>
    <t>12-CF</t>
  </si>
  <si>
    <t>Call out fee for de-energisation during business hours - urban/short rural feeders</t>
  </si>
  <si>
    <t xml:space="preserve">Travel time to perform a de-energisation during business hours requested by a retailer or customer , and the service is unable to be performed due to customer/retailer fault. </t>
  </si>
  <si>
    <t>CFDEENBHU</t>
  </si>
  <si>
    <t>CFDEENBHS</t>
  </si>
  <si>
    <t>De-energisation during business hours - long rural/isolated feeders</t>
  </si>
  <si>
    <t>DEENBHL</t>
  </si>
  <si>
    <t>DEENBHI</t>
  </si>
  <si>
    <r>
      <t>Fixed fee applies, capped to maximum specified in Schedule 8 of</t>
    </r>
    <r>
      <rPr>
        <i/>
        <sz val="8"/>
        <rFont val="Arial"/>
        <family val="2"/>
      </rPr>
      <t xml:space="preserve"> Electricity Regulation 2006</t>
    </r>
  </si>
  <si>
    <t>13-CF</t>
  </si>
  <si>
    <t>Call out fee for de-energisation during business hours - long rural/isolated feeders</t>
  </si>
  <si>
    <t>CFDEENBHL</t>
  </si>
  <si>
    <t>CFDEENBHI</t>
  </si>
  <si>
    <t>Re-energisation during business hours - urban/short rural feeders</t>
  </si>
  <si>
    <t>Retailer requests re-energisation of customer's premises during business hours:
- after a physical disconnection and premises requires a visual examination
- following a main switch sticker</t>
  </si>
  <si>
    <t>REENBHU</t>
  </si>
  <si>
    <t>REENBHS</t>
  </si>
  <si>
    <t>Re-energisation</t>
  </si>
  <si>
    <t>14-VE</t>
  </si>
  <si>
    <t xml:space="preserve">Visual examination during business hours for remote re-energisation - urban/short rural feeders </t>
  </si>
  <si>
    <t xml:space="preserve">Retailer or Metering Co-ordinator requests visual examination during business hours, prior to performing a remote re-energisation.  </t>
  </si>
  <si>
    <t>VEREENBHU</t>
  </si>
  <si>
    <t>VEREENBHS</t>
  </si>
  <si>
    <r>
      <t xml:space="preserve">Fixed fee applies, capped to maximum specified in </t>
    </r>
    <r>
      <rPr>
        <i/>
        <sz val="8"/>
        <rFont val="Arial"/>
        <family val="2"/>
      </rPr>
      <t>Schedule 8 of Electricity Regulation 2006</t>
    </r>
  </si>
  <si>
    <t>14-CF</t>
  </si>
  <si>
    <t>Call out fee for re-energisation during business hours - urban/short rural feeders</t>
  </si>
  <si>
    <t xml:space="preserve">Travel time to perform a  re-energisation or visual inspection during business hours  requested by a retailer or customer , and the service is unable to be performed due to customer/retailer fault.  </t>
  </si>
  <si>
    <t>CFREENBHU</t>
  </si>
  <si>
    <t>CFREENBHS</t>
  </si>
  <si>
    <t>Re-energisation during business hours - long rural/isolated feeders</t>
  </si>
  <si>
    <t>REENBHL</t>
  </si>
  <si>
    <t>REENBHI</t>
  </si>
  <si>
    <t>15-VE</t>
  </si>
  <si>
    <t xml:space="preserve">Visual examination during business hours for remote re-energisation - long rural/isolated feeders </t>
  </si>
  <si>
    <t>VEREENBHL</t>
  </si>
  <si>
    <t>VEREENBHI</t>
  </si>
  <si>
    <t>15-CF</t>
  </si>
  <si>
    <t>Call out fee for re-energisation during business hours - long rural/isolated feeders</t>
  </si>
  <si>
    <r>
      <t>Travel time to perform a re-energisation or visual inspection during business hours</t>
    </r>
    <r>
      <rPr>
        <strike/>
        <sz val="8"/>
        <rFont val="Arial"/>
        <family val="2"/>
      </rPr>
      <t xml:space="preserve"> </t>
    </r>
    <r>
      <rPr>
        <sz val="8"/>
        <rFont val="Arial"/>
        <family val="2"/>
      </rPr>
      <t xml:space="preserve">requested by a retailer or customer, and the service is unable to be performed due to customer/retailer fault.  </t>
    </r>
  </si>
  <si>
    <t>CFREENBHL</t>
  </si>
  <si>
    <t>CFREENBHI</t>
  </si>
  <si>
    <t>Re-energisation during business hours - after de-energisation for debt - urban/short rural feeders</t>
  </si>
  <si>
    <t>Retailer requests re-energisation of customer's premises during business hours where the customer was previously de-energised for non-payment of their electricity account</t>
  </si>
  <si>
    <t>REDDBHU</t>
  </si>
  <si>
    <t>REDDBHS</t>
  </si>
  <si>
    <t>Re-energisation after disconnection for non-payment</t>
  </si>
  <si>
    <t>16-VE</t>
  </si>
  <si>
    <t xml:space="preserve">Visual examination during business hours for remote re-energisation - after de-energisation for debt - urban/short rural feeders </t>
  </si>
  <si>
    <t>Retailer or Metering Co-ordinator requests visual examination during business hours, prior to performing a remote re-energisation.  Applies where the customer was previously de-energised for non-payment of their electricity account</t>
  </si>
  <si>
    <t>VEREDDBHU</t>
  </si>
  <si>
    <t>VEREDDBHS</t>
  </si>
  <si>
    <t>16-CF</t>
  </si>
  <si>
    <t>Call out fee for re-energisation during business hours - after de-energisation for debt - urban/short rural feeders</t>
  </si>
  <si>
    <t xml:space="preserve">Travel time to perform a re-energisation or visual inspection during business hours requested by a retailer or customer, and the service is unable to be performed due to customer/retailer fault. </t>
  </si>
  <si>
    <t>CFREDDBHU</t>
  </si>
  <si>
    <t>CFREDDBHS</t>
  </si>
  <si>
    <t>Re-energisation during business hours - after de-energisation for debt - long rural/isolated feeders</t>
  </si>
  <si>
    <t>REDDBHL</t>
  </si>
  <si>
    <t>REDDBHI</t>
  </si>
  <si>
    <t>17-VE</t>
  </si>
  <si>
    <t xml:space="preserve">Visual examination during business hours for remote re-energisation - after de-energisation for debt - long rural/isolated feeders </t>
  </si>
  <si>
    <t>VEREDDBHL</t>
  </si>
  <si>
    <t>VEREDDBHI</t>
  </si>
  <si>
    <t>Fixed fee applies, capped to maximum specified in Schedule 8 of Electricity Regulation 2006</t>
  </si>
  <si>
    <t>17-CF</t>
  </si>
  <si>
    <t>Call out fee for re-energisation during business hours - after de-energisation for debt - long rural/isolated feeders</t>
  </si>
  <si>
    <t xml:space="preserve">Travel time to perform a re-energisation or visual inspection during business hours  requested by a retailer or customer , and the service is unable to be performed due to customer/retailer fault. </t>
  </si>
  <si>
    <t>CFREDDBHL</t>
  </si>
  <si>
    <t>CFREDDBHI</t>
  </si>
  <si>
    <t>Accreditation of alternative service providers - real estate developments</t>
  </si>
  <si>
    <t>ASPRED</t>
  </si>
  <si>
    <t>Metering Services</t>
  </si>
  <si>
    <t>Meter replacements</t>
  </si>
  <si>
    <t>Install replacement meter (Type 5 and 6) – Single phase – urban/short rural feeder</t>
  </si>
  <si>
    <t xml:space="preserve">Installation and provision during business hours of a single phase replacement meter, where allowed by regulation. 
Note:  this service is only available in non-grid connected areas of our network (isolated feeders and feeders in Mount Isa-Cloncurry supply network).  </t>
  </si>
  <si>
    <t>MSNGLU</t>
  </si>
  <si>
    <t>MSNGLS</t>
  </si>
  <si>
    <t>Depends on activity requested</t>
  </si>
  <si>
    <t>Metering Service Works - Exchange Meter</t>
  </si>
  <si>
    <t>19-CF</t>
  </si>
  <si>
    <t>Call out fee for installation of a replacement meter (Type 5 and 6) – Single phase – urban/short rural feeder</t>
  </si>
  <si>
    <t xml:space="preserve">Travel time to perform the installation of a replacement meter (Type 5 and 6) requested by a retailer or customer, and the service is unable to be performed due to customer/retailer fault. 
Note: Call out fees for replacement meters are only applicable in non-grid connected areas of our network (isolated feeders and feeders in Mount Isa-Cloncurry supply network) </t>
  </si>
  <si>
    <t>CFMSNGLU</t>
  </si>
  <si>
    <t>CFMSNGLS</t>
  </si>
  <si>
    <t>Install replacement meter (Type 5 and 6) – Single phase – long rural/isolated feeder</t>
  </si>
  <si>
    <t xml:space="preserve">Installation and provision during business hours of a single phase replacement meter, where allowed by regulation.  
Note:  this service is only available in non-grid connected areas of our network (isolated feeders and feeders in Mount Isa-Cloncurry supply network).  </t>
  </si>
  <si>
    <t>MSNGLL</t>
  </si>
  <si>
    <t>MSNGLI</t>
  </si>
  <si>
    <r>
      <t xml:space="preserve">Fixed fee applies, capped to UR/SR price as per Schedule 8 of </t>
    </r>
    <r>
      <rPr>
        <i/>
        <sz val="8"/>
        <rFont val="Arial"/>
        <family val="2"/>
      </rPr>
      <t>Electricity Regulation 2006</t>
    </r>
  </si>
  <si>
    <t>20-CF</t>
  </si>
  <si>
    <t>Call out fee for installation of a replacement meter (Type 5 and 6) – Single phase – long rural/isolated feeder</t>
  </si>
  <si>
    <t>CFMSNGLL</t>
  </si>
  <si>
    <t>CFMSNGLI</t>
  </si>
  <si>
    <r>
      <t xml:space="preserve">Fixed fee applies, capped to UR/SR price (to be consistent with Schedule 8 of </t>
    </r>
    <r>
      <rPr>
        <i/>
        <sz val="8"/>
        <rFont val="Arial"/>
        <family val="2"/>
      </rPr>
      <t>Electricity Regulation 2006</t>
    </r>
    <r>
      <rPr>
        <sz val="8"/>
        <rFont val="Arial"/>
        <family val="2"/>
      </rPr>
      <t>)</t>
    </r>
  </si>
  <si>
    <t>Install replacement meter (Type 5 and 6) – Dual element – urban/short rural feeder</t>
  </si>
  <si>
    <t xml:space="preserve">Installation and provision during business hours of a dual element replacement meter, where allowed by regulation.  
Note:  this service is only available in non-grid connected areas of our network (isolated feeders and feeders in Mount Isa-Cloncurry supply network).  </t>
  </si>
  <si>
    <t>MDUALU</t>
  </si>
  <si>
    <t>MDUALS</t>
  </si>
  <si>
    <t>21-CF</t>
  </si>
  <si>
    <t>Call out fee for installation of a replacement meter (Type 5 and 6) – Dual element – urban/short rural feeder</t>
  </si>
  <si>
    <r>
      <t>Travel time to perform the installation of a replacement meter (Type 5 and 6) requested by a retailer or customer, and the service is unable to be performed due to customer/retailer fault.  
Note: Call out fees for replacement meters are only applicable in non-grid connected areas of our network (isolated feeders and feeders in Mount Isa-Cloncurry supply network)</t>
    </r>
    <r>
      <rPr>
        <strike/>
        <sz val="8"/>
        <rFont val="Arial"/>
        <family val="2"/>
      </rPr>
      <t xml:space="preserve">
</t>
    </r>
  </si>
  <si>
    <t>CFMDUALU</t>
  </si>
  <si>
    <t>CFMDUALS</t>
  </si>
  <si>
    <t>Install replacement meter (Type 5 and 6) –  Dual element – long rural/isolated feeder</t>
  </si>
  <si>
    <t>MDUALL</t>
  </si>
  <si>
    <t>MDUALI</t>
  </si>
  <si>
    <t>22-CF</t>
  </si>
  <si>
    <t>Call out fee for installation of a replacement meter (Type 5 and 6) – Dual element – long rural/isolated feeder</t>
  </si>
  <si>
    <r>
      <t>Travel time to perform the installation of a replacement meter (Type 5 and 6) requested by a retailer or customer, and the service is unable to be performed due to customer/retailer fault.</t>
    </r>
    <r>
      <rPr>
        <strike/>
        <sz val="8"/>
        <rFont val="Arial"/>
        <family val="2"/>
      </rPr>
      <t xml:space="preserve"> 
</t>
    </r>
    <r>
      <rPr>
        <sz val="8"/>
        <rFont val="Arial"/>
        <family val="2"/>
      </rPr>
      <t>Note: Call out fees for replacement meters are only applicable in non-grid connected areas of our network (isolated feeders and feeders in Mount Isa-Cloncurry supply network)</t>
    </r>
  </si>
  <si>
    <t>CFMDUALL</t>
  </si>
  <si>
    <t>CFMDUALI</t>
  </si>
  <si>
    <t>Install replacement meter (Type 5 and 6) – Polyphase – urban/short rural feeder</t>
  </si>
  <si>
    <t xml:space="preserve">Installation and provision during business hours of a polyphase replacement meter, where allowed by regulation.  
Note:  this service is only available in non-grid connected areas of our network (isolated feeders and feeders in Mount Isa-Cloncurry supply network).  </t>
  </si>
  <si>
    <t>MTHREU</t>
  </si>
  <si>
    <t>MTHRES</t>
  </si>
  <si>
    <t>23-CF</t>
  </si>
  <si>
    <t>Call out fee for installation of a replacement meter (Type 5 and 6) – Polyphase – urban/short rural feeder</t>
  </si>
  <si>
    <t>Travel time to perform the installation of a replacement meter requested by a retailer or customer, and the service is unable to be performed due to customer/retailer fault. 
Note: Call out fees for replacement meters are only applicable in non-grid connected areas of our network (isolated feeders and feeders in Mount Isa-Cloncurry supply network).</t>
  </si>
  <si>
    <t>CFMTHREU</t>
  </si>
  <si>
    <t>CFMTHRES</t>
  </si>
  <si>
    <t>Install replacement meter (Type 5 and 6) –  Polyphase – long rural/isolated feeder</t>
  </si>
  <si>
    <t>MTHREL</t>
  </si>
  <si>
    <t>MTHREI</t>
  </si>
  <si>
    <t>24-CF</t>
  </si>
  <si>
    <t>Call out fee for installation of a replacement meter (Type 5 and 6) – Polyphase – long rural/isolated feeder</t>
  </si>
  <si>
    <t>Travel time to perform the installation of a replacement meter  requested by a retailer or customer, and the service is unable to be performed due to customer/retailer fault. 
Note: Call out fees for replacement meters are only applicable in non-grid connected areas of our network (isolated feeders and feeders in Mount Isa-Cloncurry supply network).</t>
  </si>
  <si>
    <t>CFMTHREL</t>
  </si>
  <si>
    <t>CFMTHREI</t>
  </si>
  <si>
    <t>Install replacement meter (CT) – urban/short rural feeder</t>
  </si>
  <si>
    <t xml:space="preserve">Installation and provision during business hours of a CT replacement meter, where allowed by regulation.  Note:  this service is only available in non-grid connected areas of our network (isolated feeders and feeders in Mount Isa-Cloncurry supply network).  </t>
  </si>
  <si>
    <t>MCTU</t>
  </si>
  <si>
    <t>MCTS</t>
  </si>
  <si>
    <t>25-CF</t>
  </si>
  <si>
    <t>Call out fee for installation of a replacement meter (CT) – urban/short rural feeder</t>
  </si>
  <si>
    <t>CFMCTU</t>
  </si>
  <si>
    <t>CFMCTS</t>
  </si>
  <si>
    <t xml:space="preserve">Install replacement meter (CT) – long rural/isolated feeder </t>
  </si>
  <si>
    <t>MCTL</t>
  </si>
  <si>
    <t>MCTI</t>
  </si>
  <si>
    <t>26-CF</t>
  </si>
  <si>
    <t>Call out fee for installation of a replacement meter (CT) – long rural/isolated feeder</t>
  </si>
  <si>
    <t xml:space="preserve">Travel time to perform the installation of a replacement meter requested by a retailer or customer, and the service is unable to be performed due to customer/retailer fault. 
Note: Call out fees for replacement meters are only applicable in non-grid connected areas of our network (isolated feeders and feeders in Mount Isa-Cloncurry supply network) </t>
  </si>
  <si>
    <t>CFMCTL</t>
  </si>
  <si>
    <t>CFMCTI</t>
  </si>
  <si>
    <t>Default Metering Services</t>
  </si>
  <si>
    <t>Primary service - Non-capital</t>
  </si>
  <si>
    <t>A daily charge that recovers the operating cost of Type 5 and 6 meters.  Applies to the primary metering service.</t>
  </si>
  <si>
    <t>ACSMNCC</t>
  </si>
  <si>
    <t>Default Metering Service</t>
  </si>
  <si>
    <t>Daily charge</t>
  </si>
  <si>
    <t>Network Tariff Component</t>
  </si>
  <si>
    <t>Primary service - Capital</t>
  </si>
  <si>
    <t>ACSMCC</t>
  </si>
  <si>
    <t>Controlled load - Non-capital</t>
  </si>
  <si>
    <t>A supplementary daily charge that recovers the operating cost of Type 5 and 6 meters.  Applies to each secondary controlled load.</t>
  </si>
  <si>
    <t>Supplementary daily charge</t>
  </si>
  <si>
    <t>Controlled load - Capital</t>
  </si>
  <si>
    <t>Embedded generation - Non-capital</t>
  </si>
  <si>
    <t>A supplementary daily charge that recovers the operating cost of Type 5 and 6 meters.  Applies to all types of embedded generating units (with the exception of parallel generators that do not require the installation of a new meter).</t>
  </si>
  <si>
    <t>Embedded generation - Capital</t>
  </si>
  <si>
    <t>A supplementary daily charge that recovers the capital cost of Type 5 and 6 meters installed before 1 July 2015.  Applies to all types of embedded generating units (with the exception of parallel generators that do not require the installation of a new meter).
This daily charge applies to customers with existing connections (before 1 July 2015) and new installations (on or after 1 July 2015).  It does not apply to meter replacements and additional meters required to accommodate additional tariffs other than controlled load.</t>
  </si>
  <si>
    <t>106-CF</t>
  </si>
  <si>
    <t>Call out fee for Final Meter Read – urban/short rural feeder</t>
  </si>
  <si>
    <t>Travel time to perform a Final Meter Read requested by a retailer or customer, and the service is unable to be performed due to customer/retailer fault.</t>
  </si>
  <si>
    <t>CFFMTRRDU</t>
  </si>
  <si>
    <t>CFFMTRRDS</t>
  </si>
  <si>
    <t>107-CF</t>
  </si>
  <si>
    <t>Call out fee for Final Meter Read – long rural/isolated feeder</t>
  </si>
  <si>
    <t>CFFMTRRDL</t>
  </si>
  <si>
    <t>CFFMTRRDI</t>
  </si>
  <si>
    <t>Public Lighting Services</t>
  </si>
  <si>
    <t>EO&amp;O - Major</t>
  </si>
  <si>
    <t>A daily charge (per light) that recovers costs related to the provision, construction and maintenance of public lighting assets (including emerging public lighting technology) owned and operated by Ergon Energy.  Major public lights only.</t>
  </si>
  <si>
    <t>ACSEOOMA</t>
  </si>
  <si>
    <t>Public Lighting Service</t>
  </si>
  <si>
    <t>Daily charge, per light</t>
  </si>
  <si>
    <t>EO&amp;O - Minor</t>
  </si>
  <si>
    <t>A daily charge (per light) that recovers costs related to the provision, construction and maintenance of public lighting assets (including emerging public lighting technology) owned and operated by Ergon Energy.  Minor public lights only.</t>
  </si>
  <si>
    <t>ACSEOOMI</t>
  </si>
  <si>
    <t>G&amp;EO - Major</t>
  </si>
  <si>
    <t>A daily charge (per light) that recovers costs related to the maintenance of public lighting assets (including emerging public lighting technology) gifted to Ergon Energy and thereafter maintained and operated by Ergon Energy.  Major public lights only.</t>
  </si>
  <si>
    <t>ACSGEOMA</t>
  </si>
  <si>
    <t>G&amp;EO - Minor</t>
  </si>
  <si>
    <t>A daily charge (per light) that recovers costs related to the maintenance of public lighting assets (including emerging public lighting technology) gifted to Ergon Energy and thereafter maintained and operated by Ergon Energy.  Minor public lights only.</t>
  </si>
  <si>
    <t>ACSGEOMI</t>
  </si>
  <si>
    <t>EO&amp;O - Major - Exit Fee</t>
  </si>
  <si>
    <t>Exit fee payable (per light) when a customer requests a public light owned and operated by Ergon Energy to be scrapped before the end of its useful operational life.  Major public lights only.</t>
  </si>
  <si>
    <t>EOOMAEXT</t>
  </si>
  <si>
    <t>Fixed fee applies, per light</t>
  </si>
  <si>
    <t>EO&amp;O - Minor - Exit Fee</t>
  </si>
  <si>
    <t>Exit fee payable (per light) when a customer requests a public light owned and operated by Ergon Energy to be scrapped before the end of its useful operational life.  Minor public lights only.</t>
  </si>
  <si>
    <t>EOOMIEXT</t>
  </si>
  <si>
    <t>G&amp;EO - Major - Exit Fee</t>
  </si>
  <si>
    <t>Exit fee payable (per light) when a customer requests a public light gifted to and operated by Ergon Energy to be scrapped before the end of its useful operational life.  Major public lights only.</t>
  </si>
  <si>
    <t>GEOMAEXT</t>
  </si>
  <si>
    <t>G&amp;EO - Minor - Exit Fee</t>
  </si>
  <si>
    <t>Exit fee payable (per light) when a customer requests a public light gifted to and operated by Ergon Energy to be scrapped before the end of its useful operational life.  Minor public lights only.</t>
  </si>
  <si>
    <t>GEOMIEXT</t>
  </si>
  <si>
    <t>Network Access Allowance
(NDAAC)</t>
  </si>
  <si>
    <t>Band 1</t>
  </si>
  <si>
    <t>Band 2</t>
  </si>
  <si>
    <t>Band 3</t>
  </si>
  <si>
    <t>Band 4</t>
  </si>
  <si>
    <t>Band 5</t>
  </si>
  <si>
    <t>Supply abolishment during business hours - long rural/isolated feeders</t>
  </si>
  <si>
    <t>11-CF</t>
  </si>
  <si>
    <t>Call out fee for supply abolishment during business hours - long rural/isolated feeders</t>
  </si>
  <si>
    <t>162-M</t>
  </si>
  <si>
    <t>Decommissioning of metering equipment for supply abolishment</t>
  </si>
  <si>
    <t>SUPABOLL</t>
  </si>
  <si>
    <t>SUPABOLI</t>
  </si>
  <si>
    <t>CFSUPABOLL</t>
  </si>
  <si>
    <t>CFSUPABOLI</t>
  </si>
  <si>
    <t>MSUPABOLU</t>
  </si>
  <si>
    <t>MSUPABOLS</t>
  </si>
  <si>
    <t>MSUPABOLL</t>
  </si>
  <si>
    <t>MSUPABOLI</t>
  </si>
  <si>
    <t>Services associated with assessing a micro-embedded generator application requesting a connection to be made (or altered) between Ergon Energy's network and the customer’s installation, and the preparation of a compliant basic or standard connection offer.
Applies to micro-embedded generators only (a subset of Standard Asset Customers, as per Ergon Energy's pricing proposal), where a technical assessment is required to be undertaken by Ergon Energy.</t>
  </si>
  <si>
    <t>Services associated with assessing a micro-embedded generator application requesting a connection to be made (or altered) between Ergon Energy's network and the customer’s installation, and the preparation of a compliant basic or standard connection offer.
Applies to micro-embedded generators only (a subset of Standard Asset Customers, as per Ergon Energy's pricing proposal). No technical assessment required.</t>
  </si>
  <si>
    <t>Fixed fee applies, capped to UR/SR price as per Schedule 8 of Electricity Regulation 2006</t>
  </si>
  <si>
    <t>Fixed fee applies, capped to UR/SR price (to be consistent with Schedule 8 of Electricity Regulation 2006)</t>
  </si>
  <si>
    <t xml:space="preserve">Decommissioning of metering associated with a retailer request to abolish supply at a connection point.  
Note:  this service is only available where Ergon Energy is the default Metering Co-ordinator or Responsible Person for the premises. </t>
  </si>
  <si>
    <t>Accreditation of service providers that meet competency criteria.
Applies to real estate developments.</t>
  </si>
  <si>
    <t>A daily charge that recovers the capital cost of Type 5 and 6 meters installed before 1 July 2015.  Applies to the primary metering service.
This daily charge applies to customers with existing connections (before 1 July 2015) and new installations (on or after 1 July 2015).  It does not apply to meter replacements and additional meters required to accommodate additional tariffs other than controlled load.</t>
  </si>
  <si>
    <t>A supplementary daily charge that recovers the capital cost of Type 5 and 6 meters installed before 1 July 2015.  Applies to each secondary controlled load.
This daily charge applies to customers with existing connections (before 1 July 2015) and new installations (on or after 1 July 2015).  It does not apply to meter replacements and additional meters required to accommodate additional tariffs other than controlled load.</t>
  </si>
  <si>
    <t>Services associated with assessing an application requesting a connection to be made (or altered) between Ergon Energy's network and the customer’s installation, and the preparation of a compliant basic or standard connection offer.  
Applies to small customers classified as a Standard Asset Customer (SAC), as per Ergon Energy's pricing proposal.</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</si>
</sst>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_-&quot;$&quot;* #,##0.000_-;\-&quot;$&quot;* #,##0.000_-;_-&quot;$&quot;* &quot;-&quot;??_-;_-@_-"/>
    <numFmt numFmtId="166" formatCode="_-&quot;$&quot;* #,##0.00000_-;\-&quot;$&quot;* #,##0.00000_-;_-&quot;$&quot;* &quot;-&quot;??_-;_-@_-"/>
    <numFmt numFmtId="167" formatCode="&quot;$&quot;#,##0.00000"/>
    <numFmt numFmtId="168" formatCode="0.000"/>
    <numFmt numFmtId="169" formatCode="&quot;$&quot;#,##0.000"/>
    <numFmt numFmtId="170" formatCode="&quot;$&quot;#,##0.0000"/>
    <numFmt numFmtId="171" formatCode="_(* #,##0.00_);_(* \(#,##0.00\);_(* &quot;-&quot;??_);_(@_)"/>
    <numFmt numFmtId="172" formatCode="&quot;$&quot;#,##0"/>
    <numFmt numFmtId="173" formatCode="#,##0.000"/>
    <numFmt numFmtId="174" formatCode="_(* #,##0.000_);_(* \(#,##0.000\);_(* &quot;-&quot;??_);_(@_)"/>
    <numFmt numFmtId="175" formatCode="#,##0.0000"/>
    <numFmt numFmtId="176" formatCode="&quot;$&quot;#,##0_);[Red]\(&quot;$&quot;#,##0\)"/>
    <numFmt numFmtId="177" formatCode="_-* #,##0.000_-;\-* #,##0.000_-;_-* &quot;-&quot;??_-;_-@_-"/>
    <numFmt numFmtId="178" formatCode="0.000_ ;\-0.000\ "/>
    <numFmt numFmtId="179" formatCode="&quot;$&quot;#,##0.0;\-&quot;$&quot;#,##0.0"/>
    <numFmt numFmtId="180" formatCode="0.0%"/>
    <numFmt numFmtId="181" formatCode="#,##0;\(#,##0\);\-"/>
    <numFmt numFmtId="182" formatCode="_(* #,##0_);_(* \(#,##0\);_(* &quot;-&quot;_);_(@_)"/>
    <numFmt numFmtId="183" formatCode="#,##0_);[Red]\(#,##0\);\-"/>
    <numFmt numFmtId="184" formatCode="&quot;$&quot;#,##0.0;[Red]\-&quot;$&quot;#,##0.0"/>
    <numFmt numFmtId="185" formatCode="_(&quot;$&quot;* #,##0_);_(&quot;$&quot;* \(#,##0\);_(&quot;$&quot;* &quot;-&quot;_);_(@_)"/>
    <numFmt numFmtId="186" formatCode="_(* #,##0_);_(* \(#,##0\);_(* &quot;-&quot;?_);_(@_)"/>
    <numFmt numFmtId="187" formatCode="#,##0;\(#,##0\)"/>
    <numFmt numFmtId="188" formatCode="#,##0_ ;\(#,##0\);\-\ "/>
    <numFmt numFmtId="189" formatCode="&quot;$&quot;#,##0.00"/>
    <numFmt numFmtId="190" formatCode="&quot;$&quot;#,##0.00000;\-&quot;$&quot;#,##0.00000"/>
  </numFmts>
  <fonts count="94" x14ac:knownFonts="1">
    <font>
      <sz val="10"/>
      <color theme="1"/>
      <name val="Arial"/>
      <family val="2"/>
    </font>
    <font>
      <sz val="10"/>
      <color theme="1"/>
      <name val="Arial"/>
      <family val="2"/>
    </font>
    <font>
      <sz val="10"/>
      <color rgb="FFFF0000"/>
      <name val="Arial"/>
      <family val="2"/>
    </font>
    <font>
      <sz val="10"/>
      <name val="Arial"/>
      <family val="2"/>
    </font>
    <font>
      <sz val="10"/>
      <color theme="0" tint="-0.14999847407452621"/>
      <name val="Arial"/>
      <family val="2"/>
    </font>
    <font>
      <sz val="9"/>
      <name val="Arial"/>
      <family val="2"/>
    </font>
    <font>
      <b/>
      <sz val="14"/>
      <name val="Arial"/>
      <family val="2"/>
    </font>
    <font>
      <b/>
      <sz val="9"/>
      <color theme="0"/>
      <name val="Arial"/>
      <family val="2"/>
    </font>
    <font>
      <b/>
      <sz val="9"/>
      <name val="Arial"/>
      <family val="2"/>
    </font>
    <font>
      <b/>
      <sz val="12"/>
      <name val="Arial"/>
      <family val="2"/>
    </font>
    <font>
      <b/>
      <sz val="10"/>
      <name val="Arial"/>
      <family val="2"/>
    </font>
    <font>
      <b/>
      <sz val="13"/>
      <name val="Arial"/>
      <family val="2"/>
    </font>
    <font>
      <sz val="10"/>
      <color theme="0" tint="-0.499984740745262"/>
      <name val="Arial"/>
      <family val="2"/>
    </font>
    <font>
      <sz val="8"/>
      <color theme="0" tint="-0.34998626667073579"/>
      <name val="Arial"/>
      <family val="2"/>
    </font>
    <font>
      <u/>
      <sz val="10"/>
      <color theme="10"/>
      <name val="Arial"/>
      <family val="2"/>
    </font>
    <font>
      <u/>
      <sz val="10"/>
      <name val="Arial"/>
      <family val="2"/>
    </font>
    <font>
      <u/>
      <sz val="9"/>
      <name val="Arial"/>
      <family val="2"/>
    </font>
    <font>
      <sz val="9"/>
      <color theme="0" tint="-0.34998626667073579"/>
      <name val="Arial"/>
      <family val="2"/>
    </font>
    <font>
      <b/>
      <u/>
      <sz val="9"/>
      <name val="Arial"/>
      <family val="2"/>
    </font>
    <font>
      <sz val="9"/>
      <color rgb="FFFF0000"/>
      <name val="Arial"/>
      <family val="2"/>
    </font>
    <font>
      <b/>
      <sz val="10"/>
      <color rgb="FFFF0000"/>
      <name val="Arial"/>
      <family val="2"/>
    </font>
    <font>
      <sz val="11"/>
      <color rgb="FFFF0000"/>
      <name val="Arial"/>
      <family val="2"/>
    </font>
    <font>
      <b/>
      <sz val="12"/>
      <color theme="0"/>
      <name val="Arial"/>
      <family val="2"/>
    </font>
    <font>
      <sz val="11"/>
      <color indexed="8"/>
      <name val="Calibri"/>
      <family val="2"/>
    </font>
    <font>
      <sz val="11"/>
      <color theme="1"/>
      <name val="Calibri"/>
      <family val="2"/>
      <scheme val="minor"/>
    </font>
    <font>
      <sz val="11"/>
      <color indexed="9"/>
      <name val="Calibri"/>
      <family val="2"/>
    </font>
    <font>
      <sz val="11"/>
      <name val="Calibri"/>
      <family val="2"/>
      <scheme val="minor"/>
    </font>
    <font>
      <sz val="11"/>
      <name val="Calibri"/>
      <family val="2"/>
    </font>
    <font>
      <sz val="11"/>
      <color indexed="20"/>
      <name val="Calibri"/>
      <family val="2"/>
    </font>
    <font>
      <sz val="8"/>
      <name val="Arial"/>
      <family val="2"/>
    </font>
    <font>
      <b/>
      <sz val="8"/>
      <name val="Arial"/>
      <family val="2"/>
    </font>
    <font>
      <sz val="11"/>
      <color theme="1"/>
      <name val="Calibri"/>
      <family val="2"/>
    </font>
    <font>
      <b/>
      <sz val="11"/>
      <color indexed="52"/>
      <name val="Calibri"/>
      <family val="2"/>
    </font>
    <font>
      <b/>
      <sz val="11"/>
      <color indexed="9"/>
      <name val="Calibri"/>
      <family val="2"/>
    </font>
    <font>
      <i/>
      <sz val="11"/>
      <color theme="1"/>
      <name val="Calibri"/>
      <family val="2"/>
    </font>
    <font>
      <i/>
      <sz val="11"/>
      <color theme="9" tint="-0.249977111117893"/>
      <name val="Calibri"/>
      <family val="2"/>
      <scheme val="minor"/>
    </font>
    <font>
      <i/>
      <sz val="11"/>
      <color indexed="23"/>
      <name val="Calibri"/>
      <family val="2"/>
    </font>
    <font>
      <sz val="11"/>
      <color indexed="17"/>
      <name val="Calibri"/>
      <family val="2"/>
    </font>
    <font>
      <sz val="8"/>
      <color theme="0" tint="-0.1498764000366222"/>
      <name val="Arial"/>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b/>
      <sz val="14"/>
      <name val="Calibri"/>
      <family val="2"/>
    </font>
    <font>
      <b/>
      <sz val="12"/>
      <name val="Calibri"/>
      <family val="2"/>
    </font>
    <font>
      <b/>
      <i/>
      <sz val="11"/>
      <name val="Calibri"/>
      <family val="2"/>
    </font>
    <font>
      <b/>
      <sz val="8"/>
      <color rgb="FFFF0000"/>
      <name val="Arial"/>
      <family val="2"/>
    </font>
    <font>
      <sz val="8"/>
      <color theme="4" tint="-0.24994659260841701"/>
      <name val="Arial"/>
      <family val="2"/>
    </font>
    <font>
      <sz val="8"/>
      <color theme="9" tint="-0.24994659260841701"/>
      <name val="Arial"/>
      <family val="2"/>
    </font>
    <font>
      <sz val="11"/>
      <color indexed="62"/>
      <name val="Calibri"/>
      <family val="2"/>
    </font>
    <font>
      <sz val="11"/>
      <color indexed="52"/>
      <name val="Calibri"/>
      <family val="2"/>
    </font>
    <font>
      <i/>
      <sz val="8"/>
      <color indexed="10"/>
      <name val="Arial"/>
      <family val="2"/>
    </font>
    <font>
      <sz val="8"/>
      <color indexed="24"/>
      <name val="Arial"/>
      <family val="2"/>
    </font>
    <font>
      <sz val="11"/>
      <color indexed="60"/>
      <name val="Calibri"/>
      <family val="2"/>
    </font>
    <font>
      <b/>
      <sz val="11"/>
      <color indexed="63"/>
      <name val="Calibri"/>
      <family val="2"/>
    </font>
    <font>
      <b/>
      <sz val="15"/>
      <color theme="1" tint="0.34998626667073579"/>
      <name val="Calibri"/>
      <family val="2"/>
      <scheme val="minor"/>
    </font>
    <font>
      <b/>
      <sz val="16"/>
      <color rgb="FF00338D"/>
      <name val="Arial"/>
      <family val="2"/>
    </font>
    <font>
      <b/>
      <sz val="18"/>
      <color theme="1" tint="0.34998626667073579"/>
      <name val="Calibri"/>
      <family val="2"/>
      <scheme val="minor"/>
    </font>
    <font>
      <b/>
      <sz val="16"/>
      <color indexed="9"/>
      <name val="Arial"/>
      <family val="2"/>
    </font>
    <font>
      <b/>
      <sz val="12"/>
      <color theme="0"/>
      <name val="Calibri"/>
      <family val="2"/>
      <scheme val="minor"/>
    </font>
    <font>
      <sz val="8"/>
      <color theme="1"/>
      <name val="Arial"/>
      <family val="2"/>
    </font>
    <font>
      <b/>
      <sz val="12"/>
      <color indexed="9"/>
      <name val="Arial"/>
      <family val="2"/>
    </font>
    <font>
      <b/>
      <sz val="18"/>
      <color indexed="62"/>
      <name val="Cambria"/>
      <family val="2"/>
    </font>
    <font>
      <b/>
      <sz val="18"/>
      <color indexed="56"/>
      <name val="Cambria"/>
      <family val="2"/>
    </font>
    <font>
      <b/>
      <sz val="11"/>
      <color indexed="8"/>
      <name val="Calibri"/>
      <family val="2"/>
    </font>
    <font>
      <i/>
      <sz val="11"/>
      <color theme="0" tint="-0.499984740745262"/>
      <name val="Calibri"/>
      <family val="2"/>
      <scheme val="minor"/>
    </font>
    <font>
      <sz val="11"/>
      <color indexed="10"/>
      <name val="Calibri"/>
      <family val="2"/>
    </font>
    <font>
      <b/>
      <sz val="9"/>
      <color rgb="FFFFFFFF"/>
      <name val="Arial"/>
      <family val="2"/>
    </font>
    <font>
      <sz val="9"/>
      <color rgb="FFFFFFFF"/>
      <name val="Arial"/>
      <family val="2"/>
    </font>
    <font>
      <u/>
      <sz val="9"/>
      <color rgb="FFFFFFFF"/>
      <name val="Arial"/>
      <family val="2"/>
    </font>
    <font>
      <sz val="9"/>
      <color rgb="FF000000"/>
      <name val="Arial"/>
      <family val="2"/>
    </font>
    <font>
      <i/>
      <sz val="11"/>
      <name val="Arial"/>
      <family val="2"/>
    </font>
    <font>
      <b/>
      <sz val="10"/>
      <color theme="0"/>
      <name val="Arial"/>
      <family val="2"/>
    </font>
    <font>
      <sz val="10"/>
      <color theme="0"/>
      <name val="Arial"/>
      <family val="2"/>
    </font>
    <font>
      <b/>
      <sz val="18"/>
      <color rgb="FFFF0000"/>
      <name val="Arial"/>
      <family val="2"/>
    </font>
    <font>
      <b/>
      <sz val="16"/>
      <name val="Arial"/>
      <family val="2"/>
    </font>
    <font>
      <i/>
      <sz val="8"/>
      <name val="Arial"/>
      <family val="2"/>
    </font>
    <font>
      <b/>
      <u/>
      <sz val="10"/>
      <name val="Arial"/>
      <family val="2"/>
    </font>
    <font>
      <b/>
      <sz val="14"/>
      <color indexed="10"/>
      <name val="Arial"/>
      <family val="2"/>
    </font>
    <font>
      <b/>
      <sz val="11"/>
      <color theme="1"/>
      <name val="Arial"/>
      <family val="2"/>
    </font>
    <font>
      <b/>
      <sz val="11"/>
      <color indexed="10"/>
      <name val="Arial"/>
      <family val="2"/>
    </font>
    <font>
      <i/>
      <sz val="10"/>
      <color rgb="FFFF0000"/>
      <name val="Arial"/>
      <family val="2"/>
    </font>
    <font>
      <b/>
      <i/>
      <sz val="11"/>
      <color theme="0"/>
      <name val="Arial"/>
      <family val="2"/>
    </font>
    <font>
      <b/>
      <sz val="11"/>
      <color theme="0"/>
      <name val="Arial"/>
      <family val="2"/>
    </font>
    <font>
      <sz val="8"/>
      <color rgb="FFFF0000"/>
      <name val="Arial"/>
      <family val="2"/>
    </font>
    <font>
      <strike/>
      <sz val="8"/>
      <name val="Arial"/>
      <family val="2"/>
    </font>
    <font>
      <b/>
      <sz val="8"/>
      <color theme="0"/>
      <name val="Arial"/>
      <family val="2"/>
    </font>
    <font>
      <sz val="8"/>
      <color theme="0"/>
      <name val="Arial"/>
      <family val="2"/>
    </font>
    <font>
      <sz val="9"/>
      <color theme="1"/>
      <name val="Arial"/>
      <family val="2"/>
    </font>
    <font>
      <sz val="10"/>
      <color theme="1"/>
      <name val="Calibri"/>
      <family val="2"/>
    </font>
    <font>
      <sz val="11"/>
      <color indexed="8"/>
      <name val="Arial"/>
      <family val="2"/>
    </font>
    <font>
      <b/>
      <sz val="10"/>
      <color theme="0" tint="-0.14996795556505021"/>
      <name val="Arial"/>
      <family val="2"/>
    </font>
  </fonts>
  <fills count="55">
    <fill>
      <patternFill patternType="none"/>
    </fill>
    <fill>
      <patternFill patternType="gray125"/>
    </fill>
    <fill>
      <patternFill patternType="solid">
        <fgColor theme="4" tint="0.59999389629810485"/>
        <bgColor indexed="65"/>
      </patternFill>
    </fill>
    <fill>
      <patternFill patternType="solid">
        <fgColor indexed="9"/>
        <bgColor indexed="64"/>
      </patternFill>
    </fill>
    <fill>
      <patternFill patternType="solid">
        <fgColor theme="0"/>
        <bgColor indexed="64"/>
      </patternFill>
    </fill>
    <fill>
      <patternFill patternType="solid">
        <fgColor rgb="FF2C5697"/>
        <bgColor indexed="64"/>
      </patternFill>
    </fill>
    <fill>
      <patternFill patternType="solid">
        <fgColor theme="0" tint="-4.9989318521683403E-2"/>
        <bgColor indexed="64"/>
      </patternFill>
    </fill>
    <fill>
      <patternFill patternType="solid">
        <fgColor rgb="FFA3DBE8"/>
        <bgColor indexed="64"/>
      </patternFill>
    </fill>
    <fill>
      <patternFill patternType="solid">
        <fgColor rgb="FFC2DEEA"/>
        <bgColor indexed="64"/>
      </patternFill>
    </fill>
    <fill>
      <patternFill patternType="solid">
        <fgColor theme="0" tint="-0.34998626667073579"/>
        <bgColor indexed="64"/>
      </patternFill>
    </fill>
    <fill>
      <patternFill patternType="solid">
        <fgColor indexed="38"/>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theme="7" tint="0.59999389629810485"/>
        <bgColor indexed="64"/>
      </patternFill>
    </fill>
    <fill>
      <patternFill patternType="solid">
        <fgColor indexed="22"/>
        <bgColor indexed="64"/>
      </patternFill>
    </fill>
    <fill>
      <patternFill patternType="solid">
        <fgColor rgb="FFDDEEFF"/>
        <bgColor indexed="64"/>
      </patternFill>
    </fill>
    <fill>
      <patternFill patternType="solid">
        <fgColor theme="4" tint="0.59996337778862885"/>
        <bgColor indexed="64"/>
      </patternFill>
    </fill>
    <fill>
      <patternFill patternType="solid">
        <fgColor indexed="55"/>
      </patternFill>
    </fill>
    <fill>
      <patternFill patternType="solid">
        <fgColor rgb="FFE0E0E0"/>
        <bgColor indexed="64"/>
      </patternFill>
    </fill>
    <fill>
      <patternFill patternType="solid">
        <fgColor rgb="FFFFFF99"/>
        <bgColor auto="1"/>
      </patternFill>
    </fill>
    <fill>
      <patternFill patternType="solid">
        <fgColor indexed="41"/>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theme="0" tint="-0.499984740745262"/>
        <bgColor indexed="64"/>
      </patternFill>
    </fill>
    <fill>
      <patternFill patternType="solid">
        <fgColor theme="1"/>
        <bgColor indexed="64"/>
      </patternFill>
    </fill>
    <fill>
      <patternFill patternType="solid">
        <fgColor theme="0" tint="-0.24994659260841701"/>
        <bgColor indexed="64"/>
      </patternFill>
    </fill>
    <fill>
      <patternFill patternType="solid">
        <fgColor rgb="FF00338D"/>
        <bgColor indexed="64"/>
      </patternFill>
    </fill>
    <fill>
      <patternFill patternType="solid">
        <fgColor theme="0" tint="-0.14999847407452621"/>
        <bgColor indexed="64"/>
      </patternFill>
    </fill>
    <fill>
      <patternFill patternType="solid">
        <fgColor rgb="FFFFFFCC"/>
      </patternFill>
    </fill>
    <fill>
      <patternFill patternType="solid">
        <fgColor rgb="FF5BC6E8"/>
        <bgColor indexed="64"/>
      </patternFill>
    </fill>
    <fill>
      <patternFill patternType="solid">
        <fgColor theme="0" tint="-0.249977111117893"/>
        <bgColor indexed="64"/>
      </patternFill>
    </fill>
    <fill>
      <patternFill patternType="solid">
        <fgColor indexed="44"/>
        <bgColor indexed="64"/>
      </patternFill>
    </fill>
    <fill>
      <patternFill patternType="solid">
        <fgColor theme="4" tint="-0.49998474074526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style="thin">
        <color indexed="64"/>
      </right>
      <top/>
      <bottom style="thin">
        <color theme="0" tint="-0.14996795556505021"/>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diagonal/>
    </border>
    <border>
      <left/>
      <right/>
      <top style="thin">
        <color theme="0" tint="-0.14996795556505021"/>
      </top>
      <bottom style="thin">
        <color indexed="64"/>
      </bottom>
      <diagonal/>
    </border>
    <border>
      <left/>
      <right/>
      <top style="thin">
        <color theme="0" tint="-0.14996795556505021"/>
      </top>
      <bottom/>
      <diagonal/>
    </border>
    <border>
      <left/>
      <right style="thin">
        <color indexed="64"/>
      </right>
      <top style="thin">
        <color theme="0" tint="-0.14996795556505021"/>
      </top>
      <bottom/>
      <diagonal/>
    </border>
    <border>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38"/>
      </bottom>
      <diagonal/>
    </border>
    <border>
      <left/>
      <right/>
      <top/>
      <bottom style="thick">
        <color indexed="22"/>
      </bottom>
      <diagonal/>
    </border>
    <border>
      <left/>
      <right/>
      <top/>
      <bottom style="medium">
        <color indexed="38"/>
      </bottom>
      <diagonal/>
    </border>
    <border>
      <left/>
      <right/>
      <top/>
      <bottom style="medium">
        <color indexed="30"/>
      </bottom>
      <diagonal/>
    </border>
    <border>
      <left style="hair">
        <color rgb="FFFF0000"/>
      </left>
      <right style="hair">
        <color rgb="FFFF0000"/>
      </right>
      <top style="hair">
        <color rgb="FFFF0000"/>
      </top>
      <bottom style="hair">
        <color rgb="FFFF0000"/>
      </bottom>
      <diagonal/>
    </border>
    <border>
      <left style="dotted">
        <color theme="4" tint="-0.24994659260841701"/>
      </left>
      <right style="dotted">
        <color theme="4" tint="-0.24994659260841701"/>
      </right>
      <top style="dotted">
        <color theme="4" tint="-0.24994659260841701"/>
      </top>
      <bottom style="dotted">
        <color theme="4" tint="-0.24994659260841701"/>
      </bottom>
      <diagonal/>
    </border>
    <border>
      <left style="thin">
        <color theme="0"/>
      </left>
      <right style="thin">
        <color theme="0"/>
      </right>
      <top style="thin">
        <color theme="0"/>
      </top>
      <bottom style="thin">
        <color theme="0"/>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right/>
      <top/>
      <bottom style="double">
        <color indexed="52"/>
      </bottom>
      <diagonal/>
    </border>
    <border>
      <left style="dotted">
        <color indexed="23"/>
      </left>
      <right style="dotted">
        <color indexed="23"/>
      </right>
      <top style="dotted">
        <color indexed="23"/>
      </top>
      <bottom style="dotted">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theme="1" tint="0.34998626667073579"/>
      </bottom>
      <diagonal/>
    </border>
    <border>
      <left/>
      <right/>
      <top style="medium">
        <color indexed="63"/>
      </top>
      <bottom style="thin">
        <color indexed="63"/>
      </bottom>
      <diagonal/>
    </border>
    <border>
      <left/>
      <right/>
      <top style="medium">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top/>
      <bottom style="thin">
        <color theme="0" tint="-0.14996795556505021"/>
      </bottom>
      <diagonal/>
    </border>
    <border>
      <left style="thin">
        <color indexed="64"/>
      </left>
      <right/>
      <top style="thin">
        <color theme="0" tint="-0.14996795556505021"/>
      </top>
      <bottom/>
      <diagonal/>
    </border>
    <border>
      <left/>
      <right/>
      <top style="medium">
        <color rgb="FF2C5697"/>
      </top>
      <bottom/>
      <diagonal/>
    </border>
    <border>
      <left/>
      <right/>
      <top style="thin">
        <color rgb="FF2C5697"/>
      </top>
      <bottom/>
      <diagonal/>
    </border>
    <border>
      <left/>
      <right/>
      <top style="thin">
        <color theme="0" tint="-0.14996795556505021"/>
      </top>
      <bottom style="thin">
        <color rgb="FF2C5697"/>
      </bottom>
      <diagonal/>
    </border>
    <border>
      <left/>
      <right/>
      <top style="thin">
        <color rgb="FF2C5697"/>
      </top>
      <bottom style="thin">
        <color theme="0" tint="-0.14996795556505021"/>
      </bottom>
      <diagonal/>
    </border>
    <border>
      <left/>
      <right/>
      <top style="thin">
        <color theme="0" tint="-0.14996795556505021"/>
      </top>
      <bottom style="thin">
        <color theme="0" tint="-0.14993743705557422"/>
      </bottom>
      <diagonal/>
    </border>
    <border>
      <left/>
      <right/>
      <top/>
      <bottom style="thin">
        <color theme="0" tint="-0.14996795556505021"/>
      </bottom>
      <diagonal/>
    </border>
    <border>
      <left/>
      <right/>
      <top/>
      <bottom style="thin">
        <color rgb="FF2C5697"/>
      </bottom>
      <diagonal/>
    </border>
    <border>
      <left style="thin">
        <color rgb="FFB2B2B2"/>
      </left>
      <right style="thin">
        <color rgb="FFB2B2B2"/>
      </right>
      <top style="thin">
        <color rgb="FFB2B2B2"/>
      </top>
      <bottom style="thin">
        <color rgb="FFB2B2B2"/>
      </bottom>
      <diagonal/>
    </border>
    <border>
      <left/>
      <right/>
      <top/>
      <bottom style="thin">
        <color theme="0"/>
      </bottom>
      <diagonal/>
    </border>
    <border>
      <left style="thin">
        <color rgb="FF2C5697"/>
      </left>
      <right/>
      <top style="thin">
        <color rgb="FF2C5697"/>
      </top>
      <bottom style="thin">
        <color rgb="FF2C5697"/>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400">
    <xf numFmtId="0" fontId="0" fillId="0" borderId="0"/>
    <xf numFmtId="0" fontId="3" fillId="0" borderId="0"/>
    <xf numFmtId="0" fontId="3" fillId="0" borderId="0"/>
    <xf numFmtId="164" fontId="3" fillId="0" borderId="0" applyFont="0" applyFill="0" applyBorder="0" applyAlignment="0" applyProtection="0"/>
    <xf numFmtId="171" fontId="3" fillId="0" borderId="0" applyFont="0" applyFill="0" applyBorder="0" applyAlignment="0" applyProtection="0"/>
    <xf numFmtId="0" fontId="3" fillId="0" borderId="0"/>
    <xf numFmtId="164" fontId="3" fillId="0" borderId="0" applyFont="0" applyFill="0" applyBorder="0" applyAlignment="0" applyProtection="0"/>
    <xf numFmtId="0" fontId="14" fillId="0" borderId="0" applyNumberFormat="0" applyFill="0" applyBorder="0" applyAlignment="0" applyProtection="0"/>
    <xf numFmtId="0" fontId="3" fillId="0" borderId="0"/>
    <xf numFmtId="171" fontId="3" fillId="0" borderId="0" applyFont="0" applyFill="0" applyBorder="0" applyAlignment="0" applyProtection="0"/>
    <xf numFmtId="176" fontId="3" fillId="0" borderId="0" applyFont="0" applyFill="0" applyBorder="0" applyAlignment="0" applyProtection="0"/>
    <xf numFmtId="171" fontId="3" fillId="0" borderId="0" applyFont="0" applyFill="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8"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3" fillId="19"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9"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24"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25"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27"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28"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6" fillId="34" borderId="9">
      <alignment horizontal="right"/>
    </xf>
    <xf numFmtId="179" fontId="27" fillId="34" borderId="9">
      <alignment horizontal="right" vertical="top"/>
    </xf>
    <xf numFmtId="180" fontId="27" fillId="34" borderId="9">
      <alignment horizontal="right" vertical="top"/>
    </xf>
    <xf numFmtId="181" fontId="27" fillId="34" borderId="9">
      <alignment horizontal="right" vertical="top"/>
    </xf>
    <xf numFmtId="0" fontId="28" fillId="13" borderId="0" applyNumberFormat="0" applyBorder="0" applyAlignment="0" applyProtection="0"/>
    <xf numFmtId="0" fontId="28" fillId="13" borderId="0" applyNumberFormat="0" applyBorder="0" applyAlignment="0" applyProtection="0"/>
    <xf numFmtId="182" fontId="3" fillId="35" borderId="0" applyNumberFormat="0" applyFont="0" applyBorder="0" applyAlignment="0">
      <alignment horizontal="right"/>
    </xf>
    <xf numFmtId="182" fontId="3" fillId="35" borderId="0" applyNumberFormat="0" applyFont="0" applyBorder="0" applyAlignment="0">
      <alignment horizontal="right"/>
    </xf>
    <xf numFmtId="183" fontId="29" fillId="0" borderId="0" applyBorder="0">
      <alignment vertical="center"/>
    </xf>
    <xf numFmtId="183" fontId="30" fillId="0" borderId="0" applyFill="0" applyBorder="0">
      <alignment vertical="center"/>
    </xf>
    <xf numFmtId="0" fontId="31" fillId="36" borderId="0">
      <alignment horizontal="right" vertical="top"/>
    </xf>
    <xf numFmtId="184" fontId="27" fillId="36" borderId="0">
      <alignment horizontal="right" vertical="top"/>
    </xf>
    <xf numFmtId="180" fontId="31" fillId="36" borderId="0">
      <alignment horizontal="right" vertical="top"/>
    </xf>
    <xf numFmtId="181" fontId="27" fillId="36" borderId="0">
      <alignment horizontal="right" vertical="top"/>
    </xf>
    <xf numFmtId="0" fontId="32" fillId="16" borderId="34" applyNumberFormat="0" applyAlignment="0" applyProtection="0"/>
    <xf numFmtId="0" fontId="32" fillId="16" borderId="34" applyNumberFormat="0" applyAlignment="0" applyProtection="0"/>
    <xf numFmtId="0" fontId="32" fillId="23" borderId="34" applyNumberFormat="0" applyAlignment="0" applyProtection="0"/>
    <xf numFmtId="0" fontId="26" fillId="37" borderId="9">
      <alignment horizontal="center"/>
    </xf>
    <xf numFmtId="0" fontId="33" fillId="38" borderId="35" applyNumberFormat="0" applyAlignment="0" applyProtection="0"/>
    <xf numFmtId="0" fontId="33" fillId="38" borderId="35" applyNumberFormat="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2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3"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3" fillId="0" borderId="0" applyFont="0" applyFill="0" applyBorder="0" applyAlignment="0" applyProtection="0"/>
    <xf numFmtId="164" fontId="2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76" fontId="3" fillId="0" borderId="0" applyFont="0" applyFill="0" applyBorder="0" applyAlignment="0" applyProtection="0"/>
    <xf numFmtId="15" fontId="34" fillId="0" borderId="0">
      <alignment horizontal="right" vertical="top"/>
    </xf>
    <xf numFmtId="17" fontId="34" fillId="0" borderId="0">
      <alignment horizontal="right" vertical="top"/>
    </xf>
    <xf numFmtId="0" fontId="35" fillId="0" borderId="0">
      <alignment horizontal="left" vertical="top" indent="1"/>
    </xf>
    <xf numFmtId="0" fontId="36" fillId="0" borderId="0" applyNumberFormat="0" applyFill="0" applyBorder="0" applyAlignment="0" applyProtection="0"/>
    <xf numFmtId="0" fontId="36" fillId="0" borderId="0" applyNumberFormat="0" applyFill="0" applyBorder="0" applyAlignment="0" applyProtection="0"/>
    <xf numFmtId="0" fontId="26" fillId="39" borderId="9">
      <alignment horizontal="right"/>
    </xf>
    <xf numFmtId="179" fontId="27" fillId="39" borderId="9">
      <alignment horizontal="right" vertical="top"/>
    </xf>
    <xf numFmtId="180" fontId="27" fillId="39" borderId="9">
      <alignment horizontal="right" vertical="top"/>
    </xf>
    <xf numFmtId="181" fontId="27" fillId="39" borderId="9">
      <alignment horizontal="right" vertical="top"/>
    </xf>
    <xf numFmtId="0" fontId="27" fillId="0" borderId="0">
      <alignment horizontal="right" vertical="top"/>
    </xf>
    <xf numFmtId="179" fontId="31" fillId="0" borderId="0">
      <alignment vertical="top"/>
    </xf>
    <xf numFmtId="180" fontId="31" fillId="0" borderId="0">
      <alignment horizontal="right" vertical="top"/>
    </xf>
    <xf numFmtId="181" fontId="27" fillId="0" borderId="0">
      <alignment horizontal="right" vertical="top"/>
    </xf>
    <xf numFmtId="0" fontId="37" fillId="15" borderId="0" applyNumberFormat="0" applyBorder="0" applyAlignment="0" applyProtection="0"/>
    <xf numFmtId="0" fontId="37" fillId="15" borderId="0" applyNumberFormat="0" applyBorder="0" applyAlignment="0" applyProtection="0"/>
    <xf numFmtId="0" fontId="38" fillId="9" borderId="0" applyNumberFormat="0">
      <alignment horizontal="center" vertical="center"/>
    </xf>
    <xf numFmtId="0" fontId="39" fillId="0" borderId="36" applyNumberFormat="0" applyFill="0" applyAlignment="0" applyProtection="0"/>
    <xf numFmtId="0" fontId="39" fillId="0" borderId="36" applyNumberFormat="0" applyFill="0" applyAlignment="0" applyProtection="0"/>
    <xf numFmtId="0" fontId="40" fillId="0" borderId="37" applyNumberFormat="0" applyFill="0" applyAlignment="0" applyProtection="0"/>
    <xf numFmtId="0" fontId="41" fillId="0" borderId="38" applyNumberFormat="0" applyFill="0" applyAlignment="0" applyProtection="0"/>
    <xf numFmtId="0" fontId="41" fillId="0" borderId="38" applyNumberFormat="0" applyFill="0" applyAlignment="0" applyProtection="0"/>
    <xf numFmtId="0" fontId="42" fillId="0" borderId="39" applyNumberFormat="0" applyFill="0" applyAlignment="0" applyProtection="0"/>
    <xf numFmtId="0" fontId="43" fillId="0" borderId="40" applyNumberFormat="0" applyFill="0" applyAlignment="0" applyProtection="0"/>
    <xf numFmtId="0" fontId="43" fillId="0" borderId="40" applyNumberFormat="0" applyFill="0" applyAlignment="0" applyProtection="0"/>
    <xf numFmtId="0" fontId="44" fillId="0" borderId="41"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0">
      <alignment horizontal="left" vertical="top"/>
    </xf>
    <xf numFmtId="0" fontId="46" fillId="0" borderId="0">
      <alignment horizontal="left" vertical="top"/>
    </xf>
    <xf numFmtId="0" fontId="47" fillId="0" borderId="0">
      <alignment horizontal="left" vertical="top"/>
    </xf>
    <xf numFmtId="183" fontId="48" fillId="0" borderId="42">
      <alignment vertical="center"/>
    </xf>
    <xf numFmtId="38" fontId="49" fillId="0" borderId="43">
      <alignment vertical="center"/>
      <protection locked="0"/>
    </xf>
    <xf numFmtId="183" fontId="29" fillId="40" borderId="44">
      <alignment vertical="center"/>
      <protection locked="0"/>
    </xf>
    <xf numFmtId="183" fontId="50" fillId="0" borderId="45">
      <alignment vertical="center"/>
      <protection locked="0"/>
    </xf>
    <xf numFmtId="0" fontId="51" fillId="12" borderId="34" applyNumberFormat="0" applyAlignment="0" applyProtection="0"/>
    <xf numFmtId="0" fontId="51" fillId="12" borderId="34" applyNumberFormat="0" applyAlignment="0" applyProtection="0"/>
    <xf numFmtId="3" fontId="3" fillId="41" borderId="0" applyNumberFormat="0" applyFont="0" applyBorder="0" applyAlignment="0">
      <alignment horizontal="right"/>
      <protection locked="0"/>
    </xf>
    <xf numFmtId="182" fontId="3" fillId="42" borderId="0" applyFont="0" applyBorder="0" applyAlignment="0">
      <alignment horizontal="right"/>
      <protection locked="0"/>
    </xf>
    <xf numFmtId="182" fontId="3" fillId="42" borderId="0" applyFont="0" applyBorder="0" applyAlignment="0">
      <alignment horizontal="right"/>
      <protection locked="0"/>
    </xf>
    <xf numFmtId="182" fontId="3" fillId="42" borderId="0" applyFont="0" applyBorder="0" applyAlignment="0">
      <alignment horizontal="right"/>
      <protection locked="0"/>
    </xf>
    <xf numFmtId="186" fontId="3" fillId="43" borderId="0" applyFont="0" applyBorder="0">
      <alignment horizontal="right"/>
      <protection locked="0"/>
    </xf>
    <xf numFmtId="182" fontId="3" fillId="44" borderId="0" applyFont="0" applyBorder="0">
      <alignment horizontal="right"/>
      <protection locked="0"/>
    </xf>
    <xf numFmtId="0" fontId="52" fillId="0" borderId="46" applyNumberFormat="0" applyFill="0" applyAlignment="0" applyProtection="0"/>
    <xf numFmtId="0" fontId="52" fillId="0" borderId="46" applyNumberFormat="0" applyFill="0" applyAlignment="0" applyProtection="0"/>
    <xf numFmtId="0" fontId="53" fillId="0" borderId="0" applyNumberFormat="0">
      <alignment horizontal="left" vertical="top"/>
    </xf>
    <xf numFmtId="0" fontId="54" fillId="42" borderId="47" applyNumberFormat="0" applyFill="0" applyAlignment="0" applyProtection="0">
      <alignment vertical="center"/>
      <protection locked="0"/>
    </xf>
    <xf numFmtId="0" fontId="55" fillId="21" borderId="0" applyNumberFormat="0" applyBorder="0" applyAlignment="0" applyProtection="0"/>
    <xf numFmtId="0" fontId="55" fillId="21" borderId="0" applyNumberFormat="0" applyBorder="0" applyAlignment="0" applyProtection="0"/>
    <xf numFmtId="0" fontId="24" fillId="0" borderId="0"/>
    <xf numFmtId="0" fontId="3" fillId="0" borderId="0" applyFill="0"/>
    <xf numFmtId="0" fontId="3" fillId="0" borderId="0"/>
    <xf numFmtId="0" fontId="24" fillId="0" borderId="0"/>
    <xf numFmtId="0" fontId="3"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3" fillId="0" borderId="0"/>
    <xf numFmtId="0" fontId="24" fillId="0" borderId="0"/>
    <xf numFmtId="0" fontId="24" fillId="0" borderId="0"/>
    <xf numFmtId="0" fontId="3" fillId="14" borderId="48" applyNumberFormat="0" applyFont="0" applyAlignment="0" applyProtection="0"/>
    <xf numFmtId="0" fontId="3" fillId="14" borderId="48" applyNumberFormat="0" applyFont="0" applyAlignment="0" applyProtection="0"/>
    <xf numFmtId="0" fontId="56" fillId="16" borderId="49" applyNumberFormat="0" applyAlignment="0" applyProtection="0"/>
    <xf numFmtId="0" fontId="56" fillId="16" borderId="49" applyNumberFormat="0" applyAlignment="0" applyProtection="0"/>
    <xf numFmtId="0" fontId="56" fillId="23" borderId="49" applyNumberFormat="0" applyAlignment="0" applyProtection="0"/>
    <xf numFmtId="0" fontId="57" fillId="0" borderId="50">
      <alignment horizontal="left"/>
    </xf>
    <xf numFmtId="0" fontId="3" fillId="0" borderId="0" applyBorder="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187" fontId="58" fillId="0" borderId="0">
      <alignment horizontal="left"/>
    </xf>
    <xf numFmtId="0" fontId="59" fillId="0" borderId="50">
      <alignment horizontal="left"/>
    </xf>
    <xf numFmtId="0" fontId="3" fillId="0" borderId="0"/>
    <xf numFmtId="0" fontId="3" fillId="0" borderId="0"/>
    <xf numFmtId="0" fontId="3" fillId="0" borderId="0"/>
    <xf numFmtId="0" fontId="3" fillId="0" borderId="0"/>
    <xf numFmtId="0" fontId="60" fillId="45" borderId="0">
      <alignment horizontal="left" vertical="center"/>
      <protection locked="0"/>
    </xf>
    <xf numFmtId="0" fontId="61" fillId="46" borderId="0">
      <alignment vertical="center"/>
      <protection locked="0"/>
    </xf>
    <xf numFmtId="188" fontId="62" fillId="47" borderId="0" applyNumberFormat="0" applyBorder="0">
      <alignment wrapText="1"/>
    </xf>
    <xf numFmtId="188" fontId="63" fillId="48" borderId="0" applyNumberFormat="0">
      <alignment vertical="center"/>
    </xf>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183" fontId="30" fillId="0" borderId="51">
      <alignment vertical="center"/>
    </xf>
    <xf numFmtId="183" fontId="30" fillId="0" borderId="52">
      <alignment vertical="center"/>
    </xf>
    <xf numFmtId="183" fontId="30" fillId="0" borderId="2">
      <alignment vertical="center"/>
    </xf>
    <xf numFmtId="0" fontId="66" fillId="0" borderId="53" applyNumberFormat="0" applyFill="0" applyAlignment="0" applyProtection="0"/>
    <xf numFmtId="0" fontId="66" fillId="0" borderId="53" applyNumberFormat="0" applyFill="0" applyAlignment="0" applyProtection="0"/>
    <xf numFmtId="0" fontId="66" fillId="0" borderId="54" applyNumberFormat="0" applyFill="0" applyAlignment="0" applyProtection="0"/>
    <xf numFmtId="0" fontId="67" fillId="0" borderId="0">
      <alignment horizontal="center"/>
    </xf>
    <xf numFmtId="0" fontId="68" fillId="0" borderId="0" applyNumberFormat="0" applyFill="0" applyBorder="0" applyAlignment="0" applyProtection="0"/>
    <xf numFmtId="0" fontId="68" fillId="0" borderId="0" applyNumberForma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23" fillId="14"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90" fillId="0" borderId="66" applyNumberFormat="0">
      <alignment horizontal="left" vertical="center" wrapText="1"/>
    </xf>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16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164" fontId="24" fillId="0" borderId="0" applyFont="0" applyFill="0" applyBorder="0" applyAlignment="0" applyProtection="0"/>
    <xf numFmtId="182" fontId="3" fillId="53" borderId="0" applyFont="0" applyBorder="0" applyAlignment="0">
      <alignment horizontal="right"/>
      <protection locked="0"/>
    </xf>
    <xf numFmtId="0" fontId="9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91" fillId="0" borderId="0"/>
    <xf numFmtId="0" fontId="3" fillId="50" borderId="64"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9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93" fillId="0" borderId="44" applyAlignment="0">
      <alignment horizontal="center" vertical="center"/>
    </xf>
    <xf numFmtId="0" fontId="93" fillId="4" borderId="44" applyAlignment="0">
      <alignment horizontal="center" vertical="center"/>
    </xf>
    <xf numFmtId="10" fontId="1" fillId="0" borderId="67"/>
    <xf numFmtId="0" fontId="60" fillId="54" borderId="0"/>
  </cellStyleXfs>
  <cellXfs count="733">
    <xf numFmtId="0" fontId="0" fillId="0" borderId="0" xfId="0"/>
    <xf numFmtId="0" fontId="4" fillId="3" borderId="0" xfId="1" applyFont="1" applyFill="1"/>
    <xf numFmtId="0" fontId="4" fillId="4" borderId="0" xfId="1" applyFont="1" applyFill="1"/>
    <xf numFmtId="0" fontId="5" fillId="4" borderId="0" xfId="1" applyFont="1" applyFill="1"/>
    <xf numFmtId="0" fontId="6" fillId="4" borderId="0" xfId="2" applyFont="1" applyFill="1" applyBorder="1" applyAlignment="1" applyProtection="1">
      <alignment vertical="top"/>
    </xf>
    <xf numFmtId="0" fontId="5" fillId="4" borderId="0" xfId="1" applyFont="1" applyFill="1" applyAlignment="1">
      <alignment horizontal="center"/>
    </xf>
    <xf numFmtId="0" fontId="6" fillId="4" borderId="0" xfId="2" applyFont="1" applyFill="1" applyBorder="1" applyAlignment="1" applyProtection="1">
      <alignment vertical="center"/>
    </xf>
    <xf numFmtId="0" fontId="5" fillId="4" borderId="0" xfId="1" applyFont="1" applyFill="1" applyBorder="1"/>
    <xf numFmtId="0" fontId="3" fillId="4" borderId="0" xfId="1" applyFill="1"/>
    <xf numFmtId="0" fontId="4" fillId="4" borderId="0" xfId="1" applyFont="1" applyFill="1" applyAlignment="1">
      <alignment horizontal="center"/>
    </xf>
    <xf numFmtId="0" fontId="3" fillId="4" borderId="0" xfId="5" applyFont="1" applyFill="1"/>
    <xf numFmtId="0" fontId="3" fillId="4" borderId="0" xfId="5" applyFill="1"/>
    <xf numFmtId="0" fontId="5" fillId="4" borderId="0" xfId="5" applyFont="1" applyFill="1"/>
    <xf numFmtId="0" fontId="3" fillId="4" borderId="0" xfId="5" applyFill="1" applyProtection="1">
      <protection locked="0"/>
    </xf>
    <xf numFmtId="0" fontId="3" fillId="4" borderId="0" xfId="5" applyFill="1" applyProtection="1"/>
    <xf numFmtId="0" fontId="10" fillId="4" borderId="0" xfId="5" applyNumberFormat="1" applyFont="1" applyFill="1" applyAlignment="1">
      <alignment horizontal="center"/>
    </xf>
    <xf numFmtId="0" fontId="10" fillId="4" borderId="0" xfId="5" applyNumberFormat="1" applyFont="1" applyFill="1" applyAlignment="1" applyProtection="1">
      <alignment horizontal="center"/>
    </xf>
    <xf numFmtId="0" fontId="11" fillId="4" borderId="0" xfId="1" applyFont="1" applyFill="1" applyProtection="1"/>
    <xf numFmtId="0" fontId="12" fillId="4" borderId="0" xfId="5" applyFont="1" applyFill="1"/>
    <xf numFmtId="0" fontId="6" fillId="4" borderId="0" xfId="5" applyFont="1" applyFill="1"/>
    <xf numFmtId="0" fontId="3" fillId="4" borderId="0" xfId="5" applyFont="1" applyFill="1" applyAlignment="1">
      <alignment horizontal="center"/>
    </xf>
    <xf numFmtId="170" fontId="3" fillId="4" borderId="0" xfId="5" applyNumberFormat="1" applyFont="1" applyFill="1"/>
    <xf numFmtId="175" fontId="3" fillId="4" borderId="0" xfId="5" applyNumberFormat="1" applyFont="1" applyFill="1"/>
    <xf numFmtId="0" fontId="3" fillId="0" borderId="0" xfId="5" applyFont="1"/>
    <xf numFmtId="0" fontId="8" fillId="6" borderId="9" xfId="5" applyFont="1" applyFill="1" applyBorder="1" applyAlignment="1">
      <alignment horizontal="center" vertical="center" wrapText="1"/>
    </xf>
    <xf numFmtId="165" fontId="8" fillId="7" borderId="9" xfId="6" applyNumberFormat="1" applyFont="1" applyFill="1" applyBorder="1" applyAlignment="1">
      <alignment horizontal="center" vertical="center" wrapText="1"/>
    </xf>
    <xf numFmtId="0" fontId="8" fillId="7" borderId="9" xfId="5" applyNumberFormat="1" applyFont="1" applyFill="1" applyBorder="1" applyAlignment="1">
      <alignment horizontal="center" vertical="center" wrapText="1"/>
    </xf>
    <xf numFmtId="165" fontId="8" fillId="7" borderId="9" xfId="6" applyNumberFormat="1" applyFont="1" applyFill="1" applyBorder="1" applyAlignment="1" applyProtection="1">
      <alignment horizontal="center" vertical="center" wrapText="1"/>
    </xf>
    <xf numFmtId="165" fontId="8" fillId="8" borderId="9" xfId="6" applyNumberFormat="1" applyFont="1" applyFill="1" applyBorder="1" applyAlignment="1">
      <alignment horizontal="center" vertical="center" wrapText="1"/>
    </xf>
    <xf numFmtId="0" fontId="8" fillId="8" borderId="9" xfId="5" applyNumberFormat="1" applyFont="1" applyFill="1" applyBorder="1" applyAlignment="1">
      <alignment horizontal="center" vertical="center" wrapText="1"/>
    </xf>
    <xf numFmtId="165" fontId="8" fillId="9" borderId="9" xfId="6" applyNumberFormat="1" applyFont="1" applyFill="1" applyBorder="1" applyAlignment="1">
      <alignment horizontal="center" vertical="center" wrapText="1"/>
    </xf>
    <xf numFmtId="166" fontId="8" fillId="9" borderId="9" xfId="6" applyNumberFormat="1" applyFont="1" applyFill="1" applyBorder="1" applyAlignment="1">
      <alignment horizontal="center" vertical="center" wrapText="1"/>
    </xf>
    <xf numFmtId="0" fontId="13" fillId="4" borderId="0" xfId="5" applyFont="1" applyFill="1"/>
    <xf numFmtId="0" fontId="5" fillId="3" borderId="16" xfId="5" applyFont="1" applyFill="1" applyBorder="1" applyAlignment="1">
      <alignment vertical="center" wrapText="1"/>
    </xf>
    <xf numFmtId="0" fontId="5" fillId="3" borderId="16" xfId="1" applyFont="1" applyFill="1" applyBorder="1"/>
    <xf numFmtId="169" fontId="5" fillId="0" borderId="18" xfId="6" applyNumberFormat="1" applyFont="1" applyFill="1" applyBorder="1" applyAlignment="1">
      <alignment horizontal="center" vertical="center" wrapText="1"/>
    </xf>
    <xf numFmtId="167" fontId="5" fillId="0" borderId="18" xfId="6" applyNumberFormat="1" applyFont="1" applyFill="1" applyBorder="1" applyAlignment="1">
      <alignment horizontal="center" vertical="center" wrapText="1"/>
    </xf>
    <xf numFmtId="0" fontId="5" fillId="3" borderId="19" xfId="5" applyFont="1" applyFill="1" applyBorder="1" applyAlignment="1">
      <alignment vertical="center" wrapText="1"/>
    </xf>
    <xf numFmtId="0" fontId="5" fillId="3" borderId="19" xfId="1" applyFont="1" applyFill="1" applyBorder="1"/>
    <xf numFmtId="169" fontId="5" fillId="0" borderId="22" xfId="6" applyNumberFormat="1" applyFont="1" applyFill="1" applyBorder="1" applyAlignment="1">
      <alignment horizontal="center" vertical="center" wrapText="1"/>
    </xf>
    <xf numFmtId="167" fontId="5" fillId="0" borderId="22" xfId="6" applyNumberFormat="1" applyFont="1" applyFill="1" applyBorder="1" applyAlignment="1">
      <alignment horizontal="center" vertical="center" wrapText="1"/>
    </xf>
    <xf numFmtId="0" fontId="5" fillId="3" borderId="23" xfId="5" applyFont="1" applyFill="1" applyBorder="1" applyAlignment="1">
      <alignment vertical="center" wrapText="1"/>
    </xf>
    <xf numFmtId="0" fontId="5" fillId="3" borderId="23" xfId="5" applyFont="1" applyFill="1" applyBorder="1"/>
    <xf numFmtId="169" fontId="5" fillId="0" borderId="25" xfId="6" applyNumberFormat="1" applyFont="1" applyFill="1" applyBorder="1" applyAlignment="1">
      <alignment horizontal="center" vertical="center" wrapText="1"/>
    </xf>
    <xf numFmtId="169" fontId="5" fillId="0" borderId="23" xfId="6" applyNumberFormat="1" applyFont="1" applyFill="1" applyBorder="1" applyAlignment="1">
      <alignment horizontal="center" vertical="center" wrapText="1"/>
    </xf>
    <xf numFmtId="167" fontId="5" fillId="0" borderId="23" xfId="6" applyNumberFormat="1" applyFont="1" applyFill="1" applyBorder="1" applyAlignment="1">
      <alignment horizontal="center" vertical="center" wrapText="1"/>
    </xf>
    <xf numFmtId="0" fontId="5" fillId="3" borderId="26" xfId="1" applyFont="1" applyFill="1" applyBorder="1"/>
    <xf numFmtId="0" fontId="10" fillId="4" borderId="0" xfId="5" applyFont="1" applyFill="1"/>
    <xf numFmtId="0" fontId="3" fillId="4" borderId="0" xfId="5" applyFont="1" applyFill="1" applyBorder="1"/>
    <xf numFmtId="0" fontId="10" fillId="4" borderId="0" xfId="5" applyFont="1" applyFill="1" applyBorder="1"/>
    <xf numFmtId="0" fontId="3" fillId="4" borderId="0" xfId="5" applyFont="1" applyFill="1" applyBorder="1" applyAlignment="1">
      <alignment horizontal="center"/>
    </xf>
    <xf numFmtId="170" fontId="3" fillId="4" borderId="0" xfId="5" applyNumberFormat="1" applyFont="1" applyFill="1" applyBorder="1"/>
    <xf numFmtId="175" fontId="3" fillId="4" borderId="0" xfId="5" applyNumberFormat="1" applyFont="1" applyFill="1" applyBorder="1"/>
    <xf numFmtId="0" fontId="14" fillId="4" borderId="0" xfId="7" applyFont="1" applyFill="1"/>
    <xf numFmtId="0" fontId="3" fillId="4" borderId="0" xfId="5" applyFont="1" applyFill="1" applyBorder="1" applyAlignment="1">
      <alignment vertical="center"/>
    </xf>
    <xf numFmtId="0" fontId="10" fillId="4" borderId="0" xfId="5" applyFont="1" applyFill="1" applyBorder="1" applyAlignment="1">
      <alignment horizontal="center" vertical="center" wrapText="1"/>
    </xf>
    <xf numFmtId="0" fontId="8" fillId="6" borderId="13"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7" borderId="9" xfId="8" applyNumberFormat="1" applyFont="1" applyFill="1" applyBorder="1" applyAlignment="1" applyProtection="1">
      <alignment horizontal="center" vertical="center" wrapText="1"/>
    </xf>
    <xf numFmtId="0" fontId="5" fillId="0" borderId="8" xfId="5" applyFont="1" applyFill="1" applyBorder="1" applyAlignment="1">
      <alignment vertical="center" wrapText="1"/>
    </xf>
    <xf numFmtId="0" fontId="5" fillId="0" borderId="8" xfId="5" applyFont="1" applyBorder="1"/>
    <xf numFmtId="0" fontId="5" fillId="0" borderId="10" xfId="5" applyFont="1" applyFill="1" applyBorder="1" applyAlignment="1">
      <alignment vertical="center" wrapText="1"/>
    </xf>
    <xf numFmtId="0" fontId="5" fillId="0" borderId="19" xfId="5" applyFont="1" applyBorder="1"/>
    <xf numFmtId="0" fontId="5" fillId="0" borderId="29" xfId="5" applyFont="1" applyFill="1" applyBorder="1"/>
    <xf numFmtId="0" fontId="5" fillId="0" borderId="23" xfId="5" applyFont="1" applyFill="1" applyBorder="1"/>
    <xf numFmtId="0" fontId="5" fillId="0" borderId="8" xfId="5" applyFont="1" applyFill="1" applyBorder="1"/>
    <xf numFmtId="0" fontId="5" fillId="0" borderId="7" xfId="5" applyFont="1" applyFill="1" applyBorder="1" applyAlignment="1">
      <alignment vertical="center" wrapText="1"/>
    </xf>
    <xf numFmtId="0" fontId="5" fillId="0" borderId="10" xfId="5" applyFont="1" applyFill="1" applyBorder="1"/>
    <xf numFmtId="0" fontId="5" fillId="4" borderId="2" xfId="5" applyFont="1" applyFill="1" applyBorder="1" applyAlignment="1">
      <alignment horizontal="center" vertical="center" wrapText="1"/>
    </xf>
    <xf numFmtId="0" fontId="5" fillId="4" borderId="2" xfId="5" applyFont="1" applyFill="1" applyBorder="1" applyAlignment="1">
      <alignment vertical="center" wrapText="1"/>
    </xf>
    <xf numFmtId="0" fontId="5" fillId="4" borderId="2" xfId="5" applyFont="1" applyFill="1" applyBorder="1"/>
    <xf numFmtId="168" fontId="5" fillId="4" borderId="2" xfId="9" applyNumberFormat="1" applyFont="1" applyFill="1" applyBorder="1" applyAlignment="1">
      <alignment horizontal="center"/>
    </xf>
    <xf numFmtId="169" fontId="5" fillId="4" borderId="2" xfId="6" applyNumberFormat="1" applyFont="1" applyFill="1" applyBorder="1" applyAlignment="1">
      <alignment horizontal="center" vertical="center" wrapText="1"/>
    </xf>
    <xf numFmtId="167" fontId="5" fillId="4" borderId="2" xfId="6" applyNumberFormat="1" applyFont="1" applyFill="1" applyBorder="1" applyAlignment="1">
      <alignment horizontal="center" vertical="center" wrapText="1"/>
    </xf>
    <xf numFmtId="0" fontId="3" fillId="4" borderId="0" xfId="5" applyFont="1" applyFill="1" applyBorder="1" applyAlignment="1">
      <alignment wrapText="1"/>
    </xf>
    <xf numFmtId="0" fontId="3" fillId="4" borderId="0" xfId="8" applyFont="1" applyFill="1" applyBorder="1" applyAlignment="1" applyProtection="1">
      <alignment vertical="center" wrapText="1"/>
    </xf>
    <xf numFmtId="0" fontId="15" fillId="4" borderId="0" xfId="8" applyFont="1" applyFill="1" applyBorder="1" applyAlignment="1" applyProtection="1">
      <alignment vertical="center"/>
    </xf>
    <xf numFmtId="0" fontId="3" fillId="4" borderId="0" xfId="5" applyFont="1" applyFill="1" applyBorder="1" applyAlignment="1">
      <alignment vertical="top" wrapText="1"/>
    </xf>
    <xf numFmtId="0" fontId="3" fillId="4" borderId="0" xfId="8" applyFont="1" applyFill="1" applyBorder="1" applyAlignment="1" applyProtection="1">
      <alignment vertical="center"/>
    </xf>
    <xf numFmtId="0" fontId="5" fillId="4" borderId="0" xfId="8" applyFont="1" applyFill="1" applyBorder="1" applyAlignment="1" applyProtection="1">
      <alignment vertical="center"/>
    </xf>
    <xf numFmtId="0" fontId="5" fillId="4" borderId="0" xfId="5" applyFont="1" applyFill="1" applyBorder="1" applyAlignment="1">
      <alignment horizontal="left" vertical="top" wrapText="1"/>
    </xf>
    <xf numFmtId="0" fontId="3" fillId="4" borderId="0" xfId="5" applyFill="1" applyBorder="1"/>
    <xf numFmtId="0" fontId="5" fillId="4" borderId="0" xfId="5" applyFont="1" applyFill="1" applyBorder="1"/>
    <xf numFmtId="0" fontId="5" fillId="4" borderId="0" xfId="5" applyFont="1" applyFill="1" applyBorder="1" applyAlignment="1">
      <alignment wrapText="1"/>
    </xf>
    <xf numFmtId="0" fontId="8" fillId="4" borderId="0" xfId="5" applyFont="1" applyFill="1" applyBorder="1" applyAlignment="1">
      <alignment horizontal="center" vertical="center" wrapText="1"/>
    </xf>
    <xf numFmtId="0" fontId="16" fillId="4" borderId="0" xfId="8" applyFont="1" applyFill="1" applyBorder="1" applyAlignment="1" applyProtection="1">
      <alignment vertical="center"/>
    </xf>
    <xf numFmtId="0" fontId="5" fillId="4" borderId="0" xfId="5" applyFont="1" applyFill="1" applyBorder="1" applyAlignment="1">
      <alignment vertical="top" wrapText="1"/>
    </xf>
    <xf numFmtId="0" fontId="5" fillId="4" borderId="0" xfId="5" applyFont="1" applyFill="1" applyBorder="1" applyAlignment="1">
      <alignment vertical="center"/>
    </xf>
    <xf numFmtId="0" fontId="3" fillId="0" borderId="0" xfId="5" applyFont="1" applyFill="1"/>
    <xf numFmtId="0" fontId="3" fillId="0" borderId="0" xfId="5" applyFont="1" applyFill="1" applyAlignment="1">
      <alignment horizontal="center"/>
    </xf>
    <xf numFmtId="170" fontId="3" fillId="0" borderId="0" xfId="5" applyNumberFormat="1" applyFont="1" applyFill="1"/>
    <xf numFmtId="175" fontId="3" fillId="0" borderId="0" xfId="5" applyNumberFormat="1" applyFont="1" applyFill="1"/>
    <xf numFmtId="0" fontId="4" fillId="4" borderId="0" xfId="5" applyFont="1" applyFill="1" applyAlignment="1">
      <alignment horizontal="center"/>
    </xf>
    <xf numFmtId="0" fontId="3" fillId="3" borderId="0" xfId="5" applyFont="1" applyFill="1"/>
    <xf numFmtId="0" fontId="17" fillId="3" borderId="0" xfId="5" applyFont="1" applyFill="1" applyBorder="1"/>
    <xf numFmtId="0" fontId="5" fillId="3" borderId="26" xfId="5" applyFont="1" applyFill="1" applyBorder="1"/>
    <xf numFmtId="0" fontId="5" fillId="3" borderId="26" xfId="5" applyFont="1" applyFill="1" applyBorder="1" applyAlignment="1">
      <alignment horizontal="center"/>
    </xf>
    <xf numFmtId="173" fontId="5" fillId="3" borderId="16" xfId="6" applyNumberFormat="1" applyFont="1" applyFill="1" applyBorder="1" applyAlignment="1">
      <alignment horizontal="center" vertical="center" wrapText="1"/>
    </xf>
    <xf numFmtId="174" fontId="5" fillId="0" borderId="8" xfId="9" applyNumberFormat="1" applyFont="1" applyBorder="1" applyAlignment="1">
      <alignment horizontal="center"/>
    </xf>
    <xf numFmtId="169" fontId="5" fillId="3" borderId="16" xfId="6" applyNumberFormat="1" applyFont="1" applyFill="1" applyBorder="1" applyAlignment="1">
      <alignment horizontal="center" vertical="center" wrapText="1"/>
    </xf>
    <xf numFmtId="167" fontId="5" fillId="3" borderId="16" xfId="6" applyNumberFormat="1" applyFont="1" applyFill="1" applyBorder="1" applyAlignment="1">
      <alignment horizontal="center" vertical="center" wrapText="1"/>
    </xf>
    <xf numFmtId="0" fontId="5" fillId="3" borderId="19" xfId="5" applyFont="1" applyFill="1" applyBorder="1"/>
    <xf numFmtId="0" fontId="5" fillId="3" borderId="19" xfId="5" applyFont="1" applyFill="1" applyBorder="1" applyAlignment="1">
      <alignment horizontal="center"/>
    </xf>
    <xf numFmtId="173" fontId="5" fillId="3" borderId="26" xfId="6" applyNumberFormat="1" applyFont="1" applyFill="1" applyBorder="1" applyAlignment="1">
      <alignment horizontal="center" vertical="center" wrapText="1"/>
    </xf>
    <xf numFmtId="174" fontId="5" fillId="0" borderId="20" xfId="9" applyNumberFormat="1" applyFont="1" applyBorder="1" applyAlignment="1">
      <alignment horizontal="center"/>
    </xf>
    <xf numFmtId="169" fontId="5" fillId="3" borderId="26" xfId="6" applyNumberFormat="1" applyFont="1" applyFill="1" applyBorder="1" applyAlignment="1">
      <alignment horizontal="center" vertical="center" wrapText="1"/>
    </xf>
    <xf numFmtId="167" fontId="5" fillId="3" borderId="26" xfId="6" applyNumberFormat="1" applyFont="1" applyFill="1" applyBorder="1" applyAlignment="1">
      <alignment horizontal="center" vertical="center" wrapText="1"/>
    </xf>
    <xf numFmtId="0" fontId="5" fillId="3" borderId="23" xfId="5" applyFont="1" applyFill="1" applyBorder="1" applyAlignment="1">
      <alignment horizontal="center"/>
    </xf>
    <xf numFmtId="173" fontId="5" fillId="3" borderId="7" xfId="6" applyNumberFormat="1" applyFont="1" applyFill="1" applyBorder="1" applyAlignment="1">
      <alignment horizontal="center" vertical="center" wrapText="1"/>
    </xf>
    <xf numFmtId="174" fontId="5" fillId="0" borderId="24" xfId="9" applyNumberFormat="1" applyFont="1" applyBorder="1" applyAlignment="1">
      <alignment horizontal="center"/>
    </xf>
    <xf numFmtId="169" fontId="5" fillId="3" borderId="7" xfId="6" applyNumberFormat="1" applyFont="1" applyFill="1" applyBorder="1" applyAlignment="1">
      <alignment horizontal="center" vertical="center" wrapText="1"/>
    </xf>
    <xf numFmtId="167" fontId="5" fillId="3" borderId="7" xfId="6" applyNumberFormat="1" applyFont="1" applyFill="1" applyBorder="1" applyAlignment="1">
      <alignment horizontal="center" vertical="center" wrapText="1"/>
    </xf>
    <xf numFmtId="0" fontId="5" fillId="3" borderId="16" xfId="5" applyFont="1" applyFill="1" applyBorder="1"/>
    <xf numFmtId="0" fontId="5" fillId="3" borderId="16" xfId="5" applyFont="1" applyFill="1" applyBorder="1" applyAlignment="1">
      <alignment horizontal="center"/>
    </xf>
    <xf numFmtId="0" fontId="17" fillId="4" borderId="0" xfId="5" applyFont="1" applyFill="1" applyBorder="1"/>
    <xf numFmtId="169" fontId="3" fillId="4" borderId="0" xfId="5" applyNumberFormat="1" applyFont="1" applyFill="1" applyBorder="1"/>
    <xf numFmtId="0" fontId="8" fillId="7" borderId="9" xfId="5" applyFont="1" applyFill="1" applyBorder="1" applyAlignment="1" applyProtection="1">
      <alignment horizontal="center" vertical="center" wrapText="1"/>
      <protection locked="0"/>
    </xf>
    <xf numFmtId="169" fontId="5" fillId="3" borderId="21" xfId="6" applyNumberFormat="1" applyFont="1" applyFill="1" applyBorder="1" applyAlignment="1">
      <alignment horizontal="center" vertical="center" wrapText="1"/>
    </xf>
    <xf numFmtId="167" fontId="5" fillId="3" borderId="21" xfId="6" applyNumberFormat="1" applyFont="1" applyFill="1" applyBorder="1" applyAlignment="1">
      <alignment horizontal="center" vertical="center" wrapText="1"/>
    </xf>
    <xf numFmtId="0" fontId="5" fillId="3" borderId="29" xfId="5" applyFont="1" applyFill="1" applyBorder="1" applyAlignment="1">
      <alignment horizontal="center"/>
    </xf>
    <xf numFmtId="167" fontId="5" fillId="3" borderId="23" xfId="6" applyNumberFormat="1" applyFont="1" applyFill="1" applyBorder="1" applyAlignment="1">
      <alignment horizontal="center" vertical="center" wrapText="1"/>
    </xf>
    <xf numFmtId="0" fontId="5" fillId="0" borderId="0" xfId="5" applyFont="1" applyFill="1"/>
    <xf numFmtId="0" fontId="3" fillId="4" borderId="0" xfId="1" applyFont="1" applyFill="1"/>
    <xf numFmtId="0" fontId="5" fillId="4" borderId="0" xfId="5" applyFont="1" applyFill="1" applyProtection="1"/>
    <xf numFmtId="0" fontId="8" fillId="4" borderId="0" xfId="2" applyFont="1" applyFill="1" applyBorder="1" applyAlignment="1" applyProtection="1">
      <alignment vertical="top"/>
    </xf>
    <xf numFmtId="0" fontId="6" fillId="4" borderId="0" xfId="1" applyFont="1" applyFill="1"/>
    <xf numFmtId="0" fontId="20" fillId="4" borderId="0" xfId="1" applyFont="1" applyFill="1"/>
    <xf numFmtId="0" fontId="2" fillId="4" borderId="0" xfId="1" applyFont="1" applyFill="1"/>
    <xf numFmtId="0" fontId="3" fillId="4" borderId="0" xfId="1" applyFont="1" applyFill="1" applyBorder="1"/>
    <xf numFmtId="0" fontId="9" fillId="4" borderId="0" xfId="5" applyFont="1" applyFill="1"/>
    <xf numFmtId="0" fontId="21" fillId="4" borderId="0" xfId="1" applyFont="1" applyFill="1"/>
    <xf numFmtId="167" fontId="5" fillId="4" borderId="0" xfId="6" applyNumberFormat="1" applyFont="1" applyFill="1" applyBorder="1" applyAlignment="1">
      <alignment horizontal="center" vertical="center" wrapText="1"/>
    </xf>
    <xf numFmtId="166" fontId="8" fillId="8" borderId="9" xfId="6" applyNumberFormat="1" applyFont="1" applyFill="1" applyBorder="1" applyAlignment="1">
      <alignment horizontal="center" vertical="center" wrapText="1"/>
    </xf>
    <xf numFmtId="165" fontId="8" fillId="9" borderId="13" xfId="6" applyNumberFormat="1" applyFont="1" applyFill="1" applyBorder="1" applyAlignment="1">
      <alignment horizontal="center" vertical="center" wrapText="1"/>
    </xf>
    <xf numFmtId="0" fontId="3" fillId="3" borderId="0" xfId="1" applyFont="1" applyFill="1"/>
    <xf numFmtId="173" fontId="5" fillId="4" borderId="16" xfId="6" applyNumberFormat="1" applyFont="1" applyFill="1" applyBorder="1" applyAlignment="1">
      <alignment horizontal="center" vertical="center" wrapText="1"/>
    </xf>
    <xf numFmtId="174" fontId="5" fillId="0" borderId="17" xfId="9" applyNumberFormat="1" applyFont="1" applyFill="1" applyBorder="1" applyAlignment="1">
      <alignment horizontal="center"/>
    </xf>
    <xf numFmtId="169" fontId="5" fillId="4" borderId="16" xfId="6" applyNumberFormat="1" applyFont="1" applyFill="1" applyBorder="1" applyAlignment="1">
      <alignment horizontal="center" vertical="center" wrapText="1"/>
    </xf>
    <xf numFmtId="167" fontId="5" fillId="4" borderId="16" xfId="6" applyNumberFormat="1" applyFont="1" applyFill="1" applyBorder="1" applyAlignment="1">
      <alignment horizontal="center" vertical="center" wrapText="1"/>
    </xf>
    <xf numFmtId="173" fontId="5" fillId="4" borderId="19" xfId="6" applyNumberFormat="1" applyFont="1" applyFill="1" applyBorder="1" applyAlignment="1">
      <alignment horizontal="center" vertical="center" wrapText="1"/>
    </xf>
    <xf numFmtId="174" fontId="5" fillId="0" borderId="20" xfId="9" applyNumberFormat="1" applyFont="1" applyFill="1" applyBorder="1" applyAlignment="1">
      <alignment horizontal="center"/>
    </xf>
    <xf numFmtId="169" fontId="5" fillId="4" borderId="19" xfId="6" applyNumberFormat="1" applyFont="1" applyFill="1" applyBorder="1" applyAlignment="1">
      <alignment horizontal="center" vertical="center" wrapText="1"/>
    </xf>
    <xf numFmtId="167" fontId="5" fillId="4" borderId="19" xfId="6" applyNumberFormat="1" applyFont="1" applyFill="1" applyBorder="1" applyAlignment="1">
      <alignment horizontal="center" vertical="center" wrapText="1"/>
    </xf>
    <xf numFmtId="0" fontId="5" fillId="4" borderId="23" xfId="5" applyFont="1" applyFill="1" applyBorder="1"/>
    <xf numFmtId="173" fontId="5" fillId="4" borderId="23" xfId="6" applyNumberFormat="1" applyFont="1" applyFill="1" applyBorder="1" applyAlignment="1">
      <alignment horizontal="center" vertical="center" wrapText="1"/>
    </xf>
    <xf numFmtId="174" fontId="5" fillId="0" borderId="24" xfId="9" applyNumberFormat="1" applyFont="1" applyFill="1" applyBorder="1" applyAlignment="1">
      <alignment horizontal="center"/>
    </xf>
    <xf numFmtId="169" fontId="5" fillId="4" borderId="23" xfId="6" applyNumberFormat="1" applyFont="1" applyFill="1" applyBorder="1" applyAlignment="1">
      <alignment horizontal="center" vertical="center" wrapText="1"/>
    </xf>
    <xf numFmtId="167" fontId="5" fillId="4" borderId="23" xfId="6" applyNumberFormat="1" applyFont="1" applyFill="1" applyBorder="1" applyAlignment="1">
      <alignment horizontal="center" vertical="center" wrapText="1"/>
    </xf>
    <xf numFmtId="0" fontId="5" fillId="0" borderId="16" xfId="5" applyFont="1" applyBorder="1"/>
    <xf numFmtId="167" fontId="5" fillId="4" borderId="26" xfId="6" applyNumberFormat="1" applyFont="1" applyFill="1" applyBorder="1" applyAlignment="1">
      <alignment horizontal="center" vertical="center" wrapText="1"/>
    </xf>
    <xf numFmtId="169" fontId="5" fillId="4" borderId="0" xfId="6" applyNumberFormat="1" applyFont="1" applyFill="1" applyBorder="1" applyAlignment="1">
      <alignment horizontal="center" vertical="center" wrapText="1"/>
    </xf>
    <xf numFmtId="0" fontId="3" fillId="4" borderId="0" xfId="1" applyFont="1" applyFill="1" applyBorder="1" applyAlignment="1">
      <alignment vertical="top" wrapText="1"/>
    </xf>
    <xf numFmtId="0" fontId="5" fillId="4" borderId="0" xfId="1" applyFont="1" applyFill="1" applyBorder="1" applyAlignment="1">
      <alignment vertical="top" wrapText="1"/>
    </xf>
    <xf numFmtId="169" fontId="5" fillId="4" borderId="0" xfId="6" applyNumberFormat="1" applyFont="1" applyFill="1" applyBorder="1" applyAlignment="1">
      <alignment vertical="top" wrapText="1"/>
    </xf>
    <xf numFmtId="0" fontId="3" fillId="4" borderId="0" xfId="1" applyFont="1" applyFill="1" applyAlignment="1">
      <alignment vertical="top" wrapText="1"/>
    </xf>
    <xf numFmtId="0" fontId="5" fillId="4" borderId="8" xfId="5" applyFont="1" applyFill="1" applyBorder="1"/>
    <xf numFmtId="0" fontId="5" fillId="4" borderId="10" xfId="5" applyFont="1" applyFill="1" applyBorder="1"/>
    <xf numFmtId="0" fontId="5" fillId="4" borderId="19" xfId="5" applyFont="1" applyFill="1" applyBorder="1"/>
    <xf numFmtId="0" fontId="5" fillId="4" borderId="16" xfId="5" applyFont="1" applyFill="1" applyBorder="1"/>
    <xf numFmtId="165" fontId="8" fillId="7" borderId="8" xfId="6" applyNumberFormat="1" applyFont="1" applyFill="1" applyBorder="1" applyAlignment="1">
      <alignment horizontal="center" vertical="center" wrapText="1"/>
    </xf>
    <xf numFmtId="0" fontId="5" fillId="4" borderId="16" xfId="5" applyFont="1" applyFill="1" applyBorder="1" applyAlignment="1">
      <alignment horizontal="center"/>
    </xf>
    <xf numFmtId="169" fontId="5" fillId="4" borderId="0" xfId="5" applyNumberFormat="1" applyFont="1" applyFill="1" applyBorder="1"/>
    <xf numFmtId="0" fontId="1" fillId="0" borderId="8" xfId="5" applyFont="1" applyBorder="1"/>
    <xf numFmtId="0" fontId="1" fillId="0" borderId="8" xfId="5" applyFont="1" applyBorder="1" applyAlignment="1">
      <alignment horizontal="center"/>
    </xf>
    <xf numFmtId="0" fontId="5" fillId="4" borderId="0" xfId="5" applyFont="1" applyFill="1" applyBorder="1" applyAlignment="1">
      <alignment vertical="center" wrapText="1"/>
    </xf>
    <xf numFmtId="0" fontId="1" fillId="0" borderId="10" xfId="5" applyFont="1" applyBorder="1"/>
    <xf numFmtId="0" fontId="1" fillId="0" borderId="10" xfId="5" applyFont="1" applyBorder="1" applyAlignment="1">
      <alignment horizontal="center"/>
    </xf>
    <xf numFmtId="0" fontId="1" fillId="0" borderId="7" xfId="5" applyFont="1" applyBorder="1"/>
    <xf numFmtId="0" fontId="1" fillId="0" borderId="7" xfId="5" applyFont="1" applyBorder="1" applyAlignment="1">
      <alignment horizontal="center"/>
    </xf>
    <xf numFmtId="169" fontId="5" fillId="6" borderId="18" xfId="6" applyNumberFormat="1" applyFont="1" applyFill="1" applyBorder="1" applyAlignment="1">
      <alignment horizontal="center" vertical="center" wrapText="1"/>
    </xf>
    <xf numFmtId="169" fontId="5" fillId="6" borderId="21" xfId="6" applyNumberFormat="1" applyFont="1" applyFill="1" applyBorder="1" applyAlignment="1">
      <alignment horizontal="center" vertical="center" wrapText="1"/>
    </xf>
    <xf numFmtId="169" fontId="5" fillId="6" borderId="25" xfId="6" applyNumberFormat="1" applyFont="1" applyFill="1" applyBorder="1" applyAlignment="1">
      <alignment horizontal="center" vertical="center" wrapText="1"/>
    </xf>
    <xf numFmtId="0" fontId="3" fillId="0" borderId="0" xfId="1" applyFont="1" applyFill="1"/>
    <xf numFmtId="0" fontId="3" fillId="3" borderId="0" xfId="1" applyFont="1" applyFill="1" applyAlignment="1">
      <alignment vertical="top"/>
    </xf>
    <xf numFmtId="0" fontId="4" fillId="4" borderId="0" xfId="5" applyFont="1" applyFill="1" applyAlignment="1">
      <alignment horizontal="center" vertical="top"/>
    </xf>
    <xf numFmtId="0" fontId="19" fillId="4" borderId="0" xfId="1" applyFont="1" applyFill="1"/>
    <xf numFmtId="165" fontId="8" fillId="8" borderId="8" xfId="6" applyNumberFormat="1" applyFont="1" applyFill="1" applyBorder="1" applyAlignment="1">
      <alignment horizontal="center" vertical="center" wrapText="1"/>
    </xf>
    <xf numFmtId="168" fontId="5" fillId="0" borderId="16" xfId="9" applyNumberFormat="1" applyFont="1" applyFill="1" applyBorder="1" applyAlignment="1">
      <alignment horizontal="center"/>
    </xf>
    <xf numFmtId="174" fontId="5" fillId="0" borderId="17" xfId="9" applyNumberFormat="1" applyFont="1" applyBorder="1" applyAlignment="1">
      <alignment horizontal="center"/>
    </xf>
    <xf numFmtId="169" fontId="5" fillId="6" borderId="18" xfId="10" applyNumberFormat="1" applyFont="1" applyFill="1" applyBorder="1" applyAlignment="1">
      <alignment horizontal="center" vertical="center" wrapText="1"/>
    </xf>
    <xf numFmtId="168" fontId="5" fillId="0" borderId="19" xfId="11" applyNumberFormat="1" applyFont="1" applyFill="1" applyBorder="1" applyAlignment="1">
      <alignment horizontal="center"/>
    </xf>
    <xf numFmtId="169" fontId="5" fillId="6" borderId="21" xfId="10" applyNumberFormat="1" applyFont="1" applyFill="1" applyBorder="1" applyAlignment="1">
      <alignment horizontal="center" vertical="center" wrapText="1"/>
    </xf>
    <xf numFmtId="168" fontId="5" fillId="0" borderId="23" xfId="11" applyNumberFormat="1" applyFont="1" applyFill="1" applyBorder="1" applyAlignment="1">
      <alignment horizontal="center"/>
    </xf>
    <xf numFmtId="169" fontId="5" fillId="6" borderId="25" xfId="10" applyNumberFormat="1" applyFont="1" applyFill="1" applyBorder="1" applyAlignment="1">
      <alignment horizontal="center" vertical="center" wrapText="1"/>
    </xf>
    <xf numFmtId="0" fontId="3" fillId="4" borderId="2" xfId="1" applyFont="1" applyFill="1" applyBorder="1"/>
    <xf numFmtId="0" fontId="3" fillId="4" borderId="0" xfId="1" applyFont="1" applyFill="1" applyAlignment="1"/>
    <xf numFmtId="0" fontId="10" fillId="4" borderId="0" xfId="1" applyFont="1" applyFill="1" applyBorder="1" applyAlignment="1">
      <alignment horizontal="left"/>
    </xf>
    <xf numFmtId="0" fontId="10" fillId="4" borderId="0" xfId="1" applyFont="1" applyFill="1"/>
    <xf numFmtId="0" fontId="10" fillId="0" borderId="8" xfId="5" applyFont="1" applyFill="1" applyBorder="1" applyAlignment="1">
      <alignment horizontal="center" vertical="center" wrapText="1"/>
    </xf>
    <xf numFmtId="168" fontId="3" fillId="0" borderId="8" xfId="5" applyNumberFormat="1" applyFont="1" applyFill="1" applyBorder="1" applyAlignment="1">
      <alignment horizontal="center" vertical="center"/>
    </xf>
    <xf numFmtId="0" fontId="3" fillId="0" borderId="8" xfId="5" applyFont="1" applyFill="1" applyBorder="1" applyAlignment="1">
      <alignment horizontal="center" vertical="center"/>
    </xf>
    <xf numFmtId="0" fontId="10" fillId="0" borderId="10" xfId="5" applyFont="1" applyFill="1" applyBorder="1" applyAlignment="1">
      <alignment horizontal="center" vertical="center" wrapText="1"/>
    </xf>
    <xf numFmtId="168" fontId="3" fillId="0" borderId="10" xfId="5" applyNumberFormat="1" applyFont="1" applyFill="1" applyBorder="1" applyAlignment="1">
      <alignment horizontal="center" vertical="center"/>
    </xf>
    <xf numFmtId="0" fontId="3" fillId="0" borderId="10" xfId="5" applyFont="1" applyFill="1" applyBorder="1" applyAlignment="1">
      <alignment horizontal="center" vertical="center"/>
    </xf>
    <xf numFmtId="0" fontId="10" fillId="0" borderId="7" xfId="5" applyFont="1" applyFill="1" applyBorder="1" applyAlignment="1">
      <alignment horizontal="center" vertical="center" wrapText="1"/>
    </xf>
    <xf numFmtId="168" fontId="3" fillId="0" borderId="7" xfId="5" applyNumberFormat="1" applyFont="1" applyFill="1" applyBorder="1" applyAlignment="1">
      <alignment horizontal="center" vertical="center"/>
    </xf>
    <xf numFmtId="0" fontId="3" fillId="0" borderId="7" xfId="5" applyFont="1" applyFill="1" applyBorder="1" applyAlignment="1">
      <alignment horizontal="center" vertical="center"/>
    </xf>
    <xf numFmtId="0" fontId="3" fillId="0" borderId="8" xfId="1" applyFont="1" applyFill="1" applyBorder="1" applyAlignment="1">
      <alignment horizontal="left"/>
    </xf>
    <xf numFmtId="0" fontId="3" fillId="0" borderId="8" xfId="1" applyFont="1" applyFill="1" applyBorder="1"/>
    <xf numFmtId="177" fontId="3" fillId="0" borderId="8" xfId="4" applyNumberFormat="1" applyFont="1" applyFill="1" applyBorder="1" applyAlignment="1">
      <alignment horizontal="center"/>
    </xf>
    <xf numFmtId="168" fontId="3" fillId="0" borderId="8" xfId="4" applyNumberFormat="1" applyFont="1" applyFill="1" applyBorder="1" applyAlignment="1">
      <alignment horizontal="center"/>
    </xf>
    <xf numFmtId="0" fontId="3" fillId="0" borderId="10" xfId="1" applyFont="1" applyFill="1" applyBorder="1" applyAlignment="1">
      <alignment horizontal="left"/>
    </xf>
    <xf numFmtId="0" fontId="3" fillId="0" borderId="10" xfId="1" applyFont="1" applyFill="1" applyBorder="1"/>
    <xf numFmtId="177" fontId="3" fillId="0" borderId="10" xfId="4" applyNumberFormat="1" applyFont="1" applyFill="1" applyBorder="1" applyAlignment="1">
      <alignment horizontal="center"/>
    </xf>
    <xf numFmtId="168" fontId="3" fillId="0" borderId="10" xfId="4" applyNumberFormat="1" applyFont="1" applyFill="1" applyBorder="1" applyAlignment="1">
      <alignment horizontal="center"/>
    </xf>
    <xf numFmtId="0" fontId="3" fillId="0" borderId="7" xfId="1" applyFont="1" applyFill="1" applyBorder="1" applyAlignment="1">
      <alignment horizontal="left"/>
    </xf>
    <xf numFmtId="0" fontId="3" fillId="0" borderId="7" xfId="1" applyFont="1" applyFill="1" applyBorder="1"/>
    <xf numFmtId="177" fontId="3" fillId="0" borderId="7" xfId="4" applyNumberFormat="1" applyFont="1" applyFill="1" applyBorder="1" applyAlignment="1">
      <alignment horizontal="center"/>
    </xf>
    <xf numFmtId="168" fontId="3" fillId="0" borderId="7" xfId="4" applyNumberFormat="1" applyFont="1" applyFill="1" applyBorder="1" applyAlignment="1">
      <alignment horizontal="center"/>
    </xf>
    <xf numFmtId="178" fontId="3" fillId="0" borderId="8" xfId="4" applyNumberFormat="1" applyFont="1" applyFill="1" applyBorder="1" applyAlignment="1">
      <alignment horizontal="center"/>
    </xf>
    <xf numFmtId="178" fontId="3" fillId="0" borderId="10" xfId="4" applyNumberFormat="1" applyFont="1" applyFill="1" applyBorder="1" applyAlignment="1">
      <alignment horizontal="center"/>
    </xf>
    <xf numFmtId="168" fontId="3" fillId="4" borderId="0" xfId="1" applyNumberFormat="1" applyFont="1" applyFill="1"/>
    <xf numFmtId="178" fontId="3" fillId="0" borderId="7" xfId="4" applyNumberFormat="1" applyFont="1" applyFill="1" applyBorder="1" applyAlignment="1">
      <alignment horizontal="center"/>
    </xf>
    <xf numFmtId="0" fontId="3" fillId="4" borderId="33" xfId="1" applyFont="1" applyFill="1" applyBorder="1"/>
    <xf numFmtId="0" fontId="8" fillId="6" borderId="9" xfId="5" applyFont="1" applyFill="1" applyBorder="1" applyAlignment="1">
      <alignment horizontal="center" vertical="center" wrapText="1"/>
    </xf>
    <xf numFmtId="0" fontId="8" fillId="6" borderId="8" xfId="5" applyFont="1" applyFill="1" applyBorder="1" applyAlignment="1">
      <alignment horizontal="center" vertical="center" wrapText="1"/>
    </xf>
    <xf numFmtId="0" fontId="8" fillId="6" borderId="1" xfId="5" applyFont="1" applyFill="1" applyBorder="1" applyAlignment="1">
      <alignment horizontal="center" vertical="center" wrapText="1"/>
    </xf>
    <xf numFmtId="0" fontId="8" fillId="7" borderId="13" xfId="5" applyFont="1" applyFill="1" applyBorder="1" applyAlignment="1">
      <alignment horizontal="center" vertical="center" wrapText="1"/>
    </xf>
    <xf numFmtId="0" fontId="8" fillId="7" borderId="7" xfId="5" applyFont="1" applyFill="1" applyBorder="1" applyAlignment="1">
      <alignment horizontal="center" vertical="center" wrapText="1"/>
    </xf>
    <xf numFmtId="165" fontId="8" fillId="8" borderId="13" xfId="6" applyNumberFormat="1"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7" borderId="11" xfId="5" applyFont="1" applyFill="1" applyBorder="1" applyAlignment="1" applyProtection="1">
      <alignment horizontal="center" vertical="center" wrapText="1"/>
      <protection locked="0"/>
    </xf>
    <xf numFmtId="0" fontId="8" fillId="7" borderId="9" xfId="5" applyFont="1" applyFill="1" applyBorder="1" applyAlignment="1">
      <alignment horizontal="center" vertical="center" wrapText="1"/>
    </xf>
    <xf numFmtId="165" fontId="8" fillId="8" borderId="13" xfId="6" applyNumberFormat="1" applyFont="1" applyFill="1" applyBorder="1" applyAlignment="1">
      <alignment horizontal="center" vertical="center" wrapText="1"/>
    </xf>
    <xf numFmtId="0" fontId="3" fillId="0" borderId="0" xfId="5" applyFill="1"/>
    <xf numFmtId="0" fontId="14" fillId="4" borderId="0" xfId="7" applyFill="1"/>
    <xf numFmtId="0" fontId="2" fillId="4" borderId="0" xfId="5" applyFont="1" applyFill="1" applyProtection="1"/>
    <xf numFmtId="0" fontId="1" fillId="4" borderId="0" xfId="213" applyFont="1" applyFill="1"/>
    <xf numFmtId="0" fontId="8" fillId="7" borderId="8" xfId="5" applyNumberFormat="1" applyFont="1" applyFill="1" applyBorder="1" applyAlignment="1">
      <alignment horizontal="center" vertical="center" wrapText="1"/>
    </xf>
    <xf numFmtId="0" fontId="8" fillId="8" borderId="8" xfId="5" applyNumberFormat="1" applyFont="1" applyFill="1" applyBorder="1" applyAlignment="1">
      <alignment horizontal="center" vertical="center" wrapText="1"/>
    </xf>
    <xf numFmtId="165" fontId="8" fillId="9" borderId="8" xfId="6" applyNumberFormat="1" applyFont="1" applyFill="1" applyBorder="1" applyAlignment="1">
      <alignment horizontal="center" vertical="center" wrapText="1"/>
    </xf>
    <xf numFmtId="166" fontId="8" fillId="9" borderId="8" xfId="6" applyNumberFormat="1" applyFont="1" applyFill="1" applyBorder="1" applyAlignment="1">
      <alignment horizontal="center" vertical="center" wrapText="1"/>
    </xf>
    <xf numFmtId="165" fontId="8" fillId="49" borderId="8" xfId="6" applyNumberFormat="1" applyFont="1" applyFill="1" applyBorder="1" applyAlignment="1">
      <alignment horizontal="center" vertical="center" wrapText="1"/>
    </xf>
    <xf numFmtId="169" fontId="5" fillId="3" borderId="18" xfId="6" applyNumberFormat="1" applyFont="1" applyFill="1" applyBorder="1" applyAlignment="1">
      <alignment horizontal="center" vertical="center" wrapText="1"/>
    </xf>
    <xf numFmtId="167" fontId="5" fillId="3" borderId="18" xfId="6" applyNumberFormat="1" applyFont="1" applyFill="1" applyBorder="1" applyAlignment="1">
      <alignment horizontal="center" vertical="center" wrapText="1"/>
    </xf>
    <xf numFmtId="167" fontId="5" fillId="3" borderId="17" xfId="6" applyNumberFormat="1" applyFont="1" applyFill="1" applyBorder="1" applyAlignment="1">
      <alignment horizontal="center" vertical="center" wrapText="1"/>
    </xf>
    <xf numFmtId="167" fontId="5" fillId="3" borderId="55" xfId="6" applyNumberFormat="1" applyFont="1" applyFill="1" applyBorder="1" applyAlignment="1">
      <alignment horizontal="center" vertical="center" wrapText="1"/>
    </xf>
    <xf numFmtId="0" fontId="5" fillId="0" borderId="23" xfId="5" applyFont="1" applyBorder="1"/>
    <xf numFmtId="169" fontId="5" fillId="3" borderId="25" xfId="6" applyNumberFormat="1" applyFont="1" applyFill="1" applyBorder="1" applyAlignment="1">
      <alignment horizontal="center" vertical="center" wrapText="1"/>
    </xf>
    <xf numFmtId="167" fontId="5" fillId="3" borderId="25" xfId="6" applyNumberFormat="1" applyFont="1" applyFill="1" applyBorder="1" applyAlignment="1">
      <alignment horizontal="center" vertical="center" wrapText="1"/>
    </xf>
    <xf numFmtId="167" fontId="5" fillId="3" borderId="24" xfId="6" applyNumberFormat="1" applyFont="1" applyFill="1" applyBorder="1" applyAlignment="1">
      <alignment horizontal="center" vertical="center" wrapText="1"/>
    </xf>
    <xf numFmtId="0" fontId="5" fillId="0" borderId="0" xfId="1" applyFont="1" applyFill="1"/>
    <xf numFmtId="173" fontId="5" fillId="3" borderId="23" xfId="6" applyNumberFormat="1" applyFont="1" applyFill="1" applyBorder="1" applyAlignment="1">
      <alignment horizontal="center" vertical="center" wrapText="1"/>
    </xf>
    <xf numFmtId="169" fontId="5" fillId="3" borderId="23" xfId="6" applyNumberFormat="1" applyFont="1" applyFill="1" applyBorder="1" applyAlignment="1">
      <alignment horizontal="center" vertical="center" wrapText="1"/>
    </xf>
    <xf numFmtId="174" fontId="5" fillId="0" borderId="55" xfId="9" applyNumberFormat="1" applyFont="1" applyBorder="1" applyAlignment="1">
      <alignment horizontal="center"/>
    </xf>
    <xf numFmtId="0" fontId="5" fillId="3" borderId="7" xfId="5" applyFont="1" applyFill="1" applyBorder="1"/>
    <xf numFmtId="0" fontId="5" fillId="3" borderId="7" xfId="5" applyFont="1" applyFill="1" applyBorder="1" applyAlignment="1">
      <alignment horizontal="center"/>
    </xf>
    <xf numFmtId="174" fontId="5" fillId="0" borderId="4" xfId="9" applyNumberFormat="1" applyFont="1" applyBorder="1" applyAlignment="1">
      <alignment horizontal="center"/>
    </xf>
    <xf numFmtId="0" fontId="5" fillId="3" borderId="29" xfId="5" applyFont="1" applyFill="1" applyBorder="1"/>
    <xf numFmtId="174" fontId="5" fillId="0" borderId="1" xfId="9" applyNumberFormat="1" applyFont="1" applyBorder="1" applyAlignment="1">
      <alignment horizontal="center"/>
    </xf>
    <xf numFmtId="174" fontId="5" fillId="0" borderId="14" xfId="9" applyNumberFormat="1" applyFont="1" applyBorder="1" applyAlignment="1">
      <alignment horizontal="center"/>
    </xf>
    <xf numFmtId="174" fontId="5" fillId="0" borderId="56" xfId="9" applyNumberFormat="1" applyFont="1" applyBorder="1" applyAlignment="1">
      <alignment horizontal="center"/>
    </xf>
    <xf numFmtId="169" fontId="5" fillId="3" borderId="29" xfId="6" applyNumberFormat="1" applyFont="1" applyFill="1" applyBorder="1" applyAlignment="1">
      <alignment horizontal="center" vertical="center" wrapText="1"/>
    </xf>
    <xf numFmtId="167" fontId="5" fillId="3" borderId="29" xfId="6" applyNumberFormat="1" applyFont="1" applyFill="1" applyBorder="1" applyAlignment="1">
      <alignment horizontal="center" vertical="center" wrapText="1"/>
    </xf>
    <xf numFmtId="0" fontId="5" fillId="3" borderId="0" xfId="5" applyFont="1" applyFill="1"/>
    <xf numFmtId="0" fontId="4" fillId="0" borderId="0" xfId="5" applyFont="1" applyFill="1" applyAlignment="1">
      <alignment horizontal="center"/>
    </xf>
    <xf numFmtId="0" fontId="3" fillId="0" borderId="0" xfId="1" applyFont="1" applyFill="1" applyBorder="1"/>
    <xf numFmtId="0" fontId="3" fillId="0" borderId="0" xfId="1" applyFont="1" applyFill="1" applyAlignment="1">
      <alignment vertical="top" wrapText="1"/>
    </xf>
    <xf numFmtId="0" fontId="5" fillId="4" borderId="7" xfId="5" applyFont="1" applyFill="1" applyBorder="1"/>
    <xf numFmtId="0" fontId="3" fillId="0" borderId="0" xfId="1" applyFont="1" applyFill="1" applyAlignment="1">
      <alignment vertical="top"/>
    </xf>
    <xf numFmtId="0" fontId="8" fillId="7" borderId="9" xfId="203" applyFont="1" applyFill="1" applyBorder="1" applyAlignment="1" applyProtection="1">
      <alignment horizontal="center" vertical="center" wrapText="1"/>
    </xf>
    <xf numFmtId="0" fontId="8" fillId="8" borderId="9" xfId="203" applyFont="1" applyFill="1" applyBorder="1" applyAlignment="1" applyProtection="1">
      <alignment horizontal="center" vertical="center" wrapText="1"/>
    </xf>
    <xf numFmtId="0" fontId="8" fillId="49" borderId="8" xfId="5" applyFont="1" applyFill="1" applyBorder="1" applyAlignment="1" applyProtection="1">
      <alignment horizontal="center" vertical="center" wrapText="1"/>
      <protection locked="0"/>
    </xf>
    <xf numFmtId="165" fontId="8" fillId="7" borderId="9" xfId="258" applyNumberFormat="1" applyFont="1" applyFill="1" applyBorder="1" applyAlignment="1" applyProtection="1">
      <alignment horizontal="center" vertical="center" wrapText="1"/>
    </xf>
    <xf numFmtId="165" fontId="8" fillId="8" borderId="9" xfId="258" applyNumberFormat="1" applyFont="1" applyFill="1" applyBorder="1" applyAlignment="1" applyProtection="1">
      <alignment horizontal="center" vertical="center" wrapText="1"/>
    </xf>
    <xf numFmtId="166" fontId="8" fillId="8" borderId="9" xfId="258" applyNumberFormat="1" applyFont="1" applyFill="1" applyBorder="1" applyAlignment="1" applyProtection="1">
      <alignment horizontal="center" vertical="center" wrapText="1"/>
    </xf>
    <xf numFmtId="0" fontId="5" fillId="4" borderId="16" xfId="2" applyFont="1" applyFill="1" applyBorder="1" applyAlignment="1" applyProtection="1">
      <alignment vertical="center"/>
    </xf>
    <xf numFmtId="0" fontId="5" fillId="6" borderId="16" xfId="203" applyFont="1" applyFill="1" applyBorder="1" applyProtection="1"/>
    <xf numFmtId="189" fontId="5" fillId="4" borderId="8" xfId="258" applyNumberFormat="1" applyFont="1" applyFill="1" applyBorder="1" applyAlignment="1" applyProtection="1">
      <alignment horizontal="center" vertical="center" wrapText="1"/>
    </xf>
    <xf numFmtId="0" fontId="5" fillId="4" borderId="19" xfId="2" applyFont="1" applyFill="1" applyBorder="1" applyAlignment="1" applyProtection="1">
      <alignment vertical="center"/>
    </xf>
    <xf numFmtId="0" fontId="5" fillId="6" borderId="19" xfId="203" applyFont="1" applyFill="1" applyBorder="1" applyProtection="1"/>
    <xf numFmtId="189" fontId="5" fillId="4" borderId="19" xfId="258" applyNumberFormat="1" applyFont="1" applyFill="1" applyBorder="1" applyAlignment="1" applyProtection="1">
      <alignment horizontal="center" vertical="center" wrapText="1"/>
    </xf>
    <xf numFmtId="0" fontId="5" fillId="4" borderId="23" xfId="2" applyFont="1" applyFill="1" applyBorder="1" applyAlignment="1" applyProtection="1">
      <alignment vertical="center"/>
    </xf>
    <xf numFmtId="0" fontId="5" fillId="6" borderId="23" xfId="203" applyFont="1" applyFill="1" applyBorder="1" applyProtection="1"/>
    <xf numFmtId="189" fontId="5" fillId="4" borderId="23" xfId="258" applyNumberFormat="1" applyFont="1" applyFill="1" applyBorder="1" applyAlignment="1" applyProtection="1">
      <alignment horizontal="center" vertical="center" wrapText="1"/>
    </xf>
    <xf numFmtId="189" fontId="5" fillId="4" borderId="16" xfId="258" applyNumberFormat="1" applyFont="1" applyFill="1" applyBorder="1" applyAlignment="1" applyProtection="1">
      <alignment horizontal="center" vertical="center" wrapText="1"/>
    </xf>
    <xf numFmtId="0" fontId="5" fillId="4" borderId="8" xfId="2" applyFont="1" applyFill="1" applyBorder="1" applyAlignment="1" applyProtection="1">
      <alignment vertical="center"/>
    </xf>
    <xf numFmtId="0" fontId="5" fillId="6" borderId="8" xfId="203" applyFont="1" applyFill="1" applyBorder="1" applyProtection="1"/>
    <xf numFmtId="0" fontId="5" fillId="4" borderId="29" xfId="2" applyFont="1" applyFill="1" applyBorder="1" applyAlignment="1" applyProtection="1">
      <alignment vertical="center"/>
    </xf>
    <xf numFmtId="0" fontId="5" fillId="6" borderId="29" xfId="203" applyFont="1" applyFill="1" applyBorder="1" applyProtection="1"/>
    <xf numFmtId="189" fontId="5" fillId="4" borderId="29" xfId="258" applyNumberFormat="1" applyFont="1" applyFill="1" applyBorder="1" applyAlignment="1" applyProtection="1">
      <alignment horizontal="center" vertical="center" wrapText="1"/>
    </xf>
    <xf numFmtId="0" fontId="5" fillId="4" borderId="0" xfId="2" applyFont="1" applyFill="1" applyBorder="1" applyAlignment="1" applyProtection="1">
      <alignment vertical="center"/>
    </xf>
    <xf numFmtId="0" fontId="5" fillId="4" borderId="0" xfId="203" applyFont="1" applyFill="1" applyBorder="1" applyProtection="1"/>
    <xf numFmtId="189" fontId="5" fillId="4" borderId="0" xfId="258" applyNumberFormat="1" applyFont="1" applyFill="1" applyBorder="1" applyAlignment="1" applyProtection="1">
      <alignment horizontal="center" vertical="center" wrapText="1"/>
    </xf>
    <xf numFmtId="0" fontId="18" fillId="4" borderId="1" xfId="203" applyFont="1" applyFill="1" applyBorder="1" applyAlignment="1" applyProtection="1">
      <alignment horizontal="left" vertical="center" wrapText="1"/>
    </xf>
    <xf numFmtId="0" fontId="5" fillId="4" borderId="2" xfId="203" applyFont="1" applyFill="1" applyBorder="1" applyProtection="1"/>
    <xf numFmtId="189" fontId="5" fillId="4" borderId="2" xfId="258" applyNumberFormat="1" applyFont="1" applyFill="1" applyBorder="1" applyAlignment="1" applyProtection="1">
      <alignment horizontal="center" vertical="center" wrapText="1"/>
    </xf>
    <xf numFmtId="0" fontId="3" fillId="4" borderId="2" xfId="5" applyFill="1" applyBorder="1"/>
    <xf numFmtId="0" fontId="3" fillId="4" borderId="3" xfId="5" applyFill="1" applyBorder="1"/>
    <xf numFmtId="0" fontId="2" fillId="4" borderId="0" xfId="5" applyFont="1" applyFill="1"/>
    <xf numFmtId="0" fontId="69" fillId="5" borderId="57" xfId="5" applyFont="1" applyFill="1" applyBorder="1" applyAlignment="1">
      <alignment vertical="center" wrapText="1"/>
    </xf>
    <xf numFmtId="0" fontId="69" fillId="5" borderId="57" xfId="5" applyFont="1" applyFill="1" applyBorder="1" applyAlignment="1">
      <alignment vertical="top" wrapText="1"/>
    </xf>
    <xf numFmtId="0" fontId="69" fillId="5" borderId="57" xfId="5" quotePrefix="1" applyFont="1" applyFill="1" applyBorder="1" applyAlignment="1">
      <alignment vertical="top" wrapText="1"/>
    </xf>
    <xf numFmtId="0" fontId="72" fillId="4" borderId="28" xfId="5" applyFont="1" applyFill="1" applyBorder="1" applyAlignment="1">
      <alignment vertical="center" wrapText="1"/>
    </xf>
    <xf numFmtId="0" fontId="72" fillId="4" borderId="59" xfId="5" applyFont="1" applyFill="1" applyBorder="1" applyAlignment="1">
      <alignment vertical="center" wrapText="1"/>
    </xf>
    <xf numFmtId="0" fontId="72" fillId="4" borderId="60" xfId="5" applyFont="1" applyFill="1" applyBorder="1" applyAlignment="1">
      <alignment vertical="center" wrapText="1"/>
    </xf>
    <xf numFmtId="0" fontId="72" fillId="4" borderId="61" xfId="5" applyFont="1" applyFill="1" applyBorder="1" applyAlignment="1">
      <alignment vertical="center" wrapText="1"/>
    </xf>
    <xf numFmtId="0" fontId="72" fillId="4" borderId="62" xfId="5" applyFont="1" applyFill="1" applyBorder="1" applyAlignment="1">
      <alignment vertical="center" wrapText="1"/>
    </xf>
    <xf numFmtId="0" fontId="5" fillId="4" borderId="59" xfId="5" applyFont="1" applyFill="1" applyBorder="1" applyAlignment="1">
      <alignment vertical="center"/>
    </xf>
    <xf numFmtId="0" fontId="29" fillId="4" borderId="0" xfId="1" applyFont="1" applyFill="1" applyProtection="1"/>
    <xf numFmtId="0" fontId="73" fillId="4" borderId="0" xfId="1" applyFont="1" applyFill="1" applyProtection="1"/>
    <xf numFmtId="0" fontId="72" fillId="4" borderId="0" xfId="5" applyFont="1" applyFill="1" applyBorder="1" applyAlignment="1">
      <alignment vertical="center" wrapText="1"/>
    </xf>
    <xf numFmtId="169" fontId="5" fillId="0" borderId="8" xfId="6" applyNumberFormat="1" applyFont="1" applyBorder="1" applyAlignment="1">
      <alignment horizontal="center" vertical="center" wrapText="1"/>
    </xf>
    <xf numFmtId="167" fontId="5" fillId="0" borderId="8" xfId="6" applyNumberFormat="1" applyFont="1" applyBorder="1" applyAlignment="1">
      <alignment horizontal="center" vertical="center" wrapText="1"/>
    </xf>
    <xf numFmtId="169" fontId="5" fillId="3" borderId="3" xfId="6" applyNumberFormat="1" applyFont="1" applyFill="1" applyBorder="1" applyAlignment="1">
      <alignment horizontal="center" vertical="center" wrapText="1"/>
    </xf>
    <xf numFmtId="167" fontId="5" fillId="3" borderId="3" xfId="6" applyNumberFormat="1" applyFont="1" applyFill="1" applyBorder="1" applyAlignment="1">
      <alignment horizontal="center" vertical="center" wrapText="1"/>
    </xf>
    <xf numFmtId="169" fontId="5" fillId="0" borderId="10" xfId="6" applyNumberFormat="1" applyFont="1" applyBorder="1" applyAlignment="1">
      <alignment horizontal="center" vertical="center" wrapText="1"/>
    </xf>
    <xf numFmtId="167" fontId="5" fillId="0" borderId="10" xfId="6" applyNumberFormat="1" applyFont="1" applyBorder="1" applyAlignment="1">
      <alignment horizontal="center" vertical="center" wrapText="1"/>
    </xf>
    <xf numFmtId="169" fontId="5" fillId="3" borderId="15" xfId="6" applyNumberFormat="1" applyFont="1" applyFill="1" applyBorder="1" applyAlignment="1">
      <alignment horizontal="center" vertical="center" wrapText="1"/>
    </xf>
    <xf numFmtId="167" fontId="5" fillId="3" borderId="15" xfId="6" applyNumberFormat="1" applyFont="1" applyFill="1" applyBorder="1" applyAlignment="1">
      <alignment horizontal="center" vertical="center" wrapText="1"/>
    </xf>
    <xf numFmtId="169" fontId="5" fillId="0" borderId="7" xfId="6" applyNumberFormat="1" applyFont="1" applyBorder="1" applyAlignment="1">
      <alignment horizontal="center" vertical="center" wrapText="1"/>
    </xf>
    <xf numFmtId="167" fontId="5" fillId="0" borderId="7" xfId="6" applyNumberFormat="1" applyFont="1" applyBorder="1" applyAlignment="1">
      <alignment horizontal="center" vertical="center" wrapText="1"/>
    </xf>
    <xf numFmtId="169" fontId="5" fillId="3" borderId="6" xfId="6" applyNumberFormat="1" applyFont="1" applyFill="1" applyBorder="1" applyAlignment="1">
      <alignment horizontal="center" vertical="center" wrapText="1"/>
    </xf>
    <xf numFmtId="167" fontId="5" fillId="3" borderId="6" xfId="6" applyNumberFormat="1" applyFont="1" applyFill="1" applyBorder="1" applyAlignment="1">
      <alignment horizontal="center" vertical="center" wrapText="1"/>
    </xf>
    <xf numFmtId="169" fontId="5" fillId="0" borderId="8" xfId="6" applyNumberFormat="1" applyFont="1" applyFill="1" applyBorder="1" applyAlignment="1">
      <alignment horizontal="center" vertical="center" wrapText="1"/>
    </xf>
    <xf numFmtId="167" fontId="5" fillId="0" borderId="8" xfId="6" applyNumberFormat="1" applyFont="1" applyFill="1" applyBorder="1" applyAlignment="1">
      <alignment horizontal="center" vertical="center" wrapText="1"/>
    </xf>
    <xf numFmtId="169" fontId="5" fillId="0" borderId="10" xfId="6" applyNumberFormat="1" applyFont="1" applyFill="1" applyBorder="1" applyAlignment="1">
      <alignment horizontal="center" vertical="center" wrapText="1"/>
    </xf>
    <xf numFmtId="167" fontId="5" fillId="0" borderId="10" xfId="6" applyNumberFormat="1" applyFont="1" applyFill="1" applyBorder="1" applyAlignment="1">
      <alignment horizontal="center" vertical="center" wrapText="1"/>
    </xf>
    <xf numFmtId="169" fontId="5" fillId="0" borderId="7" xfId="6" applyNumberFormat="1" applyFont="1" applyFill="1" applyBorder="1" applyAlignment="1">
      <alignment horizontal="center" vertical="center" wrapText="1"/>
    </xf>
    <xf numFmtId="167" fontId="5" fillId="0" borderId="7" xfId="6" applyNumberFormat="1" applyFont="1" applyFill="1" applyBorder="1" applyAlignment="1">
      <alignment horizontal="center" vertical="center" wrapText="1"/>
    </xf>
    <xf numFmtId="169" fontId="3" fillId="4" borderId="0" xfId="6" applyNumberFormat="1" applyFont="1" applyFill="1" applyBorder="1" applyAlignment="1">
      <alignment horizontal="center" vertical="center" wrapText="1"/>
    </xf>
    <xf numFmtId="167" fontId="3" fillId="4" borderId="0" xfId="6" applyNumberFormat="1" applyFont="1" applyFill="1" applyBorder="1" applyAlignment="1">
      <alignment horizontal="center" vertical="center" wrapText="1"/>
    </xf>
    <xf numFmtId="0" fontId="1" fillId="4" borderId="0" xfId="5" applyFont="1" applyFill="1" applyBorder="1" applyAlignment="1">
      <alignment horizontal="center" vertical="center" wrapText="1"/>
    </xf>
    <xf numFmtId="0" fontId="1" fillId="4" borderId="0" xfId="5" applyFont="1" applyFill="1" applyBorder="1"/>
    <xf numFmtId="0" fontId="1" fillId="4" borderId="0" xfId="5" applyFont="1" applyFill="1" applyBorder="1" applyAlignment="1">
      <alignment horizontal="center"/>
    </xf>
    <xf numFmtId="0" fontId="1" fillId="4" borderId="0" xfId="5" applyFont="1" applyFill="1" applyBorder="1" applyAlignment="1">
      <alignment horizontal="center" vertical="center"/>
    </xf>
    <xf numFmtId="169" fontId="19" fillId="4" borderId="0" xfId="5" applyNumberFormat="1" applyFont="1" applyFill="1" applyBorder="1" applyAlignment="1">
      <alignment vertical="top"/>
    </xf>
    <xf numFmtId="0" fontId="5" fillId="4" borderId="28" xfId="1" applyFont="1" applyFill="1" applyBorder="1"/>
    <xf numFmtId="174" fontId="5" fillId="4" borderId="17" xfId="9" applyNumberFormat="1" applyFont="1" applyFill="1" applyBorder="1" applyAlignment="1">
      <alignment horizontal="center"/>
    </xf>
    <xf numFmtId="167" fontId="5" fillId="4" borderId="17" xfId="6" applyNumberFormat="1" applyFont="1" applyFill="1" applyBorder="1" applyAlignment="1">
      <alignment horizontal="center" vertical="center" wrapText="1"/>
    </xf>
    <xf numFmtId="174" fontId="5" fillId="4" borderId="20" xfId="9" applyNumberFormat="1" applyFont="1" applyFill="1" applyBorder="1" applyAlignment="1">
      <alignment horizontal="center"/>
    </xf>
    <xf numFmtId="174" fontId="5" fillId="4" borderId="24" xfId="9" applyNumberFormat="1" applyFont="1" applyFill="1" applyBorder="1" applyAlignment="1">
      <alignment horizontal="center"/>
    </xf>
    <xf numFmtId="167" fontId="5" fillId="4" borderId="24" xfId="6" applyNumberFormat="1" applyFont="1" applyFill="1" applyBorder="1" applyAlignment="1">
      <alignment horizontal="center" vertical="center" wrapText="1"/>
    </xf>
    <xf numFmtId="167" fontId="5" fillId="4" borderId="20" xfId="6" applyNumberFormat="1" applyFont="1" applyFill="1" applyBorder="1" applyAlignment="1">
      <alignment horizontal="center" vertical="center" wrapText="1"/>
    </xf>
    <xf numFmtId="0" fontId="5" fillId="4" borderId="19" xfId="5" applyFont="1" applyFill="1" applyBorder="1" applyAlignment="1">
      <alignment horizontal="center"/>
    </xf>
    <xf numFmtId="0" fontId="5" fillId="4" borderId="23" xfId="5" applyFont="1" applyFill="1" applyBorder="1" applyAlignment="1">
      <alignment horizontal="center"/>
    </xf>
    <xf numFmtId="169" fontId="3" fillId="4" borderId="16" xfId="6" applyNumberFormat="1" applyFont="1" applyFill="1" applyBorder="1" applyAlignment="1">
      <alignment horizontal="center" vertical="center" wrapText="1"/>
    </xf>
    <xf numFmtId="167" fontId="3" fillId="4" borderId="16" xfId="6" applyNumberFormat="1" applyFont="1" applyFill="1" applyBorder="1" applyAlignment="1">
      <alignment horizontal="center" vertical="center" wrapText="1"/>
    </xf>
    <xf numFmtId="169" fontId="3" fillId="4" borderId="19" xfId="6" applyNumberFormat="1" applyFont="1" applyFill="1" applyBorder="1" applyAlignment="1">
      <alignment horizontal="center" vertical="center" wrapText="1"/>
    </xf>
    <xf numFmtId="167" fontId="3" fillId="4" borderId="19" xfId="6" applyNumberFormat="1" applyFont="1" applyFill="1" applyBorder="1" applyAlignment="1">
      <alignment horizontal="center" vertical="center" wrapText="1"/>
    </xf>
    <xf numFmtId="169" fontId="3" fillId="4" borderId="23" xfId="6" applyNumberFormat="1" applyFont="1" applyFill="1" applyBorder="1" applyAlignment="1">
      <alignment horizontal="center" vertical="center" wrapText="1"/>
    </xf>
    <xf numFmtId="167" fontId="3" fillId="4" borderId="23" xfId="6" applyNumberFormat="1" applyFont="1" applyFill="1" applyBorder="1" applyAlignment="1">
      <alignment horizontal="center" vertical="center" wrapText="1"/>
    </xf>
    <xf numFmtId="0" fontId="19" fillId="4" borderId="0" xfId="1" applyFont="1" applyFill="1" applyBorder="1" applyAlignment="1">
      <alignment vertical="top" wrapText="1"/>
    </xf>
    <xf numFmtId="0" fontId="19" fillId="4" borderId="0" xfId="1" applyFont="1" applyFill="1" applyBorder="1" applyAlignment="1">
      <alignment vertical="top"/>
    </xf>
    <xf numFmtId="189" fontId="3" fillId="4" borderId="0" xfId="1" applyNumberFormat="1" applyFont="1" applyFill="1" applyBorder="1"/>
    <xf numFmtId="0" fontId="8" fillId="7" borderId="8" xfId="5" applyFont="1" applyFill="1" applyBorder="1" applyAlignment="1">
      <alignment horizontal="center" vertical="center" wrapText="1"/>
    </xf>
    <xf numFmtId="0" fontId="3" fillId="0" borderId="0" xfId="259" applyFont="1" applyFill="1" applyBorder="1" applyAlignment="1">
      <alignment horizontal="center"/>
    </xf>
    <xf numFmtId="0" fontId="5" fillId="0" borderId="0" xfId="259" applyFont="1" applyFill="1" applyAlignment="1">
      <alignment vertical="top" wrapText="1"/>
    </xf>
    <xf numFmtId="0" fontId="5" fillId="0" borderId="0" xfId="259" applyFont="1" applyFill="1" applyAlignment="1">
      <alignment horizontal="center" vertical="top" wrapText="1"/>
    </xf>
    <xf numFmtId="0" fontId="29" fillId="0" borderId="0" xfId="259" applyFont="1" applyAlignment="1">
      <alignment horizontal="center" vertical="center"/>
    </xf>
    <xf numFmtId="0" fontId="3" fillId="0" borderId="0" xfId="259" applyFont="1" applyFill="1" applyBorder="1"/>
    <xf numFmtId="0" fontId="76" fillId="0" borderId="0" xfId="259" applyFont="1" applyFill="1" applyBorder="1" applyAlignment="1">
      <alignment horizontal="left"/>
    </xf>
    <xf numFmtId="0" fontId="3" fillId="4" borderId="0" xfId="259" applyFont="1" applyFill="1" applyBorder="1" applyAlignment="1">
      <alignment horizontal="center"/>
    </xf>
    <xf numFmtId="0" fontId="5" fillId="4" borderId="0" xfId="259" applyFont="1" applyFill="1" applyAlignment="1">
      <alignment vertical="top" wrapText="1"/>
    </xf>
    <xf numFmtId="0" fontId="5" fillId="4" borderId="0" xfId="259" applyFont="1" applyFill="1" applyAlignment="1">
      <alignment horizontal="center" vertical="top" wrapText="1"/>
    </xf>
    <xf numFmtId="0" fontId="29" fillId="4" borderId="0" xfId="259" applyFont="1" applyFill="1" applyAlignment="1">
      <alignment horizontal="center" vertical="center"/>
    </xf>
    <xf numFmtId="0" fontId="3" fillId="4" borderId="0" xfId="259" applyFont="1" applyFill="1" applyBorder="1"/>
    <xf numFmtId="0" fontId="5" fillId="4" borderId="0" xfId="259" applyFont="1" applyFill="1" applyBorder="1" applyAlignment="1">
      <alignment vertical="top" wrapText="1"/>
    </xf>
    <xf numFmtId="0" fontId="5" fillId="4" borderId="0" xfId="259" applyFont="1" applyFill="1" applyBorder="1" applyAlignment="1">
      <alignment horizontal="center" vertical="top" wrapText="1"/>
    </xf>
    <xf numFmtId="0" fontId="3" fillId="4" borderId="0" xfId="259" applyFont="1" applyFill="1"/>
    <xf numFmtId="1" fontId="3" fillId="4" borderId="0" xfId="259" applyNumberFormat="1" applyFont="1" applyFill="1" applyBorder="1" applyAlignment="1">
      <alignment horizontal="center"/>
    </xf>
    <xf numFmtId="0" fontId="3" fillId="4" borderId="0" xfId="259" applyFont="1" applyFill="1" applyAlignment="1">
      <alignment horizontal="center"/>
    </xf>
    <xf numFmtId="0" fontId="77" fillId="4" borderId="0" xfId="259" applyFont="1" applyFill="1" applyBorder="1" applyAlignment="1">
      <alignment horizontal="center" vertical="center" wrapText="1"/>
    </xf>
    <xf numFmtId="0" fontId="3" fillId="4" borderId="0" xfId="259" applyFill="1"/>
    <xf numFmtId="0" fontId="3" fillId="4" borderId="0" xfId="259" applyFill="1" applyAlignment="1">
      <alignment horizontal="center"/>
    </xf>
    <xf numFmtId="1" fontId="8" fillId="4" borderId="0" xfId="259" applyNumberFormat="1" applyFont="1" applyFill="1" applyBorder="1" applyAlignment="1">
      <alignment horizontal="right" vertical="top" wrapText="1"/>
    </xf>
    <xf numFmtId="0" fontId="3" fillId="7" borderId="9" xfId="259" applyFont="1" applyFill="1" applyBorder="1" applyAlignment="1">
      <alignment vertical="top" wrapText="1"/>
    </xf>
    <xf numFmtId="0" fontId="29" fillId="4" borderId="0" xfId="259" applyFont="1" applyFill="1" applyBorder="1" applyAlignment="1">
      <alignment horizontal="center" vertical="top" wrapText="1"/>
    </xf>
    <xf numFmtId="0" fontId="79" fillId="0" borderId="0" xfId="259" applyFont="1" applyFill="1" applyBorder="1" applyAlignment="1">
      <alignment vertical="center"/>
    </xf>
    <xf numFmtId="0" fontId="3" fillId="0" borderId="0" xfId="259" applyFont="1" applyFill="1" applyBorder="1" applyAlignment="1">
      <alignment horizontal="center" vertical="center"/>
    </xf>
    <xf numFmtId="0" fontId="3" fillId="0" borderId="0" xfId="259" applyFont="1" applyFill="1" applyBorder="1" applyAlignment="1">
      <alignment vertical="center"/>
    </xf>
    <xf numFmtId="0" fontId="80" fillId="4" borderId="0" xfId="259" applyFont="1" applyFill="1" applyBorder="1"/>
    <xf numFmtId="1" fontId="3" fillId="4" borderId="0" xfId="259" applyNumberFormat="1" applyFont="1" applyFill="1" applyBorder="1"/>
    <xf numFmtId="0" fontId="3" fillId="8" borderId="9" xfId="259" applyFont="1" applyFill="1" applyBorder="1" applyAlignment="1">
      <alignment vertical="top" wrapText="1"/>
    </xf>
    <xf numFmtId="1" fontId="82" fillId="4" borderId="0" xfId="259" applyNumberFormat="1" applyFont="1" applyFill="1" applyBorder="1" applyAlignment="1">
      <alignment vertical="center" wrapText="1"/>
    </xf>
    <xf numFmtId="0" fontId="82" fillId="4" borderId="0" xfId="259" applyFont="1" applyFill="1" applyBorder="1" applyAlignment="1">
      <alignment vertical="center" wrapText="1"/>
    </xf>
    <xf numFmtId="0" fontId="3" fillId="4" borderId="0" xfId="259" applyFont="1" applyFill="1" applyBorder="1" applyAlignment="1">
      <alignment vertical="top" wrapText="1"/>
    </xf>
    <xf numFmtId="0" fontId="10" fillId="0" borderId="0" xfId="259" applyFont="1" applyFill="1" applyBorder="1" applyAlignment="1">
      <alignment horizontal="center" vertical="center"/>
    </xf>
    <xf numFmtId="0" fontId="15" fillId="4" borderId="0" xfId="259" applyFont="1" applyFill="1" applyBorder="1"/>
    <xf numFmtId="0" fontId="83" fillId="4" borderId="0" xfId="259" applyFont="1" applyFill="1" applyBorder="1" applyAlignment="1">
      <alignment horizontal="center"/>
    </xf>
    <xf numFmtId="0" fontId="83" fillId="4" borderId="0" xfId="259" applyFont="1" applyFill="1" applyBorder="1"/>
    <xf numFmtId="0" fontId="29" fillId="4" borderId="0" xfId="259" applyFont="1" applyFill="1" applyBorder="1" applyAlignment="1">
      <alignment horizontal="center" vertical="center"/>
    </xf>
    <xf numFmtId="0" fontId="3" fillId="4" borderId="65" xfId="259" applyFont="1" applyFill="1" applyBorder="1"/>
    <xf numFmtId="0" fontId="84" fillId="5" borderId="9" xfId="259" applyFont="1" applyFill="1" applyBorder="1" applyAlignment="1">
      <alignment horizontal="center" vertical="center" wrapText="1"/>
    </xf>
    <xf numFmtId="0" fontId="84" fillId="5" borderId="8" xfId="259" applyFont="1" applyFill="1" applyBorder="1" applyAlignment="1">
      <alignment horizontal="center" vertical="center"/>
    </xf>
    <xf numFmtId="0" fontId="84" fillId="5" borderId="8" xfId="259" applyFont="1" applyFill="1" applyBorder="1" applyAlignment="1">
      <alignment horizontal="center" vertical="center" wrapText="1"/>
    </xf>
    <xf numFmtId="0" fontId="3" fillId="4" borderId="0" xfId="259" applyFont="1" applyFill="1" applyBorder="1" applyAlignment="1">
      <alignment vertical="center"/>
    </xf>
    <xf numFmtId="0" fontId="84" fillId="0" borderId="0" xfId="259" applyFont="1" applyFill="1" applyBorder="1" applyAlignment="1">
      <alignment vertical="center" wrapText="1"/>
    </xf>
    <xf numFmtId="1" fontId="84" fillId="0" borderId="0" xfId="259" applyNumberFormat="1" applyFont="1" applyFill="1" applyBorder="1" applyAlignment="1">
      <alignment vertical="center" wrapText="1"/>
    </xf>
    <xf numFmtId="0" fontId="84" fillId="0" borderId="0" xfId="259" applyFont="1" applyFill="1" applyBorder="1" applyAlignment="1">
      <alignment horizontal="center" vertical="center" wrapText="1"/>
    </xf>
    <xf numFmtId="0" fontId="85" fillId="5" borderId="11" xfId="259" applyFont="1" applyFill="1" applyBorder="1" applyAlignment="1">
      <alignment horizontal="left" vertical="center"/>
    </xf>
    <xf numFmtId="0" fontId="85" fillId="5" borderId="12" xfId="259" applyFont="1" applyFill="1" applyBorder="1" applyAlignment="1">
      <alignment horizontal="center" vertical="center" wrapText="1"/>
    </xf>
    <xf numFmtId="0" fontId="84" fillId="5" borderId="12" xfId="259" applyFont="1" applyFill="1" applyBorder="1" applyAlignment="1">
      <alignment horizontal="center" vertical="center" wrapText="1"/>
    </xf>
    <xf numFmtId="0" fontId="84" fillId="5" borderId="12" xfId="259" applyFont="1" applyFill="1" applyBorder="1" applyAlignment="1">
      <alignment horizontal="center" vertical="center"/>
    </xf>
    <xf numFmtId="1" fontId="84" fillId="5" borderId="12" xfId="259" applyNumberFormat="1" applyFont="1" applyFill="1" applyBorder="1" applyAlignment="1">
      <alignment horizontal="center" vertical="center" wrapText="1"/>
    </xf>
    <xf numFmtId="0" fontId="84" fillId="5" borderId="13" xfId="259" applyFont="1" applyFill="1" applyBorder="1" applyAlignment="1">
      <alignment horizontal="center" vertical="center" wrapText="1"/>
    </xf>
    <xf numFmtId="0" fontId="84" fillId="0" borderId="0" xfId="259" applyFont="1" applyFill="1" applyBorder="1" applyAlignment="1">
      <alignment horizontal="center" vertical="top" wrapText="1"/>
    </xf>
    <xf numFmtId="0" fontId="29" fillId="51" borderId="4" xfId="259" applyFont="1" applyFill="1" applyBorder="1" applyAlignment="1">
      <alignment horizontal="center" vertical="center"/>
    </xf>
    <xf numFmtId="0" fontId="10" fillId="51" borderId="5" xfId="259" applyFont="1" applyFill="1" applyBorder="1" applyAlignment="1">
      <alignment horizontal="left" vertical="center"/>
    </xf>
    <xf numFmtId="0" fontId="3" fillId="51" borderId="5" xfId="259" applyFont="1" applyFill="1" applyBorder="1" applyAlignment="1">
      <alignment horizontal="left" vertical="center"/>
    </xf>
    <xf numFmtId="0" fontId="3" fillId="51" borderId="5" xfId="259" applyFont="1" applyFill="1" applyBorder="1" applyAlignment="1">
      <alignment vertical="center"/>
    </xf>
    <xf numFmtId="1" fontId="3" fillId="51" borderId="5" xfId="259" applyNumberFormat="1" applyFont="1" applyFill="1" applyBorder="1" applyAlignment="1">
      <alignment vertical="center"/>
    </xf>
    <xf numFmtId="0" fontId="3" fillId="51" borderId="5" xfId="259" applyFont="1" applyFill="1" applyBorder="1" applyAlignment="1">
      <alignment horizontal="center" vertical="center"/>
    </xf>
    <xf numFmtId="0" fontId="3" fillId="51" borderId="5" xfId="259" applyFont="1" applyFill="1" applyBorder="1" applyAlignment="1">
      <alignment vertical="center" wrapText="1"/>
    </xf>
    <xf numFmtId="0" fontId="3" fillId="51" borderId="6" xfId="259" applyFont="1" applyFill="1" applyBorder="1" applyAlignment="1">
      <alignment vertical="center" wrapText="1"/>
    </xf>
    <xf numFmtId="0" fontId="84" fillId="0" borderId="0" xfId="259" applyFont="1" applyFill="1" applyBorder="1" applyAlignment="1">
      <alignment horizontal="center" vertical="center"/>
    </xf>
    <xf numFmtId="0" fontId="29" fillId="0" borderId="7" xfId="259" applyFont="1" applyFill="1" applyBorder="1" applyAlignment="1">
      <alignment horizontal="center" vertical="top"/>
    </xf>
    <xf numFmtId="0" fontId="29" fillId="0" borderId="7" xfId="259" applyFont="1" applyFill="1" applyBorder="1" applyAlignment="1">
      <alignment horizontal="left" vertical="top" wrapText="1"/>
    </xf>
    <xf numFmtId="1" fontId="29" fillId="0" borderId="7" xfId="259" applyNumberFormat="1" applyFont="1" applyFill="1" applyBorder="1" applyAlignment="1">
      <alignment horizontal="center" vertical="center"/>
    </xf>
    <xf numFmtId="7" fontId="29" fillId="0" borderId="7" xfId="260" applyNumberFormat="1" applyFont="1" applyFill="1" applyBorder="1" applyAlignment="1">
      <alignment horizontal="center" vertical="center"/>
    </xf>
    <xf numFmtId="44" fontId="29" fillId="0" borderId="7" xfId="260" applyFont="1" applyFill="1" applyBorder="1" applyAlignment="1">
      <alignment horizontal="center" vertical="center" wrapText="1"/>
    </xf>
    <xf numFmtId="0" fontId="29" fillId="0" borderId="7" xfId="259" applyFont="1" applyFill="1" applyBorder="1" applyAlignment="1">
      <alignment vertical="center" wrapText="1"/>
    </xf>
    <xf numFmtId="0" fontId="29" fillId="0" borderId="7" xfId="259" applyFont="1" applyFill="1" applyBorder="1" applyAlignment="1">
      <alignment horizontal="center" vertical="center" wrapText="1"/>
    </xf>
    <xf numFmtId="0" fontId="29" fillId="0" borderId="7" xfId="259" applyFont="1" applyFill="1" applyBorder="1" applyAlignment="1">
      <alignment horizontal="center" vertical="center"/>
    </xf>
    <xf numFmtId="2" fontId="3" fillId="4" borderId="0" xfId="259" applyNumberFormat="1" applyFont="1" applyFill="1" applyBorder="1"/>
    <xf numFmtId="2" fontId="3" fillId="0" borderId="0" xfId="259" applyNumberFormat="1" applyFont="1" applyFill="1" applyBorder="1"/>
    <xf numFmtId="0" fontId="29" fillId="0" borderId="0" xfId="259" applyFont="1" applyFill="1" applyBorder="1" applyAlignment="1">
      <alignment horizontal="center" vertical="top"/>
    </xf>
    <xf numFmtId="0" fontId="29" fillId="0" borderId="0" xfId="259" applyFont="1" applyFill="1" applyBorder="1" applyAlignment="1">
      <alignment horizontal="left" vertical="top" wrapText="1"/>
    </xf>
    <xf numFmtId="0" fontId="29" fillId="0" borderId="0" xfId="259" applyFont="1" applyFill="1" applyBorder="1" applyAlignment="1">
      <alignment vertical="center"/>
    </xf>
    <xf numFmtId="1" fontId="29" fillId="0" borderId="0" xfId="259" applyNumberFormat="1" applyFont="1" applyFill="1" applyBorder="1" applyAlignment="1">
      <alignment horizontal="center" vertical="center"/>
    </xf>
    <xf numFmtId="7" fontId="29" fillId="0" borderId="0" xfId="260" applyNumberFormat="1" applyFont="1" applyFill="1" applyBorder="1" applyAlignment="1">
      <alignment horizontal="center" vertical="center"/>
    </xf>
    <xf numFmtId="44" fontId="29" fillId="0" borderId="0" xfId="260" applyFont="1" applyFill="1" applyBorder="1" applyAlignment="1">
      <alignment horizontal="center" vertical="center" wrapText="1"/>
    </xf>
    <xf numFmtId="0" fontId="29" fillId="0" borderId="0" xfId="259" applyFont="1" applyFill="1" applyBorder="1" applyAlignment="1">
      <alignment vertical="center" wrapText="1"/>
    </xf>
    <xf numFmtId="0" fontId="29" fillId="0" borderId="0" xfId="259" applyFont="1" applyFill="1" applyBorder="1" applyAlignment="1">
      <alignment horizontal="center" vertical="center" wrapText="1"/>
    </xf>
    <xf numFmtId="0" fontId="29" fillId="0" borderId="0" xfId="259" applyFont="1" applyFill="1" applyBorder="1" applyAlignment="1">
      <alignment horizontal="center" vertical="center"/>
    </xf>
    <xf numFmtId="0" fontId="29" fillId="0" borderId="9" xfId="259" applyFont="1" applyFill="1" applyBorder="1" applyAlignment="1">
      <alignment horizontal="center" vertical="top"/>
    </xf>
    <xf numFmtId="0" fontId="29" fillId="0" borderId="9" xfId="259" applyFont="1" applyFill="1" applyBorder="1" applyAlignment="1">
      <alignment horizontal="left" vertical="top" wrapText="1"/>
    </xf>
    <xf numFmtId="1" fontId="29" fillId="0" borderId="9" xfId="259" applyNumberFormat="1" applyFont="1" applyFill="1" applyBorder="1" applyAlignment="1">
      <alignment horizontal="center" vertical="center"/>
    </xf>
    <xf numFmtId="7" fontId="29" fillId="0" borderId="9" xfId="260" applyNumberFormat="1" applyFont="1" applyFill="1" applyBorder="1" applyAlignment="1">
      <alignment horizontal="center" vertical="center"/>
    </xf>
    <xf numFmtId="44" fontId="29" fillId="0" borderId="9" xfId="260" applyFont="1" applyFill="1" applyBorder="1" applyAlignment="1">
      <alignment horizontal="center" vertical="center" wrapText="1"/>
    </xf>
    <xf numFmtId="0" fontId="29" fillId="0" borderId="9" xfId="259" applyFont="1" applyFill="1" applyBorder="1" applyAlignment="1">
      <alignment vertical="center" wrapText="1"/>
    </xf>
    <xf numFmtId="0" fontId="29" fillId="0" borderId="9" xfId="259" applyFont="1" applyFill="1" applyBorder="1" applyAlignment="1">
      <alignment horizontal="center" vertical="center" wrapText="1"/>
    </xf>
    <xf numFmtId="0" fontId="29" fillId="0" borderId="9" xfId="259" applyFont="1" applyFill="1" applyBorder="1" applyAlignment="1">
      <alignment horizontal="center" vertical="center"/>
    </xf>
    <xf numFmtId="7" fontId="29" fillId="4" borderId="0" xfId="260" applyNumberFormat="1" applyFont="1" applyFill="1" applyBorder="1" applyAlignment="1">
      <alignment horizontal="center" vertical="center"/>
    </xf>
    <xf numFmtId="0" fontId="29" fillId="51" borderId="11" xfId="259" applyFont="1" applyFill="1" applyBorder="1" applyAlignment="1">
      <alignment horizontal="center" vertical="center"/>
    </xf>
    <xf numFmtId="0" fontId="10" fillId="51" borderId="12" xfId="259" applyFont="1" applyFill="1" applyBorder="1" applyAlignment="1">
      <alignment horizontal="left" vertical="center"/>
    </xf>
    <xf numFmtId="0" fontId="3" fillId="51" borderId="12" xfId="259" applyFont="1" applyFill="1" applyBorder="1" applyAlignment="1">
      <alignment horizontal="left" vertical="center"/>
    </xf>
    <xf numFmtId="0" fontId="3" fillId="51" borderId="12" xfId="259" applyFont="1" applyFill="1" applyBorder="1" applyAlignment="1">
      <alignment vertical="center"/>
    </xf>
    <xf numFmtId="1" fontId="3" fillId="51" borderId="12" xfId="259" applyNumberFormat="1" applyFont="1" applyFill="1" applyBorder="1" applyAlignment="1">
      <alignment vertical="center"/>
    </xf>
    <xf numFmtId="0" fontId="3" fillId="51" borderId="12" xfId="259" applyFont="1" applyFill="1" applyBorder="1" applyAlignment="1">
      <alignment horizontal="center" vertical="center"/>
    </xf>
    <xf numFmtId="0" fontId="3" fillId="51" borderId="12" xfId="259" applyFont="1" applyFill="1" applyBorder="1" applyAlignment="1">
      <alignment vertical="center" wrapText="1"/>
    </xf>
    <xf numFmtId="0" fontId="3" fillId="51" borderId="13" xfId="259" applyFont="1" applyFill="1" applyBorder="1" applyAlignment="1">
      <alignment vertical="center" wrapText="1"/>
    </xf>
    <xf numFmtId="44" fontId="3" fillId="4" borderId="0" xfId="260" applyFont="1" applyFill="1" applyBorder="1" applyAlignment="1">
      <alignment horizontal="center" vertical="center"/>
    </xf>
    <xf numFmtId="0" fontId="10" fillId="0" borderId="0" xfId="259" applyFont="1" applyFill="1" applyBorder="1" applyAlignment="1">
      <alignment horizontal="left" vertical="center"/>
    </xf>
    <xf numFmtId="0" fontId="30" fillId="0" borderId="0" xfId="259" applyFont="1" applyFill="1" applyBorder="1" applyAlignment="1">
      <alignment horizontal="left" vertical="center"/>
    </xf>
    <xf numFmtId="44" fontId="3" fillId="0" borderId="0" xfId="260" applyFont="1" applyFill="1" applyBorder="1" applyAlignment="1">
      <alignment horizontal="center" vertical="center"/>
    </xf>
    <xf numFmtId="44" fontId="3" fillId="0" borderId="0" xfId="260" applyFont="1" applyFill="1" applyBorder="1" applyAlignment="1">
      <alignment horizontal="center" vertical="center" wrapText="1"/>
    </xf>
    <xf numFmtId="0" fontId="29" fillId="7" borderId="7" xfId="259" applyFont="1" applyFill="1" applyBorder="1" applyAlignment="1">
      <alignment horizontal="center" vertical="top"/>
    </xf>
    <xf numFmtId="0" fontId="29" fillId="7" borderId="7" xfId="259" applyFont="1" applyFill="1" applyBorder="1" applyAlignment="1">
      <alignment horizontal="left" vertical="top" wrapText="1"/>
    </xf>
    <xf numFmtId="0" fontId="29" fillId="7" borderId="7" xfId="259" applyFont="1" applyFill="1" applyBorder="1" applyAlignment="1">
      <alignment horizontal="center" vertical="center"/>
    </xf>
    <xf numFmtId="1" fontId="29" fillId="7" borderId="7" xfId="259" applyNumberFormat="1" applyFont="1" applyFill="1" applyBorder="1" applyAlignment="1">
      <alignment horizontal="center" vertical="center"/>
    </xf>
    <xf numFmtId="7" fontId="29" fillId="7" borderId="7" xfId="260" applyNumberFormat="1" applyFont="1" applyFill="1" applyBorder="1" applyAlignment="1">
      <alignment horizontal="center" vertical="center"/>
    </xf>
    <xf numFmtId="44" fontId="29" fillId="7" borderId="7" xfId="260" applyFont="1" applyFill="1" applyBorder="1" applyAlignment="1">
      <alignment horizontal="center" vertical="center" wrapText="1"/>
    </xf>
    <xf numFmtId="0" fontId="29" fillId="7" borderId="7" xfId="259" applyFont="1" applyFill="1" applyBorder="1" applyAlignment="1">
      <alignment vertical="center" wrapText="1"/>
    </xf>
    <xf numFmtId="0" fontId="29" fillId="7" borderId="7" xfId="259" applyFont="1" applyFill="1" applyBorder="1" applyAlignment="1">
      <alignment horizontal="center" vertical="center" wrapText="1"/>
    </xf>
    <xf numFmtId="0" fontId="29" fillId="49" borderId="9" xfId="259" applyFont="1" applyFill="1" applyBorder="1" applyAlignment="1">
      <alignment horizontal="center" vertical="center"/>
    </xf>
    <xf numFmtId="7" fontId="29" fillId="49" borderId="9" xfId="260" applyNumberFormat="1" applyFont="1" applyFill="1" applyBorder="1" applyAlignment="1">
      <alignment horizontal="center" vertical="center"/>
    </xf>
    <xf numFmtId="0" fontId="29" fillId="7" borderId="9" xfId="259" applyFont="1" applyFill="1" applyBorder="1" applyAlignment="1">
      <alignment horizontal="center" vertical="top"/>
    </xf>
    <xf numFmtId="0" fontId="29" fillId="7" borderId="9" xfId="259" applyFont="1" applyFill="1" applyBorder="1" applyAlignment="1">
      <alignment horizontal="left" vertical="top" wrapText="1"/>
    </xf>
    <xf numFmtId="0" fontId="29" fillId="7" borderId="9" xfId="259" applyFont="1" applyFill="1" applyBorder="1" applyAlignment="1">
      <alignment horizontal="center" vertical="center"/>
    </xf>
    <xf numFmtId="1" fontId="29" fillId="7" borderId="9" xfId="259" applyNumberFormat="1" applyFont="1" applyFill="1" applyBorder="1" applyAlignment="1">
      <alignment horizontal="center" vertical="center"/>
    </xf>
    <xf numFmtId="7" fontId="29" fillId="7" borderId="9" xfId="260" applyNumberFormat="1" applyFont="1" applyFill="1" applyBorder="1" applyAlignment="1">
      <alignment horizontal="center" vertical="center"/>
    </xf>
    <xf numFmtId="44" fontId="29" fillId="7" borderId="9" xfId="260" applyFont="1" applyFill="1" applyBorder="1" applyAlignment="1">
      <alignment horizontal="center" vertical="center" wrapText="1"/>
    </xf>
    <xf numFmtId="0" fontId="29" fillId="7" borderId="9" xfId="259" applyFont="1" applyFill="1" applyBorder="1" applyAlignment="1">
      <alignment vertical="center" wrapText="1"/>
    </xf>
    <xf numFmtId="0" fontId="29" fillId="7" borderId="9" xfId="259" applyFont="1" applyFill="1" applyBorder="1" applyAlignment="1">
      <alignment horizontal="center" vertical="center" wrapText="1"/>
    </xf>
    <xf numFmtId="0" fontId="29" fillId="7" borderId="9" xfId="261" applyFont="1" applyFill="1" applyBorder="1" applyAlignment="1">
      <alignment horizontal="center" vertical="top"/>
    </xf>
    <xf numFmtId="0" fontId="29" fillId="7" borderId="9" xfId="261" applyFont="1" applyFill="1" applyBorder="1" applyAlignment="1">
      <alignment horizontal="left" vertical="top" wrapText="1"/>
    </xf>
    <xf numFmtId="0" fontId="29" fillId="7" borderId="9" xfId="261" applyFont="1" applyFill="1" applyBorder="1" applyAlignment="1">
      <alignment horizontal="center" vertical="center"/>
    </xf>
    <xf numFmtId="1" fontId="29" fillId="7" borderId="9" xfId="261" applyNumberFormat="1" applyFont="1" applyFill="1" applyBorder="1" applyAlignment="1">
      <alignment horizontal="center" vertical="center"/>
    </xf>
    <xf numFmtId="0" fontId="29" fillId="0" borderId="7" xfId="259" applyFont="1" applyFill="1" applyBorder="1" applyAlignment="1">
      <alignment horizontal="left" vertical="top" wrapText="1" shrinkToFit="1"/>
    </xf>
    <xf numFmtId="0" fontId="29" fillId="0" borderId="7" xfId="261" applyFont="1" applyFill="1" applyBorder="1" applyAlignment="1">
      <alignment horizontal="left" vertical="top" wrapText="1" shrinkToFit="1"/>
    </xf>
    <xf numFmtId="0" fontId="29" fillId="49" borderId="7" xfId="259" applyFont="1" applyFill="1" applyBorder="1" applyAlignment="1">
      <alignment horizontal="center" vertical="center"/>
    </xf>
    <xf numFmtId="7" fontId="29" fillId="49" borderId="7" xfId="260" applyNumberFormat="1" applyFont="1" applyFill="1" applyBorder="1" applyAlignment="1">
      <alignment horizontal="center" vertical="center"/>
    </xf>
    <xf numFmtId="0" fontId="29" fillId="0" borderId="7" xfId="259" applyFont="1" applyBorder="1" applyAlignment="1">
      <alignment horizontal="center" vertical="center" wrapText="1"/>
    </xf>
    <xf numFmtId="0" fontId="29" fillId="0" borderId="0" xfId="259" applyFont="1" applyFill="1" applyBorder="1" applyAlignment="1">
      <alignment horizontal="left" vertical="top" wrapText="1" shrinkToFit="1"/>
    </xf>
    <xf numFmtId="0" fontId="29" fillId="0" borderId="9" xfId="259" applyFont="1" applyFill="1" applyBorder="1" applyAlignment="1">
      <alignment horizontal="left" vertical="top" wrapText="1" shrinkToFit="1"/>
    </xf>
    <xf numFmtId="0" fontId="29" fillId="0" borderId="9" xfId="261" applyFont="1" applyFill="1" applyBorder="1" applyAlignment="1">
      <alignment horizontal="left" vertical="top" wrapText="1" shrinkToFit="1"/>
    </xf>
    <xf numFmtId="0" fontId="29" fillId="0" borderId="9" xfId="259" applyFont="1" applyBorder="1" applyAlignment="1">
      <alignment horizontal="center" vertical="center" wrapText="1"/>
    </xf>
    <xf numFmtId="0" fontId="29" fillId="7" borderId="9" xfId="259" applyFont="1" applyFill="1" applyBorder="1" applyAlignment="1">
      <alignment horizontal="left" vertical="top" wrapText="1" shrinkToFit="1"/>
    </xf>
    <xf numFmtId="44" fontId="62" fillId="7" borderId="9" xfId="259" applyNumberFormat="1" applyFont="1" applyFill="1" applyBorder="1" applyAlignment="1">
      <alignment horizontal="center" vertical="center" wrapText="1"/>
    </xf>
    <xf numFmtId="44" fontId="62" fillId="0" borderId="0" xfId="259" applyNumberFormat="1" applyFont="1" applyFill="1" applyBorder="1" applyAlignment="1">
      <alignment horizontal="center" vertical="center" wrapText="1"/>
    </xf>
    <xf numFmtId="44" fontId="29" fillId="7" borderId="9" xfId="259" applyNumberFormat="1" applyFont="1" applyFill="1" applyBorder="1" applyAlignment="1">
      <alignment horizontal="center" vertical="center" wrapText="1"/>
    </xf>
    <xf numFmtId="1" fontId="29" fillId="0" borderId="9" xfId="259" applyNumberFormat="1" applyFont="1" applyFill="1" applyBorder="1" applyAlignment="1">
      <alignment horizontal="center" vertical="center" wrapText="1"/>
    </xf>
    <xf numFmtId="44" fontId="29" fillId="4" borderId="9" xfId="260" applyFont="1" applyFill="1" applyBorder="1" applyAlignment="1">
      <alignment horizontal="center" vertical="center" wrapText="1"/>
    </xf>
    <xf numFmtId="44" fontId="62" fillId="0" borderId="0" xfId="259" applyNumberFormat="1" applyFont="1" applyFill="1" applyBorder="1" applyAlignment="1">
      <alignment vertical="center"/>
    </xf>
    <xf numFmtId="1" fontId="29" fillId="0" borderId="0" xfId="259" applyNumberFormat="1" applyFont="1" applyFill="1" applyBorder="1" applyAlignment="1">
      <alignment horizontal="center" vertical="center" wrapText="1"/>
    </xf>
    <xf numFmtId="0" fontId="29" fillId="51" borderId="1" xfId="259" applyFont="1" applyFill="1" applyBorder="1" applyAlignment="1">
      <alignment horizontal="center" vertical="center"/>
    </xf>
    <xf numFmtId="0" fontId="10" fillId="51" borderId="2" xfId="259" applyFont="1" applyFill="1" applyBorder="1" applyAlignment="1">
      <alignment horizontal="left" vertical="center"/>
    </xf>
    <xf numFmtId="0" fontId="3" fillId="51" borderId="2" xfId="259" applyFont="1" applyFill="1" applyBorder="1" applyAlignment="1">
      <alignment horizontal="left" vertical="center"/>
    </xf>
    <xf numFmtId="0" fontId="3" fillId="51" borderId="2" xfId="259" applyFont="1" applyFill="1" applyBorder="1" applyAlignment="1">
      <alignment vertical="center"/>
    </xf>
    <xf numFmtId="1" fontId="3" fillId="51" borderId="2" xfId="259" applyNumberFormat="1" applyFont="1" applyFill="1" applyBorder="1" applyAlignment="1">
      <alignment vertical="center"/>
    </xf>
    <xf numFmtId="0" fontId="3" fillId="51" borderId="2" xfId="259" applyFont="1" applyFill="1" applyBorder="1" applyAlignment="1">
      <alignment horizontal="center" vertical="center"/>
    </xf>
    <xf numFmtId="0" fontId="3" fillId="51" borderId="2" xfId="259" applyFont="1" applyFill="1" applyBorder="1" applyAlignment="1">
      <alignment vertical="center" wrapText="1"/>
    </xf>
    <xf numFmtId="0" fontId="3" fillId="51" borderId="3" xfId="259" applyFont="1" applyFill="1" applyBorder="1" applyAlignment="1">
      <alignment vertical="center" wrapText="1"/>
    </xf>
    <xf numFmtId="0" fontId="29" fillId="52" borderId="11" xfId="259" applyFont="1" applyFill="1" applyBorder="1" applyAlignment="1">
      <alignment horizontal="center" vertical="center"/>
    </xf>
    <xf numFmtId="0" fontId="10" fillId="52" borderId="12" xfId="259" applyFont="1" applyFill="1" applyBorder="1" applyAlignment="1">
      <alignment horizontal="left" vertical="center"/>
    </xf>
    <xf numFmtId="0" fontId="30" fillId="52" borderId="12" xfId="259" applyFont="1" applyFill="1" applyBorder="1" applyAlignment="1">
      <alignment horizontal="left" vertical="center"/>
    </xf>
    <xf numFmtId="0" fontId="29" fillId="52" borderId="12" xfId="259" applyFont="1" applyFill="1" applyBorder="1" applyAlignment="1">
      <alignment horizontal="center" vertical="center"/>
    </xf>
    <xf numFmtId="1" fontId="29" fillId="52" borderId="12" xfId="259" applyNumberFormat="1" applyFont="1" applyFill="1" applyBorder="1" applyAlignment="1">
      <alignment horizontal="center" vertical="center"/>
    </xf>
    <xf numFmtId="44" fontId="3" fillId="52" borderId="12" xfId="260" applyFont="1" applyFill="1" applyBorder="1" applyAlignment="1">
      <alignment horizontal="center" vertical="center"/>
    </xf>
    <xf numFmtId="44" fontId="3" fillId="52" borderId="12" xfId="260" applyFont="1" applyFill="1" applyBorder="1" applyAlignment="1">
      <alignment horizontal="center" vertical="center" wrapText="1"/>
    </xf>
    <xf numFmtId="44" fontId="3" fillId="52" borderId="13" xfId="260" applyFont="1" applyFill="1" applyBorder="1" applyAlignment="1">
      <alignment horizontal="center" vertical="center" wrapText="1"/>
    </xf>
    <xf numFmtId="0" fontId="48" fillId="0" borderId="0" xfId="259" applyFont="1" applyFill="1" applyBorder="1" applyAlignment="1">
      <alignment vertical="center" wrapText="1"/>
    </xf>
    <xf numFmtId="44" fontId="62" fillId="0" borderId="7" xfId="259" applyNumberFormat="1" applyFont="1" applyFill="1" applyBorder="1" applyAlignment="1">
      <alignment horizontal="center" vertical="center"/>
    </xf>
    <xf numFmtId="1" fontId="62" fillId="0" borderId="7" xfId="259" applyNumberFormat="1" applyFont="1" applyFill="1" applyBorder="1" applyAlignment="1">
      <alignment horizontal="center" vertical="center"/>
    </xf>
    <xf numFmtId="189" fontId="29" fillId="0" borderId="7" xfId="260" applyNumberFormat="1" applyFont="1" applyFill="1" applyBorder="1" applyAlignment="1">
      <alignment horizontal="center" vertical="center"/>
    </xf>
    <xf numFmtId="4" fontId="29" fillId="49" borderId="7" xfId="259" applyNumberFormat="1" applyFont="1" applyFill="1" applyBorder="1" applyAlignment="1">
      <alignment horizontal="center" vertical="center"/>
    </xf>
    <xf numFmtId="4" fontId="29" fillId="4" borderId="0" xfId="259" applyNumberFormat="1" applyFont="1" applyFill="1" applyBorder="1" applyAlignment="1">
      <alignment horizontal="center" vertical="center"/>
    </xf>
    <xf numFmtId="44" fontId="62" fillId="0" borderId="0" xfId="259" applyNumberFormat="1" applyFont="1" applyFill="1" applyBorder="1" applyAlignment="1">
      <alignment horizontal="center" vertical="center"/>
    </xf>
    <xf numFmtId="1" fontId="62" fillId="0" borderId="0" xfId="259" applyNumberFormat="1" applyFont="1" applyFill="1" applyBorder="1" applyAlignment="1">
      <alignment horizontal="center" vertical="center"/>
    </xf>
    <xf numFmtId="189" fontId="29" fillId="0" borderId="0" xfId="260" applyNumberFormat="1" applyFont="1" applyFill="1" applyBorder="1" applyAlignment="1">
      <alignment horizontal="center" vertical="center"/>
    </xf>
    <xf numFmtId="4" fontId="29" fillId="0" borderId="0" xfId="259" applyNumberFormat="1" applyFont="1" applyFill="1" applyBorder="1" applyAlignment="1">
      <alignment horizontal="center" vertical="center"/>
    </xf>
    <xf numFmtId="44" fontId="62" fillId="0" borderId="9" xfId="259" applyNumberFormat="1" applyFont="1" applyFill="1" applyBorder="1" applyAlignment="1">
      <alignment horizontal="center" vertical="center"/>
    </xf>
    <xf numFmtId="1" fontId="62" fillId="0" borderId="9" xfId="259" applyNumberFormat="1" applyFont="1" applyFill="1" applyBorder="1" applyAlignment="1">
      <alignment horizontal="center" vertical="center"/>
    </xf>
    <xf numFmtId="189" fontId="29" fillId="0" borderId="9" xfId="260" applyNumberFormat="1" applyFont="1" applyFill="1" applyBorder="1" applyAlignment="1">
      <alignment horizontal="center" vertical="center"/>
    </xf>
    <xf numFmtId="4" fontId="29" fillId="49" borderId="9" xfId="259" applyNumberFormat="1" applyFont="1" applyFill="1" applyBorder="1" applyAlignment="1">
      <alignment horizontal="center" vertical="center"/>
    </xf>
    <xf numFmtId="0" fontId="29" fillId="8" borderId="9" xfId="259" applyFont="1" applyFill="1" applyBorder="1" applyAlignment="1">
      <alignment horizontal="center" vertical="top"/>
    </xf>
    <xf numFmtId="0" fontId="29" fillId="8" borderId="9" xfId="261" applyFont="1" applyFill="1" applyBorder="1" applyAlignment="1">
      <alignment horizontal="left" vertical="top" wrapText="1"/>
    </xf>
    <xf numFmtId="0" fontId="29" fillId="8" borderId="9" xfId="259" applyFont="1" applyFill="1" applyBorder="1" applyAlignment="1">
      <alignment horizontal="center" vertical="center"/>
    </xf>
    <xf numFmtId="1" fontId="29" fillId="8" borderId="9" xfId="259" applyNumberFormat="1" applyFont="1" applyFill="1" applyBorder="1" applyAlignment="1">
      <alignment horizontal="center" vertical="center"/>
    </xf>
    <xf numFmtId="189" fontId="29" fillId="8" borderId="9" xfId="260" applyNumberFormat="1" applyFont="1" applyFill="1" applyBorder="1" applyAlignment="1">
      <alignment horizontal="center" vertical="center"/>
    </xf>
    <xf numFmtId="44" fontId="29" fillId="8" borderId="9" xfId="260" applyFont="1" applyFill="1" applyBorder="1" applyAlignment="1">
      <alignment horizontal="center" vertical="center" wrapText="1"/>
    </xf>
    <xf numFmtId="0" fontId="29" fillId="8" borderId="9" xfId="259" applyFont="1" applyFill="1" applyBorder="1" applyAlignment="1">
      <alignment vertical="center" wrapText="1"/>
    </xf>
    <xf numFmtId="0" fontId="29" fillId="8" borderId="9" xfId="259" applyFont="1" applyFill="1" applyBorder="1" applyAlignment="1">
      <alignment horizontal="center" vertical="center" wrapText="1"/>
    </xf>
    <xf numFmtId="189" fontId="29" fillId="4" borderId="0" xfId="260" applyNumberFormat="1" applyFont="1" applyFill="1" applyBorder="1" applyAlignment="1">
      <alignment horizontal="center" vertical="center"/>
    </xf>
    <xf numFmtId="4" fontId="29" fillId="0" borderId="0" xfId="260" applyNumberFormat="1" applyFont="1" applyFill="1" applyBorder="1" applyAlignment="1">
      <alignment horizontal="center" vertical="center"/>
    </xf>
    <xf numFmtId="0" fontId="29" fillId="8" borderId="8" xfId="259" applyFont="1" applyFill="1" applyBorder="1" applyAlignment="1">
      <alignment horizontal="center" vertical="top"/>
    </xf>
    <xf numFmtId="0" fontId="29" fillId="8" borderId="8" xfId="261" applyFont="1" applyFill="1" applyBorder="1" applyAlignment="1">
      <alignment horizontal="left" vertical="top" wrapText="1"/>
    </xf>
    <xf numFmtId="0" fontId="29" fillId="8" borderId="8" xfId="259" applyFont="1" applyFill="1" applyBorder="1" applyAlignment="1">
      <alignment horizontal="center" vertical="center"/>
    </xf>
    <xf numFmtId="1" fontId="29" fillId="8" borderId="8" xfId="259" applyNumberFormat="1" applyFont="1" applyFill="1" applyBorder="1" applyAlignment="1">
      <alignment horizontal="center" vertical="center"/>
    </xf>
    <xf numFmtId="189" fontId="29" fillId="8" borderId="8" xfId="260" applyNumberFormat="1" applyFont="1" applyFill="1" applyBorder="1" applyAlignment="1">
      <alignment horizontal="center" vertical="center"/>
    </xf>
    <xf numFmtId="44" fontId="29" fillId="8" borderId="8" xfId="260" applyFont="1" applyFill="1" applyBorder="1" applyAlignment="1">
      <alignment horizontal="center" vertical="center" wrapText="1"/>
    </xf>
    <xf numFmtId="0" fontId="29" fillId="8" borderId="8" xfId="259" applyFont="1" applyFill="1" applyBorder="1" applyAlignment="1">
      <alignment vertical="center" wrapText="1"/>
    </xf>
    <xf numFmtId="0" fontId="29" fillId="8" borderId="8" xfId="259" applyFont="1" applyFill="1" applyBorder="1" applyAlignment="1">
      <alignment horizontal="center" vertical="center" wrapText="1"/>
    </xf>
    <xf numFmtId="0" fontId="22" fillId="5" borderId="12" xfId="261" applyFont="1" applyFill="1" applyBorder="1" applyAlignment="1">
      <alignment horizontal="left" vertical="center"/>
    </xf>
    <xf numFmtId="0" fontId="88" fillId="5" borderId="12" xfId="261" applyFont="1" applyFill="1" applyBorder="1" applyAlignment="1">
      <alignment horizontal="left" vertical="center"/>
    </xf>
    <xf numFmtId="0" fontId="89" fillId="5" borderId="12" xfId="259" applyFont="1" applyFill="1" applyBorder="1" applyAlignment="1">
      <alignment horizontal="center" vertical="center"/>
    </xf>
    <xf numFmtId="1" fontId="89" fillId="5" borderId="12" xfId="259" applyNumberFormat="1" applyFont="1" applyFill="1" applyBorder="1" applyAlignment="1">
      <alignment horizontal="center" vertical="center"/>
    </xf>
    <xf numFmtId="44" fontId="75" fillId="5" borderId="12" xfId="260" applyFont="1" applyFill="1" applyBorder="1" applyAlignment="1">
      <alignment horizontal="center" vertical="center"/>
    </xf>
    <xf numFmtId="44" fontId="75" fillId="5" borderId="12" xfId="260" applyFont="1" applyFill="1" applyBorder="1" applyAlignment="1">
      <alignment horizontal="center" vertical="center" wrapText="1"/>
    </xf>
    <xf numFmtId="44" fontId="75" fillId="5" borderId="13" xfId="260" applyFont="1" applyFill="1" applyBorder="1" applyAlignment="1">
      <alignment horizontal="center" vertical="center" wrapText="1"/>
    </xf>
    <xf numFmtId="44" fontId="75" fillId="4" borderId="0" xfId="260" applyFont="1" applyFill="1" applyBorder="1" applyAlignment="1">
      <alignment horizontal="center" vertical="center"/>
    </xf>
    <xf numFmtId="0" fontId="89" fillId="0" borderId="0" xfId="259" applyFont="1" applyFill="1" applyBorder="1" applyAlignment="1">
      <alignment horizontal="center" vertical="center"/>
    </xf>
    <xf numFmtId="0" fontId="74" fillId="0" borderId="0" xfId="259" applyFont="1" applyFill="1" applyBorder="1" applyAlignment="1">
      <alignment horizontal="left" vertical="center"/>
    </xf>
    <xf numFmtId="0" fontId="88" fillId="0" borderId="0" xfId="259" applyFont="1" applyFill="1" applyBorder="1" applyAlignment="1">
      <alignment horizontal="left" vertical="center"/>
    </xf>
    <xf numFmtId="1" fontId="89" fillId="0" borderId="0" xfId="259" applyNumberFormat="1" applyFont="1" applyFill="1" applyBorder="1" applyAlignment="1">
      <alignment horizontal="center" vertical="center"/>
    </xf>
    <xf numFmtId="44" fontId="75" fillId="0" borderId="0" xfId="260" applyFont="1" applyFill="1" applyBorder="1" applyAlignment="1">
      <alignment horizontal="center" vertical="center"/>
    </xf>
    <xf numFmtId="44" fontId="75" fillId="0" borderId="0" xfId="260" applyFont="1" applyFill="1" applyBorder="1" applyAlignment="1">
      <alignment horizontal="center" vertical="center" wrapText="1"/>
    </xf>
    <xf numFmtId="0" fontId="89" fillId="0" borderId="0" xfId="259" applyFont="1" applyFill="1" applyBorder="1" applyAlignment="1">
      <alignment vertical="center" wrapText="1"/>
    </xf>
    <xf numFmtId="0" fontId="29" fillId="0" borderId="7" xfId="261" applyFont="1" applyFill="1" applyBorder="1" applyAlignment="1">
      <alignment horizontal="left" vertical="top" wrapText="1"/>
    </xf>
    <xf numFmtId="190" fontId="29" fillId="0" borderId="7" xfId="260" applyNumberFormat="1" applyFont="1" applyFill="1" applyBorder="1" applyAlignment="1">
      <alignment horizontal="center" vertical="center"/>
    </xf>
    <xf numFmtId="190" fontId="29" fillId="4" borderId="0" xfId="260" applyNumberFormat="1" applyFont="1" applyFill="1" applyBorder="1" applyAlignment="1">
      <alignment horizontal="center" vertical="center"/>
    </xf>
    <xf numFmtId="190" fontId="29" fillId="0" borderId="0" xfId="260" applyNumberFormat="1" applyFont="1" applyFill="1" applyBorder="1" applyAlignment="1">
      <alignment horizontal="center" vertical="center"/>
    </xf>
    <xf numFmtId="0" fontId="29" fillId="0" borderId="9" xfId="261" applyFont="1" applyFill="1" applyBorder="1" applyAlignment="1">
      <alignment horizontal="left" vertical="top" wrapText="1"/>
    </xf>
    <xf numFmtId="190" fontId="29" fillId="0" borderId="9" xfId="260" applyNumberFormat="1" applyFont="1" applyFill="1" applyBorder="1" applyAlignment="1">
      <alignment horizontal="center" vertical="center"/>
    </xf>
    <xf numFmtId="0" fontId="62" fillId="4" borderId="9" xfId="261" applyFont="1" applyFill="1" applyBorder="1" applyAlignment="1">
      <alignment vertical="top" wrapText="1"/>
    </xf>
    <xf numFmtId="0" fontId="62" fillId="0" borderId="0" xfId="259" applyFont="1" applyFill="1" applyBorder="1" applyAlignment="1">
      <alignment vertical="top" wrapText="1"/>
    </xf>
    <xf numFmtId="0" fontId="29" fillId="0" borderId="8" xfId="259" applyFont="1" applyFill="1" applyBorder="1" applyAlignment="1">
      <alignment horizontal="center" vertical="top"/>
    </xf>
    <xf numFmtId="0" fontId="62" fillId="4" borderId="8" xfId="261" applyFont="1" applyFill="1" applyBorder="1" applyAlignment="1">
      <alignment vertical="top" wrapText="1"/>
    </xf>
    <xf numFmtId="0" fontId="29" fillId="0" borderId="8" xfId="261" applyFont="1" applyFill="1" applyBorder="1" applyAlignment="1">
      <alignment horizontal="left" vertical="top" wrapText="1"/>
    </xf>
    <xf numFmtId="0" fontId="29" fillId="49" borderId="8" xfId="259" applyFont="1" applyFill="1" applyBorder="1" applyAlignment="1">
      <alignment horizontal="center" vertical="center"/>
    </xf>
    <xf numFmtId="0" fontId="29" fillId="0" borderId="8" xfId="259" applyFont="1" applyFill="1" applyBorder="1" applyAlignment="1">
      <alignment horizontal="center" vertical="center"/>
    </xf>
    <xf numFmtId="1" fontId="62" fillId="0" borderId="8" xfId="259" applyNumberFormat="1" applyFont="1" applyFill="1" applyBorder="1" applyAlignment="1">
      <alignment horizontal="center" vertical="center"/>
    </xf>
    <xf numFmtId="7" fontId="29" fillId="49" borderId="8" xfId="260" applyNumberFormat="1" applyFont="1" applyFill="1" applyBorder="1" applyAlignment="1">
      <alignment horizontal="center" vertical="center"/>
    </xf>
    <xf numFmtId="7" fontId="29" fillId="0" borderId="8" xfId="260" applyNumberFormat="1" applyFont="1" applyFill="1" applyBorder="1" applyAlignment="1">
      <alignment horizontal="center" vertical="center"/>
    </xf>
    <xf numFmtId="44" fontId="29" fillId="0" borderId="8" xfId="260" applyFont="1" applyFill="1" applyBorder="1" applyAlignment="1">
      <alignment horizontal="center" vertical="center" wrapText="1"/>
    </xf>
    <xf numFmtId="0" fontId="29" fillId="0" borderId="8" xfId="259" applyFont="1" applyFill="1" applyBorder="1" applyAlignment="1">
      <alignment vertical="center" wrapText="1"/>
    </xf>
    <xf numFmtId="0" fontId="29" fillId="0" borderId="8" xfId="259" applyFont="1" applyFill="1" applyBorder="1" applyAlignment="1">
      <alignment horizontal="center" vertical="center" wrapText="1"/>
    </xf>
    <xf numFmtId="0" fontId="29" fillId="0" borderId="8" xfId="259" applyFont="1" applyBorder="1" applyAlignment="1">
      <alignment horizontal="center" vertical="center" wrapText="1"/>
    </xf>
    <xf numFmtId="170" fontId="29" fillId="0" borderId="7" xfId="260" applyNumberFormat="1" applyFont="1" applyFill="1" applyBorder="1" applyAlignment="1">
      <alignment horizontal="center" vertical="center"/>
    </xf>
    <xf numFmtId="170" fontId="29" fillId="4" borderId="0" xfId="260" applyNumberFormat="1" applyFont="1" applyFill="1" applyBorder="1" applyAlignment="1">
      <alignment horizontal="center" vertical="center"/>
    </xf>
    <xf numFmtId="170" fontId="29" fillId="0" borderId="0" xfId="260" applyNumberFormat="1" applyFont="1" applyFill="1" applyBorder="1" applyAlignment="1">
      <alignment horizontal="center" vertical="center"/>
    </xf>
    <xf numFmtId="170" fontId="29" fillId="0" borderId="9" xfId="260" applyNumberFormat="1" applyFont="1" applyFill="1" applyBorder="1" applyAlignment="1">
      <alignment horizontal="center" vertical="center"/>
    </xf>
    <xf numFmtId="172" fontId="29" fillId="4" borderId="0" xfId="260" applyNumberFormat="1" applyFont="1" applyFill="1" applyBorder="1" applyAlignment="1">
      <alignment horizontal="center" vertical="center"/>
    </xf>
    <xf numFmtId="172" fontId="29" fillId="0" borderId="0" xfId="260" applyNumberFormat="1" applyFont="1" applyFill="1" applyBorder="1" applyAlignment="1">
      <alignment horizontal="center" vertical="center"/>
    </xf>
    <xf numFmtId="0" fontId="29" fillId="4" borderId="0" xfId="259" applyFont="1" applyFill="1" applyBorder="1" applyAlignment="1">
      <alignment horizontal="center" vertical="top"/>
    </xf>
    <xf numFmtId="0" fontId="29" fillId="4" borderId="0" xfId="259" applyFont="1" applyFill="1" applyBorder="1" applyAlignment="1">
      <alignment horizontal="left" vertical="top" wrapText="1"/>
    </xf>
    <xf numFmtId="1" fontId="29" fillId="4" borderId="0" xfId="259" applyNumberFormat="1" applyFont="1" applyFill="1" applyBorder="1" applyAlignment="1">
      <alignment horizontal="center" vertical="center"/>
    </xf>
    <xf numFmtId="44" fontId="29" fillId="4" borderId="0" xfId="260" applyFont="1" applyFill="1" applyBorder="1" applyAlignment="1">
      <alignment horizontal="center" vertical="center"/>
    </xf>
    <xf numFmtId="44" fontId="29" fillId="4" borderId="0" xfId="260" applyFont="1" applyFill="1" applyBorder="1" applyAlignment="1">
      <alignment horizontal="center" vertical="center" wrapText="1"/>
    </xf>
    <xf numFmtId="0" fontId="29" fillId="4" borderId="0" xfId="259" applyFont="1" applyFill="1" applyBorder="1" applyAlignment="1">
      <alignment vertical="center" wrapText="1"/>
    </xf>
    <xf numFmtId="0" fontId="29" fillId="4" borderId="0" xfId="259" applyFont="1" applyFill="1" applyBorder="1" applyAlignment="1">
      <alignment horizontal="center" vertical="center" wrapText="1"/>
    </xf>
    <xf numFmtId="0" fontId="3" fillId="0" borderId="0" xfId="259" applyFont="1" applyFill="1" applyAlignment="1">
      <alignment horizontal="center"/>
    </xf>
    <xf numFmtId="0" fontId="3" fillId="0" borderId="0" xfId="259" applyFont="1"/>
    <xf numFmtId="1" fontId="3" fillId="0" borderId="0" xfId="259" applyNumberFormat="1" applyFont="1"/>
    <xf numFmtId="0" fontId="3" fillId="0" borderId="0" xfId="259" applyFont="1" applyAlignment="1">
      <alignment vertical="top" wrapText="1"/>
    </xf>
    <xf numFmtId="0" fontId="29" fillId="0" borderId="0" xfId="259" applyFont="1" applyFill="1" applyBorder="1" applyAlignment="1">
      <alignment horizontal="center" vertical="center"/>
    </xf>
    <xf numFmtId="0" fontId="3" fillId="0" borderId="0" xfId="259" applyFont="1" applyFill="1" applyBorder="1"/>
    <xf numFmtId="0" fontId="29" fillId="8" borderId="9" xfId="259" applyFont="1" applyFill="1" applyBorder="1" applyAlignment="1">
      <alignment vertical="top" wrapText="1"/>
    </xf>
    <xf numFmtId="189" fontId="29" fillId="8" borderId="9" xfId="259" applyNumberFormat="1" applyFont="1" applyFill="1" applyBorder="1" applyAlignment="1">
      <alignment horizontal="center" vertical="center" wrapText="1"/>
    </xf>
    <xf numFmtId="0" fontId="29" fillId="49" borderId="9" xfId="259" applyFont="1" applyFill="1" applyBorder="1" applyAlignment="1">
      <alignment horizontal="center" vertical="center" wrapText="1"/>
    </xf>
    <xf numFmtId="0" fontId="29" fillId="49" borderId="9" xfId="259" applyFont="1" applyFill="1" applyBorder="1" applyAlignment="1">
      <alignment vertical="top" wrapText="1"/>
    </xf>
    <xf numFmtId="4" fontId="29" fillId="49" borderId="9" xfId="260" applyNumberFormat="1" applyFont="1" applyFill="1" applyBorder="1" applyAlignment="1">
      <alignment horizontal="center" vertical="center"/>
    </xf>
    <xf numFmtId="4" fontId="29" fillId="49" borderId="8" xfId="260" applyNumberFormat="1" applyFont="1" applyFill="1" applyBorder="1" applyAlignment="1">
      <alignment horizontal="center" vertical="center"/>
    </xf>
    <xf numFmtId="0" fontId="7" fillId="5" borderId="1"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7" fillId="5" borderId="3" xfId="5" applyFont="1" applyFill="1" applyBorder="1" applyAlignment="1">
      <alignment horizontal="center" vertical="center" wrapText="1"/>
    </xf>
    <xf numFmtId="0" fontId="7" fillId="5" borderId="4" xfId="5" applyFont="1" applyFill="1" applyBorder="1" applyAlignment="1">
      <alignment horizontal="center" vertical="center" wrapText="1"/>
    </xf>
    <xf numFmtId="0" fontId="7" fillId="5" borderId="5" xfId="5" applyFont="1" applyFill="1" applyBorder="1" applyAlignment="1">
      <alignment horizontal="center" vertical="center" wrapText="1"/>
    </xf>
    <xf numFmtId="0" fontId="7" fillId="5" borderId="6" xfId="5" applyFont="1" applyFill="1" applyBorder="1" applyAlignment="1">
      <alignment horizontal="center" vertical="center" wrapText="1"/>
    </xf>
    <xf numFmtId="0" fontId="8" fillId="6" borderId="8" xfId="5" applyFont="1" applyFill="1" applyBorder="1" applyAlignment="1">
      <alignment horizontal="center" vertical="center" wrapText="1"/>
    </xf>
    <xf numFmtId="0" fontId="8" fillId="6" borderId="10" xfId="5" applyFont="1" applyFill="1" applyBorder="1" applyAlignment="1">
      <alignment horizontal="center" vertical="center" wrapText="1"/>
    </xf>
    <xf numFmtId="0" fontId="8" fillId="6" borderId="7" xfId="5" applyFont="1" applyFill="1" applyBorder="1" applyAlignment="1">
      <alignment horizontal="center" vertical="center" wrapText="1"/>
    </xf>
    <xf numFmtId="0" fontId="8" fillId="6" borderId="1" xfId="5" applyFont="1" applyFill="1" applyBorder="1" applyAlignment="1">
      <alignment horizontal="center" vertical="center" wrapText="1"/>
    </xf>
    <xf numFmtId="0" fontId="8" fillId="6" borderId="3" xfId="5" applyFont="1" applyFill="1" applyBorder="1" applyAlignment="1">
      <alignment horizontal="center" vertical="center" wrapText="1"/>
    </xf>
    <xf numFmtId="0" fontId="8" fillId="6" borderId="14" xfId="5" applyFont="1" applyFill="1" applyBorder="1" applyAlignment="1">
      <alignment horizontal="center" vertical="center" wrapText="1"/>
    </xf>
    <xf numFmtId="0" fontId="8" fillId="6" borderId="15" xfId="5" applyFont="1" applyFill="1" applyBorder="1" applyAlignment="1">
      <alignment horizontal="center" vertical="center" wrapText="1"/>
    </xf>
    <xf numFmtId="0" fontId="8" fillId="6" borderId="4" xfId="5" applyFont="1" applyFill="1" applyBorder="1" applyAlignment="1">
      <alignment horizontal="center" vertical="center" wrapText="1"/>
    </xf>
    <xf numFmtId="0" fontId="8" fillId="6" borderId="6" xfId="5" applyFont="1" applyFill="1" applyBorder="1" applyAlignment="1">
      <alignment horizontal="center" vertical="center" wrapText="1"/>
    </xf>
    <xf numFmtId="0" fontId="8" fillId="7" borderId="11" xfId="5" applyFont="1" applyFill="1" applyBorder="1" applyAlignment="1">
      <alignment horizontal="center" vertical="center" wrapText="1"/>
    </xf>
    <xf numFmtId="0" fontId="8" fillId="7" borderId="12" xfId="5" applyFont="1" applyFill="1" applyBorder="1" applyAlignment="1">
      <alignment horizontal="center" vertical="center" wrapText="1"/>
    </xf>
    <xf numFmtId="0" fontId="8" fillId="7" borderId="13" xfId="5" applyFont="1" applyFill="1" applyBorder="1" applyAlignment="1">
      <alignment horizontal="center" vertical="center" wrapText="1"/>
    </xf>
    <xf numFmtId="0" fontId="8" fillId="8" borderId="11" xfId="5" applyFont="1" applyFill="1" applyBorder="1" applyAlignment="1">
      <alignment horizontal="center" vertical="center" wrapText="1"/>
    </xf>
    <xf numFmtId="0" fontId="8" fillId="8" borderId="12" xfId="5" applyFont="1" applyFill="1" applyBorder="1" applyAlignment="1">
      <alignment horizontal="center" vertical="center" wrapText="1"/>
    </xf>
    <xf numFmtId="0" fontId="8" fillId="8" borderId="13" xfId="5" applyFont="1" applyFill="1" applyBorder="1" applyAlignment="1">
      <alignment horizontal="center" vertical="center" wrapText="1"/>
    </xf>
    <xf numFmtId="0" fontId="8" fillId="9" borderId="11" xfId="5" applyFont="1" applyFill="1" applyBorder="1" applyAlignment="1">
      <alignment horizontal="center" vertical="center" wrapText="1"/>
    </xf>
    <xf numFmtId="0" fontId="8" fillId="9" borderId="13" xfId="5" applyFont="1" applyFill="1" applyBorder="1" applyAlignment="1">
      <alignment horizontal="center" vertical="center" wrapText="1"/>
    </xf>
    <xf numFmtId="0" fontId="8" fillId="7" borderId="8" xfId="5" applyFont="1" applyFill="1" applyBorder="1" applyAlignment="1">
      <alignment horizontal="center" vertical="center" wrapText="1"/>
    </xf>
    <xf numFmtId="0" fontId="8" fillId="7" borderId="7" xfId="5" applyFont="1" applyFill="1" applyBorder="1" applyAlignment="1">
      <alignment horizontal="center" vertical="center" wrapText="1"/>
    </xf>
    <xf numFmtId="0" fontId="8" fillId="8" borderId="8" xfId="5" applyFont="1" applyFill="1" applyBorder="1" applyAlignment="1">
      <alignment horizontal="center" vertical="center" wrapText="1"/>
    </xf>
    <xf numFmtId="0" fontId="8" fillId="8" borderId="7" xfId="5" applyFont="1" applyFill="1" applyBorder="1" applyAlignment="1">
      <alignment horizontal="center" vertical="center" wrapText="1"/>
    </xf>
    <xf numFmtId="0" fontId="8" fillId="9" borderId="8" xfId="5" applyFont="1" applyFill="1" applyBorder="1" applyAlignment="1" applyProtection="1">
      <alignment horizontal="center" vertical="center" wrapText="1"/>
      <protection locked="0"/>
    </xf>
    <xf numFmtId="0" fontId="8" fillId="9" borderId="7" xfId="5" applyFont="1" applyFill="1" applyBorder="1" applyAlignment="1" applyProtection="1">
      <alignment horizontal="center" vertical="center" wrapText="1"/>
      <protection locked="0"/>
    </xf>
    <xf numFmtId="0" fontId="5" fillId="3" borderId="8" xfId="5" applyFont="1" applyFill="1" applyBorder="1" applyAlignment="1">
      <alignment horizontal="center" vertical="center" wrapText="1"/>
    </xf>
    <xf numFmtId="0" fontId="5" fillId="3" borderId="10" xfId="5" applyFont="1" applyFill="1" applyBorder="1" applyAlignment="1">
      <alignment horizontal="center" vertical="center" wrapText="1"/>
    </xf>
    <xf numFmtId="0" fontId="5" fillId="3" borderId="7" xfId="5" applyFont="1" applyFill="1" applyBorder="1" applyAlignment="1">
      <alignment horizontal="center" vertical="center" wrapText="1"/>
    </xf>
    <xf numFmtId="0" fontId="5" fillId="3" borderId="17" xfId="5" applyFont="1" applyFill="1" applyBorder="1" applyAlignment="1">
      <alignment horizontal="center"/>
    </xf>
    <xf numFmtId="0" fontId="5" fillId="3" borderId="18" xfId="5" applyFont="1" applyFill="1" applyBorder="1" applyAlignment="1">
      <alignment horizontal="center"/>
    </xf>
    <xf numFmtId="0" fontId="5" fillId="3" borderId="20" xfId="5" applyFont="1" applyFill="1" applyBorder="1" applyAlignment="1">
      <alignment horizontal="center"/>
    </xf>
    <xf numFmtId="0" fontId="5" fillId="3" borderId="21"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8" fillId="6" borderId="2" xfId="5" applyFont="1" applyFill="1" applyBorder="1" applyAlignment="1">
      <alignment horizontal="center" vertical="center" wrapText="1"/>
    </xf>
    <xf numFmtId="0" fontId="8" fillId="6" borderId="0" xfId="5" applyFont="1" applyFill="1" applyBorder="1" applyAlignment="1">
      <alignment horizontal="center" vertical="center" wrapText="1"/>
    </xf>
    <xf numFmtId="0" fontId="8" fillId="6" borderId="5" xfId="5" applyFont="1" applyFill="1" applyBorder="1" applyAlignment="1">
      <alignment horizontal="center" vertical="center" wrapText="1"/>
    </xf>
    <xf numFmtId="0" fontId="8" fillId="7" borderId="8" xfId="8" applyFont="1" applyFill="1" applyBorder="1" applyAlignment="1" applyProtection="1">
      <alignment horizontal="center" vertical="center" wrapText="1"/>
    </xf>
    <xf numFmtId="0" fontId="8" fillId="7" borderId="7" xfId="8" applyFont="1" applyFill="1" applyBorder="1" applyAlignment="1" applyProtection="1">
      <alignment horizontal="center" vertical="center" wrapText="1"/>
    </xf>
    <xf numFmtId="168" fontId="5" fillId="0" borderId="27" xfId="9" applyNumberFormat="1" applyFont="1" applyFill="1" applyBorder="1" applyAlignment="1">
      <alignment horizontal="center"/>
    </xf>
    <xf numFmtId="168" fontId="5" fillId="0" borderId="18" xfId="9" applyNumberFormat="1" applyFont="1" applyFill="1" applyBorder="1" applyAlignment="1">
      <alignment horizontal="center"/>
    </xf>
    <xf numFmtId="168" fontId="5" fillId="0" borderId="28" xfId="9" applyNumberFormat="1" applyFont="1" applyBorder="1" applyAlignment="1">
      <alignment horizontal="center"/>
    </xf>
    <xf numFmtId="168" fontId="5" fillId="0" borderId="21" xfId="9" applyNumberFormat="1" applyFont="1" applyBorder="1" applyAlignment="1">
      <alignment horizontal="center"/>
    </xf>
    <xf numFmtId="168" fontId="5" fillId="0" borderId="30" xfId="9" applyNumberFormat="1" applyFont="1" applyBorder="1" applyAlignment="1">
      <alignment horizontal="center"/>
    </xf>
    <xf numFmtId="168" fontId="5" fillId="0" borderId="25" xfId="9" applyNumberFormat="1" applyFont="1" applyBorder="1" applyAlignment="1">
      <alignment horizontal="center"/>
    </xf>
    <xf numFmtId="168" fontId="5" fillId="0" borderId="27" xfId="9" applyNumberFormat="1" applyFont="1" applyBorder="1" applyAlignment="1">
      <alignment horizontal="center"/>
    </xf>
    <xf numFmtId="168" fontId="5" fillId="0" borderId="18" xfId="9" applyNumberFormat="1" applyFont="1" applyBorder="1" applyAlignment="1">
      <alignment horizontal="center"/>
    </xf>
    <xf numFmtId="0" fontId="5" fillId="0" borderId="0" xfId="5" applyFont="1" applyBorder="1" applyAlignment="1">
      <alignment horizontal="left" vertical="top" wrapText="1"/>
    </xf>
    <xf numFmtId="0" fontId="3" fillId="4" borderId="0" xfId="5" applyFont="1" applyFill="1" applyBorder="1" applyAlignment="1">
      <alignment horizontal="left"/>
    </xf>
    <xf numFmtId="0" fontId="3" fillId="4" borderId="0" xfId="5" applyFont="1" applyFill="1" applyBorder="1" applyAlignment="1">
      <alignment horizontal="left" vertical="top" wrapText="1"/>
    </xf>
    <xf numFmtId="0" fontId="5" fillId="4" borderId="0" xfId="5" applyFont="1" applyFill="1" applyBorder="1" applyAlignment="1">
      <alignment horizontal="left" vertical="center"/>
    </xf>
    <xf numFmtId="0" fontId="5" fillId="4" borderId="0" xfId="5" applyFont="1" applyFill="1" applyBorder="1" applyAlignment="1">
      <alignment horizontal="left" vertical="center" wrapText="1"/>
    </xf>
    <xf numFmtId="0" fontId="5" fillId="4" borderId="0" xfId="5" applyFont="1" applyFill="1" applyBorder="1" applyAlignment="1">
      <alignment horizontal="left" vertical="top" wrapText="1"/>
    </xf>
    <xf numFmtId="168" fontId="5" fillId="0" borderId="31" xfId="9" applyNumberFormat="1" applyFont="1" applyBorder="1" applyAlignment="1">
      <alignment horizontal="center"/>
    </xf>
    <xf numFmtId="168" fontId="5" fillId="0" borderId="32" xfId="9" applyNumberFormat="1" applyFont="1" applyBorder="1" applyAlignment="1">
      <alignment horizontal="center"/>
    </xf>
    <xf numFmtId="0" fontId="5" fillId="3" borderId="8" xfId="5" applyFont="1" applyFill="1" applyBorder="1" applyAlignment="1">
      <alignment horizontal="left" vertical="center" wrapText="1"/>
    </xf>
    <xf numFmtId="0" fontId="5" fillId="3" borderId="10" xfId="5" applyFont="1" applyFill="1" applyBorder="1" applyAlignment="1">
      <alignment horizontal="left" vertical="center" wrapText="1"/>
    </xf>
    <xf numFmtId="0" fontId="5" fillId="3" borderId="7" xfId="5" applyFont="1" applyFill="1" applyBorder="1" applyAlignment="1">
      <alignment horizontal="left" vertical="center" wrapText="1"/>
    </xf>
    <xf numFmtId="0" fontId="5" fillId="3" borderId="1" xfId="5" applyFont="1" applyFill="1" applyBorder="1" applyAlignment="1">
      <alignment horizontal="left" vertical="center" wrapText="1"/>
    </xf>
    <xf numFmtId="0" fontId="5" fillId="3" borderId="14" xfId="5" applyFont="1" applyFill="1" applyBorder="1" applyAlignment="1">
      <alignment horizontal="left" vertical="center" wrapText="1"/>
    </xf>
    <xf numFmtId="0" fontId="5" fillId="3" borderId="4" xfId="5" applyFont="1" applyFill="1" applyBorder="1" applyAlignment="1">
      <alignment horizontal="left" vertical="center" wrapText="1"/>
    </xf>
    <xf numFmtId="0" fontId="8" fillId="49" borderId="8" xfId="5" applyFont="1" applyFill="1" applyBorder="1" applyAlignment="1" applyProtection="1">
      <alignment horizontal="center" vertical="center" wrapText="1"/>
      <protection locked="0"/>
    </xf>
    <xf numFmtId="0" fontId="8" fillId="49" borderId="7" xfId="5" applyFont="1" applyFill="1" applyBorder="1" applyAlignment="1" applyProtection="1">
      <alignment horizontal="center" vertical="center" wrapText="1"/>
      <protection locked="0"/>
    </xf>
    <xf numFmtId="0" fontId="8" fillId="49" borderId="11" xfId="5" applyFont="1" applyFill="1" applyBorder="1" applyAlignment="1">
      <alignment horizontal="center" vertical="center" wrapText="1"/>
    </xf>
    <xf numFmtId="0" fontId="8" fillId="49" borderId="13" xfId="5" applyFont="1" applyFill="1" applyBorder="1" applyAlignment="1">
      <alignment horizontal="center" vertical="center" wrapText="1"/>
    </xf>
    <xf numFmtId="0" fontId="8" fillId="8" borderId="4" xfId="5" applyFont="1" applyFill="1" applyBorder="1" applyAlignment="1">
      <alignment horizontal="center" vertical="center" wrapText="1"/>
    </xf>
    <xf numFmtId="0" fontId="8" fillId="8" borderId="5" xfId="5" applyFont="1" applyFill="1" applyBorder="1" applyAlignment="1">
      <alignment horizontal="center" vertical="center" wrapText="1"/>
    </xf>
    <xf numFmtId="0" fontId="8" fillId="8" borderId="6" xfId="5" applyFont="1" applyFill="1" applyBorder="1" applyAlignment="1">
      <alignment horizontal="center" vertical="center" wrapText="1"/>
    </xf>
    <xf numFmtId="0" fontId="8" fillId="9" borderId="4" xfId="5" applyFont="1" applyFill="1" applyBorder="1" applyAlignment="1">
      <alignment horizontal="center" vertical="center" wrapText="1"/>
    </xf>
    <xf numFmtId="0" fontId="8" fillId="9" borderId="6" xfId="5" applyFont="1" applyFill="1" applyBorder="1" applyAlignment="1">
      <alignment horizontal="center" vertical="center" wrapText="1"/>
    </xf>
    <xf numFmtId="165" fontId="8" fillId="8" borderId="11" xfId="6" applyNumberFormat="1" applyFont="1" applyFill="1" applyBorder="1" applyAlignment="1">
      <alignment horizontal="center" vertical="center" wrapText="1"/>
    </xf>
    <xf numFmtId="165" fontId="8" fillId="8" borderId="13" xfId="6" applyNumberFormat="1" applyFont="1" applyFill="1" applyBorder="1" applyAlignment="1">
      <alignment horizontal="center" vertical="center" wrapText="1"/>
    </xf>
    <xf numFmtId="0" fontId="8" fillId="7" borderId="9" xfId="5" applyFont="1" applyFill="1" applyBorder="1" applyAlignment="1">
      <alignment horizontal="center" vertical="center" wrapText="1"/>
    </xf>
    <xf numFmtId="0" fontId="8" fillId="6" borderId="9"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7" borderId="11" xfId="5" applyFont="1" applyFill="1" applyBorder="1" applyAlignment="1" applyProtection="1">
      <alignment horizontal="center" vertical="center" wrapText="1"/>
      <protection locked="0"/>
    </xf>
    <xf numFmtId="0" fontId="8" fillId="7" borderId="13" xfId="5" applyFont="1" applyFill="1" applyBorder="1" applyAlignment="1" applyProtection="1">
      <alignment horizontal="center" vertical="center" wrapText="1"/>
      <protection locked="0"/>
    </xf>
    <xf numFmtId="0" fontId="8" fillId="8" borderId="9" xfId="5" applyFont="1" applyFill="1" applyBorder="1" applyAlignment="1">
      <alignment horizontal="center" vertical="center" wrapText="1"/>
    </xf>
    <xf numFmtId="0" fontId="5" fillId="3" borderId="32" xfId="5" applyFont="1" applyFill="1" applyBorder="1" applyAlignment="1">
      <alignment horizontal="left" vertical="center" wrapText="1"/>
    </xf>
    <xf numFmtId="0" fontId="5" fillId="3" borderId="15" xfId="5" applyFont="1" applyFill="1" applyBorder="1" applyAlignment="1">
      <alignment horizontal="left" vertical="center" wrapText="1"/>
    </xf>
    <xf numFmtId="0" fontId="5" fillId="3" borderId="22" xfId="5" applyFont="1" applyFill="1" applyBorder="1" applyAlignment="1">
      <alignment horizontal="left" vertical="center" wrapText="1"/>
    </xf>
    <xf numFmtId="0" fontId="8" fillId="7" borderId="12" xfId="5" applyFont="1" applyFill="1" applyBorder="1" applyAlignment="1" applyProtection="1">
      <alignment horizontal="center" vertical="center" wrapText="1"/>
      <protection locked="0"/>
    </xf>
    <xf numFmtId="0" fontId="8" fillId="7" borderId="1" xfId="5" applyFont="1" applyFill="1" applyBorder="1" applyAlignment="1">
      <alignment horizontal="center" vertical="center" wrapText="1"/>
    </xf>
    <xf numFmtId="0" fontId="5" fillId="7" borderId="14" xfId="5" applyFont="1" applyFill="1" applyBorder="1" applyAlignment="1">
      <alignment horizontal="center" vertical="center" wrapText="1"/>
    </xf>
    <xf numFmtId="0" fontId="1" fillId="0" borderId="8" xfId="5" applyFont="1" applyBorder="1" applyAlignment="1">
      <alignment horizontal="center" vertical="center" wrapText="1"/>
    </xf>
    <xf numFmtId="0" fontId="1" fillId="0" borderId="10" xfId="5" applyFont="1" applyBorder="1" applyAlignment="1">
      <alignment horizontal="center" vertical="center" wrapText="1"/>
    </xf>
    <xf numFmtId="0" fontId="1" fillId="0" borderId="7" xfId="5" applyFont="1" applyBorder="1" applyAlignment="1">
      <alignment horizontal="center" vertical="center" wrapText="1"/>
    </xf>
    <xf numFmtId="0" fontId="1" fillId="0" borderId="8" xfId="5" applyFont="1" applyBorder="1" applyAlignment="1">
      <alignment horizontal="center" vertical="center"/>
    </xf>
    <xf numFmtId="0" fontId="1" fillId="0" borderId="10" xfId="5" applyFont="1" applyBorder="1" applyAlignment="1">
      <alignment horizontal="center" vertical="center"/>
    </xf>
    <xf numFmtId="0" fontId="1" fillId="0" borderId="7" xfId="5" applyFont="1" applyBorder="1" applyAlignment="1">
      <alignment horizontal="center" vertical="center"/>
    </xf>
    <xf numFmtId="0" fontId="8" fillId="7" borderId="8" xfId="5" applyFont="1" applyFill="1" applyBorder="1" applyAlignment="1" applyProtection="1">
      <alignment horizontal="center" vertical="center" wrapText="1"/>
      <protection locked="0"/>
    </xf>
    <xf numFmtId="0" fontId="8" fillId="7" borderId="7" xfId="5" applyFont="1" applyFill="1" applyBorder="1" applyAlignment="1" applyProtection="1">
      <alignment horizontal="center" vertical="center" wrapText="1"/>
      <protection locked="0"/>
    </xf>
    <xf numFmtId="0" fontId="22" fillId="5" borderId="11" xfId="5" applyFont="1" applyFill="1" applyBorder="1" applyAlignment="1">
      <alignment horizontal="center"/>
    </xf>
    <xf numFmtId="0" fontId="22" fillId="5" borderId="12" xfId="5" applyFont="1" applyFill="1" applyBorder="1" applyAlignment="1">
      <alignment horizontal="center"/>
    </xf>
    <xf numFmtId="0" fontId="22" fillId="5" borderId="13" xfId="5" applyFont="1" applyFill="1" applyBorder="1" applyAlignment="1">
      <alignment horizontal="center"/>
    </xf>
    <xf numFmtId="0" fontId="5" fillId="3" borderId="4" xfId="5" applyFont="1" applyFill="1" applyBorder="1" applyAlignment="1">
      <alignment horizontal="left" vertical="top" wrapText="1"/>
    </xf>
    <xf numFmtId="0" fontId="5" fillId="3" borderId="5" xfId="5" applyFont="1" applyFill="1" applyBorder="1" applyAlignment="1">
      <alignment horizontal="left" vertical="top" wrapText="1"/>
    </xf>
    <xf numFmtId="0" fontId="5" fillId="3" borderId="6" xfId="5" applyFont="1" applyFill="1" applyBorder="1" applyAlignment="1">
      <alignment horizontal="left" vertical="top" wrapText="1"/>
    </xf>
    <xf numFmtId="0" fontId="7" fillId="5" borderId="11" xfId="203" applyFont="1" applyFill="1" applyBorder="1" applyAlignment="1" applyProtection="1">
      <alignment horizontal="center" vertical="center" wrapText="1"/>
    </xf>
    <xf numFmtId="0" fontId="7" fillId="5" borderId="12" xfId="203" applyFont="1" applyFill="1" applyBorder="1" applyAlignment="1" applyProtection="1">
      <alignment horizontal="center" vertical="center" wrapText="1"/>
    </xf>
    <xf numFmtId="0" fontId="7" fillId="5" borderId="13" xfId="203" applyFont="1" applyFill="1" applyBorder="1" applyAlignment="1" applyProtection="1">
      <alignment horizontal="center" vertical="center" wrapText="1"/>
    </xf>
    <xf numFmtId="0" fontId="8" fillId="7" borderId="9" xfId="203" applyFont="1" applyFill="1" applyBorder="1" applyAlignment="1" applyProtection="1">
      <alignment horizontal="center" vertical="center" wrapText="1"/>
    </xf>
    <xf numFmtId="0" fontId="3" fillId="7" borderId="9" xfId="2" applyFill="1" applyBorder="1" applyAlignment="1" applyProtection="1">
      <alignment horizontal="center" vertical="center" wrapText="1"/>
    </xf>
    <xf numFmtId="0" fontId="8" fillId="8" borderId="9" xfId="203" applyFont="1" applyFill="1" applyBorder="1" applyAlignment="1" applyProtection="1">
      <alignment horizontal="center" vertical="center" wrapText="1"/>
    </xf>
    <xf numFmtId="0" fontId="3" fillId="8" borderId="9" xfId="2" applyFill="1" applyBorder="1" applyAlignment="1" applyProtection="1">
      <alignment horizontal="center" vertical="center" wrapText="1"/>
    </xf>
    <xf numFmtId="0" fontId="5" fillId="4" borderId="58" xfId="5" applyFont="1" applyFill="1" applyBorder="1" applyAlignment="1">
      <alignment vertical="center" wrapText="1"/>
    </xf>
    <xf numFmtId="0" fontId="5" fillId="4" borderId="63" xfId="5" applyFont="1" applyFill="1" applyBorder="1" applyAlignment="1">
      <alignment vertical="center" wrapText="1"/>
    </xf>
    <xf numFmtId="0" fontId="5" fillId="4" borderId="0" xfId="5" applyFont="1" applyFill="1" applyBorder="1" applyAlignment="1">
      <alignment vertical="center" wrapText="1"/>
    </xf>
    <xf numFmtId="0" fontId="72" fillId="4" borderId="58" xfId="5" applyFont="1" applyFill="1" applyBorder="1" applyAlignment="1">
      <alignment horizontal="left" vertical="center" wrapText="1"/>
    </xf>
    <xf numFmtId="0" fontId="72" fillId="4" borderId="0" xfId="5" applyFont="1" applyFill="1" applyBorder="1" applyAlignment="1">
      <alignment horizontal="left" vertical="center" wrapText="1"/>
    </xf>
    <xf numFmtId="0" fontId="72" fillId="4" borderId="63" xfId="5" applyFont="1" applyFill="1" applyBorder="1" applyAlignment="1">
      <alignment horizontal="left" vertical="center" wrapText="1"/>
    </xf>
    <xf numFmtId="0" fontId="5" fillId="4" borderId="0" xfId="5" applyFont="1" applyFill="1" applyAlignment="1">
      <alignment vertical="center" wrapText="1"/>
    </xf>
    <xf numFmtId="0" fontId="5" fillId="4" borderId="58" xfId="5" applyFont="1" applyFill="1" applyBorder="1" applyAlignment="1">
      <alignment horizontal="left" vertical="center" wrapText="1"/>
    </xf>
    <xf numFmtId="0" fontId="5" fillId="4" borderId="63" xfId="5" applyFont="1" applyFill="1" applyBorder="1" applyAlignment="1">
      <alignment horizontal="left" vertical="center" wrapText="1"/>
    </xf>
    <xf numFmtId="0" fontId="29" fillId="0" borderId="9" xfId="259" applyFont="1" applyFill="1" applyBorder="1" applyAlignment="1">
      <alignment horizontal="center" vertical="center"/>
    </xf>
    <xf numFmtId="0" fontId="29" fillId="0" borderId="0" xfId="259" applyFont="1" applyFill="1" applyBorder="1" applyAlignment="1">
      <alignment horizontal="center" vertical="center"/>
    </xf>
    <xf numFmtId="0" fontId="29" fillId="0" borderId="7" xfId="259" applyFont="1" applyFill="1" applyBorder="1" applyAlignment="1">
      <alignment horizontal="center" vertical="center"/>
    </xf>
    <xf numFmtId="44" fontId="62" fillId="0" borderId="9" xfId="259" applyNumberFormat="1" applyFont="1" applyFill="1" applyBorder="1" applyAlignment="1">
      <alignment horizontal="center" vertical="center"/>
    </xf>
    <xf numFmtId="1" fontId="84" fillId="0" borderId="0" xfId="259" applyNumberFormat="1" applyFont="1" applyFill="1" applyBorder="1" applyAlignment="1">
      <alignment horizontal="center" vertical="center" wrapText="1"/>
    </xf>
    <xf numFmtId="0" fontId="84" fillId="0" borderId="0" xfId="259" applyFont="1" applyFill="1" applyBorder="1" applyAlignment="1">
      <alignment horizontal="center" vertical="top" wrapText="1"/>
    </xf>
    <xf numFmtId="0" fontId="84" fillId="0" borderId="0" xfId="259" applyFont="1" applyFill="1" applyBorder="1" applyAlignment="1">
      <alignment horizontal="center" vertical="center" wrapText="1"/>
    </xf>
    <xf numFmtId="0" fontId="84" fillId="5" borderId="9" xfId="259" applyFont="1" applyFill="1" applyBorder="1" applyAlignment="1">
      <alignment horizontal="center" vertical="center" wrapText="1"/>
    </xf>
    <xf numFmtId="0" fontId="84" fillId="5" borderId="8" xfId="259" applyFont="1" applyFill="1" applyBorder="1" applyAlignment="1">
      <alignment horizontal="center" vertical="center" wrapText="1"/>
    </xf>
    <xf numFmtId="0" fontId="82" fillId="4" borderId="0" xfId="259" applyFont="1" applyFill="1" applyBorder="1" applyAlignment="1">
      <alignment horizontal="center" vertical="center" wrapText="1"/>
    </xf>
    <xf numFmtId="0" fontId="29" fillId="4" borderId="0" xfId="259" applyFont="1" applyFill="1" applyBorder="1" applyAlignment="1">
      <alignment horizontal="left" vertical="top" wrapText="1"/>
    </xf>
    <xf numFmtId="1" fontId="84" fillId="5" borderId="9" xfId="259" applyNumberFormat="1" applyFont="1" applyFill="1" applyBorder="1" applyAlignment="1">
      <alignment horizontal="center" vertical="center" wrapText="1"/>
    </xf>
    <xf numFmtId="1" fontId="84" fillId="5" borderId="8" xfId="259" applyNumberFormat="1" applyFont="1" applyFill="1" applyBorder="1" applyAlignment="1">
      <alignment horizontal="center" vertical="center" wrapText="1"/>
    </xf>
    <xf numFmtId="0" fontId="84" fillId="5" borderId="9" xfId="259" applyFont="1" applyFill="1" applyBorder="1" applyAlignment="1">
      <alignment horizontal="center" vertical="top" wrapText="1"/>
    </xf>
    <xf numFmtId="0" fontId="81" fillId="4" borderId="0" xfId="259" applyFont="1" applyFill="1" applyBorder="1" applyAlignment="1">
      <alignment horizontal="center" vertical="center" wrapText="1"/>
    </xf>
    <xf numFmtId="0" fontId="29" fillId="0" borderId="9" xfId="259" applyFont="1" applyFill="1" applyBorder="1" applyAlignment="1">
      <alignment horizontal="left" vertical="top" wrapText="1"/>
    </xf>
    <xf numFmtId="0" fontId="77" fillId="4" borderId="0" xfId="259" applyFont="1" applyFill="1" applyBorder="1" applyAlignment="1">
      <alignment horizontal="center" vertical="center" wrapText="1"/>
    </xf>
    <xf numFmtId="0" fontId="3" fillId="0" borderId="0" xfId="259" applyFont="1" applyFill="1" applyBorder="1"/>
    <xf numFmtId="169" fontId="5" fillId="0" borderId="3" xfId="6" applyNumberFormat="1" applyFont="1" applyFill="1" applyBorder="1" applyAlignment="1">
      <alignment horizontal="center" vertical="center" wrapText="1"/>
    </xf>
    <xf numFmtId="169" fontId="5" fillId="0" borderId="15" xfId="6" applyNumberFormat="1" applyFont="1" applyFill="1" applyBorder="1" applyAlignment="1">
      <alignment horizontal="center" vertical="center" wrapText="1"/>
    </xf>
    <xf numFmtId="169" fontId="5" fillId="0" borderId="6" xfId="6" applyNumberFormat="1" applyFont="1" applyFill="1" applyBorder="1" applyAlignment="1">
      <alignment horizontal="center" vertical="center" wrapText="1"/>
    </xf>
  </cellXfs>
  <cellStyles count="400">
    <cellStyle name="20% - Accent1 2" xfId="12"/>
    <cellStyle name="20% - Accent1 3" xfId="13"/>
    <cellStyle name="20% - Accent1 4" xfId="14"/>
    <cellStyle name="20% - Accent2 2" xfId="15"/>
    <cellStyle name="20% - Accent2 3" xfId="16"/>
    <cellStyle name="20% - Accent2 4" xfId="17"/>
    <cellStyle name="20% - Accent3 2" xfId="18"/>
    <cellStyle name="20% - Accent3 2 2" xfId="262"/>
    <cellStyle name="20% - Accent3 3" xfId="19"/>
    <cellStyle name="20% - Accent3 4" xfId="20"/>
    <cellStyle name="20% - Accent4 2" xfId="21"/>
    <cellStyle name="20% - Accent4 3" xfId="22"/>
    <cellStyle name="20% - Accent4 4" xfId="23"/>
    <cellStyle name="20% - Accent5 2" xfId="24"/>
    <cellStyle name="20% - Accent5 3" xfId="25"/>
    <cellStyle name="20% - Accent5 4" xfId="26"/>
    <cellStyle name="20% - Accent6 2" xfId="27"/>
    <cellStyle name="20% - Accent6 3" xfId="28"/>
    <cellStyle name="40% - Accent1 2" xfId="29"/>
    <cellStyle name="40% - Accent1 3" xfId="30"/>
    <cellStyle name="40% - Accent1 4" xfId="31"/>
    <cellStyle name="40% - Accent1 4 2" xfId="32"/>
    <cellStyle name="40% - Accent1 4 2 2" xfId="33"/>
    <cellStyle name="40% - Accent1 4 2 2 2" xfId="263"/>
    <cellStyle name="40% - Accent1 4 2 3" xfId="264"/>
    <cellStyle name="40% - Accent1 4 2 3 2" xfId="265"/>
    <cellStyle name="40% - Accent1 4 2 4" xfId="266"/>
    <cellStyle name="40% - Accent1 4 3" xfId="34"/>
    <cellStyle name="40% - Accent1 4 3 2" xfId="267"/>
    <cellStyle name="40% - Accent1 4 4" xfId="35"/>
    <cellStyle name="40% - Accent1 4 4 2" xfId="268"/>
    <cellStyle name="40% - Accent1 4 5" xfId="269"/>
    <cellStyle name="40% - Accent1 4 5 2" xfId="270"/>
    <cellStyle name="40% - Accent1 4 6" xfId="271"/>
    <cellStyle name="40% - Accent1 5" xfId="36"/>
    <cellStyle name="40% - Accent2 2" xfId="37"/>
    <cellStyle name="40% - Accent2 3" xfId="38"/>
    <cellStyle name="40% - Accent2 4" xfId="39"/>
    <cellStyle name="40% - Accent3 2" xfId="40"/>
    <cellStyle name="40% - Accent3 3" xfId="41"/>
    <cellStyle name="40% - Accent3 4" xfId="42"/>
    <cellStyle name="40% - Accent4 2" xfId="43"/>
    <cellStyle name="40% - Accent4 3" xfId="44"/>
    <cellStyle name="40% - Accent4 4" xfId="45"/>
    <cellStyle name="40% - Accent5 2" xfId="46"/>
    <cellStyle name="40% - Accent5 3" xfId="47"/>
    <cellStyle name="40% - Accent5 4" xfId="48"/>
    <cellStyle name="40% - Accent6 2" xfId="49"/>
    <cellStyle name="40% - Accent6 3" xfId="50"/>
    <cellStyle name="40% - Accent6 4" xfId="51"/>
    <cellStyle name="60% - Accent1 2" xfId="52"/>
    <cellStyle name="60% - Accent1 3" xfId="53"/>
    <cellStyle name="60% - Accent1 4" xfId="54"/>
    <cellStyle name="60% - Accent2 2" xfId="55"/>
    <cellStyle name="60% - Accent2 3" xfId="56"/>
    <cellStyle name="60% - Accent2 4" xfId="57"/>
    <cellStyle name="60% - Accent3 2" xfId="58"/>
    <cellStyle name="60% - Accent3 3" xfId="59"/>
    <cellStyle name="60% - Accent3 4" xfId="60"/>
    <cellStyle name="60% - Accent4 2" xfId="61"/>
    <cellStyle name="60% - Accent4 3" xfId="62"/>
    <cellStyle name="60% - Accent4 4" xfId="63"/>
    <cellStyle name="60% - Accent5 2" xfId="64"/>
    <cellStyle name="60% - Accent5 3" xfId="65"/>
    <cellStyle name="60% - Accent5 4" xfId="66"/>
    <cellStyle name="60% - Accent6 2" xfId="67"/>
    <cellStyle name="60% - Accent6 3" xfId="68"/>
    <cellStyle name="60% - Accent6 4" xfId="69"/>
    <cellStyle name="Accent1 2" xfId="70"/>
    <cellStyle name="Accent1 3" xfId="71"/>
    <cellStyle name="Accent1 4" xfId="72"/>
    <cellStyle name="Accent2 2" xfId="73"/>
    <cellStyle name="Accent2 3" xfId="74"/>
    <cellStyle name="Accent3 2" xfId="75"/>
    <cellStyle name="Accent3 3" xfId="76"/>
    <cellStyle name="Accent4 2" xfId="77"/>
    <cellStyle name="Accent4 3" xfId="78"/>
    <cellStyle name="Accent4 4" xfId="79"/>
    <cellStyle name="Accent5 2" xfId="80"/>
    <cellStyle name="Accent5 3" xfId="81"/>
    <cellStyle name="Accent6 2" xfId="82"/>
    <cellStyle name="Accent6 3" xfId="83"/>
    <cellStyle name="Actual" xfId="84"/>
    <cellStyle name="ActualCurrency" xfId="85"/>
    <cellStyle name="ActualPercent" xfId="86"/>
    <cellStyle name="ActualValue" xfId="87"/>
    <cellStyle name="Bad 2" xfId="88"/>
    <cellStyle name="Bad 3" xfId="89"/>
    <cellStyle name="Blockout" xfId="90"/>
    <cellStyle name="Blockout 2" xfId="91"/>
    <cellStyle name="BLUE TABLE SHADED GREY" xfId="272"/>
    <cellStyle name="Calc 1" xfId="92"/>
    <cellStyle name="Calc 2" xfId="93"/>
    <cellStyle name="CalcRef" xfId="94"/>
    <cellStyle name="CalcRefCurrency" xfId="95"/>
    <cellStyle name="CalcRefPercent" xfId="96"/>
    <cellStyle name="CalcRefValue" xfId="97"/>
    <cellStyle name="Calculation 2" xfId="98"/>
    <cellStyle name="Calculation 3" xfId="99"/>
    <cellStyle name="Calculation 4" xfId="100"/>
    <cellStyle name="CaseSelection" xfId="101"/>
    <cellStyle name="Check Cell 2" xfId="102"/>
    <cellStyle name="Check Cell 3" xfId="103"/>
    <cellStyle name="Comma [0] 2" xfId="104"/>
    <cellStyle name="Comma [0] 3" xfId="105"/>
    <cellStyle name="Comma 10" xfId="106"/>
    <cellStyle name="Comma 12" xfId="107"/>
    <cellStyle name="Comma 12 2" xfId="273"/>
    <cellStyle name="Comma 2" xfId="108"/>
    <cellStyle name="Comma 2 2" xfId="109"/>
    <cellStyle name="Comma 2 2 2" xfId="4"/>
    <cellStyle name="Comma 2 3" xfId="110"/>
    <cellStyle name="Comma 2 3 2" xfId="111"/>
    <cellStyle name="Comma 2 3 2 2" xfId="274"/>
    <cellStyle name="Comma 2 3 3" xfId="275"/>
    <cellStyle name="Comma 2 3 3 2" xfId="276"/>
    <cellStyle name="Comma 2 3 4" xfId="277"/>
    <cellStyle name="Comma 2 4" xfId="112"/>
    <cellStyle name="Comma 2 4 2" xfId="278"/>
    <cellStyle name="Comma 2 4 2 2" xfId="279"/>
    <cellStyle name="Comma 2 4 3" xfId="280"/>
    <cellStyle name="Comma 2 4 3 2" xfId="281"/>
    <cellStyle name="Comma 2 4 4" xfId="282"/>
    <cellStyle name="Comma 2 5" xfId="113"/>
    <cellStyle name="Comma 2 6" xfId="283"/>
    <cellStyle name="Comma 2 6 2" xfId="284"/>
    <cellStyle name="Comma 2 7" xfId="285"/>
    <cellStyle name="Comma 2_Major Customer Project Data_15Nov2012" xfId="114"/>
    <cellStyle name="Comma 3" xfId="11"/>
    <cellStyle name="Comma 3 2" xfId="115"/>
    <cellStyle name="Comma 3 2 2" xfId="116"/>
    <cellStyle name="Comma 3 2 2 2" xfId="286"/>
    <cellStyle name="Comma 3 2 2 2 2" xfId="287"/>
    <cellStyle name="Comma 3 2 2 3" xfId="288"/>
    <cellStyle name="Comma 3 2 2 3 2" xfId="289"/>
    <cellStyle name="Comma 3 2 2 4" xfId="290"/>
    <cellStyle name="Comma 3 2 3" xfId="291"/>
    <cellStyle name="Comma 3 2 3 2" xfId="292"/>
    <cellStyle name="Comma 3 2 3 2 2" xfId="293"/>
    <cellStyle name="Comma 3 2 3 3" xfId="294"/>
    <cellStyle name="Comma 3 2 3 3 2" xfId="295"/>
    <cellStyle name="Comma 3 2 3 4" xfId="296"/>
    <cellStyle name="Comma 3 3" xfId="117"/>
    <cellStyle name="Comma 3 3 2" xfId="118"/>
    <cellStyle name="Comma 3 4" xfId="119"/>
    <cellStyle name="Comma 4" xfId="120"/>
    <cellStyle name="Comma 4 2" xfId="121"/>
    <cellStyle name="Comma 5" xfId="122"/>
    <cellStyle name="Comma 5 2" xfId="123"/>
    <cellStyle name="Comma 6" xfId="124"/>
    <cellStyle name="Comma 6 2" xfId="125"/>
    <cellStyle name="Comma 6 2 2" xfId="126"/>
    <cellStyle name="Comma 6 2 2 2" xfId="297"/>
    <cellStyle name="Comma 6 2 3" xfId="298"/>
    <cellStyle name="Comma 6 2 3 2" xfId="299"/>
    <cellStyle name="Comma 6 2 4" xfId="300"/>
    <cellStyle name="Comma 6 2 4 2" xfId="301"/>
    <cellStyle name="Comma 6 2 5" xfId="302"/>
    <cellStyle name="Comma 6 3" xfId="127"/>
    <cellStyle name="Comma 6 3 2" xfId="303"/>
    <cellStyle name="Comma 6 4" xfId="304"/>
    <cellStyle name="Comma 6 4 2" xfId="305"/>
    <cellStyle name="Comma 6 5" xfId="306"/>
    <cellStyle name="Comma 6 5 2" xfId="307"/>
    <cellStyle name="Comma 6 6" xfId="308"/>
    <cellStyle name="Comma 7" xfId="128"/>
    <cellStyle name="Comma 8" xfId="129"/>
    <cellStyle name="Comma 8 2" xfId="309"/>
    <cellStyle name="Comma 9" xfId="130"/>
    <cellStyle name="Comma 9 2" xfId="310"/>
    <cellStyle name="Comma_2010-11 Network Tariffs" xfId="9"/>
    <cellStyle name="Currency [0] 2" xfId="131"/>
    <cellStyle name="Currency [0] 3" xfId="132"/>
    <cellStyle name="Currency 10" xfId="133"/>
    <cellStyle name="Currency 11" xfId="134"/>
    <cellStyle name="Currency 12" xfId="135"/>
    <cellStyle name="Currency 13" xfId="260"/>
    <cellStyle name="Currency 2" xfId="10"/>
    <cellStyle name="Currency 2 2" xfId="3"/>
    <cellStyle name="Currency 2 2 2" xfId="311"/>
    <cellStyle name="Currency 2 3" xfId="312"/>
    <cellStyle name="Currency 2 4" xfId="313"/>
    <cellStyle name="Currency 2 4 2" xfId="314"/>
    <cellStyle name="Currency 2 4 2 2" xfId="315"/>
    <cellStyle name="Currency 2 4 3" xfId="316"/>
    <cellStyle name="Currency 2 4 3 2" xfId="317"/>
    <cellStyle name="Currency 2 4 4" xfId="318"/>
    <cellStyle name="Currency 3" xfId="136"/>
    <cellStyle name="Currency 3 2" xfId="137"/>
    <cellStyle name="Currency 4" xfId="138"/>
    <cellStyle name="Currency 4 2" xfId="139"/>
    <cellStyle name="Currency 4 2 2" xfId="319"/>
    <cellStyle name="Currency 4 2 2 2" xfId="320"/>
    <cellStyle name="Currency 4 2 3" xfId="321"/>
    <cellStyle name="Currency 4 2 3 2" xfId="322"/>
    <cellStyle name="Currency 4 2 4" xfId="323"/>
    <cellStyle name="Currency 5" xfId="140"/>
    <cellStyle name="Currency 5 2" xfId="141"/>
    <cellStyle name="Currency 6" xfId="142"/>
    <cellStyle name="Currency 6 2" xfId="143"/>
    <cellStyle name="Currency 6 2 2" xfId="144"/>
    <cellStyle name="Currency 6 2 2 2" xfId="324"/>
    <cellStyle name="Currency 6 2 3" xfId="325"/>
    <cellStyle name="Currency 6 2 3 2" xfId="326"/>
    <cellStyle name="Currency 6 2 4" xfId="327"/>
    <cellStyle name="Currency 6 3" xfId="145"/>
    <cellStyle name="Currency 6 3 2" xfId="328"/>
    <cellStyle name="Currency 6 4" xfId="329"/>
    <cellStyle name="Currency 6 4 2" xfId="330"/>
    <cellStyle name="Currency 6 5" xfId="331"/>
    <cellStyle name="Currency 7" xfId="146"/>
    <cellStyle name="Currency 7 2" xfId="147"/>
    <cellStyle name="Currency 7 2 2" xfId="148"/>
    <cellStyle name="Currency 7 2 2 2" xfId="332"/>
    <cellStyle name="Currency 7 2 3" xfId="333"/>
    <cellStyle name="Currency 7 2 3 2" xfId="334"/>
    <cellStyle name="Currency 7 2 4" xfId="335"/>
    <cellStyle name="Currency 7 2 4 2" xfId="336"/>
    <cellStyle name="Currency 7 2 5" xfId="337"/>
    <cellStyle name="Currency 7 3" xfId="149"/>
    <cellStyle name="Currency 7 3 2" xfId="338"/>
    <cellStyle name="Currency 7 4" xfId="339"/>
    <cellStyle name="Currency 7 4 2" xfId="340"/>
    <cellStyle name="Currency 7 5" xfId="341"/>
    <cellStyle name="Currency 7 5 2" xfId="342"/>
    <cellStyle name="Currency 7 6" xfId="343"/>
    <cellStyle name="Currency 8" xfId="150"/>
    <cellStyle name="Currency 8 2" xfId="344"/>
    <cellStyle name="Currency 9" xfId="151"/>
    <cellStyle name="Currency_2010-11 Network Tariffs" xfId="6"/>
    <cellStyle name="Currency_2010-11 Network Tariffs 2" xfId="258"/>
    <cellStyle name="DateD-MMM-YYYY" xfId="152"/>
    <cellStyle name="DateMMM-YY" xfId="153"/>
    <cellStyle name="ErrorCheck" xfId="154"/>
    <cellStyle name="Explanatory Text 2" xfId="155"/>
    <cellStyle name="Explanatory Text 3" xfId="156"/>
    <cellStyle name="Forecast" xfId="157"/>
    <cellStyle name="ForecastCurrency" xfId="158"/>
    <cellStyle name="ForecastPercent" xfId="159"/>
    <cellStyle name="ForecastValue" xfId="160"/>
    <cellStyle name="Generic" xfId="161"/>
    <cellStyle name="GenericCurrency" xfId="162"/>
    <cellStyle name="GenericPercent" xfId="163"/>
    <cellStyle name="GenericValue" xfId="164"/>
    <cellStyle name="Good 2" xfId="165"/>
    <cellStyle name="Good 3" xfId="166"/>
    <cellStyle name="Greyed out" xfId="167"/>
    <cellStyle name="Heading 1 2" xfId="168"/>
    <cellStyle name="Heading 1 3" xfId="169"/>
    <cellStyle name="Heading 1 4" xfId="170"/>
    <cellStyle name="Heading 2 2" xfId="171"/>
    <cellStyle name="Heading 2 3" xfId="172"/>
    <cellStyle name="Heading 2 4" xfId="173"/>
    <cellStyle name="Heading 3 2" xfId="174"/>
    <cellStyle name="Heading 3 3" xfId="175"/>
    <cellStyle name="Heading 3 4" xfId="176"/>
    <cellStyle name="Heading 4 2" xfId="177"/>
    <cellStyle name="Heading 4 3" xfId="178"/>
    <cellStyle name="Heading 4 4" xfId="179"/>
    <cellStyle name="Heading1" xfId="180"/>
    <cellStyle name="Heading2" xfId="181"/>
    <cellStyle name="Heading3" xfId="182"/>
    <cellStyle name="Hyperlink" xfId="7" builtinId="8"/>
    <cellStyle name="Inconsistant formula" xfId="183"/>
    <cellStyle name="Input - Macro Pasted" xfId="184"/>
    <cellStyle name="Input - Manual" xfId="185"/>
    <cellStyle name="Input - Manual Data Dump" xfId="186"/>
    <cellStyle name="Input 2" xfId="187"/>
    <cellStyle name="Input 3" xfId="188"/>
    <cellStyle name="Input1" xfId="189"/>
    <cellStyle name="Input1 2" xfId="190"/>
    <cellStyle name="Input1 3" xfId="191"/>
    <cellStyle name="Input1 4" xfId="192"/>
    <cellStyle name="Input1 5" xfId="345"/>
    <cellStyle name="Input2" xfId="193"/>
    <cellStyle name="Input3" xfId="194"/>
    <cellStyle name="Linked Cell 2" xfId="195"/>
    <cellStyle name="Linked Cell 3" xfId="196"/>
    <cellStyle name="Named Range Label" xfId="197"/>
    <cellStyle name="Named Range_BuildITHelp" xfId="198"/>
    <cellStyle name="Neutral 2" xfId="199"/>
    <cellStyle name="Neutral 3" xfId="200"/>
    <cellStyle name="Normal" xfId="0" builtinId="0"/>
    <cellStyle name="Normal 10" xfId="201"/>
    <cellStyle name="Normal 10 2" xfId="261"/>
    <cellStyle name="Normal 11" xfId="346"/>
    <cellStyle name="Normal 114" xfId="202"/>
    <cellStyle name="Normal 12" xfId="259"/>
    <cellStyle name="Normal 13" xfId="5"/>
    <cellStyle name="Normal 2" xfId="1"/>
    <cellStyle name="Normal 2 2" xfId="203"/>
    <cellStyle name="Normal 2 2 2" xfId="8"/>
    <cellStyle name="Normal 2 3" xfId="204"/>
    <cellStyle name="Normal 2 3 2" xfId="347"/>
    <cellStyle name="Normal 2 3 2 2" xfId="348"/>
    <cellStyle name="Normal 2 3 3" xfId="349"/>
    <cellStyle name="Normal 2 3 3 2" xfId="350"/>
    <cellStyle name="Normal 2 3 4" xfId="351"/>
    <cellStyle name="Normal 3" xfId="205"/>
    <cellStyle name="Normal 3 2" xfId="206"/>
    <cellStyle name="Normal 3 3" xfId="207"/>
    <cellStyle name="Normal 3 3 2" xfId="208"/>
    <cellStyle name="Normal 3 3 2 2" xfId="352"/>
    <cellStyle name="Normal 3 3 3" xfId="353"/>
    <cellStyle name="Normal 3 3 3 2" xfId="354"/>
    <cellStyle name="Normal 3 3 4" xfId="355"/>
    <cellStyle name="Normal 3 4" xfId="209"/>
    <cellStyle name="Normal 3 4 2" xfId="356"/>
    <cellStyle name="Normal 4" xfId="210"/>
    <cellStyle name="Normal 4 2" xfId="211"/>
    <cellStyle name="Normal 4 3" xfId="357"/>
    <cellStyle name="Normal 4 4" xfId="358"/>
    <cellStyle name="Normal 4 4 2" xfId="359"/>
    <cellStyle name="Normal 4 4 2 2" xfId="360"/>
    <cellStyle name="Normal 4 4 3" xfId="361"/>
    <cellStyle name="Normal 4 4 3 2" xfId="362"/>
    <cellStyle name="Normal 4 4 4" xfId="363"/>
    <cellStyle name="Normal 5" xfId="212"/>
    <cellStyle name="Normal 5 2" xfId="2"/>
    <cellStyle name="Normal 5 2 2" xfId="364"/>
    <cellStyle name="Normal 5 2 2 3 2 2" xfId="365"/>
    <cellStyle name="Normal 5 2 2 3 2 2 2" xfId="366"/>
    <cellStyle name="Normal 5 2 2 3 2 2 2 2" xfId="367"/>
    <cellStyle name="Normal 5 2 2 3 2 2 3" xfId="368"/>
    <cellStyle name="Normal 5 2 2 3 2 2 3 2" xfId="369"/>
    <cellStyle name="Normal 5 2 2 3 2 2 4" xfId="370"/>
    <cellStyle name="Normal 5 2 3" xfId="371"/>
    <cellStyle name="Normal 5 2 3 2" xfId="372"/>
    <cellStyle name="Normal 5 2 4" xfId="373"/>
    <cellStyle name="Normal 5 2 4 2" xfId="374"/>
    <cellStyle name="Normal 5 2 5" xfId="375"/>
    <cellStyle name="Normal 5 3" xfId="213"/>
    <cellStyle name="Normal 5 3 2" xfId="376"/>
    <cellStyle name="Normal 5 4" xfId="377"/>
    <cellStyle name="Normal 6" xfId="214"/>
    <cellStyle name="Normal 6 2" xfId="378"/>
    <cellStyle name="Normal 7" xfId="215"/>
    <cellStyle name="Normal 8" xfId="216"/>
    <cellStyle name="Normal 9" xfId="217"/>
    <cellStyle name="Normal 9 2" xfId="218"/>
    <cellStyle name="Normal 9 2 2" xfId="379"/>
    <cellStyle name="Normal 9 3" xfId="380"/>
    <cellStyle name="Note 2" xfId="219"/>
    <cellStyle name="Note 3" xfId="220"/>
    <cellStyle name="Note 4" xfId="381"/>
    <cellStyle name="Output 2" xfId="221"/>
    <cellStyle name="Output 3" xfId="222"/>
    <cellStyle name="Output 4" xfId="223"/>
    <cellStyle name="PanelHeading" xfId="224"/>
    <cellStyle name="Pattern_SUMMARY (2)" xfId="225"/>
    <cellStyle name="Percent 2" xfId="226"/>
    <cellStyle name="Percent 2 2" xfId="227"/>
    <cellStyle name="Percent 2 2 2" xfId="382"/>
    <cellStyle name="Percent 2 2 2 2" xfId="383"/>
    <cellStyle name="Percent 2 2 2 2 2" xfId="384"/>
    <cellStyle name="Percent 2 2 2 3" xfId="385"/>
    <cellStyle name="Percent 2 2 2 3 2" xfId="386"/>
    <cellStyle name="Percent 2 2 2 4" xfId="387"/>
    <cellStyle name="Percent 2 3" xfId="228"/>
    <cellStyle name="Percent 2 3 2" xfId="229"/>
    <cellStyle name="Percent 2 3 2 2" xfId="388"/>
    <cellStyle name="Percent 2 3 3" xfId="389"/>
    <cellStyle name="Percent 2 3 3 2" xfId="390"/>
    <cellStyle name="Percent 2 3 4" xfId="391"/>
    <cellStyle name="Percent 2 4" xfId="230"/>
    <cellStyle name="Percent 2 4 2" xfId="392"/>
    <cellStyle name="Percent 3" xfId="231"/>
    <cellStyle name="Percent 3 2" xfId="393"/>
    <cellStyle name="Percent 4" xfId="232"/>
    <cellStyle name="Percent 5" xfId="233"/>
    <cellStyle name="Percent 6" xfId="234"/>
    <cellStyle name="Percent 6 2" xfId="394"/>
    <cellStyle name="Percent 7" xfId="235"/>
    <cellStyle name="Percent 7 2" xfId="395"/>
    <cellStyle name="Redaction A - Remove comments" xfId="396"/>
    <cellStyle name="Redaction A - Remove comments 2" xfId="397"/>
    <cellStyle name="Redaction B - Maintain calculations" xfId="398"/>
    <cellStyle name="SheetHeader1" xfId="399"/>
    <cellStyle name="SheetHeading" xfId="236"/>
    <cellStyle name="SheetlHeading" xfId="237"/>
    <cellStyle name="Style 1" xfId="238"/>
    <cellStyle name="Style 1 2" xfId="239"/>
    <cellStyle name="Style 1 3" xfId="240"/>
    <cellStyle name="Style 1 4" xfId="241"/>
    <cellStyle name="TableLvl2" xfId="242"/>
    <cellStyle name="TableLvl3" xfId="243"/>
    <cellStyle name="Title - grey" xfId="244"/>
    <cellStyle name="Title 1" xfId="245"/>
    <cellStyle name="Title 2" xfId="246"/>
    <cellStyle name="Title 3" xfId="247"/>
    <cellStyle name="Title 4" xfId="248"/>
    <cellStyle name="Total - General" xfId="249"/>
    <cellStyle name="Total - Grand" xfId="250"/>
    <cellStyle name="Total - Sub" xfId="251"/>
    <cellStyle name="Total 2" xfId="252"/>
    <cellStyle name="Total 3" xfId="253"/>
    <cellStyle name="Total 4" xfId="254"/>
    <cellStyle name="Units" xfId="255"/>
    <cellStyle name="Warning Text 2" xfId="256"/>
    <cellStyle name="Warning Text 3" xfId="257"/>
  </cellStyles>
  <dxfs count="10">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47626</xdr:colOff>
      <xdr:row>0</xdr:row>
      <xdr:rowOff>59531</xdr:rowOff>
    </xdr:from>
    <xdr:to>
      <xdr:col>2</xdr:col>
      <xdr:colOff>1028701</xdr:colOff>
      <xdr:row>6</xdr:row>
      <xdr:rowOff>106838</xdr:rowOff>
    </xdr:to>
    <xdr:pic>
      <xdr:nvPicPr>
        <xdr:cNvPr id="2" name="Picture 1">
          <a:extLst>
            <a:ext uri="{FF2B5EF4-FFF2-40B4-BE49-F238E27FC236}">
              <a16:creationId xmlns:a16="http://schemas.microsoft.com/office/drawing/2014/main" xmlns=""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42926" y="59531"/>
          <a:ext cx="981075" cy="115220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981075</xdr:colOff>
      <xdr:row>5</xdr:row>
      <xdr:rowOff>154464</xdr:rowOff>
    </xdr:to>
    <xdr:pic>
      <xdr:nvPicPr>
        <xdr:cNvPr id="3" name="Picture 2">
          <a:extLst>
            <a:ext uri="{FF2B5EF4-FFF2-40B4-BE49-F238E27FC236}">
              <a16:creationId xmlns:a16="http://schemas.microsoft.com/office/drawing/2014/main" xmlns="" id="{00000000-0008-0000-1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00063"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981075</xdr:colOff>
      <xdr:row>5</xdr:row>
      <xdr:rowOff>166370</xdr:rowOff>
    </xdr:to>
    <xdr:pic>
      <xdr:nvPicPr>
        <xdr:cNvPr id="2" name="Picture 1">
          <a:extLst>
            <a:ext uri="{FF2B5EF4-FFF2-40B4-BE49-F238E27FC236}">
              <a16:creationId xmlns:a16="http://schemas.microsoft.com/office/drawing/2014/main" xmlns="" id="{00000000-0008-0000-1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00063"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981075</xdr:colOff>
      <xdr:row>5</xdr:row>
      <xdr:rowOff>142557</xdr:rowOff>
    </xdr:to>
    <xdr:pic>
      <xdr:nvPicPr>
        <xdr:cNvPr id="2" name="Picture 1">
          <a:extLst>
            <a:ext uri="{FF2B5EF4-FFF2-40B4-BE49-F238E27FC236}">
              <a16:creationId xmlns:a16="http://schemas.microsoft.com/office/drawing/2014/main" xmlns="" id="{00000000-0008-0000-1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00063"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119</xdr:row>
      <xdr:rowOff>0</xdr:rowOff>
    </xdr:from>
    <xdr:to>
      <xdr:col>1</xdr:col>
      <xdr:colOff>104775</xdr:colOff>
      <xdr:row>120</xdr:row>
      <xdr:rowOff>38100</xdr:rowOff>
    </xdr:to>
    <xdr:sp macro="" textlink="">
      <xdr:nvSpPr>
        <xdr:cNvPr id="2" name="Text Box 1">
          <a:extLst>
            <a:ext uri="{FF2B5EF4-FFF2-40B4-BE49-F238E27FC236}">
              <a16:creationId xmlns:a16="http://schemas.microsoft.com/office/drawing/2014/main" xmlns="" id="{00000000-0008-0000-1600-000002000000}"/>
            </a:ext>
          </a:extLst>
        </xdr:cNvPr>
        <xdr:cNvSpPr txBox="1">
          <a:spLocks noChangeArrowheads="1"/>
        </xdr:cNvSpPr>
      </xdr:nvSpPr>
      <xdr:spPr bwMode="auto">
        <a:xfrm>
          <a:off x="247650" y="20669250"/>
          <a:ext cx="104775" cy="200025"/>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sp>
    <xdr:clientData/>
  </xdr:twoCellAnchor>
  <xdr:twoCellAnchor editAs="oneCell">
    <xdr:from>
      <xdr:col>1</xdr:col>
      <xdr:colOff>0</xdr:colOff>
      <xdr:row>99</xdr:row>
      <xdr:rowOff>0</xdr:rowOff>
    </xdr:from>
    <xdr:to>
      <xdr:col>1</xdr:col>
      <xdr:colOff>104775</xdr:colOff>
      <xdr:row>100</xdr:row>
      <xdr:rowOff>38100</xdr:rowOff>
    </xdr:to>
    <xdr:sp macro="" textlink="">
      <xdr:nvSpPr>
        <xdr:cNvPr id="3" name="Text Box 8">
          <a:extLst>
            <a:ext uri="{FF2B5EF4-FFF2-40B4-BE49-F238E27FC236}">
              <a16:creationId xmlns:a16="http://schemas.microsoft.com/office/drawing/2014/main" xmlns="" id="{00000000-0008-0000-1600-000003000000}"/>
            </a:ext>
          </a:extLst>
        </xdr:cNvPr>
        <xdr:cNvSpPr txBox="1">
          <a:spLocks noChangeArrowheads="1"/>
        </xdr:cNvSpPr>
      </xdr:nvSpPr>
      <xdr:spPr bwMode="auto">
        <a:xfrm>
          <a:off x="247650" y="17430750"/>
          <a:ext cx="104775" cy="200025"/>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sp>
    <xdr:clientData/>
  </xdr:twoCellAnchor>
  <xdr:twoCellAnchor editAs="oneCell">
    <xdr:from>
      <xdr:col>1</xdr:col>
      <xdr:colOff>0</xdr:colOff>
      <xdr:row>99</xdr:row>
      <xdr:rowOff>0</xdr:rowOff>
    </xdr:from>
    <xdr:to>
      <xdr:col>1</xdr:col>
      <xdr:colOff>104775</xdr:colOff>
      <xdr:row>100</xdr:row>
      <xdr:rowOff>38100</xdr:rowOff>
    </xdr:to>
    <xdr:sp macro="" textlink="">
      <xdr:nvSpPr>
        <xdr:cNvPr id="4" name="Text Box 10">
          <a:extLst>
            <a:ext uri="{FF2B5EF4-FFF2-40B4-BE49-F238E27FC236}">
              <a16:creationId xmlns:a16="http://schemas.microsoft.com/office/drawing/2014/main" xmlns="" id="{00000000-0008-0000-1600-000004000000}"/>
            </a:ext>
          </a:extLst>
        </xdr:cNvPr>
        <xdr:cNvSpPr txBox="1">
          <a:spLocks noChangeArrowheads="1"/>
        </xdr:cNvSpPr>
      </xdr:nvSpPr>
      <xdr:spPr bwMode="auto">
        <a:xfrm>
          <a:off x="247650" y="17430750"/>
          <a:ext cx="104775" cy="200025"/>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sp>
    <xdr:clientData/>
  </xdr:twoCellAnchor>
  <xdr:twoCellAnchor editAs="oneCell">
    <xdr:from>
      <xdr:col>2</xdr:col>
      <xdr:colOff>47626</xdr:colOff>
      <xdr:row>0</xdr:row>
      <xdr:rowOff>0</xdr:rowOff>
    </xdr:from>
    <xdr:to>
      <xdr:col>2</xdr:col>
      <xdr:colOff>1028701</xdr:colOff>
      <xdr:row>5</xdr:row>
      <xdr:rowOff>159226</xdr:rowOff>
    </xdr:to>
    <xdr:pic>
      <xdr:nvPicPr>
        <xdr:cNvPr id="5" name="Picture 4">
          <a:extLst>
            <a:ext uri="{FF2B5EF4-FFF2-40B4-BE49-F238E27FC236}">
              <a16:creationId xmlns:a16="http://schemas.microsoft.com/office/drawing/2014/main" xmlns="" id="{00000000-0008-0000-1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42926" y="0"/>
          <a:ext cx="981075" cy="114030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135732</xdr:colOff>
      <xdr:row>5</xdr:row>
      <xdr:rowOff>71120</xdr:rowOff>
    </xdr:to>
    <xdr:pic>
      <xdr:nvPicPr>
        <xdr:cNvPr id="2" name="Picture 1">
          <a:extLst>
            <a:ext uri="{FF2B5EF4-FFF2-40B4-BE49-F238E27FC236}">
              <a16:creationId xmlns:a16="http://schemas.microsoft.com/office/drawing/2014/main" xmlns="" id="{00000000-0008-0000-1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00063"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981075</xdr:colOff>
      <xdr:row>5</xdr:row>
      <xdr:rowOff>178276</xdr:rowOff>
    </xdr:to>
    <xdr:pic>
      <xdr:nvPicPr>
        <xdr:cNvPr id="2" name="Picture 1">
          <a:extLst>
            <a:ext uri="{FF2B5EF4-FFF2-40B4-BE49-F238E27FC236}">
              <a16:creationId xmlns:a16="http://schemas.microsoft.com/office/drawing/2014/main" xmlns="" id="{00000000-0008-0000-1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83406"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190501</xdr:colOff>
      <xdr:row>6</xdr:row>
      <xdr:rowOff>78442</xdr:rowOff>
    </xdr:from>
    <xdr:ext cx="1266264" cy="1610144"/>
    <xdr:pic>
      <xdr:nvPicPr>
        <xdr:cNvPr id="2"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81026" y="726142"/>
          <a:ext cx="1266264" cy="1610144"/>
        </a:xfrm>
        <a:prstGeom prst="rect">
          <a:avLst/>
        </a:prstGeom>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20-%20Corporate%20Governance\Network%20Pricing\2016-17\Pricing\2.%20AER\16-04-05-FL%20DCOS%20New%20ARR%20allocation%20model%20v3.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isclaimer"/>
      <sheetName val="Colour legend &amp; notes"/>
      <sheetName val="&lt;-- Front matter"/>
      <sheetName val="TUOS SAC Large"/>
      <sheetName val="TUOS SAC Small"/>
      <sheetName val="TUOS CAC"/>
      <sheetName val="TUOS ICC"/>
      <sheetName val="Jurisdictional Charges"/>
      <sheetName val="DUOS SAC Small"/>
      <sheetName val="DUOS SAC Large"/>
      <sheetName val="DUOS CAC"/>
      <sheetName val="DUOS ICC"/>
      <sheetName val="A&amp;S all years"/>
      <sheetName val="&lt;&lt;-- Final results - Proj."/>
      <sheetName val="ICC Tariffs"/>
      <sheetName val="CAC Tariffs"/>
      <sheetName val="EG Tariffs"/>
      <sheetName val="CAC Tariff Rates"/>
      <sheetName val="SAC Large Tariff Rates"/>
      <sheetName val="SAC Small Tariff Rates"/>
      <sheetName val="SAC Unmetered Rates"/>
      <sheetName val="DLFs"/>
      <sheetName val="&lt;&lt;-- Final results - current yr"/>
      <sheetName val="Model builder"/>
      <sheetName val="Index lists"/>
      <sheetName val="Model log"/>
      <sheetName val="Input log"/>
      <sheetName val="DUOS inputs"/>
      <sheetName val="TUOS inputs"/>
      <sheetName val="&lt;-- Model builder"/>
      <sheetName val="Control panel"/>
      <sheetName val="Control - Pricing projection"/>
      <sheetName val="Control - TUOS, JS, and A&amp;S"/>
      <sheetName val="&lt;-- Controls"/>
      <sheetName val="Recon. rounded rates DUOS"/>
      <sheetName val="Allocation and recovery"/>
      <sheetName val="Inputs summary"/>
      <sheetName val="&lt;-- Summary"/>
      <sheetName val="Pr.Proj - TUOS - SACS Mt Isa"/>
      <sheetName val="Pr.Proj - TUOS - SACS"/>
      <sheetName val="Pr.Proj - TUOS - SACL"/>
      <sheetName val="Pr.Proj - TUOS - CAC"/>
      <sheetName val="Pr.Proj - TUOS - ICC"/>
      <sheetName val="&lt;-- Pr.Proj - TUOS"/>
      <sheetName val="TUOS status"/>
      <sheetName val="TUOS for CAW"/>
      <sheetName val="SAC TUOS Mt Isa"/>
      <sheetName val="SAC TUOS"/>
      <sheetName val="CAC TUOS"/>
      <sheetName val="ICC TUOS"/>
      <sheetName val="TUOS by TNI"/>
      <sheetName val="&lt;-- TUOS"/>
      <sheetName val="JS"/>
      <sheetName val="A&amp;S"/>
      <sheetName val="&lt;-- JS and A&amp;S costs"/>
      <sheetName val="Pr.Proj - Projected DUOS"/>
      <sheetName val="Pr.Proj - Summary"/>
      <sheetName val="Pr. Proj - Rate projection"/>
      <sheetName val="Pr. Proj - Extrapolation"/>
      <sheetName val="Pr. Proj. - CY values"/>
      <sheetName val="&lt;-- Pr.Proj - DUOS"/>
      <sheetName val="SAC Large rates and volumes"/>
      <sheetName val="SAC Small rates and volumes"/>
      <sheetName val="CAC rates and volumes"/>
      <sheetName val="EG rates and volumes"/>
      <sheetName val="ICC rates and volumes"/>
      <sheetName val="SAC allocations"/>
      <sheetName val="CAC allocations"/>
      <sheetName val="&lt;-- Rates and allocations"/>
      <sheetName val="Mixture model status"/>
      <sheetName val="Mixture model adjustment"/>
      <sheetName val="SAC prev year allocation"/>
      <sheetName val="CAC prev year allocation"/>
      <sheetName val="EG prev year allocation"/>
      <sheetName val="ICC prev year allocation"/>
      <sheetName val="Tariff volumes"/>
      <sheetName val="&lt;-- Mixture model"/>
      <sheetName val="Comm serv to ICC CAC SAC"/>
      <sheetName val="Admin other to CAC SAC"/>
      <sheetName val="Admin other to EG cust "/>
      <sheetName val="Admin other to ICC and EG Group"/>
      <sheetName val="Cust Stat Summary"/>
      <sheetName val="&lt;-- Admin, other, comm serv"/>
      <sheetName val="Table definitions"/>
      <sheetName val="Variable definitions"/>
      <sheetName val="&lt;-- Ancill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3">
          <cell r="E23" t="str">
            <v>2016-17</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24">
          <cell r="C24" t="str">
            <v>ID</v>
          </cell>
          <cell r="D24" t="str">
            <v>Tariff class</v>
          </cell>
          <cell r="E24" t="str">
            <v xml:space="preserve"> Tariff</v>
          </cell>
          <cell r="F24" t="str">
            <v>Charge</v>
          </cell>
          <cell r="G24" t="str">
            <v>Units</v>
          </cell>
          <cell r="H24" t="str">
            <v>2016-17</v>
          </cell>
          <cell r="I24" t="str">
            <v>2017-18</v>
          </cell>
          <cell r="J24" t="str">
            <v>2018-19</v>
          </cell>
          <cell r="K24" t="str">
            <v>2019-20</v>
          </cell>
          <cell r="L24" t="str">
            <v>2020-21</v>
          </cell>
        </row>
        <row r="25">
          <cell r="C25" t="str">
            <v>SAC small</v>
          </cell>
          <cell r="D25" t="str">
            <v>SAC Small Primary Tariffs</v>
          </cell>
          <cell r="E25" t="str">
            <v xml:space="preserve"> </v>
          </cell>
          <cell r="F25" t="str">
            <v>Fixed charge</v>
          </cell>
          <cell r="G25" t="str">
            <v>$/day</v>
          </cell>
          <cell r="H25">
            <v>0.16600000000000001</v>
          </cell>
          <cell r="I25">
            <v>0.17799999999999999</v>
          </cell>
          <cell r="J25">
            <v>0.153</v>
          </cell>
          <cell r="K25">
            <v>0.14599999999999999</v>
          </cell>
          <cell r="L25" t="e">
            <v>#VALUE!</v>
          </cell>
        </row>
        <row r="26">
          <cell r="C26" t="str">
            <v>SAC small</v>
          </cell>
          <cell r="D26" t="str">
            <v>SAC Small Primary Tariffs</v>
          </cell>
          <cell r="F26" t="str">
            <v>Volume charge</v>
          </cell>
          <cell r="G26" t="str">
            <v>$/kWh</v>
          </cell>
          <cell r="H26">
            <v>1.0120000000000001E-2</v>
          </cell>
          <cell r="I26">
            <v>1.108E-2</v>
          </cell>
          <cell r="J26">
            <v>9.75E-3</v>
          </cell>
          <cell r="K26">
            <v>9.4999999999999998E-3</v>
          </cell>
          <cell r="L26" t="e">
            <v>#VALUE!</v>
          </cell>
        </row>
        <row r="27">
          <cell r="C27" t="str">
            <v>SAC small controlled</v>
          </cell>
          <cell r="D27" t="str">
            <v>SAC Small Controlled Load Tariffs</v>
          </cell>
          <cell r="E27" t="str">
            <v xml:space="preserve"> </v>
          </cell>
          <cell r="F27" t="str">
            <v>Volume charge</v>
          </cell>
          <cell r="G27" t="str">
            <v>$/kWh</v>
          </cell>
          <cell r="H27">
            <v>1.0120000000000001E-2</v>
          </cell>
          <cell r="I27">
            <v>1.108E-2</v>
          </cell>
          <cell r="J27">
            <v>9.75E-3</v>
          </cell>
          <cell r="K27">
            <v>9.4999999999999998E-3</v>
          </cell>
          <cell r="L27" t="e">
            <v>#VALUE!</v>
          </cell>
        </row>
        <row r="28">
          <cell r="C28" t="str">
            <v>SAC small controlled</v>
          </cell>
          <cell r="D28" t="str">
            <v>SAC Small Controlled Load Tariffs</v>
          </cell>
        </row>
        <row r="29">
          <cell r="C29" t="str">
            <v>SAC large</v>
          </cell>
          <cell r="D29" t="str">
            <v>SAC Large</v>
          </cell>
          <cell r="E29" t="str">
            <v xml:space="preserve"> </v>
          </cell>
          <cell r="F29" t="str">
            <v>Fixed charge</v>
          </cell>
          <cell r="G29" t="str">
            <v>$/day</v>
          </cell>
          <cell r="H29">
            <v>0.89300000000000002</v>
          </cell>
          <cell r="I29">
            <v>0.97</v>
          </cell>
          <cell r="J29">
            <v>0.85</v>
          </cell>
          <cell r="K29">
            <v>0.82499999999999996</v>
          </cell>
          <cell r="L29" t="e">
            <v>#VALUE!</v>
          </cell>
        </row>
        <row r="30">
          <cell r="C30" t="str">
            <v>SAC large</v>
          </cell>
          <cell r="D30" t="str">
            <v>SAC Large</v>
          </cell>
          <cell r="F30" t="str">
            <v>Volume charge</v>
          </cell>
          <cell r="G30" t="str">
            <v>$/kWh</v>
          </cell>
          <cell r="H30">
            <v>1.31E-3</v>
          </cell>
          <cell r="I30">
            <v>1.4400000000000001E-3</v>
          </cell>
          <cell r="J30">
            <v>1.2600000000000001E-3</v>
          </cell>
          <cell r="K30">
            <v>1.2199999999999999E-3</v>
          </cell>
          <cell r="L30" t="e">
            <v>#VALUE!</v>
          </cell>
        </row>
        <row r="31">
          <cell r="C31" t="str">
            <v>CAC</v>
          </cell>
          <cell r="D31" t="str">
            <v>CAC</v>
          </cell>
          <cell r="E31" t="str">
            <v xml:space="preserve"> </v>
          </cell>
          <cell r="F31" t="str">
            <v>Fixed charge</v>
          </cell>
          <cell r="G31" t="str">
            <v>$/day</v>
          </cell>
          <cell r="H31">
            <v>16.751999999999999</v>
          </cell>
          <cell r="I31">
            <v>18.495000000000001</v>
          </cell>
          <cell r="J31">
            <v>16.236000000000001</v>
          </cell>
          <cell r="K31">
            <v>15.773</v>
          </cell>
          <cell r="L31" t="e">
            <v>#VALUE!</v>
          </cell>
        </row>
        <row r="32">
          <cell r="C32" t="str">
            <v>CAC</v>
          </cell>
          <cell r="D32" t="str">
            <v>CAC</v>
          </cell>
          <cell r="F32" t="str">
            <v>Volume charge</v>
          </cell>
          <cell r="G32" t="str">
            <v>$/kWh</v>
          </cell>
          <cell r="H32">
            <v>8.3000000000000001E-4</v>
          </cell>
          <cell r="I32">
            <v>8.9999999999999998E-4</v>
          </cell>
          <cell r="J32">
            <v>7.9000000000000001E-4</v>
          </cell>
          <cell r="K32">
            <v>7.6999999999999996E-4</v>
          </cell>
          <cell r="L32" t="e">
            <v>#VALUE!</v>
          </cell>
        </row>
        <row r="33">
          <cell r="C33" t="str">
            <v>ICC</v>
          </cell>
          <cell r="D33" t="str">
            <v>ICC</v>
          </cell>
          <cell r="E33" t="str">
            <v xml:space="preserve"> </v>
          </cell>
          <cell r="F33" t="str">
            <v>Fixed charge</v>
          </cell>
          <cell r="G33" t="str">
            <v>$/day</v>
          </cell>
          <cell r="H33">
            <v>134.11799999999999</v>
          </cell>
          <cell r="I33">
            <v>146.56800000000001</v>
          </cell>
          <cell r="J33">
            <v>128.53800000000001</v>
          </cell>
          <cell r="K33">
            <v>124.752</v>
          </cell>
          <cell r="L33" t="e">
            <v>#VALUE!</v>
          </cell>
        </row>
        <row r="34">
          <cell r="D34" t="str">
            <v>ICC</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rgon.com.au/networktariffs" TargetMode="External"/><Relationship Id="rId1" Type="http://schemas.openxmlformats.org/officeDocument/2006/relationships/hyperlink" Target="http://www.ergon.com.au/networktariff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rgon.com.au/networktariffs" TargetMode="External"/><Relationship Id="rId1" Type="http://schemas.openxmlformats.org/officeDocument/2006/relationships/hyperlink" Target="http://www.ergon.com.au/networktariff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ergon.com.au/networktariffs" TargetMode="External"/><Relationship Id="rId2" Type="http://schemas.openxmlformats.org/officeDocument/2006/relationships/hyperlink" Target="http://www.ergon.com.au/networktariffs" TargetMode="External"/><Relationship Id="rId1" Type="http://schemas.openxmlformats.org/officeDocument/2006/relationships/hyperlink" Target="http://www.ergon.com.au/networktariff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ergon.com.au/networktariff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rgon.com.au/networktariffs" TargetMode="External"/><Relationship Id="rId1" Type="http://schemas.openxmlformats.org/officeDocument/2006/relationships/hyperlink" Target="http://www.ergon.com.au/networktariff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
    <pageSetUpPr fitToPage="1"/>
  </sheetPr>
  <dimension ref="A1:AW275"/>
  <sheetViews>
    <sheetView tabSelected="1" zoomScale="80" zoomScaleNormal="80" workbookViewId="0">
      <selection activeCell="G3" sqref="G3"/>
    </sheetView>
  </sheetViews>
  <sheetFormatPr defaultColWidth="0" defaultRowHeight="12.75" x14ac:dyDescent="0.2"/>
  <cols>
    <col min="1" max="2" width="3.7109375" style="88" customWidth="1"/>
    <col min="3" max="3" width="25.28515625" style="88" customWidth="1"/>
    <col min="4" max="4" width="45.7109375" style="88" customWidth="1"/>
    <col min="5" max="5" width="15" style="89" customWidth="1"/>
    <col min="6" max="6" width="6.7109375" style="88" customWidth="1"/>
    <col min="7" max="7" width="6.7109375" style="90" customWidth="1"/>
    <col min="8" max="8" width="12.7109375" style="90" customWidth="1"/>
    <col min="9" max="9" width="12.7109375" style="91" customWidth="1"/>
    <col min="10" max="10" width="12.7109375" style="88" customWidth="1"/>
    <col min="11" max="11" width="14.7109375" style="88" customWidth="1"/>
    <col min="12" max="12" width="12.7109375" style="88" customWidth="1"/>
    <col min="13" max="13" width="14.7109375" style="88" customWidth="1"/>
    <col min="14" max="18" width="12.7109375" style="88" customWidth="1"/>
    <col min="19" max="19" width="5.140625" style="88" customWidth="1"/>
    <col min="20" max="20" width="11.140625" style="88" customWidth="1"/>
    <col min="21" max="22" width="25" style="11" customWidth="1"/>
    <col min="23" max="23" width="16.140625" style="11" customWidth="1"/>
    <col min="24" max="24" width="14.140625" style="11" customWidth="1"/>
    <col min="25" max="25" width="10.7109375" style="11" customWidth="1"/>
    <col min="26" max="26" width="6.7109375" style="11" customWidth="1"/>
    <col min="27" max="30" width="12.7109375" style="11" customWidth="1"/>
    <col min="31" max="31" width="14.7109375" style="11" customWidth="1"/>
    <col min="32" max="37" width="12.7109375" style="11" customWidth="1"/>
    <col min="38" max="38" width="10" style="11" customWidth="1"/>
    <col min="39" max="39" width="11" style="11" customWidth="1"/>
    <col min="40" max="45" width="9.140625" style="11" hidden="1" customWidth="1"/>
    <col min="46" max="46" width="0" style="11" hidden="1" customWidth="1"/>
    <col min="47" max="47" width="9.140625" style="11" hidden="1" customWidth="1"/>
    <col min="48" max="49" width="0" style="11" hidden="1" customWidth="1"/>
    <col min="50" max="16384" width="9.140625" style="11" hidden="1"/>
  </cols>
  <sheetData>
    <row r="1" spans="1:36" x14ac:dyDescent="0.2">
      <c r="A1" s="9"/>
      <c r="B1" s="9"/>
      <c r="C1" s="9"/>
      <c r="D1" s="9"/>
      <c r="E1" s="9"/>
      <c r="F1" s="9"/>
      <c r="G1" s="9"/>
      <c r="H1" s="9"/>
      <c r="I1" s="9"/>
      <c r="J1" s="9"/>
      <c r="K1" s="9"/>
      <c r="L1" s="9"/>
      <c r="M1" s="9"/>
      <c r="N1" s="9"/>
      <c r="O1" s="9"/>
      <c r="P1" s="9"/>
      <c r="Q1" s="9"/>
      <c r="R1" s="9"/>
      <c r="S1" s="10"/>
      <c r="T1" s="10"/>
    </row>
    <row r="2" spans="1:36" x14ac:dyDescent="0.2">
      <c r="A2" s="12"/>
      <c r="B2" s="11"/>
      <c r="C2" s="13"/>
      <c r="D2" s="13"/>
      <c r="E2" s="13"/>
      <c r="F2" s="13"/>
      <c r="G2" s="13"/>
      <c r="H2" s="13"/>
      <c r="I2" s="13"/>
      <c r="J2" s="13"/>
      <c r="K2" s="11"/>
      <c r="L2" s="11"/>
      <c r="M2" s="11"/>
      <c r="N2" s="11"/>
      <c r="O2" s="11"/>
      <c r="P2" s="11"/>
      <c r="Q2" s="11"/>
      <c r="R2" s="11"/>
      <c r="S2" s="11"/>
      <c r="T2" s="11"/>
    </row>
    <row r="3" spans="1:36" ht="18" x14ac:dyDescent="0.2">
      <c r="A3" s="12"/>
      <c r="B3" s="11"/>
      <c r="C3" s="4" t="s">
        <v>24</v>
      </c>
      <c r="D3" s="10"/>
      <c r="E3" s="14"/>
      <c r="F3" s="14"/>
      <c r="G3" s="14"/>
      <c r="H3" s="14"/>
      <c r="I3" s="14"/>
      <c r="J3" s="14"/>
      <c r="K3" s="14"/>
      <c r="L3" s="14"/>
      <c r="M3" s="14"/>
      <c r="N3" s="14"/>
      <c r="O3" s="14"/>
      <c r="P3" s="14"/>
      <c r="Q3" s="14"/>
      <c r="R3" s="14"/>
      <c r="S3" s="14"/>
      <c r="T3" s="11"/>
    </row>
    <row r="4" spans="1:36" ht="18" x14ac:dyDescent="0.2">
      <c r="A4" s="12"/>
      <c r="B4" s="11"/>
      <c r="C4" s="6" t="s">
        <v>25</v>
      </c>
      <c r="D4" s="10"/>
      <c r="E4" s="14"/>
      <c r="F4" s="14"/>
      <c r="G4" s="14"/>
      <c r="H4" s="14"/>
      <c r="I4" s="14"/>
      <c r="J4" s="14"/>
      <c r="K4" s="14"/>
      <c r="L4" s="14"/>
      <c r="M4" s="14"/>
      <c r="N4" s="14"/>
      <c r="O4" s="14"/>
      <c r="P4" s="14"/>
      <c r="Q4" s="14"/>
      <c r="R4" s="14"/>
      <c r="S4" s="14"/>
      <c r="T4" s="11"/>
    </row>
    <row r="5" spans="1:36" x14ac:dyDescent="0.2">
      <c r="A5" s="12"/>
      <c r="B5" s="11"/>
      <c r="C5" s="14"/>
      <c r="D5" s="14"/>
      <c r="E5" s="14"/>
      <c r="F5" s="14"/>
      <c r="G5" s="14"/>
      <c r="H5" s="14"/>
      <c r="I5" s="14"/>
      <c r="J5" s="14"/>
      <c r="K5" s="14"/>
      <c r="L5" s="14"/>
      <c r="M5" s="14"/>
      <c r="N5" s="14"/>
      <c r="O5" s="14"/>
      <c r="P5" s="14"/>
      <c r="Q5" s="14"/>
      <c r="R5" s="14"/>
      <c r="S5" s="14"/>
      <c r="T5" s="11"/>
    </row>
    <row r="6" spans="1:36" x14ac:dyDescent="0.2">
      <c r="A6" s="12"/>
      <c r="B6" s="11"/>
      <c r="C6" s="14"/>
      <c r="D6" s="14"/>
      <c r="E6" s="14"/>
      <c r="F6" s="14"/>
      <c r="G6" s="14"/>
      <c r="H6" s="14"/>
      <c r="I6" s="14"/>
      <c r="J6" s="14"/>
      <c r="K6" s="14"/>
      <c r="L6" s="14"/>
      <c r="M6" s="14"/>
      <c r="N6" s="14"/>
      <c r="O6" s="14"/>
      <c r="P6" s="14"/>
      <c r="Q6" s="14"/>
      <c r="R6" s="14"/>
      <c r="S6" s="14"/>
      <c r="T6" s="11"/>
    </row>
    <row r="7" spans="1:36" x14ac:dyDescent="0.2">
      <c r="A7" s="12"/>
      <c r="B7" s="15"/>
      <c r="C7" s="16"/>
      <c r="D7" s="16"/>
      <c r="E7" s="16"/>
      <c r="F7" s="14"/>
      <c r="G7" s="14"/>
      <c r="H7" s="14"/>
      <c r="I7" s="14"/>
      <c r="J7" s="14"/>
      <c r="K7" s="14"/>
      <c r="L7" s="14"/>
      <c r="M7" s="14"/>
      <c r="N7" s="14"/>
      <c r="O7" s="14"/>
      <c r="P7" s="14"/>
      <c r="Q7" s="14"/>
      <c r="R7" s="14"/>
      <c r="S7" s="14"/>
      <c r="T7" s="11"/>
    </row>
    <row r="8" spans="1:36" ht="15" customHeight="1" x14ac:dyDescent="0.25">
      <c r="A8" s="2"/>
      <c r="B8" s="19"/>
      <c r="C8" s="594" t="s">
        <v>1</v>
      </c>
      <c r="D8" s="595"/>
      <c r="E8" s="595"/>
      <c r="F8" s="595"/>
      <c r="G8" s="595"/>
      <c r="H8" s="595"/>
      <c r="I8" s="595"/>
      <c r="J8" s="595"/>
      <c r="K8" s="595"/>
      <c r="L8" s="595"/>
      <c r="M8" s="595"/>
      <c r="N8" s="595"/>
      <c r="O8" s="595"/>
      <c r="P8" s="595"/>
      <c r="Q8" s="595"/>
      <c r="R8" s="596"/>
      <c r="S8" s="10"/>
      <c r="T8" s="10"/>
      <c r="V8" s="18"/>
      <c r="W8" s="18"/>
      <c r="X8" s="18"/>
      <c r="Y8" s="18"/>
      <c r="Z8" s="18"/>
      <c r="AA8" s="18"/>
      <c r="AB8" s="18"/>
      <c r="AC8" s="18"/>
      <c r="AD8" s="18"/>
      <c r="AE8" s="18"/>
      <c r="AF8" s="18"/>
      <c r="AG8" s="18"/>
      <c r="AH8" s="18"/>
      <c r="AI8" s="18"/>
      <c r="AJ8" s="18"/>
    </row>
    <row r="9" spans="1:36" ht="41.25" customHeight="1" x14ac:dyDescent="0.25">
      <c r="A9" s="2"/>
      <c r="B9" s="19"/>
      <c r="C9" s="597" t="str">
        <f>"TARIFFS APPLYING TO CONNECTION ASSET CUSTOMERS 
GST Exclusive"</f>
        <v>TARIFFS APPLYING TO CONNECTION ASSET CUSTOMERS 
GST Exclusive</v>
      </c>
      <c r="D9" s="598"/>
      <c r="E9" s="598"/>
      <c r="F9" s="598"/>
      <c r="G9" s="598"/>
      <c r="H9" s="598"/>
      <c r="I9" s="598"/>
      <c r="J9" s="598"/>
      <c r="K9" s="598"/>
      <c r="L9" s="598"/>
      <c r="M9" s="598"/>
      <c r="N9" s="598"/>
      <c r="O9" s="598"/>
      <c r="P9" s="598"/>
      <c r="Q9" s="598"/>
      <c r="R9" s="599"/>
      <c r="S9" s="10"/>
      <c r="T9" s="10"/>
      <c r="V9" s="18"/>
      <c r="W9" s="18"/>
      <c r="X9" s="18"/>
      <c r="Y9" s="18"/>
      <c r="Z9" s="18"/>
      <c r="AA9" s="18"/>
      <c r="AB9" s="18"/>
      <c r="AC9" s="18"/>
      <c r="AD9" s="18"/>
      <c r="AE9" s="18"/>
      <c r="AF9" s="18"/>
      <c r="AG9" s="18"/>
      <c r="AH9" s="18"/>
      <c r="AI9" s="18"/>
      <c r="AJ9" s="18"/>
    </row>
    <row r="10" spans="1:36" ht="30" customHeight="1" x14ac:dyDescent="0.25">
      <c r="A10" s="2"/>
      <c r="B10" s="19"/>
      <c r="C10" s="600" t="s">
        <v>26</v>
      </c>
      <c r="D10" s="600" t="s">
        <v>27</v>
      </c>
      <c r="E10" s="600" t="s">
        <v>3</v>
      </c>
      <c r="F10" s="603" t="s">
        <v>28</v>
      </c>
      <c r="G10" s="604"/>
      <c r="H10" s="609" t="s">
        <v>29</v>
      </c>
      <c r="I10" s="610"/>
      <c r="J10" s="610"/>
      <c r="K10" s="610"/>
      <c r="L10" s="610"/>
      <c r="M10" s="611"/>
      <c r="N10" s="612" t="s">
        <v>30</v>
      </c>
      <c r="O10" s="613"/>
      <c r="P10" s="614"/>
      <c r="Q10" s="615" t="s">
        <v>31</v>
      </c>
      <c r="R10" s="616"/>
      <c r="S10" s="10"/>
      <c r="T10" s="10"/>
      <c r="V10" s="18"/>
      <c r="W10" s="18"/>
      <c r="X10" s="18"/>
      <c r="Y10" s="18"/>
      <c r="Z10" s="18"/>
      <c r="AA10" s="18"/>
      <c r="AB10" s="18"/>
      <c r="AC10" s="18"/>
      <c r="AD10" s="18"/>
      <c r="AE10" s="18"/>
      <c r="AF10" s="18"/>
      <c r="AG10" s="18"/>
      <c r="AH10" s="18"/>
      <c r="AI10" s="18"/>
      <c r="AJ10" s="18"/>
    </row>
    <row r="11" spans="1:36" ht="30" customHeight="1" x14ac:dyDescent="0.25">
      <c r="A11" s="2"/>
      <c r="B11" s="19"/>
      <c r="C11" s="601"/>
      <c r="D11" s="601"/>
      <c r="E11" s="601"/>
      <c r="F11" s="605"/>
      <c r="G11" s="606"/>
      <c r="H11" s="617" t="s">
        <v>18</v>
      </c>
      <c r="I11" s="617" t="s">
        <v>4</v>
      </c>
      <c r="J11" s="617" t="s">
        <v>5</v>
      </c>
      <c r="K11" s="617" t="s">
        <v>6</v>
      </c>
      <c r="L11" s="617" t="s">
        <v>7</v>
      </c>
      <c r="M11" s="617" t="s">
        <v>32</v>
      </c>
      <c r="N11" s="619" t="s">
        <v>9</v>
      </c>
      <c r="O11" s="619" t="s">
        <v>33</v>
      </c>
      <c r="P11" s="619" t="s">
        <v>11</v>
      </c>
      <c r="Q11" s="621" t="s">
        <v>34</v>
      </c>
      <c r="R11" s="621" t="s">
        <v>35</v>
      </c>
      <c r="S11" s="23"/>
      <c r="T11" s="10"/>
      <c r="V11" s="18"/>
      <c r="W11" s="18"/>
      <c r="X11" s="18"/>
      <c r="Y11" s="18"/>
      <c r="Z11" s="18"/>
      <c r="AA11" s="18"/>
      <c r="AB11" s="18"/>
      <c r="AC11" s="18"/>
      <c r="AD11" s="18"/>
      <c r="AE11" s="18"/>
      <c r="AF11" s="18"/>
      <c r="AG11" s="18"/>
      <c r="AH11" s="18"/>
      <c r="AI11" s="18"/>
      <c r="AJ11" s="18"/>
    </row>
    <row r="12" spans="1:36" ht="30" customHeight="1" x14ac:dyDescent="0.25">
      <c r="A12" s="2"/>
      <c r="B12" s="19"/>
      <c r="C12" s="601"/>
      <c r="D12" s="601"/>
      <c r="E12" s="601"/>
      <c r="F12" s="607"/>
      <c r="G12" s="608"/>
      <c r="H12" s="618"/>
      <c r="I12" s="618"/>
      <c r="J12" s="618"/>
      <c r="K12" s="618"/>
      <c r="L12" s="618"/>
      <c r="M12" s="618"/>
      <c r="N12" s="620"/>
      <c r="O12" s="620"/>
      <c r="P12" s="620"/>
      <c r="Q12" s="622"/>
      <c r="R12" s="622"/>
      <c r="S12" s="10"/>
      <c r="T12" s="10"/>
      <c r="V12" s="18"/>
      <c r="W12" s="18"/>
      <c r="X12" s="18"/>
      <c r="Y12" s="18"/>
      <c r="Z12" s="18"/>
      <c r="AA12" s="18"/>
      <c r="AB12" s="18"/>
      <c r="AC12" s="18"/>
      <c r="AD12" s="18"/>
      <c r="AE12" s="18"/>
      <c r="AF12" s="18"/>
      <c r="AG12" s="18"/>
      <c r="AH12" s="18"/>
      <c r="AI12" s="18"/>
      <c r="AJ12" s="18"/>
    </row>
    <row r="13" spans="1:36" ht="40.15" customHeight="1" x14ac:dyDescent="0.25">
      <c r="A13" s="2"/>
      <c r="B13" s="19"/>
      <c r="C13" s="602"/>
      <c r="D13" s="602"/>
      <c r="E13" s="602"/>
      <c r="F13" s="24" t="s">
        <v>12</v>
      </c>
      <c r="G13" s="24" t="s">
        <v>13</v>
      </c>
      <c r="H13" s="25" t="s">
        <v>36</v>
      </c>
      <c r="I13" s="25" t="s">
        <v>14</v>
      </c>
      <c r="J13" s="25" t="s">
        <v>15</v>
      </c>
      <c r="K13" s="25" t="s">
        <v>16</v>
      </c>
      <c r="L13" s="26" t="s">
        <v>17</v>
      </c>
      <c r="M13" s="27" t="s">
        <v>22</v>
      </c>
      <c r="N13" s="28" t="s">
        <v>14</v>
      </c>
      <c r="O13" s="28" t="s">
        <v>15</v>
      </c>
      <c r="P13" s="29" t="s">
        <v>17</v>
      </c>
      <c r="Q13" s="30" t="s">
        <v>14</v>
      </c>
      <c r="R13" s="31" t="s">
        <v>17</v>
      </c>
      <c r="S13" s="10"/>
      <c r="T13" s="10"/>
      <c r="V13" s="18"/>
      <c r="W13" s="18"/>
      <c r="X13" s="18"/>
      <c r="Y13" s="18"/>
      <c r="Z13" s="18"/>
      <c r="AA13" s="18"/>
      <c r="AB13" s="18"/>
      <c r="AC13" s="18"/>
      <c r="AD13" s="18"/>
      <c r="AE13" s="18"/>
      <c r="AF13" s="18"/>
      <c r="AG13" s="18"/>
      <c r="AH13" s="18"/>
      <c r="AI13" s="18"/>
      <c r="AJ13" s="18"/>
    </row>
    <row r="14" spans="1:36" ht="12.75" customHeight="1" x14ac:dyDescent="0.2">
      <c r="A14" s="10"/>
      <c r="B14" s="32"/>
      <c r="C14" s="623" t="s">
        <v>37</v>
      </c>
      <c r="D14" s="33" t="s">
        <v>38</v>
      </c>
      <c r="E14" s="34" t="s">
        <v>39</v>
      </c>
      <c r="F14" s="626" t="s">
        <v>40</v>
      </c>
      <c r="G14" s="627"/>
      <c r="H14" s="35">
        <v>9.0540000000000003</v>
      </c>
      <c r="I14" s="35">
        <v>120</v>
      </c>
      <c r="J14" s="35">
        <v>3.3</v>
      </c>
      <c r="K14" s="35">
        <v>2.4</v>
      </c>
      <c r="L14" s="36">
        <v>4.2100000000000002E-3</v>
      </c>
      <c r="M14" s="35">
        <v>4</v>
      </c>
      <c r="N14" s="35">
        <v>95.26</v>
      </c>
      <c r="O14" s="35">
        <v>0.74099999999999999</v>
      </c>
      <c r="P14" s="36">
        <v>8.8500000000000002E-3</v>
      </c>
      <c r="Q14" s="35">
        <v>0</v>
      </c>
      <c r="R14" s="36">
        <v>0</v>
      </c>
      <c r="S14" s="10"/>
      <c r="T14" s="10"/>
      <c r="V14" s="18"/>
      <c r="W14" s="18"/>
      <c r="X14" s="18"/>
      <c r="Y14" s="18"/>
      <c r="Z14" s="18"/>
      <c r="AA14" s="18"/>
      <c r="AB14" s="18"/>
      <c r="AC14" s="18"/>
      <c r="AD14" s="18"/>
      <c r="AE14" s="18"/>
      <c r="AF14" s="18"/>
      <c r="AG14" s="18"/>
      <c r="AH14" s="18"/>
      <c r="AI14" s="18"/>
      <c r="AJ14" s="18"/>
    </row>
    <row r="15" spans="1:36" ht="12.75" customHeight="1" x14ac:dyDescent="0.2">
      <c r="A15" s="10"/>
      <c r="B15" s="32"/>
      <c r="C15" s="624"/>
      <c r="D15" s="37" t="s">
        <v>41</v>
      </c>
      <c r="E15" s="38" t="s">
        <v>42</v>
      </c>
      <c r="F15" s="628" t="s">
        <v>40</v>
      </c>
      <c r="G15" s="629"/>
      <c r="H15" s="39">
        <v>9.0540000000000003</v>
      </c>
      <c r="I15" s="39">
        <v>120</v>
      </c>
      <c r="J15" s="39">
        <v>3.3</v>
      </c>
      <c r="K15" s="39">
        <v>2.4</v>
      </c>
      <c r="L15" s="40">
        <v>4.2100000000000002E-3</v>
      </c>
      <c r="M15" s="39">
        <v>4</v>
      </c>
      <c r="N15" s="39">
        <v>79.774000000000001</v>
      </c>
      <c r="O15" s="39">
        <v>1.48</v>
      </c>
      <c r="P15" s="40">
        <v>1.0540000000000001E-2</v>
      </c>
      <c r="Q15" s="39">
        <v>0</v>
      </c>
      <c r="R15" s="40">
        <v>0</v>
      </c>
      <c r="S15" s="10"/>
      <c r="T15" s="10"/>
      <c r="V15" s="18"/>
      <c r="W15" s="18"/>
      <c r="X15" s="18"/>
      <c r="Y15" s="18"/>
      <c r="Z15" s="18"/>
      <c r="AA15" s="18"/>
      <c r="AB15" s="18"/>
      <c r="AC15" s="18"/>
      <c r="AD15" s="18"/>
      <c r="AE15" s="18"/>
      <c r="AF15" s="18"/>
      <c r="AG15" s="18"/>
      <c r="AH15" s="18"/>
      <c r="AI15" s="18"/>
      <c r="AJ15" s="18"/>
    </row>
    <row r="16" spans="1:36" ht="12.75" customHeight="1" x14ac:dyDescent="0.2">
      <c r="A16" s="10"/>
      <c r="B16" s="32"/>
      <c r="C16" s="624"/>
      <c r="D16" s="37" t="s">
        <v>43</v>
      </c>
      <c r="E16" s="38" t="s">
        <v>44</v>
      </c>
      <c r="F16" s="628" t="s">
        <v>40</v>
      </c>
      <c r="G16" s="629"/>
      <c r="H16" s="39">
        <v>9.0540000000000003</v>
      </c>
      <c r="I16" s="39">
        <v>120</v>
      </c>
      <c r="J16" s="39">
        <v>3.3</v>
      </c>
      <c r="K16" s="39">
        <v>2.4</v>
      </c>
      <c r="L16" s="40">
        <v>4.2100000000000002E-3</v>
      </c>
      <c r="M16" s="39">
        <v>4</v>
      </c>
      <c r="N16" s="39">
        <v>72.302000000000007</v>
      </c>
      <c r="O16" s="39">
        <v>2.9580000000000002</v>
      </c>
      <c r="P16" s="40">
        <v>1.3780000000000001E-2</v>
      </c>
      <c r="Q16" s="39">
        <v>0</v>
      </c>
      <c r="R16" s="40">
        <v>0</v>
      </c>
      <c r="S16" s="10"/>
      <c r="T16" s="10"/>
      <c r="V16" s="18"/>
      <c r="W16" s="18"/>
      <c r="X16" s="18"/>
      <c r="Y16" s="18"/>
      <c r="Z16" s="18"/>
      <c r="AA16" s="18"/>
      <c r="AB16" s="18"/>
      <c r="AC16" s="18"/>
      <c r="AD16" s="18"/>
      <c r="AE16" s="18"/>
      <c r="AF16" s="18"/>
      <c r="AG16" s="18"/>
      <c r="AH16" s="18"/>
      <c r="AI16" s="18"/>
      <c r="AJ16" s="18"/>
    </row>
    <row r="17" spans="1:36" ht="12.75" customHeight="1" x14ac:dyDescent="0.2">
      <c r="A17" s="10"/>
      <c r="B17" s="32"/>
      <c r="C17" s="624"/>
      <c r="D17" s="37" t="s">
        <v>45</v>
      </c>
      <c r="E17" s="38" t="s">
        <v>46</v>
      </c>
      <c r="F17" s="628" t="s">
        <v>40</v>
      </c>
      <c r="G17" s="629"/>
      <c r="H17" s="39">
        <v>9.0540000000000003</v>
      </c>
      <c r="I17" s="39">
        <v>117</v>
      </c>
      <c r="J17" s="39">
        <v>11.028</v>
      </c>
      <c r="K17" s="39">
        <v>5.8129999999999997</v>
      </c>
      <c r="L17" s="40">
        <v>1.0460000000000001E-2</v>
      </c>
      <c r="M17" s="39">
        <v>4</v>
      </c>
      <c r="N17" s="39">
        <v>95.26</v>
      </c>
      <c r="O17" s="39">
        <v>0.74099999999999999</v>
      </c>
      <c r="P17" s="40">
        <v>8.8500000000000002E-3</v>
      </c>
      <c r="Q17" s="39">
        <v>0</v>
      </c>
      <c r="R17" s="40">
        <v>0</v>
      </c>
      <c r="S17" s="10"/>
      <c r="T17" s="10"/>
      <c r="V17" s="18"/>
      <c r="W17" s="18"/>
      <c r="X17" s="18"/>
      <c r="Y17" s="18"/>
      <c r="Z17" s="18"/>
      <c r="AA17" s="18"/>
      <c r="AB17" s="18"/>
      <c r="AC17" s="18"/>
      <c r="AD17" s="18"/>
      <c r="AE17" s="18"/>
      <c r="AF17" s="18"/>
      <c r="AG17" s="18"/>
      <c r="AH17" s="18"/>
      <c r="AI17" s="18"/>
      <c r="AJ17" s="18"/>
    </row>
    <row r="18" spans="1:36" ht="12.75" customHeight="1" x14ac:dyDescent="0.2">
      <c r="A18" s="10"/>
      <c r="B18" s="32"/>
      <c r="C18" s="624"/>
      <c r="D18" s="37" t="s">
        <v>47</v>
      </c>
      <c r="E18" s="38" t="s">
        <v>48</v>
      </c>
      <c r="F18" s="628" t="s">
        <v>40</v>
      </c>
      <c r="G18" s="629"/>
      <c r="H18" s="39">
        <v>9.0540000000000003</v>
      </c>
      <c r="I18" s="39">
        <v>117</v>
      </c>
      <c r="J18" s="39">
        <v>11.028</v>
      </c>
      <c r="K18" s="39">
        <v>5.8129999999999997</v>
      </c>
      <c r="L18" s="40">
        <v>1.0460000000000001E-2</v>
      </c>
      <c r="M18" s="39">
        <v>4</v>
      </c>
      <c r="N18" s="39">
        <v>79.774000000000001</v>
      </c>
      <c r="O18" s="39">
        <v>1.48</v>
      </c>
      <c r="P18" s="40">
        <v>1.0540000000000001E-2</v>
      </c>
      <c r="Q18" s="39">
        <v>0</v>
      </c>
      <c r="R18" s="40">
        <v>0</v>
      </c>
      <c r="S18" s="10"/>
      <c r="T18" s="10"/>
      <c r="V18" s="18"/>
      <c r="W18" s="18"/>
      <c r="X18" s="18"/>
      <c r="Y18" s="18"/>
      <c r="Z18" s="18"/>
      <c r="AA18" s="18"/>
      <c r="AB18" s="18"/>
      <c r="AC18" s="18"/>
      <c r="AD18" s="18"/>
      <c r="AE18" s="18"/>
      <c r="AF18" s="18"/>
      <c r="AG18" s="18"/>
      <c r="AH18" s="18"/>
      <c r="AI18" s="18"/>
      <c r="AJ18" s="18"/>
    </row>
    <row r="19" spans="1:36" ht="12.75" customHeight="1" x14ac:dyDescent="0.2">
      <c r="A19" s="10"/>
      <c r="B19" s="32"/>
      <c r="C19" s="624"/>
      <c r="D19" s="37" t="s">
        <v>49</v>
      </c>
      <c r="E19" s="38" t="s">
        <v>50</v>
      </c>
      <c r="F19" s="628" t="s">
        <v>40</v>
      </c>
      <c r="G19" s="629"/>
      <c r="H19" s="39">
        <v>9.0540000000000003</v>
      </c>
      <c r="I19" s="39">
        <v>117</v>
      </c>
      <c r="J19" s="39">
        <v>11.028</v>
      </c>
      <c r="K19" s="39">
        <v>5.8129999999999997</v>
      </c>
      <c r="L19" s="40">
        <v>1.0460000000000001E-2</v>
      </c>
      <c r="M19" s="39">
        <v>4</v>
      </c>
      <c r="N19" s="39">
        <v>72.302000000000007</v>
      </c>
      <c r="O19" s="39">
        <v>2.9580000000000002</v>
      </c>
      <c r="P19" s="40">
        <v>1.3780000000000001E-2</v>
      </c>
      <c r="Q19" s="39">
        <v>0</v>
      </c>
      <c r="R19" s="40">
        <v>0</v>
      </c>
      <c r="S19" s="10"/>
      <c r="T19" s="10"/>
      <c r="V19" s="18"/>
      <c r="W19" s="18"/>
      <c r="X19" s="18"/>
      <c r="Y19" s="18"/>
      <c r="Z19" s="18"/>
      <c r="AA19" s="18"/>
      <c r="AB19" s="18"/>
      <c r="AC19" s="18"/>
      <c r="AD19" s="18"/>
      <c r="AE19" s="18"/>
      <c r="AF19" s="18"/>
      <c r="AG19" s="18"/>
      <c r="AH19" s="18"/>
      <c r="AI19" s="18"/>
      <c r="AJ19" s="18"/>
    </row>
    <row r="20" spans="1:36" ht="12.75" customHeight="1" x14ac:dyDescent="0.25">
      <c r="A20" s="10"/>
      <c r="B20" s="19"/>
      <c r="C20" s="625"/>
      <c r="D20" s="41" t="s">
        <v>51</v>
      </c>
      <c r="E20" s="42" t="s">
        <v>52</v>
      </c>
      <c r="F20" s="630" t="s">
        <v>40</v>
      </c>
      <c r="G20" s="631"/>
      <c r="H20" s="43" t="s">
        <v>592</v>
      </c>
      <c r="I20" s="44" t="s">
        <v>592</v>
      </c>
      <c r="J20" s="44" t="s">
        <v>592</v>
      </c>
      <c r="K20" s="43" t="s">
        <v>592</v>
      </c>
      <c r="L20" s="45" t="s">
        <v>592</v>
      </c>
      <c r="M20" s="44" t="s">
        <v>592</v>
      </c>
      <c r="N20" s="44" t="s">
        <v>592</v>
      </c>
      <c r="O20" s="43" t="s">
        <v>592</v>
      </c>
      <c r="P20" s="45" t="s">
        <v>592</v>
      </c>
      <c r="Q20" s="43" t="s">
        <v>592</v>
      </c>
      <c r="R20" s="45" t="s">
        <v>592</v>
      </c>
      <c r="S20" s="10"/>
      <c r="T20" s="10"/>
      <c r="V20" s="18"/>
      <c r="W20" s="18"/>
      <c r="X20" s="18"/>
      <c r="Y20" s="18"/>
      <c r="Z20" s="18"/>
      <c r="AA20" s="18"/>
      <c r="AB20" s="18"/>
      <c r="AC20" s="18"/>
      <c r="AD20" s="18"/>
      <c r="AE20" s="18"/>
      <c r="AF20" s="18"/>
      <c r="AG20" s="18"/>
      <c r="AH20" s="18"/>
      <c r="AI20" s="18"/>
      <c r="AJ20" s="18"/>
    </row>
    <row r="21" spans="1:36" ht="12.75" customHeight="1" x14ac:dyDescent="0.2">
      <c r="A21" s="10"/>
      <c r="B21" s="32"/>
      <c r="C21" s="624" t="s">
        <v>53</v>
      </c>
      <c r="D21" s="33" t="s">
        <v>54</v>
      </c>
      <c r="E21" s="46" t="s">
        <v>55</v>
      </c>
      <c r="F21" s="626" t="s">
        <v>40</v>
      </c>
      <c r="G21" s="627"/>
      <c r="H21" s="35">
        <v>9.0540000000000003</v>
      </c>
      <c r="I21" s="35">
        <v>55</v>
      </c>
      <c r="J21" s="35">
        <v>4.2</v>
      </c>
      <c r="K21" s="35">
        <v>2.4740000000000002</v>
      </c>
      <c r="L21" s="36">
        <v>4.2100000000000002E-3</v>
      </c>
      <c r="M21" s="35">
        <v>4</v>
      </c>
      <c r="N21" s="35">
        <v>95.26</v>
      </c>
      <c r="O21" s="35">
        <v>0.74099999999999999</v>
      </c>
      <c r="P21" s="36">
        <v>8.8500000000000002E-3</v>
      </c>
      <c r="Q21" s="35">
        <v>0</v>
      </c>
      <c r="R21" s="36">
        <v>0</v>
      </c>
      <c r="S21" s="10"/>
      <c r="T21" s="10"/>
      <c r="V21" s="18"/>
      <c r="W21" s="18"/>
      <c r="X21" s="18"/>
      <c r="Y21" s="18"/>
      <c r="Z21" s="18"/>
      <c r="AA21" s="18"/>
      <c r="AB21" s="18"/>
      <c r="AC21" s="18"/>
      <c r="AD21" s="18"/>
      <c r="AE21" s="18"/>
      <c r="AF21" s="18"/>
      <c r="AG21" s="18"/>
      <c r="AH21" s="18"/>
      <c r="AI21" s="18"/>
      <c r="AJ21" s="18"/>
    </row>
    <row r="22" spans="1:36" ht="12.75" customHeight="1" x14ac:dyDescent="0.2">
      <c r="A22" s="10"/>
      <c r="B22" s="32"/>
      <c r="C22" s="624"/>
      <c r="D22" s="37" t="s">
        <v>56</v>
      </c>
      <c r="E22" s="38" t="s">
        <v>57</v>
      </c>
      <c r="F22" s="628" t="s">
        <v>40</v>
      </c>
      <c r="G22" s="629"/>
      <c r="H22" s="39">
        <v>9.0540000000000003</v>
      </c>
      <c r="I22" s="39">
        <v>55</v>
      </c>
      <c r="J22" s="39">
        <v>4.2</v>
      </c>
      <c r="K22" s="39">
        <v>2.4740000000000002</v>
      </c>
      <c r="L22" s="40">
        <v>4.2100000000000002E-3</v>
      </c>
      <c r="M22" s="39">
        <v>4</v>
      </c>
      <c r="N22" s="39">
        <v>79.774000000000001</v>
      </c>
      <c r="O22" s="39">
        <v>1.48</v>
      </c>
      <c r="P22" s="40">
        <v>1.0540000000000001E-2</v>
      </c>
      <c r="Q22" s="39">
        <v>0</v>
      </c>
      <c r="R22" s="40">
        <v>0</v>
      </c>
      <c r="S22" s="10"/>
      <c r="T22" s="10"/>
      <c r="V22" s="18"/>
      <c r="W22" s="18"/>
      <c r="X22" s="18"/>
      <c r="Y22" s="18"/>
      <c r="Z22" s="18"/>
      <c r="AA22" s="18"/>
      <c r="AB22" s="18"/>
      <c r="AC22" s="18"/>
      <c r="AD22" s="18"/>
      <c r="AE22" s="18"/>
      <c r="AF22" s="18"/>
      <c r="AG22" s="18"/>
      <c r="AH22" s="18"/>
      <c r="AI22" s="18"/>
      <c r="AJ22" s="18"/>
    </row>
    <row r="23" spans="1:36" ht="12.75" customHeight="1" x14ac:dyDescent="0.2">
      <c r="A23" s="10"/>
      <c r="B23" s="32"/>
      <c r="C23" s="624"/>
      <c r="D23" s="37" t="s">
        <v>58</v>
      </c>
      <c r="E23" s="38" t="s">
        <v>59</v>
      </c>
      <c r="F23" s="628" t="s">
        <v>40</v>
      </c>
      <c r="G23" s="629"/>
      <c r="H23" s="39">
        <v>9.0540000000000003</v>
      </c>
      <c r="I23" s="39">
        <v>55</v>
      </c>
      <c r="J23" s="39">
        <v>4.2</v>
      </c>
      <c r="K23" s="39">
        <v>2.4740000000000002</v>
      </c>
      <c r="L23" s="40">
        <v>4.2100000000000002E-3</v>
      </c>
      <c r="M23" s="39">
        <v>4</v>
      </c>
      <c r="N23" s="39">
        <v>72.302000000000007</v>
      </c>
      <c r="O23" s="39">
        <v>2.9580000000000002</v>
      </c>
      <c r="P23" s="40">
        <v>1.3780000000000001E-2</v>
      </c>
      <c r="Q23" s="39">
        <v>0</v>
      </c>
      <c r="R23" s="40">
        <v>0</v>
      </c>
      <c r="S23" s="10"/>
      <c r="T23" s="10"/>
      <c r="V23" s="18"/>
      <c r="W23" s="18"/>
      <c r="X23" s="18"/>
      <c r="Y23" s="18"/>
      <c r="Z23" s="18"/>
      <c r="AA23" s="18"/>
      <c r="AB23" s="18"/>
      <c r="AC23" s="18"/>
      <c r="AD23" s="18"/>
      <c r="AE23" s="18"/>
      <c r="AF23" s="18"/>
      <c r="AG23" s="18"/>
      <c r="AH23" s="18"/>
      <c r="AI23" s="18"/>
      <c r="AJ23" s="18"/>
    </row>
    <row r="24" spans="1:36" ht="12.75" customHeight="1" x14ac:dyDescent="0.2">
      <c r="A24" s="10"/>
      <c r="B24" s="32"/>
      <c r="C24" s="624"/>
      <c r="D24" s="37" t="s">
        <v>60</v>
      </c>
      <c r="E24" s="38" t="s">
        <v>61</v>
      </c>
      <c r="F24" s="628" t="s">
        <v>40</v>
      </c>
      <c r="G24" s="629"/>
      <c r="H24" s="39">
        <v>9.0540000000000003</v>
      </c>
      <c r="I24" s="39">
        <v>50</v>
      </c>
      <c r="J24" s="39">
        <v>18.117000000000001</v>
      </c>
      <c r="K24" s="39">
        <v>24.9</v>
      </c>
      <c r="L24" s="40">
        <v>1.0460000000000001E-2</v>
      </c>
      <c r="M24" s="39">
        <v>4</v>
      </c>
      <c r="N24" s="39">
        <v>95.26</v>
      </c>
      <c r="O24" s="39">
        <v>0.74099999999999999</v>
      </c>
      <c r="P24" s="40">
        <v>8.8500000000000002E-3</v>
      </c>
      <c r="Q24" s="39">
        <v>0</v>
      </c>
      <c r="R24" s="40">
        <v>0</v>
      </c>
      <c r="S24" s="10"/>
      <c r="T24" s="10"/>
      <c r="V24" s="18"/>
      <c r="W24" s="18"/>
      <c r="X24" s="18"/>
      <c r="Y24" s="18"/>
      <c r="Z24" s="18"/>
      <c r="AA24" s="18"/>
      <c r="AB24" s="18"/>
      <c r="AC24" s="18"/>
      <c r="AD24" s="18"/>
      <c r="AE24" s="18"/>
      <c r="AF24" s="18"/>
      <c r="AG24" s="18"/>
      <c r="AH24" s="18"/>
      <c r="AI24" s="18"/>
      <c r="AJ24" s="18"/>
    </row>
    <row r="25" spans="1:36" ht="12.75" customHeight="1" x14ac:dyDescent="0.2">
      <c r="A25" s="10"/>
      <c r="B25" s="32"/>
      <c r="C25" s="624"/>
      <c r="D25" s="37" t="s">
        <v>62</v>
      </c>
      <c r="E25" s="38" t="s">
        <v>63</v>
      </c>
      <c r="F25" s="628" t="s">
        <v>40</v>
      </c>
      <c r="G25" s="629"/>
      <c r="H25" s="39">
        <v>9.0540000000000003</v>
      </c>
      <c r="I25" s="39">
        <v>50</v>
      </c>
      <c r="J25" s="39">
        <v>18.117000000000001</v>
      </c>
      <c r="K25" s="39">
        <v>24.9</v>
      </c>
      <c r="L25" s="40">
        <v>1.0460000000000001E-2</v>
      </c>
      <c r="M25" s="39">
        <v>4</v>
      </c>
      <c r="N25" s="39">
        <v>79.774000000000001</v>
      </c>
      <c r="O25" s="39">
        <v>1.48</v>
      </c>
      <c r="P25" s="40">
        <v>1.0540000000000001E-2</v>
      </c>
      <c r="Q25" s="39">
        <v>0</v>
      </c>
      <c r="R25" s="40">
        <v>0</v>
      </c>
      <c r="S25" s="10"/>
      <c r="T25" s="10"/>
      <c r="V25" s="18"/>
      <c r="W25" s="18"/>
      <c r="X25" s="18"/>
      <c r="Y25" s="18"/>
      <c r="Z25" s="18"/>
      <c r="AA25" s="18"/>
      <c r="AB25" s="18"/>
      <c r="AC25" s="18"/>
      <c r="AD25" s="18"/>
      <c r="AE25" s="18"/>
      <c r="AF25" s="18"/>
      <c r="AG25" s="18"/>
      <c r="AH25" s="18"/>
      <c r="AI25" s="18"/>
      <c r="AJ25" s="18"/>
    </row>
    <row r="26" spans="1:36" ht="12.75" customHeight="1" x14ac:dyDescent="0.2">
      <c r="A26" s="10"/>
      <c r="B26" s="32"/>
      <c r="C26" s="624"/>
      <c r="D26" s="37" t="s">
        <v>64</v>
      </c>
      <c r="E26" s="38" t="s">
        <v>65</v>
      </c>
      <c r="F26" s="628" t="s">
        <v>40</v>
      </c>
      <c r="G26" s="629"/>
      <c r="H26" s="39">
        <v>9.0540000000000003</v>
      </c>
      <c r="I26" s="39">
        <v>50</v>
      </c>
      <c r="J26" s="39">
        <v>18.117000000000001</v>
      </c>
      <c r="K26" s="39">
        <v>24.9</v>
      </c>
      <c r="L26" s="40">
        <v>1.0460000000000001E-2</v>
      </c>
      <c r="M26" s="39">
        <v>4</v>
      </c>
      <c r="N26" s="39">
        <v>72.302000000000007</v>
      </c>
      <c r="O26" s="39">
        <v>2.9580000000000002</v>
      </c>
      <c r="P26" s="40">
        <v>1.3780000000000001E-2</v>
      </c>
      <c r="Q26" s="39">
        <v>0</v>
      </c>
      <c r="R26" s="40">
        <v>0</v>
      </c>
      <c r="S26" s="10"/>
      <c r="T26" s="10"/>
      <c r="V26" s="18"/>
      <c r="W26" s="18"/>
      <c r="X26" s="18"/>
      <c r="Y26" s="18"/>
      <c r="Z26" s="18"/>
      <c r="AA26" s="18"/>
      <c r="AB26" s="18"/>
      <c r="AC26" s="18"/>
      <c r="AD26" s="18"/>
      <c r="AE26" s="18"/>
      <c r="AF26" s="18"/>
      <c r="AG26" s="18"/>
      <c r="AH26" s="18"/>
      <c r="AI26" s="18"/>
      <c r="AJ26" s="18"/>
    </row>
    <row r="27" spans="1:36" ht="12.75" customHeight="1" x14ac:dyDescent="0.25">
      <c r="A27" s="10"/>
      <c r="B27" s="19"/>
      <c r="C27" s="625"/>
      <c r="D27" s="41" t="s">
        <v>66</v>
      </c>
      <c r="E27" s="42" t="s">
        <v>67</v>
      </c>
      <c r="F27" s="630" t="s">
        <v>40</v>
      </c>
      <c r="G27" s="631"/>
      <c r="H27" s="43" t="s">
        <v>592</v>
      </c>
      <c r="I27" s="44" t="s">
        <v>592</v>
      </c>
      <c r="J27" s="44" t="s">
        <v>592</v>
      </c>
      <c r="K27" s="43" t="s">
        <v>592</v>
      </c>
      <c r="L27" s="45" t="s">
        <v>592</v>
      </c>
      <c r="M27" s="44" t="s">
        <v>592</v>
      </c>
      <c r="N27" s="44" t="s">
        <v>592</v>
      </c>
      <c r="O27" s="43" t="s">
        <v>592</v>
      </c>
      <c r="P27" s="45" t="s">
        <v>592</v>
      </c>
      <c r="Q27" s="43" t="s">
        <v>592</v>
      </c>
      <c r="R27" s="45" t="s">
        <v>592</v>
      </c>
      <c r="S27" s="10"/>
      <c r="T27" s="10"/>
      <c r="V27" s="18"/>
      <c r="W27" s="18"/>
      <c r="X27" s="18"/>
      <c r="Y27" s="18"/>
      <c r="Z27" s="18"/>
      <c r="AA27" s="18"/>
      <c r="AB27" s="18"/>
      <c r="AC27" s="18"/>
      <c r="AD27" s="18"/>
      <c r="AE27" s="18"/>
      <c r="AF27" s="18"/>
      <c r="AG27" s="18"/>
      <c r="AH27" s="18"/>
      <c r="AI27" s="18"/>
      <c r="AJ27" s="18"/>
    </row>
    <row r="28" spans="1:36" ht="12.75" customHeight="1" x14ac:dyDescent="0.2">
      <c r="A28" s="10"/>
      <c r="B28" s="32"/>
      <c r="C28" s="623" t="s">
        <v>68</v>
      </c>
      <c r="D28" s="33" t="s">
        <v>69</v>
      </c>
      <c r="E28" s="46" t="s">
        <v>70</v>
      </c>
      <c r="F28" s="626" t="s">
        <v>40</v>
      </c>
      <c r="G28" s="627"/>
      <c r="H28" s="35">
        <v>9.0540000000000003</v>
      </c>
      <c r="I28" s="35">
        <v>41</v>
      </c>
      <c r="J28" s="35">
        <v>5</v>
      </c>
      <c r="K28" s="35">
        <v>3</v>
      </c>
      <c r="L28" s="36">
        <v>4.2100000000000002E-3</v>
      </c>
      <c r="M28" s="35">
        <v>4</v>
      </c>
      <c r="N28" s="35">
        <v>95.26</v>
      </c>
      <c r="O28" s="35">
        <v>0.74099999999999999</v>
      </c>
      <c r="P28" s="36">
        <v>8.8500000000000002E-3</v>
      </c>
      <c r="Q28" s="35">
        <v>0</v>
      </c>
      <c r="R28" s="36">
        <v>0</v>
      </c>
      <c r="S28" s="10"/>
      <c r="T28" s="10"/>
      <c r="V28" s="18"/>
      <c r="W28" s="18"/>
      <c r="X28" s="18"/>
      <c r="Y28" s="18"/>
      <c r="Z28" s="18"/>
      <c r="AA28" s="18"/>
      <c r="AB28" s="18"/>
      <c r="AC28" s="18"/>
      <c r="AD28" s="18"/>
      <c r="AE28" s="18"/>
      <c r="AF28" s="18"/>
      <c r="AG28" s="18"/>
      <c r="AH28" s="18"/>
      <c r="AI28" s="18"/>
      <c r="AJ28" s="18"/>
    </row>
    <row r="29" spans="1:36" ht="12.75" customHeight="1" x14ac:dyDescent="0.2">
      <c r="A29" s="10"/>
      <c r="B29" s="32"/>
      <c r="C29" s="624"/>
      <c r="D29" s="37" t="s">
        <v>71</v>
      </c>
      <c r="E29" s="38" t="s">
        <v>72</v>
      </c>
      <c r="F29" s="628" t="s">
        <v>40</v>
      </c>
      <c r="G29" s="629"/>
      <c r="H29" s="39">
        <v>9.0540000000000003</v>
      </c>
      <c r="I29" s="39">
        <v>41</v>
      </c>
      <c r="J29" s="39">
        <v>5</v>
      </c>
      <c r="K29" s="39">
        <v>3</v>
      </c>
      <c r="L29" s="40">
        <v>4.2100000000000002E-3</v>
      </c>
      <c r="M29" s="39">
        <v>4</v>
      </c>
      <c r="N29" s="39">
        <v>79.774000000000001</v>
      </c>
      <c r="O29" s="39">
        <v>1.48</v>
      </c>
      <c r="P29" s="40">
        <v>1.0540000000000001E-2</v>
      </c>
      <c r="Q29" s="39">
        <v>0</v>
      </c>
      <c r="R29" s="40">
        <v>0</v>
      </c>
      <c r="S29" s="10"/>
      <c r="T29" s="10"/>
      <c r="V29" s="18"/>
      <c r="W29" s="18"/>
      <c r="X29" s="18"/>
      <c r="Y29" s="18"/>
      <c r="Z29" s="18"/>
      <c r="AA29" s="18"/>
      <c r="AB29" s="18"/>
      <c r="AC29" s="18"/>
      <c r="AD29" s="18"/>
      <c r="AE29" s="18"/>
      <c r="AF29" s="18"/>
      <c r="AG29" s="18"/>
      <c r="AH29" s="18"/>
      <c r="AI29" s="18"/>
      <c r="AJ29" s="18"/>
    </row>
    <row r="30" spans="1:36" ht="12.75" customHeight="1" x14ac:dyDescent="0.2">
      <c r="A30" s="10"/>
      <c r="B30" s="32"/>
      <c r="C30" s="624"/>
      <c r="D30" s="37" t="s">
        <v>73</v>
      </c>
      <c r="E30" s="38" t="s">
        <v>74</v>
      </c>
      <c r="F30" s="628" t="s">
        <v>40</v>
      </c>
      <c r="G30" s="629"/>
      <c r="H30" s="39">
        <v>9.0540000000000003</v>
      </c>
      <c r="I30" s="39">
        <v>41</v>
      </c>
      <c r="J30" s="39">
        <v>5</v>
      </c>
      <c r="K30" s="39">
        <v>3</v>
      </c>
      <c r="L30" s="40">
        <v>4.2100000000000002E-3</v>
      </c>
      <c r="M30" s="39">
        <v>4</v>
      </c>
      <c r="N30" s="39">
        <v>72.302000000000007</v>
      </c>
      <c r="O30" s="39">
        <v>2.9580000000000002</v>
      </c>
      <c r="P30" s="40">
        <v>1.3780000000000001E-2</v>
      </c>
      <c r="Q30" s="39">
        <v>0</v>
      </c>
      <c r="R30" s="40">
        <v>0</v>
      </c>
      <c r="S30" s="10"/>
      <c r="T30" s="10"/>
      <c r="V30" s="18"/>
      <c r="W30" s="18"/>
      <c r="X30" s="18"/>
      <c r="Y30" s="18"/>
      <c r="Z30" s="18"/>
      <c r="AA30" s="18"/>
      <c r="AB30" s="18"/>
      <c r="AC30" s="18"/>
      <c r="AD30" s="18"/>
      <c r="AE30" s="18"/>
      <c r="AF30" s="18"/>
      <c r="AG30" s="18"/>
      <c r="AH30" s="18"/>
      <c r="AI30" s="18"/>
      <c r="AJ30" s="18"/>
    </row>
    <row r="31" spans="1:36" ht="12.75" customHeight="1" x14ac:dyDescent="0.2">
      <c r="A31" s="10"/>
      <c r="B31" s="32"/>
      <c r="C31" s="624"/>
      <c r="D31" s="37" t="s">
        <v>75</v>
      </c>
      <c r="E31" s="38" t="s">
        <v>76</v>
      </c>
      <c r="F31" s="628" t="s">
        <v>40</v>
      </c>
      <c r="G31" s="629"/>
      <c r="H31" s="39" t="s">
        <v>592</v>
      </c>
      <c r="I31" s="39" t="s">
        <v>592</v>
      </c>
      <c r="J31" s="39" t="s">
        <v>592</v>
      </c>
      <c r="K31" s="39" t="s">
        <v>592</v>
      </c>
      <c r="L31" s="40" t="s">
        <v>592</v>
      </c>
      <c r="M31" s="39" t="s">
        <v>592</v>
      </c>
      <c r="N31" s="39" t="s">
        <v>592</v>
      </c>
      <c r="O31" s="39" t="s">
        <v>592</v>
      </c>
      <c r="P31" s="40" t="s">
        <v>592</v>
      </c>
      <c r="Q31" s="39" t="s">
        <v>592</v>
      </c>
      <c r="R31" s="40" t="s">
        <v>592</v>
      </c>
      <c r="S31" s="10"/>
      <c r="T31" s="10"/>
      <c r="V31" s="18"/>
      <c r="W31" s="18"/>
      <c r="X31" s="18"/>
      <c r="Y31" s="18"/>
      <c r="Z31" s="18"/>
      <c r="AA31" s="18"/>
      <c r="AB31" s="18"/>
      <c r="AC31" s="18"/>
      <c r="AD31" s="18"/>
      <c r="AE31" s="18"/>
      <c r="AF31" s="18"/>
      <c r="AG31" s="18"/>
      <c r="AH31" s="18"/>
      <c r="AI31" s="18"/>
      <c r="AJ31" s="18"/>
    </row>
    <row r="32" spans="1:36" ht="12.75" customHeight="1" x14ac:dyDescent="0.2">
      <c r="A32" s="10"/>
      <c r="B32" s="32"/>
      <c r="C32" s="624"/>
      <c r="D32" s="37" t="s">
        <v>77</v>
      </c>
      <c r="E32" s="38" t="s">
        <v>78</v>
      </c>
      <c r="F32" s="628" t="s">
        <v>40</v>
      </c>
      <c r="G32" s="629"/>
      <c r="H32" s="39" t="s">
        <v>592</v>
      </c>
      <c r="I32" s="39" t="s">
        <v>592</v>
      </c>
      <c r="J32" s="39" t="s">
        <v>592</v>
      </c>
      <c r="K32" s="39" t="s">
        <v>592</v>
      </c>
      <c r="L32" s="40" t="s">
        <v>592</v>
      </c>
      <c r="M32" s="39" t="s">
        <v>592</v>
      </c>
      <c r="N32" s="39" t="s">
        <v>592</v>
      </c>
      <c r="O32" s="39" t="s">
        <v>592</v>
      </c>
      <c r="P32" s="40" t="s">
        <v>592</v>
      </c>
      <c r="Q32" s="39" t="s">
        <v>592</v>
      </c>
      <c r="R32" s="40" t="s">
        <v>592</v>
      </c>
      <c r="S32" s="10"/>
      <c r="T32" s="10"/>
      <c r="V32" s="18"/>
      <c r="W32" s="18"/>
      <c r="X32" s="18"/>
      <c r="Y32" s="18"/>
      <c r="Z32" s="18"/>
      <c r="AA32" s="18"/>
      <c r="AB32" s="18"/>
      <c r="AC32" s="18"/>
      <c r="AD32" s="18"/>
      <c r="AE32" s="18"/>
      <c r="AF32" s="18"/>
      <c r="AG32" s="18"/>
      <c r="AH32" s="18"/>
      <c r="AI32" s="18"/>
      <c r="AJ32" s="18"/>
    </row>
    <row r="33" spans="1:36" ht="12.75" customHeight="1" x14ac:dyDescent="0.2">
      <c r="A33" s="10"/>
      <c r="B33" s="32"/>
      <c r="C33" s="624"/>
      <c r="D33" s="37" t="s">
        <v>79</v>
      </c>
      <c r="E33" s="38" t="s">
        <v>80</v>
      </c>
      <c r="F33" s="628" t="s">
        <v>40</v>
      </c>
      <c r="G33" s="629"/>
      <c r="H33" s="39" t="s">
        <v>592</v>
      </c>
      <c r="I33" s="39" t="s">
        <v>592</v>
      </c>
      <c r="J33" s="39" t="s">
        <v>592</v>
      </c>
      <c r="K33" s="39" t="s">
        <v>592</v>
      </c>
      <c r="L33" s="40" t="s">
        <v>592</v>
      </c>
      <c r="M33" s="39" t="s">
        <v>592</v>
      </c>
      <c r="N33" s="39" t="s">
        <v>592</v>
      </c>
      <c r="O33" s="39" t="s">
        <v>592</v>
      </c>
      <c r="P33" s="40" t="s">
        <v>592</v>
      </c>
      <c r="Q33" s="39" t="s">
        <v>592</v>
      </c>
      <c r="R33" s="40" t="s">
        <v>592</v>
      </c>
      <c r="S33" s="10"/>
      <c r="T33" s="10"/>
      <c r="V33" s="18"/>
      <c r="W33" s="18"/>
      <c r="X33" s="18"/>
      <c r="Y33" s="18"/>
      <c r="Z33" s="18"/>
      <c r="AA33" s="18"/>
      <c r="AB33" s="18"/>
      <c r="AC33" s="18"/>
      <c r="AD33" s="18"/>
      <c r="AE33" s="18"/>
      <c r="AF33" s="18"/>
      <c r="AG33" s="18"/>
      <c r="AH33" s="18"/>
      <c r="AI33" s="18"/>
      <c r="AJ33" s="18"/>
    </row>
    <row r="34" spans="1:36" ht="12.75" customHeight="1" x14ac:dyDescent="0.25">
      <c r="A34" s="10"/>
      <c r="B34" s="19"/>
      <c r="C34" s="625"/>
      <c r="D34" s="41" t="s">
        <v>81</v>
      </c>
      <c r="E34" s="42" t="s">
        <v>82</v>
      </c>
      <c r="F34" s="630" t="s">
        <v>40</v>
      </c>
      <c r="G34" s="631"/>
      <c r="H34" s="43" t="s">
        <v>592</v>
      </c>
      <c r="I34" s="44" t="s">
        <v>592</v>
      </c>
      <c r="J34" s="44" t="s">
        <v>592</v>
      </c>
      <c r="K34" s="43" t="s">
        <v>592</v>
      </c>
      <c r="L34" s="45" t="s">
        <v>592</v>
      </c>
      <c r="M34" s="44" t="s">
        <v>592</v>
      </c>
      <c r="N34" s="44" t="s">
        <v>592</v>
      </c>
      <c r="O34" s="43" t="s">
        <v>592</v>
      </c>
      <c r="P34" s="45" t="s">
        <v>592</v>
      </c>
      <c r="Q34" s="43" t="s">
        <v>592</v>
      </c>
      <c r="R34" s="45" t="s">
        <v>592</v>
      </c>
      <c r="S34" s="10"/>
      <c r="T34" s="10"/>
      <c r="V34" s="18"/>
      <c r="W34" s="18"/>
      <c r="X34" s="18"/>
      <c r="Y34" s="18"/>
      <c r="Z34" s="18"/>
      <c r="AA34" s="18"/>
      <c r="AB34" s="18"/>
      <c r="AC34" s="18"/>
      <c r="AD34" s="18"/>
      <c r="AE34" s="18"/>
      <c r="AF34" s="18"/>
      <c r="AG34" s="18"/>
      <c r="AH34" s="18"/>
      <c r="AI34" s="18"/>
      <c r="AJ34" s="18"/>
    </row>
    <row r="35" spans="1:36" ht="12.75" customHeight="1" x14ac:dyDescent="0.2">
      <c r="A35" s="10"/>
      <c r="B35" s="32"/>
      <c r="C35" s="623" t="s">
        <v>83</v>
      </c>
      <c r="D35" s="33" t="s">
        <v>84</v>
      </c>
      <c r="E35" s="46" t="s">
        <v>85</v>
      </c>
      <c r="F35" s="626" t="s">
        <v>40</v>
      </c>
      <c r="G35" s="627"/>
      <c r="H35" s="35">
        <v>9.0540000000000003</v>
      </c>
      <c r="I35" s="35">
        <v>33</v>
      </c>
      <c r="J35" s="35">
        <v>10.45</v>
      </c>
      <c r="K35" s="35">
        <v>6.05</v>
      </c>
      <c r="L35" s="36">
        <v>4.2100000000000002E-3</v>
      </c>
      <c r="M35" s="35">
        <v>4</v>
      </c>
      <c r="N35" s="35">
        <v>95.26</v>
      </c>
      <c r="O35" s="35">
        <v>0.74099999999999999</v>
      </c>
      <c r="P35" s="36">
        <v>8.8500000000000002E-3</v>
      </c>
      <c r="Q35" s="35">
        <v>0</v>
      </c>
      <c r="R35" s="36">
        <v>0</v>
      </c>
      <c r="S35" s="10"/>
      <c r="T35" s="10"/>
      <c r="V35" s="18"/>
      <c r="W35" s="18"/>
      <c r="X35" s="18"/>
      <c r="Y35" s="18"/>
      <c r="Z35" s="18"/>
      <c r="AA35" s="18"/>
      <c r="AB35" s="18"/>
      <c r="AC35" s="18"/>
      <c r="AD35" s="18"/>
      <c r="AE35" s="18"/>
      <c r="AF35" s="18"/>
      <c r="AG35" s="18"/>
      <c r="AH35" s="18"/>
      <c r="AI35" s="18"/>
      <c r="AJ35" s="18"/>
    </row>
    <row r="36" spans="1:36" ht="12.75" customHeight="1" x14ac:dyDescent="0.2">
      <c r="A36" s="10"/>
      <c r="B36" s="32"/>
      <c r="C36" s="624"/>
      <c r="D36" s="37" t="s">
        <v>86</v>
      </c>
      <c r="E36" s="38" t="s">
        <v>87</v>
      </c>
      <c r="F36" s="628" t="s">
        <v>40</v>
      </c>
      <c r="G36" s="629"/>
      <c r="H36" s="39">
        <v>9.0540000000000003</v>
      </c>
      <c r="I36" s="39">
        <v>33</v>
      </c>
      <c r="J36" s="39">
        <v>10.45</v>
      </c>
      <c r="K36" s="39">
        <v>6.05</v>
      </c>
      <c r="L36" s="40">
        <v>4.2100000000000002E-3</v>
      </c>
      <c r="M36" s="39">
        <v>4</v>
      </c>
      <c r="N36" s="39">
        <v>79.774000000000001</v>
      </c>
      <c r="O36" s="39">
        <v>1.48</v>
      </c>
      <c r="P36" s="40">
        <v>1.0540000000000001E-2</v>
      </c>
      <c r="Q36" s="39">
        <v>0</v>
      </c>
      <c r="R36" s="40">
        <v>0</v>
      </c>
      <c r="S36" s="10"/>
      <c r="T36" s="10"/>
      <c r="V36" s="18"/>
      <c r="W36" s="18"/>
      <c r="X36" s="18"/>
      <c r="Y36" s="18"/>
      <c r="Z36" s="18"/>
      <c r="AA36" s="18"/>
      <c r="AB36" s="18"/>
      <c r="AC36" s="18"/>
      <c r="AD36" s="18"/>
      <c r="AE36" s="18"/>
      <c r="AF36" s="18"/>
      <c r="AG36" s="18"/>
      <c r="AH36" s="18"/>
      <c r="AI36" s="18"/>
      <c r="AJ36" s="18"/>
    </row>
    <row r="37" spans="1:36" ht="12.75" customHeight="1" x14ac:dyDescent="0.2">
      <c r="A37" s="10"/>
      <c r="B37" s="32"/>
      <c r="C37" s="624"/>
      <c r="D37" s="37" t="s">
        <v>88</v>
      </c>
      <c r="E37" s="38" t="s">
        <v>89</v>
      </c>
      <c r="F37" s="628" t="s">
        <v>40</v>
      </c>
      <c r="G37" s="629"/>
      <c r="H37" s="39">
        <v>9.0540000000000003</v>
      </c>
      <c r="I37" s="39">
        <v>33</v>
      </c>
      <c r="J37" s="39">
        <v>10.45</v>
      </c>
      <c r="K37" s="39">
        <v>6.05</v>
      </c>
      <c r="L37" s="40">
        <v>4.2100000000000002E-3</v>
      </c>
      <c r="M37" s="39">
        <v>4</v>
      </c>
      <c r="N37" s="39">
        <v>72.302000000000007</v>
      </c>
      <c r="O37" s="39">
        <v>2.9580000000000002</v>
      </c>
      <c r="P37" s="40">
        <v>1.3780000000000001E-2</v>
      </c>
      <c r="Q37" s="39">
        <v>0</v>
      </c>
      <c r="R37" s="40">
        <v>0</v>
      </c>
      <c r="S37" s="10"/>
      <c r="T37" s="10"/>
      <c r="V37" s="18"/>
      <c r="W37" s="18"/>
      <c r="X37" s="18"/>
      <c r="Y37" s="18"/>
      <c r="Z37" s="18"/>
      <c r="AA37" s="18"/>
      <c r="AB37" s="18"/>
      <c r="AC37" s="18"/>
      <c r="AD37" s="18"/>
      <c r="AE37" s="18"/>
      <c r="AF37" s="18"/>
      <c r="AG37" s="18"/>
      <c r="AH37" s="18"/>
      <c r="AI37" s="18"/>
      <c r="AJ37" s="18"/>
    </row>
    <row r="38" spans="1:36" ht="12.75" customHeight="1" x14ac:dyDescent="0.2">
      <c r="A38" s="10"/>
      <c r="B38" s="32"/>
      <c r="C38" s="624"/>
      <c r="D38" s="37" t="s">
        <v>90</v>
      </c>
      <c r="E38" s="38" t="s">
        <v>91</v>
      </c>
      <c r="F38" s="628" t="s">
        <v>40</v>
      </c>
      <c r="G38" s="629"/>
      <c r="H38" s="39">
        <v>9.0540000000000003</v>
      </c>
      <c r="I38" s="39">
        <v>32</v>
      </c>
      <c r="J38" s="39">
        <v>28</v>
      </c>
      <c r="K38" s="39">
        <v>26</v>
      </c>
      <c r="L38" s="40">
        <v>1.0460000000000001E-2</v>
      </c>
      <c r="M38" s="39">
        <v>4</v>
      </c>
      <c r="N38" s="39">
        <v>95.26</v>
      </c>
      <c r="O38" s="39">
        <v>0.74099999999999999</v>
      </c>
      <c r="P38" s="40">
        <v>8.8500000000000002E-3</v>
      </c>
      <c r="Q38" s="39">
        <v>0</v>
      </c>
      <c r="R38" s="40">
        <v>0</v>
      </c>
      <c r="S38" s="10"/>
      <c r="T38" s="10"/>
      <c r="V38" s="18"/>
      <c r="W38" s="18"/>
      <c r="X38" s="18"/>
      <c r="Y38" s="18"/>
      <c r="Z38" s="18"/>
      <c r="AA38" s="18"/>
      <c r="AB38" s="18"/>
      <c r="AC38" s="18"/>
      <c r="AD38" s="18"/>
      <c r="AE38" s="18"/>
      <c r="AF38" s="18"/>
      <c r="AG38" s="18"/>
      <c r="AH38" s="18"/>
      <c r="AI38" s="18"/>
      <c r="AJ38" s="18"/>
    </row>
    <row r="39" spans="1:36" ht="12.75" customHeight="1" x14ac:dyDescent="0.2">
      <c r="A39" s="10"/>
      <c r="B39" s="32"/>
      <c r="C39" s="624"/>
      <c r="D39" s="37" t="s">
        <v>92</v>
      </c>
      <c r="E39" s="38" t="s">
        <v>93</v>
      </c>
      <c r="F39" s="628" t="s">
        <v>40</v>
      </c>
      <c r="G39" s="629"/>
      <c r="H39" s="39">
        <v>9.0540000000000003</v>
      </c>
      <c r="I39" s="39">
        <v>32</v>
      </c>
      <c r="J39" s="39">
        <v>28</v>
      </c>
      <c r="K39" s="39">
        <v>26</v>
      </c>
      <c r="L39" s="40">
        <v>1.0460000000000001E-2</v>
      </c>
      <c r="M39" s="39">
        <v>4</v>
      </c>
      <c r="N39" s="39">
        <v>79.774000000000001</v>
      </c>
      <c r="O39" s="39">
        <v>1.48</v>
      </c>
      <c r="P39" s="40">
        <v>1.0540000000000001E-2</v>
      </c>
      <c r="Q39" s="39">
        <v>0</v>
      </c>
      <c r="R39" s="40">
        <v>0</v>
      </c>
      <c r="S39" s="10"/>
      <c r="T39" s="10"/>
      <c r="V39" s="18"/>
      <c r="W39" s="18"/>
      <c r="X39" s="18"/>
      <c r="Y39" s="18"/>
      <c r="Z39" s="18"/>
      <c r="AA39" s="18"/>
      <c r="AB39" s="18"/>
      <c r="AC39" s="18"/>
      <c r="AD39" s="18"/>
      <c r="AE39" s="18"/>
      <c r="AF39" s="18"/>
      <c r="AG39" s="18"/>
      <c r="AH39" s="18"/>
      <c r="AI39" s="18"/>
      <c r="AJ39" s="18"/>
    </row>
    <row r="40" spans="1:36" ht="12.75" customHeight="1" x14ac:dyDescent="0.2">
      <c r="A40" s="10"/>
      <c r="B40" s="32"/>
      <c r="C40" s="624"/>
      <c r="D40" s="37" t="s">
        <v>94</v>
      </c>
      <c r="E40" s="38" t="s">
        <v>95</v>
      </c>
      <c r="F40" s="628" t="s">
        <v>40</v>
      </c>
      <c r="G40" s="629"/>
      <c r="H40" s="39">
        <v>9.0540000000000003</v>
      </c>
      <c r="I40" s="39">
        <v>32</v>
      </c>
      <c r="J40" s="39">
        <v>28</v>
      </c>
      <c r="K40" s="39">
        <v>26</v>
      </c>
      <c r="L40" s="40">
        <v>1.0460000000000001E-2</v>
      </c>
      <c r="M40" s="39">
        <v>4</v>
      </c>
      <c r="N40" s="39">
        <v>72.302000000000007</v>
      </c>
      <c r="O40" s="39">
        <v>2.9580000000000002</v>
      </c>
      <c r="P40" s="40">
        <v>1.3780000000000001E-2</v>
      </c>
      <c r="Q40" s="39">
        <v>0</v>
      </c>
      <c r="R40" s="40">
        <v>0</v>
      </c>
      <c r="S40" s="10"/>
      <c r="T40" s="10"/>
      <c r="V40" s="18"/>
      <c r="W40" s="18"/>
      <c r="X40" s="18"/>
      <c r="Y40" s="18"/>
      <c r="Z40" s="18"/>
      <c r="AA40" s="18"/>
      <c r="AB40" s="18"/>
      <c r="AC40" s="18"/>
      <c r="AD40" s="18"/>
      <c r="AE40" s="18"/>
      <c r="AF40" s="18"/>
      <c r="AG40" s="18"/>
      <c r="AH40" s="18"/>
      <c r="AI40" s="18"/>
      <c r="AJ40" s="18"/>
    </row>
    <row r="41" spans="1:36" ht="12.75" customHeight="1" x14ac:dyDescent="0.25">
      <c r="A41" s="10"/>
      <c r="B41" s="19"/>
      <c r="C41" s="625"/>
      <c r="D41" s="41" t="s">
        <v>96</v>
      </c>
      <c r="E41" s="42" t="s">
        <v>97</v>
      </c>
      <c r="F41" s="630" t="s">
        <v>40</v>
      </c>
      <c r="G41" s="631"/>
      <c r="H41" s="43" t="s">
        <v>592</v>
      </c>
      <c r="I41" s="44" t="s">
        <v>592</v>
      </c>
      <c r="J41" s="44" t="s">
        <v>592</v>
      </c>
      <c r="K41" s="43" t="s">
        <v>592</v>
      </c>
      <c r="L41" s="45" t="s">
        <v>592</v>
      </c>
      <c r="M41" s="44" t="s">
        <v>592</v>
      </c>
      <c r="N41" s="44" t="s">
        <v>592</v>
      </c>
      <c r="O41" s="43" t="s">
        <v>592</v>
      </c>
      <c r="P41" s="45" t="s">
        <v>592</v>
      </c>
      <c r="Q41" s="43" t="s">
        <v>592</v>
      </c>
      <c r="R41" s="45" t="s">
        <v>592</v>
      </c>
      <c r="S41" s="10"/>
      <c r="T41" s="10"/>
      <c r="V41" s="18"/>
      <c r="W41" s="18"/>
      <c r="X41" s="18"/>
      <c r="Y41" s="18"/>
      <c r="Z41" s="18"/>
      <c r="AA41" s="18"/>
      <c r="AB41" s="18"/>
      <c r="AC41" s="18"/>
      <c r="AD41" s="18"/>
      <c r="AE41" s="18"/>
      <c r="AF41" s="18"/>
      <c r="AG41" s="18"/>
      <c r="AH41" s="18"/>
      <c r="AI41" s="18"/>
      <c r="AJ41" s="18"/>
    </row>
    <row r="42" spans="1:36" s="10" customFormat="1" x14ac:dyDescent="0.2">
      <c r="B42" s="47"/>
      <c r="D42" s="47"/>
      <c r="E42" s="20"/>
      <c r="G42" s="21"/>
      <c r="H42" s="21"/>
      <c r="I42" s="22"/>
    </row>
    <row r="43" spans="1:36" s="48" customFormat="1" x14ac:dyDescent="0.2">
      <c r="B43" s="49"/>
      <c r="C43" s="10" t="s">
        <v>98</v>
      </c>
      <c r="D43" s="49"/>
      <c r="E43" s="50"/>
      <c r="G43" s="51"/>
      <c r="H43" s="51"/>
      <c r="I43" s="52"/>
    </row>
    <row r="44" spans="1:36" s="48" customFormat="1" x14ac:dyDescent="0.2">
      <c r="B44" s="49"/>
      <c r="C44" s="53" t="s">
        <v>99</v>
      </c>
      <c r="D44" s="49"/>
      <c r="E44" s="50"/>
      <c r="G44" s="51"/>
      <c r="H44" s="51"/>
      <c r="I44" s="52"/>
    </row>
    <row r="45" spans="1:36" s="48" customFormat="1" x14ac:dyDescent="0.2">
      <c r="B45" s="49"/>
      <c r="C45" s="54"/>
      <c r="D45" s="49"/>
      <c r="E45" s="50"/>
      <c r="G45" s="51"/>
      <c r="H45" s="55"/>
      <c r="I45" s="55"/>
      <c r="J45" s="55"/>
      <c r="K45" s="55"/>
      <c r="L45" s="55"/>
      <c r="M45" s="55"/>
      <c r="N45" s="55"/>
    </row>
    <row r="46" spans="1:36" ht="15" customHeight="1" x14ac:dyDescent="0.2">
      <c r="A46" s="10"/>
      <c r="B46" s="10"/>
      <c r="C46" s="594" t="s">
        <v>1</v>
      </c>
      <c r="D46" s="595"/>
      <c r="E46" s="595"/>
      <c r="F46" s="595"/>
      <c r="G46" s="595"/>
      <c r="H46" s="595"/>
      <c r="I46" s="595"/>
      <c r="J46" s="595"/>
      <c r="K46" s="595"/>
      <c r="L46" s="595"/>
      <c r="M46" s="595"/>
      <c r="N46" s="595"/>
      <c r="O46" s="595"/>
      <c r="P46" s="595"/>
      <c r="Q46" s="595"/>
      <c r="R46" s="596"/>
      <c r="S46" s="10"/>
      <c r="T46" s="10"/>
      <c r="V46" s="18"/>
      <c r="W46" s="18"/>
      <c r="X46" s="18"/>
      <c r="Y46" s="18"/>
      <c r="Z46" s="18"/>
      <c r="AA46" s="18"/>
      <c r="AB46" s="18"/>
      <c r="AC46" s="18"/>
      <c r="AD46" s="18"/>
      <c r="AE46" s="18"/>
      <c r="AF46" s="18"/>
      <c r="AG46" s="18"/>
      <c r="AH46" s="18"/>
      <c r="AI46" s="18"/>
      <c r="AJ46" s="18"/>
    </row>
    <row r="47" spans="1:36" ht="41.25" customHeight="1" x14ac:dyDescent="0.2">
      <c r="A47" s="10"/>
      <c r="B47" s="10"/>
      <c r="C47" s="597" t="str">
        <f>"TARIFFS APPLYING TO CONNECTION ASSET CUSTOMERS 
SEASONAL TIME-OF-USE-DEMAND 
GST Exclusive"</f>
        <v>TARIFFS APPLYING TO CONNECTION ASSET CUSTOMERS 
SEASONAL TIME-OF-USE-DEMAND 
GST Exclusive</v>
      </c>
      <c r="D47" s="598"/>
      <c r="E47" s="598"/>
      <c r="F47" s="598"/>
      <c r="G47" s="598"/>
      <c r="H47" s="598"/>
      <c r="I47" s="598"/>
      <c r="J47" s="598"/>
      <c r="K47" s="598"/>
      <c r="L47" s="598"/>
      <c r="M47" s="598"/>
      <c r="N47" s="598"/>
      <c r="O47" s="598"/>
      <c r="P47" s="598"/>
      <c r="Q47" s="598"/>
      <c r="R47" s="599"/>
      <c r="S47" s="10"/>
      <c r="T47" s="10"/>
      <c r="V47" s="18"/>
      <c r="W47" s="18"/>
      <c r="X47" s="18"/>
      <c r="Y47" s="18"/>
      <c r="Z47" s="18"/>
      <c r="AA47" s="18"/>
      <c r="AB47" s="18"/>
      <c r="AC47" s="18"/>
      <c r="AD47" s="18"/>
      <c r="AE47" s="18"/>
      <c r="AF47" s="18"/>
      <c r="AG47" s="18"/>
      <c r="AH47" s="18"/>
      <c r="AI47" s="18"/>
      <c r="AJ47" s="18"/>
    </row>
    <row r="48" spans="1:36" ht="30" customHeight="1" x14ac:dyDescent="0.2">
      <c r="A48" s="10"/>
      <c r="B48" s="10"/>
      <c r="C48" s="600" t="s">
        <v>26</v>
      </c>
      <c r="D48" s="600" t="s">
        <v>27</v>
      </c>
      <c r="E48" s="600" t="s">
        <v>3</v>
      </c>
      <c r="F48" s="632" t="s">
        <v>28</v>
      </c>
      <c r="G48" s="604"/>
      <c r="H48" s="609" t="s">
        <v>29</v>
      </c>
      <c r="I48" s="610"/>
      <c r="J48" s="610"/>
      <c r="K48" s="610"/>
      <c r="L48" s="610"/>
      <c r="M48" s="611"/>
      <c r="N48" s="612" t="s">
        <v>30</v>
      </c>
      <c r="O48" s="613"/>
      <c r="P48" s="614"/>
      <c r="Q48" s="615" t="s">
        <v>31</v>
      </c>
      <c r="R48" s="616"/>
      <c r="S48" s="10"/>
      <c r="T48" s="10"/>
      <c r="V48" s="18"/>
      <c r="W48" s="18"/>
      <c r="X48" s="18"/>
      <c r="Y48" s="18"/>
      <c r="Z48" s="18"/>
      <c r="AA48" s="18"/>
      <c r="AB48" s="18"/>
      <c r="AC48" s="18"/>
      <c r="AD48" s="18"/>
      <c r="AE48" s="18"/>
      <c r="AF48" s="18"/>
      <c r="AG48" s="18"/>
      <c r="AH48" s="18"/>
      <c r="AI48" s="18"/>
      <c r="AJ48" s="18"/>
    </row>
    <row r="49" spans="1:36" ht="30" customHeight="1" x14ac:dyDescent="0.2">
      <c r="A49" s="10"/>
      <c r="B49" s="10"/>
      <c r="C49" s="601"/>
      <c r="D49" s="601"/>
      <c r="E49" s="601"/>
      <c r="F49" s="633"/>
      <c r="G49" s="606"/>
      <c r="H49" s="617" t="s">
        <v>18</v>
      </c>
      <c r="I49" s="617" t="s">
        <v>4</v>
      </c>
      <c r="J49" s="635" t="s">
        <v>100</v>
      </c>
      <c r="K49" s="635" t="s">
        <v>101</v>
      </c>
      <c r="L49" s="635" t="s">
        <v>8</v>
      </c>
      <c r="M49" s="635" t="s">
        <v>19</v>
      </c>
      <c r="N49" s="619" t="s">
        <v>9</v>
      </c>
      <c r="O49" s="619" t="s">
        <v>10</v>
      </c>
      <c r="P49" s="619" t="s">
        <v>11</v>
      </c>
      <c r="Q49" s="621" t="s">
        <v>34</v>
      </c>
      <c r="R49" s="621" t="s">
        <v>35</v>
      </c>
      <c r="S49" s="10"/>
      <c r="T49" s="10"/>
      <c r="V49" s="18"/>
      <c r="W49" s="18"/>
      <c r="X49" s="18"/>
      <c r="Y49" s="18"/>
      <c r="Z49" s="18"/>
      <c r="AA49" s="18"/>
      <c r="AB49" s="18"/>
      <c r="AC49" s="18"/>
      <c r="AD49" s="18"/>
      <c r="AE49" s="18"/>
      <c r="AF49" s="18"/>
      <c r="AG49" s="18"/>
      <c r="AH49" s="18"/>
      <c r="AI49" s="18"/>
      <c r="AJ49" s="18"/>
    </row>
    <row r="50" spans="1:36" ht="30" customHeight="1" x14ac:dyDescent="0.2">
      <c r="A50" s="10"/>
      <c r="B50" s="10"/>
      <c r="C50" s="601"/>
      <c r="D50" s="601"/>
      <c r="E50" s="601"/>
      <c r="F50" s="634"/>
      <c r="G50" s="608"/>
      <c r="H50" s="618"/>
      <c r="I50" s="618"/>
      <c r="J50" s="636"/>
      <c r="K50" s="636"/>
      <c r="L50" s="636"/>
      <c r="M50" s="636"/>
      <c r="N50" s="620"/>
      <c r="O50" s="620"/>
      <c r="P50" s="620"/>
      <c r="Q50" s="622"/>
      <c r="R50" s="622"/>
      <c r="S50" s="10"/>
      <c r="T50" s="10"/>
      <c r="V50" s="18"/>
      <c r="W50" s="18"/>
      <c r="X50" s="18"/>
      <c r="Y50" s="18"/>
      <c r="Z50" s="18"/>
      <c r="AA50" s="18"/>
      <c r="AB50" s="18"/>
      <c r="AC50" s="18"/>
      <c r="AD50" s="18"/>
      <c r="AE50" s="18"/>
      <c r="AF50" s="18"/>
      <c r="AG50" s="18"/>
      <c r="AH50" s="18"/>
      <c r="AI50" s="18"/>
      <c r="AJ50" s="18"/>
    </row>
    <row r="51" spans="1:36" ht="36" x14ac:dyDescent="0.2">
      <c r="A51" s="10"/>
      <c r="B51" s="10"/>
      <c r="C51" s="602"/>
      <c r="D51" s="602"/>
      <c r="E51" s="602"/>
      <c r="F51" s="56" t="s">
        <v>12</v>
      </c>
      <c r="G51" s="57" t="s">
        <v>13</v>
      </c>
      <c r="H51" s="25" t="s">
        <v>20</v>
      </c>
      <c r="I51" s="25" t="s">
        <v>14</v>
      </c>
      <c r="J51" s="27" t="s">
        <v>21</v>
      </c>
      <c r="K51" s="27" t="s">
        <v>16</v>
      </c>
      <c r="L51" s="27" t="s">
        <v>22</v>
      </c>
      <c r="M51" s="58" t="s">
        <v>17</v>
      </c>
      <c r="N51" s="28" t="s">
        <v>14</v>
      </c>
      <c r="O51" s="28" t="s">
        <v>102</v>
      </c>
      <c r="P51" s="28" t="s">
        <v>17</v>
      </c>
      <c r="Q51" s="30" t="s">
        <v>14</v>
      </c>
      <c r="R51" s="31" t="s">
        <v>17</v>
      </c>
      <c r="S51" s="10"/>
      <c r="T51" s="10"/>
      <c r="V51" s="18"/>
      <c r="W51" s="18"/>
      <c r="X51" s="18"/>
      <c r="Y51" s="18"/>
      <c r="Z51" s="18"/>
      <c r="AA51" s="18"/>
      <c r="AB51" s="18"/>
      <c r="AC51" s="18"/>
      <c r="AD51" s="18"/>
      <c r="AE51" s="18"/>
      <c r="AF51" s="18"/>
      <c r="AG51" s="18"/>
      <c r="AH51" s="18"/>
      <c r="AI51" s="18"/>
      <c r="AJ51" s="18"/>
    </row>
    <row r="52" spans="1:36" ht="12.75" customHeight="1" x14ac:dyDescent="0.2">
      <c r="A52" s="10"/>
      <c r="B52" s="10"/>
      <c r="C52" s="623" t="s">
        <v>103</v>
      </c>
      <c r="D52" s="59" t="s">
        <v>104</v>
      </c>
      <c r="E52" s="60" t="s">
        <v>105</v>
      </c>
      <c r="F52" s="637" t="s">
        <v>40</v>
      </c>
      <c r="G52" s="638"/>
      <c r="H52" s="35">
        <v>9.0540000000000003</v>
      </c>
      <c r="I52" s="35">
        <v>0</v>
      </c>
      <c r="J52" s="35">
        <v>5.4</v>
      </c>
      <c r="K52" s="35">
        <v>11</v>
      </c>
      <c r="L52" s="35">
        <v>4</v>
      </c>
      <c r="M52" s="36">
        <v>3.5999999999999999E-3</v>
      </c>
      <c r="N52" s="35">
        <v>95.26</v>
      </c>
      <c r="O52" s="35">
        <v>0.74099999999999999</v>
      </c>
      <c r="P52" s="36">
        <v>8.8500000000000002E-3</v>
      </c>
      <c r="Q52" s="35">
        <v>0</v>
      </c>
      <c r="R52" s="36">
        <v>0</v>
      </c>
      <c r="S52" s="10"/>
      <c r="T52" s="10"/>
      <c r="V52" s="18"/>
      <c r="W52" s="18"/>
      <c r="X52" s="18"/>
      <c r="Y52" s="18"/>
      <c r="Z52" s="18"/>
      <c r="AA52" s="18"/>
      <c r="AB52" s="18"/>
      <c r="AC52" s="18"/>
      <c r="AD52" s="18"/>
      <c r="AE52" s="18"/>
      <c r="AF52" s="18"/>
      <c r="AG52" s="18"/>
      <c r="AH52" s="18"/>
      <c r="AI52" s="18"/>
      <c r="AJ52" s="18"/>
    </row>
    <row r="53" spans="1:36" ht="12.75" customHeight="1" x14ac:dyDescent="0.2">
      <c r="A53" s="10"/>
      <c r="B53" s="10"/>
      <c r="C53" s="624"/>
      <c r="D53" s="61" t="s">
        <v>106</v>
      </c>
      <c r="E53" s="62" t="s">
        <v>107</v>
      </c>
      <c r="F53" s="639" t="s">
        <v>40</v>
      </c>
      <c r="G53" s="640"/>
      <c r="H53" s="39">
        <v>9.0540000000000003</v>
      </c>
      <c r="I53" s="39">
        <v>0</v>
      </c>
      <c r="J53" s="39">
        <v>5.4</v>
      </c>
      <c r="K53" s="39">
        <v>11</v>
      </c>
      <c r="L53" s="39">
        <v>4</v>
      </c>
      <c r="M53" s="40">
        <v>3.5999999999999999E-3</v>
      </c>
      <c r="N53" s="39">
        <v>79.774000000000001</v>
      </c>
      <c r="O53" s="39">
        <v>1.48</v>
      </c>
      <c r="P53" s="40">
        <v>1.0540000000000001E-2</v>
      </c>
      <c r="Q53" s="39">
        <v>0</v>
      </c>
      <c r="R53" s="40">
        <v>0</v>
      </c>
      <c r="S53" s="10"/>
      <c r="T53" s="10"/>
      <c r="V53" s="18"/>
      <c r="W53" s="18"/>
      <c r="X53" s="18"/>
      <c r="Y53" s="18"/>
      <c r="Z53" s="18"/>
      <c r="AA53" s="18"/>
      <c r="AB53" s="18"/>
      <c r="AC53" s="18"/>
      <c r="AD53" s="18"/>
      <c r="AE53" s="18"/>
      <c r="AF53" s="18"/>
      <c r="AG53" s="18"/>
      <c r="AH53" s="18"/>
      <c r="AI53" s="18"/>
      <c r="AJ53" s="18"/>
    </row>
    <row r="54" spans="1:36" ht="12.75" customHeight="1" x14ac:dyDescent="0.2">
      <c r="A54" s="10"/>
      <c r="B54" s="10"/>
      <c r="C54" s="624"/>
      <c r="D54" s="61" t="s">
        <v>108</v>
      </c>
      <c r="E54" s="62" t="s">
        <v>109</v>
      </c>
      <c r="F54" s="639" t="s">
        <v>40</v>
      </c>
      <c r="G54" s="640"/>
      <c r="H54" s="39">
        <v>9.0540000000000003</v>
      </c>
      <c r="I54" s="39">
        <v>0</v>
      </c>
      <c r="J54" s="39">
        <v>5.4</v>
      </c>
      <c r="K54" s="39">
        <v>11</v>
      </c>
      <c r="L54" s="39">
        <v>4</v>
      </c>
      <c r="M54" s="40">
        <v>3.5999999999999999E-3</v>
      </c>
      <c r="N54" s="39">
        <v>72.302000000000007</v>
      </c>
      <c r="O54" s="39">
        <v>2.9580000000000002</v>
      </c>
      <c r="P54" s="40">
        <v>1.3780000000000001E-2</v>
      </c>
      <c r="Q54" s="39">
        <v>0</v>
      </c>
      <c r="R54" s="40">
        <v>0</v>
      </c>
      <c r="S54" s="10"/>
      <c r="T54" s="10"/>
      <c r="V54" s="18"/>
      <c r="W54" s="18"/>
      <c r="X54" s="18"/>
      <c r="Y54" s="18"/>
      <c r="Z54" s="18"/>
      <c r="AA54" s="18"/>
      <c r="AB54" s="18"/>
      <c r="AC54" s="18"/>
      <c r="AD54" s="18"/>
      <c r="AE54" s="18"/>
      <c r="AF54" s="18"/>
      <c r="AG54" s="18"/>
      <c r="AH54" s="18"/>
      <c r="AI54" s="18"/>
      <c r="AJ54" s="18"/>
    </row>
    <row r="55" spans="1:36" ht="12.75" customHeight="1" x14ac:dyDescent="0.2">
      <c r="A55" s="10"/>
      <c r="B55" s="10"/>
      <c r="C55" s="624"/>
      <c r="D55" s="61" t="s">
        <v>110</v>
      </c>
      <c r="E55" s="63" t="s">
        <v>111</v>
      </c>
      <c r="F55" s="639" t="s">
        <v>40</v>
      </c>
      <c r="G55" s="640"/>
      <c r="H55" s="39">
        <v>9.0540000000000003</v>
      </c>
      <c r="I55" s="39">
        <v>0</v>
      </c>
      <c r="J55" s="39">
        <v>19</v>
      </c>
      <c r="K55" s="39">
        <v>27.666</v>
      </c>
      <c r="L55" s="39">
        <v>4</v>
      </c>
      <c r="M55" s="40">
        <v>2.9000000000000001E-2</v>
      </c>
      <c r="N55" s="39">
        <v>95.26</v>
      </c>
      <c r="O55" s="39">
        <v>0.74099999999999999</v>
      </c>
      <c r="P55" s="40">
        <v>8.8500000000000002E-3</v>
      </c>
      <c r="Q55" s="39">
        <v>0</v>
      </c>
      <c r="R55" s="40">
        <v>0</v>
      </c>
      <c r="S55" s="10"/>
      <c r="T55" s="10"/>
      <c r="V55" s="18"/>
      <c r="W55" s="18"/>
      <c r="X55" s="18"/>
      <c r="Y55" s="18"/>
      <c r="Z55" s="18"/>
      <c r="AA55" s="18"/>
      <c r="AB55" s="18"/>
      <c r="AC55" s="18"/>
      <c r="AD55" s="18"/>
      <c r="AE55" s="18"/>
      <c r="AF55" s="18"/>
      <c r="AG55" s="18"/>
      <c r="AH55" s="18"/>
      <c r="AI55" s="18"/>
      <c r="AJ55" s="18"/>
    </row>
    <row r="56" spans="1:36" ht="12.75" customHeight="1" x14ac:dyDescent="0.2">
      <c r="A56" s="10"/>
      <c r="B56" s="10"/>
      <c r="C56" s="624"/>
      <c r="D56" s="61" t="s">
        <v>112</v>
      </c>
      <c r="E56" s="63" t="s">
        <v>113</v>
      </c>
      <c r="F56" s="639" t="s">
        <v>40</v>
      </c>
      <c r="G56" s="640"/>
      <c r="H56" s="39">
        <v>9.0540000000000003</v>
      </c>
      <c r="I56" s="39">
        <v>0</v>
      </c>
      <c r="J56" s="39">
        <v>19</v>
      </c>
      <c r="K56" s="39">
        <v>27.666</v>
      </c>
      <c r="L56" s="39">
        <v>4</v>
      </c>
      <c r="M56" s="40">
        <v>2.9000000000000001E-2</v>
      </c>
      <c r="N56" s="39">
        <v>79.774000000000001</v>
      </c>
      <c r="O56" s="39">
        <v>1.48</v>
      </c>
      <c r="P56" s="40">
        <v>1.0540000000000001E-2</v>
      </c>
      <c r="Q56" s="39">
        <v>0</v>
      </c>
      <c r="R56" s="40">
        <v>0</v>
      </c>
      <c r="S56" s="10"/>
      <c r="T56" s="10"/>
      <c r="V56" s="18"/>
      <c r="W56" s="18"/>
      <c r="X56" s="18"/>
      <c r="Y56" s="18"/>
      <c r="Z56" s="18"/>
      <c r="AA56" s="18"/>
      <c r="AB56" s="18"/>
      <c r="AC56" s="18"/>
      <c r="AD56" s="18"/>
      <c r="AE56" s="18"/>
      <c r="AF56" s="18"/>
      <c r="AG56" s="18"/>
      <c r="AH56" s="18"/>
      <c r="AI56" s="18"/>
      <c r="AJ56" s="18"/>
    </row>
    <row r="57" spans="1:36" ht="12.75" customHeight="1" x14ac:dyDescent="0.2">
      <c r="A57" s="10"/>
      <c r="B57" s="10"/>
      <c r="C57" s="624"/>
      <c r="D57" s="61" t="s">
        <v>114</v>
      </c>
      <c r="E57" s="63" t="s">
        <v>115</v>
      </c>
      <c r="F57" s="639" t="s">
        <v>40</v>
      </c>
      <c r="G57" s="640"/>
      <c r="H57" s="39">
        <v>9.0540000000000003</v>
      </c>
      <c r="I57" s="39">
        <v>0</v>
      </c>
      <c r="J57" s="39">
        <v>19</v>
      </c>
      <c r="K57" s="39">
        <v>27.666</v>
      </c>
      <c r="L57" s="39">
        <v>4</v>
      </c>
      <c r="M57" s="40">
        <v>2.9000000000000001E-2</v>
      </c>
      <c r="N57" s="39">
        <v>72.302000000000007</v>
      </c>
      <c r="O57" s="39">
        <v>2.9580000000000002</v>
      </c>
      <c r="P57" s="40">
        <v>1.3780000000000001E-2</v>
      </c>
      <c r="Q57" s="39">
        <v>0</v>
      </c>
      <c r="R57" s="40">
        <v>0</v>
      </c>
      <c r="S57" s="10"/>
      <c r="T57" s="10"/>
      <c r="V57" s="18"/>
      <c r="W57" s="18"/>
      <c r="X57" s="18"/>
      <c r="Y57" s="18"/>
      <c r="Z57" s="18"/>
      <c r="AA57" s="18"/>
      <c r="AB57" s="18"/>
      <c r="AC57" s="18"/>
      <c r="AD57" s="18"/>
      <c r="AE57" s="18"/>
      <c r="AF57" s="18"/>
      <c r="AG57" s="18"/>
      <c r="AH57" s="18"/>
      <c r="AI57" s="18"/>
      <c r="AJ57" s="18"/>
    </row>
    <row r="58" spans="1:36" ht="12.75" customHeight="1" x14ac:dyDescent="0.2">
      <c r="A58" s="10"/>
      <c r="B58" s="10"/>
      <c r="C58" s="625"/>
      <c r="D58" s="61" t="s">
        <v>116</v>
      </c>
      <c r="E58" s="64" t="s">
        <v>117</v>
      </c>
      <c r="F58" s="641" t="s">
        <v>40</v>
      </c>
      <c r="G58" s="642"/>
      <c r="H58" s="43" t="s">
        <v>592</v>
      </c>
      <c r="I58" s="44" t="s">
        <v>592</v>
      </c>
      <c r="J58" s="44" t="s">
        <v>592</v>
      </c>
      <c r="K58" s="43" t="s">
        <v>592</v>
      </c>
      <c r="L58" s="44" t="s">
        <v>592</v>
      </c>
      <c r="M58" s="45" t="s">
        <v>592</v>
      </c>
      <c r="N58" s="43" t="s">
        <v>592</v>
      </c>
      <c r="O58" s="44" t="s">
        <v>592</v>
      </c>
      <c r="P58" s="45" t="s">
        <v>592</v>
      </c>
      <c r="Q58" s="44" t="s">
        <v>592</v>
      </c>
      <c r="R58" s="45" t="s">
        <v>592</v>
      </c>
      <c r="S58" s="10"/>
      <c r="T58" s="10"/>
      <c r="V58" s="18"/>
      <c r="W58" s="18"/>
      <c r="X58" s="18"/>
      <c r="Y58" s="18"/>
      <c r="Z58" s="18"/>
      <c r="AA58" s="18"/>
      <c r="AB58" s="18"/>
      <c r="AC58" s="18"/>
      <c r="AD58" s="18"/>
      <c r="AE58" s="18"/>
      <c r="AF58" s="18"/>
      <c r="AG58" s="18"/>
      <c r="AH58" s="18"/>
      <c r="AI58" s="18"/>
      <c r="AJ58" s="18"/>
    </row>
    <row r="59" spans="1:36" ht="12.75" customHeight="1" x14ac:dyDescent="0.2">
      <c r="A59" s="10"/>
      <c r="B59" s="10"/>
      <c r="C59" s="623" t="s">
        <v>118</v>
      </c>
      <c r="D59" s="59" t="s">
        <v>119</v>
      </c>
      <c r="E59" s="65" t="s">
        <v>120</v>
      </c>
      <c r="F59" s="643" t="s">
        <v>40</v>
      </c>
      <c r="G59" s="644"/>
      <c r="H59" s="35">
        <v>9.0540000000000003</v>
      </c>
      <c r="I59" s="35">
        <v>0</v>
      </c>
      <c r="J59" s="35">
        <v>3.6</v>
      </c>
      <c r="K59" s="35">
        <v>40.427</v>
      </c>
      <c r="L59" s="35">
        <v>4</v>
      </c>
      <c r="M59" s="36">
        <v>3.5999999999999999E-3</v>
      </c>
      <c r="N59" s="35">
        <v>95.26</v>
      </c>
      <c r="O59" s="35">
        <v>0.74099999999999999</v>
      </c>
      <c r="P59" s="36">
        <v>8.8500000000000002E-3</v>
      </c>
      <c r="Q59" s="35">
        <v>0</v>
      </c>
      <c r="R59" s="36">
        <v>0</v>
      </c>
      <c r="S59" s="10"/>
      <c r="T59" s="10"/>
      <c r="V59" s="18"/>
      <c r="W59" s="18"/>
      <c r="X59" s="18"/>
      <c r="Y59" s="18"/>
      <c r="Z59" s="18"/>
      <c r="AA59" s="18"/>
      <c r="AB59" s="18"/>
      <c r="AC59" s="18"/>
      <c r="AD59" s="18"/>
      <c r="AE59" s="18"/>
      <c r="AF59" s="18"/>
      <c r="AG59" s="18"/>
      <c r="AH59" s="18"/>
      <c r="AI59" s="18"/>
      <c r="AJ59" s="18"/>
    </row>
    <row r="60" spans="1:36" ht="12.75" customHeight="1" x14ac:dyDescent="0.2">
      <c r="A60" s="10"/>
      <c r="B60" s="10"/>
      <c r="C60" s="624"/>
      <c r="D60" s="61" t="s">
        <v>121</v>
      </c>
      <c r="E60" s="63" t="s">
        <v>122</v>
      </c>
      <c r="F60" s="639" t="s">
        <v>40</v>
      </c>
      <c r="G60" s="640"/>
      <c r="H60" s="39">
        <v>9.0540000000000003</v>
      </c>
      <c r="I60" s="39">
        <v>0</v>
      </c>
      <c r="J60" s="39">
        <v>3.6</v>
      </c>
      <c r="K60" s="39">
        <v>40.427</v>
      </c>
      <c r="L60" s="39">
        <v>4</v>
      </c>
      <c r="M60" s="40">
        <v>3.5999999999999999E-3</v>
      </c>
      <c r="N60" s="39">
        <v>79.774000000000001</v>
      </c>
      <c r="O60" s="39">
        <v>1.48</v>
      </c>
      <c r="P60" s="40">
        <v>1.0540000000000001E-2</v>
      </c>
      <c r="Q60" s="39">
        <v>0</v>
      </c>
      <c r="R60" s="40">
        <v>0</v>
      </c>
      <c r="S60" s="10"/>
      <c r="T60" s="10"/>
      <c r="V60" s="18"/>
      <c r="W60" s="18"/>
      <c r="X60" s="18"/>
      <c r="Y60" s="18"/>
      <c r="Z60" s="18"/>
      <c r="AA60" s="18"/>
      <c r="AB60" s="18"/>
      <c r="AC60" s="18"/>
      <c r="AD60" s="18"/>
      <c r="AE60" s="18"/>
      <c r="AF60" s="18"/>
      <c r="AG60" s="18"/>
      <c r="AH60" s="18"/>
      <c r="AI60" s="18"/>
      <c r="AJ60" s="18"/>
    </row>
    <row r="61" spans="1:36" ht="12.75" customHeight="1" x14ac:dyDescent="0.2">
      <c r="A61" s="10"/>
      <c r="B61" s="10"/>
      <c r="C61" s="624"/>
      <c r="D61" s="61" t="s">
        <v>123</v>
      </c>
      <c r="E61" s="63" t="s">
        <v>124</v>
      </c>
      <c r="F61" s="639" t="s">
        <v>40</v>
      </c>
      <c r="G61" s="640"/>
      <c r="H61" s="39">
        <v>9.0540000000000003</v>
      </c>
      <c r="I61" s="39">
        <v>0</v>
      </c>
      <c r="J61" s="39">
        <v>3.6</v>
      </c>
      <c r="K61" s="39">
        <v>40.427</v>
      </c>
      <c r="L61" s="39">
        <v>4</v>
      </c>
      <c r="M61" s="40">
        <v>3.5999999999999999E-3</v>
      </c>
      <c r="N61" s="39">
        <v>72.302000000000007</v>
      </c>
      <c r="O61" s="39">
        <v>2.9580000000000002</v>
      </c>
      <c r="P61" s="40">
        <v>1.3780000000000001E-2</v>
      </c>
      <c r="Q61" s="39">
        <v>0</v>
      </c>
      <c r="R61" s="40">
        <v>0</v>
      </c>
      <c r="S61" s="10"/>
      <c r="T61" s="10"/>
      <c r="V61" s="18"/>
      <c r="W61" s="18"/>
      <c r="X61" s="18"/>
      <c r="Y61" s="18"/>
      <c r="Z61" s="18"/>
      <c r="AA61" s="18"/>
      <c r="AB61" s="18"/>
      <c r="AC61" s="18"/>
      <c r="AD61" s="18"/>
      <c r="AE61" s="18"/>
      <c r="AF61" s="18"/>
      <c r="AG61" s="18"/>
      <c r="AH61" s="18"/>
      <c r="AI61" s="18"/>
      <c r="AJ61" s="18"/>
    </row>
    <row r="62" spans="1:36" ht="12.75" customHeight="1" x14ac:dyDescent="0.2">
      <c r="A62" s="10"/>
      <c r="B62" s="10"/>
      <c r="C62" s="624"/>
      <c r="D62" s="61" t="s">
        <v>125</v>
      </c>
      <c r="E62" s="63" t="s">
        <v>126</v>
      </c>
      <c r="F62" s="639" t="s">
        <v>40</v>
      </c>
      <c r="G62" s="640"/>
      <c r="H62" s="39" t="s">
        <v>592</v>
      </c>
      <c r="I62" s="39" t="s">
        <v>592</v>
      </c>
      <c r="J62" s="39" t="s">
        <v>592</v>
      </c>
      <c r="K62" s="39" t="s">
        <v>592</v>
      </c>
      <c r="L62" s="39" t="s">
        <v>592</v>
      </c>
      <c r="M62" s="40" t="s">
        <v>592</v>
      </c>
      <c r="N62" s="39" t="s">
        <v>592</v>
      </c>
      <c r="O62" s="39" t="s">
        <v>592</v>
      </c>
      <c r="P62" s="40" t="s">
        <v>592</v>
      </c>
      <c r="Q62" s="39" t="s">
        <v>592</v>
      </c>
      <c r="R62" s="40" t="s">
        <v>592</v>
      </c>
      <c r="S62" s="10"/>
      <c r="T62" s="10"/>
      <c r="V62" s="18"/>
      <c r="W62" s="18"/>
      <c r="X62" s="18"/>
      <c r="Y62" s="18"/>
      <c r="Z62" s="18"/>
      <c r="AA62" s="18"/>
      <c r="AB62" s="18"/>
      <c r="AC62" s="18"/>
      <c r="AD62" s="18"/>
      <c r="AE62" s="18"/>
      <c r="AF62" s="18"/>
      <c r="AG62" s="18"/>
      <c r="AH62" s="18"/>
      <c r="AI62" s="18"/>
      <c r="AJ62" s="18"/>
    </row>
    <row r="63" spans="1:36" ht="12.75" customHeight="1" x14ac:dyDescent="0.2">
      <c r="A63" s="10"/>
      <c r="B63" s="10"/>
      <c r="C63" s="624"/>
      <c r="D63" s="61" t="s">
        <v>127</v>
      </c>
      <c r="E63" s="63" t="s">
        <v>128</v>
      </c>
      <c r="F63" s="639" t="s">
        <v>40</v>
      </c>
      <c r="G63" s="640"/>
      <c r="H63" s="39" t="s">
        <v>592</v>
      </c>
      <c r="I63" s="39" t="s">
        <v>592</v>
      </c>
      <c r="J63" s="39" t="s">
        <v>592</v>
      </c>
      <c r="K63" s="39" t="s">
        <v>592</v>
      </c>
      <c r="L63" s="39" t="s">
        <v>592</v>
      </c>
      <c r="M63" s="40" t="s">
        <v>592</v>
      </c>
      <c r="N63" s="39" t="s">
        <v>592</v>
      </c>
      <c r="O63" s="39" t="s">
        <v>592</v>
      </c>
      <c r="P63" s="40" t="s">
        <v>592</v>
      </c>
      <c r="Q63" s="39" t="s">
        <v>592</v>
      </c>
      <c r="R63" s="40" t="s">
        <v>592</v>
      </c>
      <c r="S63" s="10"/>
      <c r="T63" s="10"/>
      <c r="V63" s="18"/>
      <c r="W63" s="18"/>
      <c r="X63" s="18"/>
      <c r="Y63" s="18"/>
      <c r="Z63" s="18"/>
      <c r="AA63" s="18"/>
      <c r="AB63" s="18"/>
      <c r="AC63" s="18"/>
      <c r="AD63" s="18"/>
      <c r="AE63" s="18"/>
      <c r="AF63" s="18"/>
      <c r="AG63" s="18"/>
      <c r="AH63" s="18"/>
      <c r="AI63" s="18"/>
      <c r="AJ63" s="18"/>
    </row>
    <row r="64" spans="1:36" ht="12.75" customHeight="1" x14ac:dyDescent="0.2">
      <c r="A64" s="10"/>
      <c r="B64" s="10"/>
      <c r="C64" s="624"/>
      <c r="D64" s="61" t="s">
        <v>129</v>
      </c>
      <c r="E64" s="63" t="s">
        <v>130</v>
      </c>
      <c r="F64" s="639" t="s">
        <v>40</v>
      </c>
      <c r="G64" s="640"/>
      <c r="H64" s="39" t="s">
        <v>592</v>
      </c>
      <c r="I64" s="39" t="s">
        <v>592</v>
      </c>
      <c r="J64" s="39" t="s">
        <v>592</v>
      </c>
      <c r="K64" s="39" t="s">
        <v>592</v>
      </c>
      <c r="L64" s="39" t="s">
        <v>592</v>
      </c>
      <c r="M64" s="40" t="s">
        <v>592</v>
      </c>
      <c r="N64" s="39" t="s">
        <v>592</v>
      </c>
      <c r="O64" s="39" t="s">
        <v>592</v>
      </c>
      <c r="P64" s="40" t="s">
        <v>592</v>
      </c>
      <c r="Q64" s="39" t="s">
        <v>592</v>
      </c>
      <c r="R64" s="40" t="s">
        <v>592</v>
      </c>
      <c r="S64" s="10"/>
      <c r="T64" s="10"/>
      <c r="V64" s="18"/>
      <c r="W64" s="18"/>
      <c r="X64" s="18"/>
      <c r="Y64" s="18"/>
      <c r="Z64" s="18"/>
      <c r="AA64" s="18"/>
      <c r="AB64" s="18"/>
      <c r="AC64" s="18"/>
      <c r="AD64" s="18"/>
      <c r="AE64" s="18"/>
      <c r="AF64" s="18"/>
      <c r="AG64" s="18"/>
      <c r="AH64" s="18"/>
      <c r="AI64" s="18"/>
      <c r="AJ64" s="18"/>
    </row>
    <row r="65" spans="1:36" ht="12.75" customHeight="1" x14ac:dyDescent="0.2">
      <c r="A65" s="10"/>
      <c r="B65" s="10"/>
      <c r="C65" s="625"/>
      <c r="D65" s="66" t="s">
        <v>131</v>
      </c>
      <c r="E65" s="64" t="s">
        <v>132</v>
      </c>
      <c r="F65" s="641" t="s">
        <v>40</v>
      </c>
      <c r="G65" s="642"/>
      <c r="H65" s="43" t="s">
        <v>592</v>
      </c>
      <c r="I65" s="44" t="s">
        <v>592</v>
      </c>
      <c r="J65" s="44" t="s">
        <v>592</v>
      </c>
      <c r="K65" s="43" t="s">
        <v>592</v>
      </c>
      <c r="L65" s="44" t="s">
        <v>592</v>
      </c>
      <c r="M65" s="45" t="s">
        <v>592</v>
      </c>
      <c r="N65" s="43" t="s">
        <v>592</v>
      </c>
      <c r="O65" s="44" t="s">
        <v>592</v>
      </c>
      <c r="P65" s="45" t="s">
        <v>592</v>
      </c>
      <c r="Q65" s="44" t="s">
        <v>592</v>
      </c>
      <c r="R65" s="45" t="s">
        <v>592</v>
      </c>
      <c r="S65" s="10"/>
      <c r="T65" s="10"/>
      <c r="V65" s="18"/>
      <c r="W65" s="18"/>
      <c r="X65" s="18"/>
      <c r="Y65" s="18"/>
      <c r="Z65" s="18"/>
      <c r="AA65" s="18"/>
      <c r="AB65" s="18"/>
      <c r="AC65" s="18"/>
      <c r="AD65" s="18"/>
      <c r="AE65" s="18"/>
      <c r="AF65" s="18"/>
      <c r="AG65" s="18"/>
      <c r="AH65" s="18"/>
      <c r="AI65" s="18"/>
      <c r="AJ65" s="18"/>
    </row>
    <row r="66" spans="1:36" ht="12.75" customHeight="1" x14ac:dyDescent="0.2">
      <c r="A66" s="10"/>
      <c r="B66" s="10"/>
      <c r="C66" s="623" t="s">
        <v>133</v>
      </c>
      <c r="D66" s="59" t="s">
        <v>134</v>
      </c>
      <c r="E66" s="67" t="s">
        <v>135</v>
      </c>
      <c r="F66" s="643" t="s">
        <v>40</v>
      </c>
      <c r="G66" s="644"/>
      <c r="H66" s="35">
        <v>9.0540000000000003</v>
      </c>
      <c r="I66" s="35">
        <v>0</v>
      </c>
      <c r="J66" s="35">
        <v>7.2</v>
      </c>
      <c r="K66" s="35">
        <v>72.332999999999998</v>
      </c>
      <c r="L66" s="35">
        <v>4</v>
      </c>
      <c r="M66" s="36">
        <v>3.5999999999999999E-3</v>
      </c>
      <c r="N66" s="35">
        <v>95.26</v>
      </c>
      <c r="O66" s="35">
        <v>0.74099999999999999</v>
      </c>
      <c r="P66" s="36">
        <v>8.8500000000000002E-3</v>
      </c>
      <c r="Q66" s="35">
        <v>0</v>
      </c>
      <c r="R66" s="36">
        <v>0</v>
      </c>
      <c r="S66" s="10"/>
      <c r="T66" s="10"/>
      <c r="V66" s="18"/>
      <c r="W66" s="18"/>
      <c r="X66" s="18"/>
      <c r="Y66" s="18"/>
      <c r="Z66" s="18"/>
      <c r="AA66" s="18"/>
      <c r="AB66" s="18"/>
      <c r="AC66" s="18"/>
      <c r="AD66" s="18"/>
      <c r="AE66" s="18"/>
      <c r="AF66" s="18"/>
      <c r="AG66" s="18"/>
      <c r="AH66" s="18"/>
      <c r="AI66" s="18"/>
      <c r="AJ66" s="18"/>
    </row>
    <row r="67" spans="1:36" ht="12.75" customHeight="1" x14ac:dyDescent="0.2">
      <c r="A67" s="10"/>
      <c r="B67" s="10"/>
      <c r="C67" s="624"/>
      <c r="D67" s="61" t="s">
        <v>136</v>
      </c>
      <c r="E67" s="63" t="s">
        <v>137</v>
      </c>
      <c r="F67" s="639" t="s">
        <v>40</v>
      </c>
      <c r="G67" s="640"/>
      <c r="H67" s="39">
        <v>9.0540000000000003</v>
      </c>
      <c r="I67" s="39">
        <v>0</v>
      </c>
      <c r="J67" s="39">
        <v>7.2</v>
      </c>
      <c r="K67" s="39">
        <v>72.332999999999998</v>
      </c>
      <c r="L67" s="39">
        <v>4</v>
      </c>
      <c r="M67" s="40">
        <v>3.5999999999999999E-3</v>
      </c>
      <c r="N67" s="39">
        <v>79.774000000000001</v>
      </c>
      <c r="O67" s="39">
        <v>1.48</v>
      </c>
      <c r="P67" s="40">
        <v>1.0540000000000001E-2</v>
      </c>
      <c r="Q67" s="39">
        <v>0</v>
      </c>
      <c r="R67" s="40">
        <v>0</v>
      </c>
      <c r="S67" s="10"/>
      <c r="T67" s="10"/>
      <c r="V67" s="18"/>
      <c r="W67" s="18"/>
      <c r="X67" s="18"/>
      <c r="Y67" s="18"/>
      <c r="Z67" s="18"/>
      <c r="AA67" s="18"/>
      <c r="AB67" s="18"/>
      <c r="AC67" s="18"/>
      <c r="AD67" s="18"/>
      <c r="AE67" s="18"/>
      <c r="AF67" s="18"/>
      <c r="AG67" s="18"/>
      <c r="AH67" s="18"/>
      <c r="AI67" s="18"/>
      <c r="AJ67" s="18"/>
    </row>
    <row r="68" spans="1:36" ht="12.75" customHeight="1" x14ac:dyDescent="0.2">
      <c r="A68" s="10"/>
      <c r="B68" s="10"/>
      <c r="C68" s="624"/>
      <c r="D68" s="61" t="s">
        <v>138</v>
      </c>
      <c r="E68" s="63" t="s">
        <v>139</v>
      </c>
      <c r="F68" s="639" t="s">
        <v>40</v>
      </c>
      <c r="G68" s="640"/>
      <c r="H68" s="39">
        <v>9.0540000000000003</v>
      </c>
      <c r="I68" s="39">
        <v>0</v>
      </c>
      <c r="J68" s="39">
        <v>7.2</v>
      </c>
      <c r="K68" s="39">
        <v>72.332999999999998</v>
      </c>
      <c r="L68" s="39">
        <v>4</v>
      </c>
      <c r="M68" s="40">
        <v>3.5999999999999999E-3</v>
      </c>
      <c r="N68" s="39">
        <v>72.302000000000007</v>
      </c>
      <c r="O68" s="39">
        <v>2.9580000000000002</v>
      </c>
      <c r="P68" s="40">
        <v>1.3780000000000001E-2</v>
      </c>
      <c r="Q68" s="39">
        <v>0</v>
      </c>
      <c r="R68" s="40">
        <v>0</v>
      </c>
      <c r="S68" s="10"/>
      <c r="T68" s="10"/>
      <c r="V68" s="18"/>
      <c r="W68" s="18"/>
      <c r="X68" s="18"/>
      <c r="Y68" s="18"/>
      <c r="Z68" s="18"/>
      <c r="AA68" s="18"/>
      <c r="AB68" s="18"/>
      <c r="AC68" s="18"/>
      <c r="AD68" s="18"/>
      <c r="AE68" s="18"/>
      <c r="AF68" s="18"/>
      <c r="AG68" s="18"/>
      <c r="AH68" s="18"/>
      <c r="AI68" s="18"/>
      <c r="AJ68" s="18"/>
    </row>
    <row r="69" spans="1:36" ht="12.75" customHeight="1" x14ac:dyDescent="0.2">
      <c r="A69" s="10"/>
      <c r="B69" s="10"/>
      <c r="C69" s="624"/>
      <c r="D69" s="61" t="s">
        <v>140</v>
      </c>
      <c r="E69" s="63" t="s">
        <v>141</v>
      </c>
      <c r="F69" s="639" t="s">
        <v>40</v>
      </c>
      <c r="G69" s="640"/>
      <c r="H69" s="39">
        <v>9.0540000000000003</v>
      </c>
      <c r="I69" s="39">
        <v>0</v>
      </c>
      <c r="J69" s="39">
        <v>29.7</v>
      </c>
      <c r="K69" s="39">
        <v>181</v>
      </c>
      <c r="L69" s="39">
        <v>4</v>
      </c>
      <c r="M69" s="40">
        <v>2.9000000000000001E-2</v>
      </c>
      <c r="N69" s="39">
        <v>95.26</v>
      </c>
      <c r="O69" s="39">
        <v>0.74099999999999999</v>
      </c>
      <c r="P69" s="40">
        <v>8.8500000000000002E-3</v>
      </c>
      <c r="Q69" s="39">
        <v>0</v>
      </c>
      <c r="R69" s="40">
        <v>0</v>
      </c>
      <c r="S69" s="10"/>
      <c r="T69" s="10"/>
      <c r="V69" s="18"/>
      <c r="W69" s="18"/>
      <c r="X69" s="18"/>
      <c r="Y69" s="18"/>
      <c r="Z69" s="18"/>
      <c r="AA69" s="18"/>
      <c r="AB69" s="18"/>
      <c r="AC69" s="18"/>
      <c r="AD69" s="18"/>
      <c r="AE69" s="18"/>
      <c r="AF69" s="18"/>
      <c r="AG69" s="18"/>
      <c r="AH69" s="18"/>
      <c r="AI69" s="18"/>
      <c r="AJ69" s="18"/>
    </row>
    <row r="70" spans="1:36" ht="12.75" customHeight="1" x14ac:dyDescent="0.2">
      <c r="A70" s="10"/>
      <c r="B70" s="10"/>
      <c r="C70" s="624"/>
      <c r="D70" s="61" t="s">
        <v>142</v>
      </c>
      <c r="E70" s="63" t="s">
        <v>143</v>
      </c>
      <c r="F70" s="639" t="s">
        <v>40</v>
      </c>
      <c r="G70" s="640"/>
      <c r="H70" s="39">
        <v>9.0540000000000003</v>
      </c>
      <c r="I70" s="39">
        <v>0</v>
      </c>
      <c r="J70" s="39">
        <v>29.7</v>
      </c>
      <c r="K70" s="39">
        <v>181</v>
      </c>
      <c r="L70" s="39">
        <v>4</v>
      </c>
      <c r="M70" s="40">
        <v>2.9000000000000001E-2</v>
      </c>
      <c r="N70" s="39">
        <v>79.774000000000001</v>
      </c>
      <c r="O70" s="39">
        <v>1.48</v>
      </c>
      <c r="P70" s="40">
        <v>1.0540000000000001E-2</v>
      </c>
      <c r="Q70" s="39">
        <v>0</v>
      </c>
      <c r="R70" s="40">
        <v>0</v>
      </c>
      <c r="S70" s="10"/>
      <c r="T70" s="10"/>
      <c r="V70" s="18"/>
      <c r="W70" s="18"/>
      <c r="X70" s="18"/>
      <c r="Y70" s="18"/>
      <c r="Z70" s="18"/>
      <c r="AA70" s="18"/>
      <c r="AB70" s="18"/>
      <c r="AC70" s="18"/>
      <c r="AD70" s="18"/>
      <c r="AE70" s="18"/>
      <c r="AF70" s="18"/>
      <c r="AG70" s="18"/>
      <c r="AH70" s="18"/>
      <c r="AI70" s="18"/>
      <c r="AJ70" s="18"/>
    </row>
    <row r="71" spans="1:36" ht="12.75" customHeight="1" x14ac:dyDescent="0.2">
      <c r="A71" s="10"/>
      <c r="B71" s="10"/>
      <c r="C71" s="624"/>
      <c r="D71" s="61" t="s">
        <v>144</v>
      </c>
      <c r="E71" s="63" t="s">
        <v>145</v>
      </c>
      <c r="F71" s="639" t="s">
        <v>40</v>
      </c>
      <c r="G71" s="640"/>
      <c r="H71" s="39">
        <v>9.0540000000000003</v>
      </c>
      <c r="I71" s="39">
        <v>0</v>
      </c>
      <c r="J71" s="39">
        <v>29.7</v>
      </c>
      <c r="K71" s="39">
        <v>181</v>
      </c>
      <c r="L71" s="39">
        <v>4</v>
      </c>
      <c r="M71" s="40">
        <v>2.9000000000000001E-2</v>
      </c>
      <c r="N71" s="39">
        <v>72.302000000000007</v>
      </c>
      <c r="O71" s="39">
        <v>2.9580000000000002</v>
      </c>
      <c r="P71" s="40">
        <v>1.3780000000000001E-2</v>
      </c>
      <c r="Q71" s="39">
        <v>0</v>
      </c>
      <c r="R71" s="40">
        <v>0</v>
      </c>
      <c r="S71" s="10"/>
      <c r="T71" s="10"/>
      <c r="V71" s="18"/>
      <c r="W71" s="18"/>
      <c r="X71" s="18"/>
      <c r="Y71" s="18"/>
      <c r="Z71" s="18"/>
      <c r="AA71" s="18"/>
      <c r="AB71" s="18"/>
      <c r="AC71" s="18"/>
      <c r="AD71" s="18"/>
      <c r="AE71" s="18"/>
      <c r="AF71" s="18"/>
      <c r="AG71" s="18"/>
      <c r="AH71" s="18"/>
      <c r="AI71" s="18"/>
      <c r="AJ71" s="18"/>
    </row>
    <row r="72" spans="1:36" ht="12.75" customHeight="1" x14ac:dyDescent="0.2">
      <c r="A72" s="10"/>
      <c r="B72" s="10"/>
      <c r="C72" s="624"/>
      <c r="D72" s="61" t="s">
        <v>146</v>
      </c>
      <c r="E72" s="64" t="s">
        <v>147</v>
      </c>
      <c r="F72" s="651" t="s">
        <v>40</v>
      </c>
      <c r="G72" s="652"/>
      <c r="H72" s="43" t="s">
        <v>592</v>
      </c>
      <c r="I72" s="44" t="s">
        <v>592</v>
      </c>
      <c r="J72" s="44" t="s">
        <v>592</v>
      </c>
      <c r="K72" s="43" t="s">
        <v>592</v>
      </c>
      <c r="L72" s="44" t="s">
        <v>592</v>
      </c>
      <c r="M72" s="45" t="s">
        <v>592</v>
      </c>
      <c r="N72" s="43" t="s">
        <v>592</v>
      </c>
      <c r="O72" s="44" t="s">
        <v>592</v>
      </c>
      <c r="P72" s="45" t="s">
        <v>592</v>
      </c>
      <c r="Q72" s="44" t="s">
        <v>592</v>
      </c>
      <c r="R72" s="45" t="s">
        <v>592</v>
      </c>
      <c r="S72" s="10"/>
      <c r="T72" s="10"/>
      <c r="V72" s="18"/>
      <c r="W72" s="18"/>
      <c r="X72" s="18"/>
      <c r="Y72" s="18"/>
      <c r="Z72" s="18"/>
      <c r="AA72" s="18"/>
      <c r="AB72" s="18"/>
      <c r="AC72" s="18"/>
      <c r="AD72" s="18"/>
      <c r="AE72" s="18"/>
      <c r="AF72" s="18"/>
      <c r="AG72" s="18"/>
      <c r="AH72" s="18"/>
      <c r="AI72" s="18"/>
      <c r="AJ72" s="18"/>
    </row>
    <row r="73" spans="1:36" x14ac:dyDescent="0.2">
      <c r="A73" s="10"/>
      <c r="B73" s="10"/>
      <c r="C73" s="68"/>
      <c r="D73" s="69"/>
      <c r="E73" s="70"/>
      <c r="F73" s="71"/>
      <c r="G73" s="71"/>
      <c r="H73" s="72"/>
      <c r="I73" s="72"/>
      <c r="J73" s="72"/>
      <c r="K73" s="72"/>
      <c r="L73" s="73"/>
      <c r="M73" s="72"/>
      <c r="N73" s="72"/>
      <c r="O73" s="72"/>
      <c r="P73" s="73"/>
      <c r="Q73" s="72"/>
      <c r="R73" s="73"/>
      <c r="S73" s="10"/>
      <c r="T73" s="10"/>
    </row>
    <row r="74" spans="1:36" s="48" customFormat="1" x14ac:dyDescent="0.2">
      <c r="C74" s="10" t="s">
        <v>98</v>
      </c>
      <c r="D74" s="74"/>
      <c r="E74" s="74"/>
      <c r="F74" s="74"/>
      <c r="G74" s="74"/>
      <c r="H74" s="74"/>
      <c r="I74" s="74"/>
      <c r="J74" s="74"/>
      <c r="K74" s="74"/>
      <c r="L74" s="74"/>
      <c r="M74" s="74"/>
      <c r="N74" s="74"/>
      <c r="O74" s="74"/>
      <c r="P74" s="74"/>
      <c r="Q74" s="74"/>
    </row>
    <row r="75" spans="1:36" s="48" customFormat="1" x14ac:dyDescent="0.2">
      <c r="C75" s="53" t="s">
        <v>99</v>
      </c>
      <c r="D75" s="75"/>
      <c r="E75" s="75"/>
      <c r="F75" s="75"/>
      <c r="G75" s="75"/>
      <c r="H75" s="75"/>
      <c r="I75" s="75"/>
      <c r="J75" s="75"/>
      <c r="K75" s="75"/>
      <c r="L75" s="75"/>
      <c r="M75" s="75"/>
      <c r="N75" s="75"/>
      <c r="O75" s="75"/>
      <c r="P75" s="75"/>
      <c r="Q75" s="75"/>
      <c r="R75" s="75"/>
    </row>
    <row r="76" spans="1:36" s="48" customFormat="1" x14ac:dyDescent="0.2">
      <c r="C76" s="75"/>
      <c r="D76" s="75"/>
      <c r="E76" s="75"/>
      <c r="F76" s="75"/>
      <c r="G76" s="75"/>
      <c r="H76" s="75"/>
      <c r="I76" s="75"/>
      <c r="J76" s="75"/>
      <c r="K76" s="75"/>
      <c r="L76" s="75"/>
      <c r="M76" s="75"/>
      <c r="N76" s="75"/>
      <c r="O76" s="75"/>
      <c r="P76" s="75"/>
      <c r="Q76" s="75"/>
      <c r="R76" s="75"/>
    </row>
    <row r="77" spans="1:36" s="48" customFormat="1" x14ac:dyDescent="0.2">
      <c r="C77" s="76"/>
      <c r="D77" s="77"/>
      <c r="E77" s="77"/>
      <c r="F77" s="77"/>
      <c r="G77" s="77"/>
      <c r="H77" s="77"/>
      <c r="I77" s="77"/>
      <c r="J77" s="77"/>
      <c r="K77" s="77"/>
      <c r="L77" s="77"/>
      <c r="M77" s="77"/>
      <c r="N77" s="77"/>
      <c r="O77" s="77"/>
      <c r="P77" s="77"/>
      <c r="Q77" s="77"/>
      <c r="R77" s="55"/>
    </row>
    <row r="78" spans="1:36" s="48" customFormat="1" ht="12.75" customHeight="1" x14ac:dyDescent="0.2">
      <c r="C78" s="78"/>
      <c r="D78" s="647"/>
      <c r="E78" s="647"/>
      <c r="F78" s="647"/>
      <c r="G78" s="647"/>
      <c r="H78" s="647"/>
      <c r="I78" s="647"/>
      <c r="J78" s="647"/>
      <c r="K78" s="647"/>
      <c r="L78" s="647"/>
      <c r="M78" s="647"/>
      <c r="N78" s="647"/>
      <c r="O78" s="647"/>
      <c r="P78" s="647"/>
      <c r="Q78" s="647"/>
      <c r="R78" s="647"/>
    </row>
    <row r="79" spans="1:36" s="48" customFormat="1" ht="12.75" customHeight="1" x14ac:dyDescent="0.2">
      <c r="C79" s="78"/>
      <c r="D79" s="647"/>
      <c r="E79" s="647"/>
      <c r="F79" s="647"/>
      <c r="G79" s="647"/>
      <c r="H79" s="647"/>
      <c r="I79" s="647"/>
      <c r="J79" s="647"/>
      <c r="K79" s="647"/>
      <c r="L79" s="647"/>
      <c r="M79" s="647"/>
      <c r="N79" s="647"/>
      <c r="O79" s="647"/>
      <c r="P79" s="647"/>
      <c r="Q79" s="647"/>
      <c r="R79" s="647"/>
    </row>
    <row r="80" spans="1:36" s="48" customFormat="1" ht="12.75" customHeight="1" x14ac:dyDescent="0.2">
      <c r="C80" s="78"/>
      <c r="D80" s="647"/>
      <c r="E80" s="647"/>
      <c r="F80" s="647"/>
      <c r="G80" s="647"/>
      <c r="H80" s="647"/>
      <c r="I80" s="647"/>
      <c r="J80" s="647"/>
      <c r="K80" s="647"/>
      <c r="L80" s="647"/>
      <c r="M80" s="647"/>
      <c r="N80" s="647"/>
      <c r="O80" s="647"/>
      <c r="P80" s="647"/>
      <c r="Q80" s="647"/>
      <c r="R80" s="647"/>
    </row>
    <row r="81" spans="1:20" s="81" customFormat="1" x14ac:dyDescent="0.2">
      <c r="A81" s="48"/>
      <c r="B81" s="48"/>
      <c r="C81" s="79"/>
      <c r="D81" s="80"/>
      <c r="E81" s="80"/>
      <c r="F81" s="80"/>
      <c r="G81" s="80"/>
      <c r="H81" s="80"/>
      <c r="I81" s="80"/>
      <c r="J81" s="80"/>
      <c r="K81" s="80"/>
      <c r="L81" s="80"/>
      <c r="M81" s="80"/>
      <c r="N81" s="80"/>
      <c r="O81" s="80"/>
      <c r="P81" s="80"/>
      <c r="Q81" s="80"/>
      <c r="R81" s="80"/>
      <c r="S81" s="48"/>
      <c r="T81" s="48"/>
    </row>
    <row r="82" spans="1:20" s="81" customFormat="1" x14ac:dyDescent="0.2">
      <c r="A82" s="48"/>
      <c r="B82" s="48"/>
      <c r="C82" s="82"/>
      <c r="D82" s="82"/>
      <c r="E82" s="83"/>
      <c r="F82" s="83"/>
      <c r="G82" s="83"/>
      <c r="H82" s="83"/>
      <c r="I82" s="83"/>
      <c r="J82" s="83"/>
      <c r="K82" s="83"/>
      <c r="L82" s="83"/>
      <c r="M82" s="84"/>
      <c r="N82" s="84"/>
      <c r="O82" s="84"/>
      <c r="P82" s="84"/>
      <c r="Q82" s="84"/>
      <c r="R82" s="84"/>
      <c r="S82" s="48"/>
      <c r="T82" s="48"/>
    </row>
    <row r="83" spans="1:20" s="81" customFormat="1" ht="23.25" customHeight="1" x14ac:dyDescent="0.2">
      <c r="A83" s="48"/>
      <c r="B83" s="48"/>
      <c r="C83" s="85"/>
      <c r="D83" s="86"/>
      <c r="E83" s="86"/>
      <c r="F83" s="86"/>
      <c r="G83" s="86"/>
      <c r="H83" s="86"/>
      <c r="I83" s="86"/>
      <c r="J83" s="86"/>
      <c r="K83" s="86"/>
      <c r="L83" s="86"/>
      <c r="M83" s="86"/>
      <c r="N83" s="86"/>
      <c r="O83" s="86"/>
      <c r="P83" s="86"/>
      <c r="Q83" s="86"/>
      <c r="R83" s="84"/>
      <c r="S83" s="48"/>
      <c r="T83" s="48"/>
    </row>
    <row r="84" spans="1:20" s="81" customFormat="1" x14ac:dyDescent="0.2">
      <c r="A84" s="48"/>
      <c r="B84" s="48"/>
      <c r="C84" s="648"/>
      <c r="D84" s="648"/>
      <c r="E84" s="648"/>
      <c r="F84" s="648"/>
      <c r="G84" s="648"/>
      <c r="H84" s="648"/>
      <c r="I84" s="648"/>
      <c r="J84" s="648"/>
      <c r="K84" s="648"/>
      <c r="L84" s="648"/>
      <c r="M84" s="648"/>
      <c r="N84" s="648"/>
      <c r="O84" s="648"/>
      <c r="P84" s="648"/>
      <c r="Q84" s="648"/>
      <c r="R84" s="648"/>
      <c r="S84" s="48"/>
      <c r="T84" s="48"/>
    </row>
    <row r="85" spans="1:20" s="81" customFormat="1" ht="28.5" customHeight="1" x14ac:dyDescent="0.2">
      <c r="A85" s="48"/>
      <c r="B85" s="48"/>
      <c r="C85" s="649"/>
      <c r="D85" s="649"/>
      <c r="E85" s="649"/>
      <c r="F85" s="649"/>
      <c r="G85" s="649"/>
      <c r="H85" s="649"/>
      <c r="I85" s="649"/>
      <c r="J85" s="649"/>
      <c r="K85" s="649"/>
      <c r="L85" s="649"/>
      <c r="M85" s="649"/>
      <c r="N85" s="649"/>
      <c r="O85" s="649"/>
      <c r="P85" s="649"/>
      <c r="Q85" s="649"/>
      <c r="R85" s="649"/>
      <c r="S85" s="48"/>
      <c r="T85" s="48"/>
    </row>
    <row r="86" spans="1:20" s="81" customFormat="1" x14ac:dyDescent="0.2">
      <c r="A86" s="48"/>
      <c r="B86" s="48"/>
      <c r="C86" s="87"/>
      <c r="D86" s="86"/>
      <c r="E86" s="86"/>
      <c r="F86" s="86"/>
      <c r="G86" s="86"/>
      <c r="H86" s="86"/>
      <c r="I86" s="86"/>
      <c r="J86" s="86"/>
      <c r="K86" s="86"/>
      <c r="L86" s="86"/>
      <c r="M86" s="86"/>
      <c r="N86" s="86"/>
      <c r="O86" s="86"/>
      <c r="P86" s="86"/>
      <c r="Q86" s="86"/>
      <c r="R86" s="84"/>
      <c r="S86" s="48"/>
      <c r="T86" s="48"/>
    </row>
    <row r="87" spans="1:20" s="81" customFormat="1" x14ac:dyDescent="0.2">
      <c r="A87" s="48"/>
      <c r="B87" s="48"/>
      <c r="C87" s="87"/>
      <c r="D87" s="86"/>
      <c r="E87" s="86"/>
      <c r="F87" s="86"/>
      <c r="G87" s="86"/>
      <c r="H87" s="86"/>
      <c r="I87" s="86"/>
      <c r="J87" s="86"/>
      <c r="K87" s="86"/>
      <c r="L87" s="86"/>
      <c r="M87" s="86"/>
      <c r="N87" s="86"/>
      <c r="O87" s="86"/>
      <c r="P87" s="86"/>
      <c r="Q87" s="86"/>
      <c r="R87" s="84"/>
      <c r="S87" s="48"/>
      <c r="T87" s="48"/>
    </row>
    <row r="88" spans="1:20" s="81" customFormat="1" ht="28.5" customHeight="1" x14ac:dyDescent="0.2">
      <c r="A88" s="48"/>
      <c r="B88" s="48"/>
      <c r="C88" s="650"/>
      <c r="D88" s="650"/>
      <c r="E88" s="650"/>
      <c r="F88" s="650"/>
      <c r="G88" s="650"/>
      <c r="H88" s="650"/>
      <c r="I88" s="650"/>
      <c r="J88" s="650"/>
      <c r="K88" s="650"/>
      <c r="L88" s="650"/>
      <c r="M88" s="650"/>
      <c r="N88" s="650"/>
      <c r="O88" s="650"/>
      <c r="P88" s="650"/>
      <c r="Q88" s="650"/>
      <c r="R88" s="650"/>
      <c r="S88" s="48"/>
      <c r="T88" s="48"/>
    </row>
    <row r="89" spans="1:20" s="81" customFormat="1" x14ac:dyDescent="0.2">
      <c r="A89" s="48"/>
      <c r="B89" s="48"/>
      <c r="C89" s="645"/>
      <c r="D89" s="645"/>
      <c r="E89" s="645"/>
      <c r="F89" s="645"/>
      <c r="G89" s="645"/>
      <c r="H89" s="645"/>
      <c r="I89" s="645"/>
      <c r="J89" s="645"/>
      <c r="K89" s="645"/>
      <c r="L89" s="645"/>
      <c r="M89" s="645"/>
      <c r="N89" s="645"/>
      <c r="O89" s="645"/>
      <c r="P89" s="645"/>
      <c r="Q89" s="645"/>
      <c r="R89" s="645"/>
      <c r="S89" s="48"/>
      <c r="T89" s="48"/>
    </row>
    <row r="90" spans="1:20" s="81" customFormat="1" x14ac:dyDescent="0.2">
      <c r="A90" s="48"/>
      <c r="B90" s="48"/>
      <c r="C90" s="646"/>
      <c r="D90" s="646"/>
      <c r="E90" s="646"/>
      <c r="F90" s="646"/>
      <c r="G90" s="646"/>
      <c r="H90" s="646"/>
      <c r="I90" s="646"/>
      <c r="J90" s="646"/>
      <c r="K90" s="646"/>
      <c r="L90" s="646"/>
      <c r="M90" s="646"/>
      <c r="N90" s="646"/>
      <c r="O90" s="646"/>
      <c r="P90" s="646"/>
      <c r="Q90" s="646"/>
      <c r="R90" s="646"/>
      <c r="S90" s="48"/>
      <c r="T90" s="48"/>
    </row>
    <row r="91" spans="1:20" s="81" customFormat="1" x14ac:dyDescent="0.2">
      <c r="A91" s="48"/>
      <c r="B91" s="48"/>
      <c r="C91" s="48"/>
      <c r="D91" s="48"/>
      <c r="E91" s="50"/>
      <c r="F91" s="48"/>
      <c r="G91" s="51"/>
      <c r="H91" s="51"/>
      <c r="I91" s="52"/>
      <c r="J91" s="48"/>
      <c r="K91" s="48"/>
      <c r="L91" s="48"/>
      <c r="M91" s="48"/>
      <c r="N91" s="48"/>
      <c r="O91" s="48"/>
      <c r="P91" s="48"/>
      <c r="Q91" s="48"/>
      <c r="R91" s="48"/>
      <c r="S91" s="48"/>
      <c r="T91" s="48"/>
    </row>
    <row r="92" spans="1:20" x14ac:dyDescent="0.2">
      <c r="A92" s="10"/>
      <c r="B92" s="10"/>
      <c r="C92" s="10"/>
      <c r="D92" s="10"/>
      <c r="E92" s="20"/>
      <c r="F92" s="10"/>
      <c r="G92" s="21"/>
      <c r="H92" s="21"/>
      <c r="I92" s="22"/>
      <c r="J92" s="10"/>
      <c r="K92" s="10"/>
      <c r="L92" s="10"/>
      <c r="M92" s="10"/>
      <c r="N92" s="10"/>
      <c r="O92" s="10"/>
      <c r="P92" s="10"/>
      <c r="Q92" s="10"/>
      <c r="R92" s="10"/>
      <c r="S92" s="10"/>
      <c r="T92" s="10"/>
    </row>
    <row r="93" spans="1:20" x14ac:dyDescent="0.2">
      <c r="A93" s="10"/>
      <c r="B93" s="10"/>
      <c r="C93" s="10"/>
      <c r="D93" s="10"/>
      <c r="E93" s="20"/>
      <c r="F93" s="10"/>
      <c r="G93" s="21"/>
      <c r="H93" s="21"/>
      <c r="I93" s="22"/>
      <c r="J93" s="10"/>
      <c r="K93" s="10"/>
      <c r="L93" s="10"/>
      <c r="M93" s="10"/>
      <c r="N93" s="10"/>
      <c r="O93" s="10"/>
      <c r="P93" s="10"/>
      <c r="Q93" s="10"/>
      <c r="R93" s="10"/>
      <c r="S93" s="10"/>
      <c r="T93" s="10"/>
    </row>
    <row r="94" spans="1:20" x14ac:dyDescent="0.2">
      <c r="A94" s="10"/>
      <c r="B94" s="10"/>
      <c r="C94" s="10"/>
      <c r="D94" s="10"/>
      <c r="E94" s="20"/>
      <c r="F94" s="10"/>
      <c r="G94" s="21"/>
      <c r="H94" s="21"/>
      <c r="I94" s="22"/>
      <c r="J94" s="10"/>
      <c r="K94" s="10"/>
      <c r="L94" s="10"/>
      <c r="M94" s="10"/>
      <c r="N94" s="10"/>
      <c r="O94" s="10"/>
      <c r="P94" s="10"/>
      <c r="Q94" s="10"/>
      <c r="R94" s="10"/>
      <c r="S94" s="10"/>
      <c r="T94" s="10"/>
    </row>
    <row r="95" spans="1:20" x14ac:dyDescent="0.2">
      <c r="A95" s="10"/>
      <c r="B95" s="10"/>
      <c r="C95" s="10"/>
      <c r="D95" s="10"/>
      <c r="E95" s="20"/>
      <c r="F95" s="10"/>
      <c r="G95" s="21"/>
      <c r="H95" s="21"/>
      <c r="I95" s="22"/>
      <c r="J95" s="10"/>
      <c r="K95" s="10"/>
      <c r="L95" s="10"/>
      <c r="M95" s="10"/>
      <c r="N95" s="10"/>
      <c r="O95" s="10"/>
      <c r="P95" s="10"/>
      <c r="Q95" s="10"/>
      <c r="R95" s="10"/>
      <c r="S95" s="10"/>
      <c r="T95" s="10"/>
    </row>
    <row r="96" spans="1:20" x14ac:dyDescent="0.2">
      <c r="A96" s="10"/>
      <c r="B96" s="10"/>
      <c r="C96" s="10"/>
      <c r="D96" s="10"/>
      <c r="E96" s="20"/>
      <c r="F96" s="10"/>
      <c r="G96" s="21"/>
      <c r="H96" s="21"/>
      <c r="I96" s="22"/>
      <c r="J96" s="10"/>
      <c r="K96" s="10"/>
      <c r="L96" s="10"/>
      <c r="M96" s="10"/>
      <c r="N96" s="10"/>
      <c r="O96" s="10"/>
      <c r="P96" s="10"/>
      <c r="Q96" s="10"/>
      <c r="R96" s="10"/>
      <c r="S96" s="10"/>
      <c r="T96" s="10"/>
    </row>
    <row r="97" spans="1:20" x14ac:dyDescent="0.2">
      <c r="A97" s="10"/>
      <c r="B97" s="10"/>
      <c r="C97" s="10"/>
      <c r="D97" s="10"/>
      <c r="E97" s="20"/>
      <c r="F97" s="10"/>
      <c r="G97" s="21"/>
      <c r="H97" s="21"/>
      <c r="I97" s="22"/>
      <c r="J97" s="10"/>
      <c r="K97" s="10"/>
      <c r="L97" s="10"/>
      <c r="M97" s="10"/>
      <c r="N97" s="10"/>
      <c r="O97" s="10"/>
      <c r="P97" s="10"/>
      <c r="Q97" s="10"/>
      <c r="R97" s="10"/>
      <c r="S97" s="10"/>
      <c r="T97" s="10"/>
    </row>
    <row r="98" spans="1:20" x14ac:dyDescent="0.2">
      <c r="A98" s="10"/>
      <c r="B98" s="10"/>
      <c r="C98" s="10"/>
      <c r="D98" s="10"/>
      <c r="E98" s="20"/>
      <c r="F98" s="10"/>
      <c r="G98" s="21"/>
      <c r="H98" s="21"/>
      <c r="I98" s="22"/>
      <c r="J98" s="10"/>
      <c r="K98" s="10"/>
      <c r="L98" s="10"/>
      <c r="M98" s="10"/>
      <c r="N98" s="10"/>
      <c r="O98" s="10"/>
      <c r="P98" s="10"/>
      <c r="Q98" s="10"/>
      <c r="R98" s="10"/>
      <c r="S98" s="10"/>
      <c r="T98" s="10"/>
    </row>
    <row r="99" spans="1:20" x14ac:dyDescent="0.2">
      <c r="A99" s="10"/>
      <c r="B99" s="10"/>
      <c r="C99" s="10"/>
      <c r="D99" s="10"/>
      <c r="E99" s="20"/>
      <c r="F99" s="10"/>
      <c r="G99" s="21"/>
      <c r="H99" s="21"/>
      <c r="I99" s="22"/>
      <c r="J99" s="10"/>
      <c r="K99" s="10"/>
      <c r="L99" s="10"/>
      <c r="M99" s="10"/>
      <c r="N99" s="10"/>
      <c r="O99" s="10"/>
      <c r="P99" s="10"/>
      <c r="Q99" s="10"/>
      <c r="R99" s="10"/>
      <c r="S99" s="10"/>
      <c r="T99" s="10"/>
    </row>
    <row r="100" spans="1:20" x14ac:dyDescent="0.2">
      <c r="A100" s="10"/>
      <c r="B100" s="10"/>
      <c r="C100" s="10"/>
      <c r="D100" s="10"/>
      <c r="E100" s="20"/>
      <c r="F100" s="10"/>
      <c r="G100" s="21"/>
      <c r="H100" s="21"/>
      <c r="I100" s="22"/>
      <c r="J100" s="10"/>
      <c r="K100" s="10"/>
      <c r="L100" s="10"/>
      <c r="M100" s="10"/>
      <c r="N100" s="10"/>
      <c r="O100" s="10"/>
      <c r="P100" s="10"/>
      <c r="Q100" s="10"/>
      <c r="R100" s="10"/>
      <c r="S100" s="10"/>
      <c r="T100" s="10"/>
    </row>
    <row r="101" spans="1:20" x14ac:dyDescent="0.2">
      <c r="A101" s="10"/>
      <c r="B101" s="10"/>
      <c r="C101" s="10"/>
      <c r="D101" s="10"/>
      <c r="E101" s="20"/>
      <c r="F101" s="10"/>
      <c r="G101" s="21"/>
      <c r="H101" s="21"/>
      <c r="I101" s="22"/>
      <c r="J101" s="10"/>
      <c r="K101" s="10"/>
      <c r="L101" s="10"/>
      <c r="M101" s="10"/>
      <c r="N101" s="10"/>
      <c r="O101" s="10"/>
      <c r="P101" s="10"/>
      <c r="Q101" s="10"/>
      <c r="R101" s="10"/>
      <c r="S101" s="10"/>
      <c r="T101" s="10"/>
    </row>
    <row r="102" spans="1:20" x14ac:dyDescent="0.2">
      <c r="A102" s="10"/>
      <c r="B102" s="10"/>
      <c r="C102" s="10"/>
      <c r="D102" s="10"/>
      <c r="E102" s="20"/>
      <c r="F102" s="10"/>
      <c r="G102" s="21"/>
      <c r="H102" s="21"/>
      <c r="I102" s="22"/>
      <c r="J102" s="10"/>
      <c r="K102" s="10"/>
      <c r="L102" s="10"/>
      <c r="M102" s="10"/>
      <c r="N102" s="10"/>
      <c r="O102" s="10"/>
      <c r="P102" s="10"/>
      <c r="Q102" s="10"/>
      <c r="R102" s="10"/>
      <c r="S102" s="10"/>
      <c r="T102" s="10"/>
    </row>
    <row r="103" spans="1:20" x14ac:dyDescent="0.2">
      <c r="A103" s="10"/>
      <c r="B103" s="10"/>
      <c r="C103" s="10"/>
      <c r="D103" s="10"/>
      <c r="E103" s="20"/>
      <c r="F103" s="10"/>
      <c r="G103" s="21"/>
      <c r="H103" s="21"/>
      <c r="I103" s="22"/>
      <c r="J103" s="10"/>
      <c r="K103" s="10"/>
      <c r="L103" s="10"/>
      <c r="M103" s="10"/>
      <c r="N103" s="10"/>
      <c r="O103" s="10"/>
      <c r="P103" s="10"/>
      <c r="Q103" s="10"/>
      <c r="R103" s="10"/>
      <c r="S103" s="10"/>
      <c r="T103" s="10"/>
    </row>
    <row r="104" spans="1:20" x14ac:dyDescent="0.2">
      <c r="A104" s="10"/>
      <c r="B104" s="10"/>
      <c r="C104" s="10"/>
      <c r="D104" s="10"/>
      <c r="E104" s="20"/>
      <c r="F104" s="10"/>
      <c r="G104" s="21"/>
      <c r="H104" s="21"/>
      <c r="I104" s="22"/>
      <c r="J104" s="10"/>
      <c r="K104" s="10"/>
      <c r="L104" s="10"/>
      <c r="M104" s="10"/>
      <c r="N104" s="10"/>
      <c r="O104" s="10"/>
      <c r="P104" s="10"/>
      <c r="Q104" s="10"/>
      <c r="R104" s="10"/>
      <c r="S104" s="10"/>
      <c r="T104" s="10"/>
    </row>
    <row r="105" spans="1:20" x14ac:dyDescent="0.2">
      <c r="A105" s="10"/>
      <c r="B105" s="10"/>
      <c r="C105" s="10"/>
      <c r="D105" s="10"/>
      <c r="E105" s="20"/>
      <c r="F105" s="10"/>
      <c r="G105" s="21"/>
      <c r="H105" s="21"/>
      <c r="I105" s="22"/>
      <c r="J105" s="10"/>
      <c r="K105" s="10"/>
      <c r="L105" s="10"/>
      <c r="M105" s="10"/>
      <c r="N105" s="10"/>
      <c r="O105" s="10"/>
      <c r="P105" s="10"/>
      <c r="Q105" s="10"/>
      <c r="R105" s="10"/>
      <c r="S105" s="10"/>
      <c r="T105" s="10"/>
    </row>
    <row r="106" spans="1:20" x14ac:dyDescent="0.2">
      <c r="A106" s="10"/>
      <c r="B106" s="10"/>
      <c r="C106" s="10"/>
      <c r="D106" s="10"/>
      <c r="E106" s="20"/>
      <c r="F106" s="10"/>
      <c r="G106" s="21"/>
      <c r="H106" s="21"/>
      <c r="I106" s="22"/>
      <c r="J106" s="10"/>
      <c r="K106" s="10"/>
      <c r="L106" s="10"/>
      <c r="M106" s="10"/>
      <c r="N106" s="10"/>
      <c r="O106" s="10"/>
      <c r="P106" s="10"/>
      <c r="Q106" s="10"/>
      <c r="R106" s="10"/>
      <c r="S106" s="10"/>
      <c r="T106" s="10"/>
    </row>
    <row r="107" spans="1:20" x14ac:dyDescent="0.2">
      <c r="A107" s="10"/>
      <c r="B107" s="10"/>
      <c r="C107" s="10"/>
      <c r="D107" s="10"/>
      <c r="E107" s="20"/>
      <c r="F107" s="10"/>
      <c r="G107" s="21"/>
      <c r="H107" s="21"/>
      <c r="I107" s="22"/>
      <c r="J107" s="10"/>
      <c r="K107" s="10"/>
      <c r="L107" s="10"/>
      <c r="M107" s="10"/>
      <c r="N107" s="10"/>
      <c r="O107" s="10"/>
      <c r="P107" s="10"/>
      <c r="Q107" s="10"/>
      <c r="R107" s="10"/>
      <c r="S107" s="10"/>
      <c r="T107" s="10"/>
    </row>
    <row r="108" spans="1:20" x14ac:dyDescent="0.2">
      <c r="A108" s="10"/>
      <c r="B108" s="10"/>
      <c r="C108" s="10"/>
      <c r="D108" s="10"/>
      <c r="E108" s="20"/>
      <c r="F108" s="10"/>
      <c r="G108" s="21"/>
      <c r="H108" s="21"/>
      <c r="I108" s="22"/>
      <c r="J108" s="10"/>
      <c r="K108" s="10"/>
      <c r="L108" s="10"/>
      <c r="M108" s="10"/>
      <c r="N108" s="10"/>
      <c r="O108" s="10"/>
      <c r="P108" s="10"/>
      <c r="Q108" s="10"/>
      <c r="R108" s="10"/>
      <c r="S108" s="10"/>
      <c r="T108" s="10"/>
    </row>
    <row r="109" spans="1:20" x14ac:dyDescent="0.2">
      <c r="A109" s="10"/>
      <c r="B109" s="10"/>
      <c r="C109" s="10"/>
      <c r="D109" s="10"/>
      <c r="E109" s="20"/>
      <c r="F109" s="10"/>
      <c r="G109" s="21"/>
      <c r="H109" s="21"/>
      <c r="I109" s="22"/>
      <c r="J109" s="10"/>
      <c r="K109" s="10"/>
      <c r="L109" s="10"/>
      <c r="M109" s="10"/>
      <c r="N109" s="10"/>
      <c r="O109" s="10"/>
      <c r="P109" s="10"/>
      <c r="Q109" s="10"/>
      <c r="R109" s="10"/>
      <c r="S109" s="10"/>
      <c r="T109" s="10"/>
    </row>
    <row r="110" spans="1:20" x14ac:dyDescent="0.2">
      <c r="A110" s="10"/>
      <c r="B110" s="10"/>
      <c r="C110" s="10"/>
      <c r="D110" s="10"/>
      <c r="E110" s="20"/>
      <c r="F110" s="10"/>
      <c r="G110" s="21"/>
      <c r="H110" s="21"/>
      <c r="I110" s="22"/>
      <c r="J110" s="10"/>
      <c r="K110" s="10"/>
      <c r="L110" s="10"/>
      <c r="M110" s="10"/>
      <c r="N110" s="10"/>
      <c r="O110" s="10"/>
      <c r="P110" s="10"/>
      <c r="Q110" s="10"/>
      <c r="R110" s="10"/>
      <c r="S110" s="10"/>
      <c r="T110" s="10"/>
    </row>
    <row r="111" spans="1:20" x14ac:dyDescent="0.2">
      <c r="A111" s="10"/>
      <c r="B111" s="10"/>
      <c r="C111" s="10"/>
      <c r="D111" s="10"/>
      <c r="E111" s="20"/>
      <c r="F111" s="10"/>
      <c r="G111" s="21"/>
      <c r="H111" s="21"/>
      <c r="I111" s="22"/>
      <c r="J111" s="10"/>
      <c r="K111" s="10"/>
      <c r="L111" s="10"/>
      <c r="M111" s="10"/>
      <c r="N111" s="10"/>
      <c r="O111" s="10"/>
      <c r="P111" s="10"/>
      <c r="Q111" s="10"/>
      <c r="R111" s="10"/>
      <c r="S111" s="10"/>
      <c r="T111" s="10"/>
    </row>
    <row r="112" spans="1:20" x14ac:dyDescent="0.2">
      <c r="A112" s="10"/>
      <c r="B112" s="10"/>
      <c r="C112" s="10"/>
      <c r="D112" s="10"/>
      <c r="E112" s="20"/>
      <c r="F112" s="10"/>
      <c r="G112" s="21"/>
      <c r="H112" s="21"/>
      <c r="I112" s="22"/>
      <c r="J112" s="10"/>
      <c r="K112" s="10"/>
      <c r="L112" s="10"/>
      <c r="M112" s="10"/>
      <c r="N112" s="10"/>
      <c r="O112" s="10"/>
      <c r="P112" s="10"/>
      <c r="Q112" s="10"/>
      <c r="R112" s="10"/>
      <c r="S112" s="10"/>
      <c r="T112" s="10"/>
    </row>
    <row r="113" spans="1:20" x14ac:dyDescent="0.2">
      <c r="A113" s="10"/>
      <c r="B113" s="10"/>
      <c r="C113" s="10"/>
      <c r="D113" s="10"/>
      <c r="E113" s="20"/>
      <c r="F113" s="10"/>
      <c r="G113" s="21"/>
      <c r="H113" s="21"/>
      <c r="I113" s="22"/>
      <c r="J113" s="10"/>
      <c r="K113" s="10"/>
      <c r="L113" s="10"/>
      <c r="M113" s="10"/>
      <c r="N113" s="10"/>
      <c r="O113" s="10"/>
      <c r="P113" s="10"/>
      <c r="Q113" s="10"/>
      <c r="R113" s="10"/>
      <c r="S113" s="10"/>
      <c r="T113" s="10"/>
    </row>
    <row r="114" spans="1:20" x14ac:dyDescent="0.2">
      <c r="A114" s="10"/>
      <c r="B114" s="10"/>
      <c r="C114" s="10"/>
      <c r="D114" s="10"/>
      <c r="E114" s="20"/>
      <c r="F114" s="10"/>
      <c r="G114" s="21"/>
      <c r="H114" s="21"/>
      <c r="I114" s="22"/>
      <c r="J114" s="10"/>
      <c r="K114" s="10"/>
      <c r="L114" s="10"/>
      <c r="M114" s="10"/>
      <c r="N114" s="10"/>
      <c r="O114" s="10"/>
      <c r="P114" s="10"/>
      <c r="Q114" s="10"/>
      <c r="R114" s="10"/>
      <c r="S114" s="10"/>
      <c r="T114" s="10"/>
    </row>
    <row r="115" spans="1:20" x14ac:dyDescent="0.2">
      <c r="A115" s="10"/>
      <c r="B115" s="10"/>
      <c r="C115" s="10"/>
      <c r="D115" s="10"/>
      <c r="E115" s="20"/>
      <c r="F115" s="10"/>
      <c r="G115" s="21"/>
      <c r="H115" s="21"/>
      <c r="I115" s="22"/>
      <c r="J115" s="10"/>
      <c r="K115" s="10"/>
      <c r="L115" s="10"/>
      <c r="M115" s="10"/>
      <c r="N115" s="10"/>
      <c r="O115" s="10"/>
      <c r="P115" s="10"/>
      <c r="Q115" s="10"/>
      <c r="R115" s="10"/>
      <c r="S115" s="10"/>
      <c r="T115" s="10"/>
    </row>
    <row r="116" spans="1:20" x14ac:dyDescent="0.2">
      <c r="A116" s="10"/>
      <c r="B116" s="10"/>
      <c r="C116" s="10"/>
      <c r="D116" s="10"/>
      <c r="E116" s="20"/>
      <c r="F116" s="10"/>
      <c r="G116" s="21"/>
      <c r="H116" s="21"/>
      <c r="I116" s="22"/>
      <c r="J116" s="10"/>
      <c r="K116" s="10"/>
      <c r="L116" s="10"/>
      <c r="M116" s="10"/>
      <c r="N116" s="10"/>
      <c r="O116" s="10"/>
      <c r="P116" s="10"/>
      <c r="Q116" s="10"/>
      <c r="R116" s="10"/>
      <c r="S116" s="10"/>
      <c r="T116" s="10"/>
    </row>
    <row r="117" spans="1:20" x14ac:dyDescent="0.2">
      <c r="A117" s="10"/>
      <c r="B117" s="10"/>
      <c r="C117" s="10"/>
      <c r="D117" s="10"/>
      <c r="E117" s="20"/>
      <c r="F117" s="10"/>
      <c r="G117" s="21"/>
      <c r="H117" s="21"/>
      <c r="I117" s="22"/>
      <c r="J117" s="10"/>
      <c r="K117" s="10"/>
      <c r="L117" s="10"/>
      <c r="M117" s="10"/>
      <c r="N117" s="10"/>
      <c r="O117" s="10"/>
      <c r="P117" s="10"/>
      <c r="Q117" s="10"/>
      <c r="R117" s="10"/>
      <c r="S117" s="10"/>
      <c r="T117" s="10"/>
    </row>
    <row r="118" spans="1:20" x14ac:dyDescent="0.2">
      <c r="A118" s="10"/>
      <c r="B118" s="10"/>
      <c r="C118" s="10"/>
      <c r="D118" s="10"/>
      <c r="E118" s="20"/>
      <c r="F118" s="10"/>
      <c r="G118" s="21"/>
      <c r="H118" s="21"/>
      <c r="I118" s="22"/>
      <c r="J118" s="10"/>
      <c r="K118" s="10"/>
      <c r="L118" s="10"/>
      <c r="M118" s="10"/>
      <c r="N118" s="10"/>
      <c r="O118" s="10"/>
      <c r="P118" s="10"/>
      <c r="Q118" s="10"/>
      <c r="R118" s="10"/>
      <c r="S118" s="10"/>
      <c r="T118" s="10"/>
    </row>
    <row r="119" spans="1:20" x14ac:dyDescent="0.2">
      <c r="A119" s="10"/>
      <c r="B119" s="10"/>
      <c r="C119" s="10"/>
      <c r="D119" s="10"/>
      <c r="E119" s="20"/>
      <c r="F119" s="10"/>
      <c r="G119" s="21"/>
      <c r="H119" s="21"/>
      <c r="I119" s="22"/>
      <c r="J119" s="10"/>
      <c r="K119" s="10"/>
      <c r="L119" s="10"/>
      <c r="M119" s="10"/>
      <c r="N119" s="10"/>
      <c r="O119" s="10"/>
      <c r="P119" s="10"/>
      <c r="Q119" s="10"/>
      <c r="R119" s="10"/>
      <c r="S119" s="10"/>
      <c r="T119" s="10"/>
    </row>
    <row r="120" spans="1:20" x14ac:dyDescent="0.2">
      <c r="A120" s="10"/>
      <c r="B120" s="10"/>
      <c r="C120" s="10"/>
      <c r="D120" s="10"/>
      <c r="E120" s="20"/>
      <c r="F120" s="10"/>
      <c r="G120" s="21"/>
      <c r="H120" s="21"/>
      <c r="I120" s="22"/>
      <c r="J120" s="10"/>
      <c r="K120" s="10"/>
      <c r="L120" s="10"/>
      <c r="M120" s="10"/>
      <c r="N120" s="10"/>
      <c r="O120" s="10"/>
      <c r="P120" s="10"/>
      <c r="Q120" s="10"/>
      <c r="R120" s="10"/>
      <c r="S120" s="10"/>
      <c r="T120" s="10"/>
    </row>
    <row r="121" spans="1:20" x14ac:dyDescent="0.2">
      <c r="A121" s="10"/>
      <c r="B121" s="10"/>
      <c r="C121" s="10"/>
      <c r="D121" s="10"/>
      <c r="E121" s="20"/>
      <c r="F121" s="10"/>
      <c r="G121" s="21"/>
      <c r="H121" s="21"/>
      <c r="I121" s="22"/>
      <c r="J121" s="10"/>
      <c r="K121" s="10"/>
      <c r="L121" s="10"/>
      <c r="M121" s="10"/>
      <c r="N121" s="10"/>
      <c r="O121" s="10"/>
      <c r="P121" s="10"/>
      <c r="Q121" s="10"/>
      <c r="R121" s="10"/>
      <c r="S121" s="10"/>
      <c r="T121" s="10"/>
    </row>
    <row r="122" spans="1:20" x14ac:dyDescent="0.2">
      <c r="A122" s="10"/>
      <c r="B122" s="10"/>
      <c r="C122" s="10"/>
      <c r="D122" s="10"/>
      <c r="E122" s="20"/>
      <c r="F122" s="10"/>
      <c r="G122" s="21"/>
      <c r="H122" s="21"/>
      <c r="I122" s="22"/>
      <c r="J122" s="10"/>
      <c r="K122" s="10"/>
      <c r="L122" s="10"/>
      <c r="M122" s="10"/>
      <c r="N122" s="10"/>
      <c r="O122" s="10"/>
      <c r="P122" s="10"/>
      <c r="Q122" s="10"/>
      <c r="R122" s="10"/>
      <c r="S122" s="10"/>
      <c r="T122" s="10"/>
    </row>
    <row r="123" spans="1:20" x14ac:dyDescent="0.2">
      <c r="A123" s="10"/>
      <c r="B123" s="10"/>
      <c r="C123" s="10"/>
      <c r="D123" s="10"/>
      <c r="E123" s="20"/>
      <c r="F123" s="10"/>
      <c r="G123" s="21"/>
      <c r="H123" s="21"/>
      <c r="I123" s="22"/>
      <c r="J123" s="10"/>
      <c r="K123" s="10"/>
      <c r="L123" s="10"/>
      <c r="M123" s="10"/>
      <c r="N123" s="10"/>
      <c r="O123" s="10"/>
      <c r="P123" s="10"/>
      <c r="Q123" s="10"/>
      <c r="R123" s="10"/>
      <c r="S123" s="10"/>
      <c r="T123" s="10"/>
    </row>
    <row r="124" spans="1:20" x14ac:dyDescent="0.2">
      <c r="A124" s="10"/>
      <c r="B124" s="10"/>
      <c r="C124" s="10"/>
      <c r="D124" s="10"/>
      <c r="E124" s="20"/>
      <c r="F124" s="10"/>
      <c r="G124" s="21"/>
      <c r="H124" s="21"/>
      <c r="I124" s="22"/>
      <c r="J124" s="10"/>
      <c r="K124" s="10"/>
      <c r="L124" s="10"/>
      <c r="M124" s="10"/>
      <c r="N124" s="10"/>
      <c r="O124" s="10"/>
      <c r="P124" s="10"/>
      <c r="Q124" s="10"/>
      <c r="R124" s="10"/>
      <c r="S124" s="10"/>
      <c r="T124" s="10"/>
    </row>
    <row r="125" spans="1:20" x14ac:dyDescent="0.2">
      <c r="A125" s="10"/>
      <c r="B125" s="10"/>
      <c r="C125" s="10"/>
      <c r="D125" s="10"/>
      <c r="E125" s="20"/>
      <c r="F125" s="10"/>
      <c r="G125" s="21"/>
      <c r="H125" s="21"/>
      <c r="I125" s="22"/>
      <c r="J125" s="10"/>
      <c r="K125" s="10"/>
      <c r="L125" s="10"/>
      <c r="M125" s="10"/>
      <c r="N125" s="10"/>
      <c r="O125" s="10"/>
      <c r="P125" s="10"/>
      <c r="Q125" s="10"/>
      <c r="R125" s="10"/>
      <c r="S125" s="10"/>
      <c r="T125" s="10"/>
    </row>
    <row r="126" spans="1:20" x14ac:dyDescent="0.2">
      <c r="A126" s="10"/>
      <c r="B126" s="10"/>
      <c r="C126" s="10"/>
      <c r="D126" s="10"/>
      <c r="E126" s="20"/>
      <c r="F126" s="10"/>
      <c r="G126" s="21"/>
      <c r="H126" s="21"/>
      <c r="I126" s="22"/>
      <c r="J126" s="10"/>
      <c r="K126" s="10"/>
      <c r="L126" s="10"/>
      <c r="M126" s="10"/>
      <c r="N126" s="10"/>
      <c r="O126" s="10"/>
      <c r="P126" s="10"/>
      <c r="Q126" s="10"/>
      <c r="R126" s="10"/>
      <c r="S126" s="10"/>
      <c r="T126" s="10"/>
    </row>
    <row r="127" spans="1:20" x14ac:dyDescent="0.2">
      <c r="A127" s="10"/>
      <c r="B127" s="10"/>
      <c r="C127" s="10"/>
      <c r="D127" s="10"/>
      <c r="E127" s="20"/>
      <c r="F127" s="10"/>
      <c r="G127" s="21"/>
      <c r="H127" s="21"/>
      <c r="I127" s="22"/>
      <c r="J127" s="10"/>
      <c r="K127" s="10"/>
      <c r="L127" s="10"/>
      <c r="M127" s="10"/>
      <c r="N127" s="10"/>
      <c r="O127" s="10"/>
      <c r="P127" s="10"/>
      <c r="Q127" s="10"/>
      <c r="R127" s="10"/>
      <c r="S127" s="10"/>
      <c r="T127" s="10"/>
    </row>
    <row r="128" spans="1:20" x14ac:dyDescent="0.2">
      <c r="A128" s="10"/>
      <c r="B128" s="10"/>
      <c r="C128" s="10"/>
      <c r="D128" s="10"/>
      <c r="E128" s="20"/>
      <c r="F128" s="10"/>
      <c r="G128" s="21"/>
      <c r="H128" s="21"/>
      <c r="I128" s="22"/>
      <c r="J128" s="10"/>
      <c r="K128" s="10"/>
      <c r="L128" s="10"/>
      <c r="M128" s="10"/>
      <c r="N128" s="10"/>
      <c r="O128" s="10"/>
      <c r="P128" s="10"/>
      <c r="Q128" s="10"/>
      <c r="R128" s="10"/>
      <c r="S128" s="10"/>
      <c r="T128" s="10"/>
    </row>
    <row r="129" spans="1:20" x14ac:dyDescent="0.2">
      <c r="A129" s="10"/>
      <c r="B129" s="10"/>
      <c r="C129" s="10"/>
      <c r="D129" s="10"/>
      <c r="E129" s="20"/>
      <c r="F129" s="10"/>
      <c r="G129" s="21"/>
      <c r="H129" s="21"/>
      <c r="I129" s="22"/>
      <c r="J129" s="10"/>
      <c r="K129" s="10"/>
      <c r="L129" s="10"/>
      <c r="M129" s="10"/>
      <c r="N129" s="10"/>
      <c r="O129" s="10"/>
      <c r="P129" s="10"/>
      <c r="Q129" s="10"/>
      <c r="R129" s="10"/>
      <c r="S129" s="10"/>
      <c r="T129" s="10"/>
    </row>
    <row r="130" spans="1:20" x14ac:dyDescent="0.2">
      <c r="A130" s="10"/>
      <c r="B130" s="10"/>
      <c r="C130" s="10"/>
      <c r="D130" s="10"/>
      <c r="E130" s="20"/>
      <c r="F130" s="10"/>
      <c r="G130" s="21"/>
      <c r="H130" s="21"/>
      <c r="I130" s="22"/>
      <c r="J130" s="10"/>
      <c r="K130" s="10"/>
      <c r="L130" s="10"/>
      <c r="M130" s="10"/>
      <c r="N130" s="10"/>
      <c r="O130" s="10"/>
      <c r="P130" s="10"/>
      <c r="Q130" s="10"/>
      <c r="R130" s="10"/>
      <c r="S130" s="10"/>
      <c r="T130" s="10"/>
    </row>
    <row r="131" spans="1:20" x14ac:dyDescent="0.2">
      <c r="A131" s="10"/>
      <c r="B131" s="10"/>
      <c r="C131" s="10"/>
      <c r="D131" s="10"/>
      <c r="E131" s="20"/>
      <c r="F131" s="10"/>
      <c r="G131" s="21"/>
      <c r="H131" s="21"/>
      <c r="I131" s="22"/>
      <c r="J131" s="10"/>
      <c r="K131" s="10"/>
      <c r="L131" s="10"/>
      <c r="M131" s="10"/>
      <c r="N131" s="10"/>
      <c r="O131" s="10"/>
      <c r="P131" s="10"/>
      <c r="Q131" s="10"/>
      <c r="R131" s="10"/>
      <c r="S131" s="10"/>
      <c r="T131" s="10"/>
    </row>
    <row r="132" spans="1:20" x14ac:dyDescent="0.2">
      <c r="A132" s="10"/>
      <c r="B132" s="10"/>
      <c r="C132" s="10"/>
      <c r="D132" s="10"/>
      <c r="E132" s="20"/>
      <c r="F132" s="10"/>
      <c r="G132" s="21"/>
      <c r="H132" s="21"/>
      <c r="I132" s="22"/>
      <c r="J132" s="10"/>
      <c r="K132" s="10"/>
      <c r="L132" s="10"/>
      <c r="M132" s="10"/>
      <c r="N132" s="10"/>
      <c r="O132" s="10"/>
      <c r="P132" s="10"/>
      <c r="Q132" s="10"/>
      <c r="R132" s="10"/>
      <c r="S132" s="10"/>
      <c r="T132" s="10"/>
    </row>
    <row r="133" spans="1:20" x14ac:dyDescent="0.2">
      <c r="A133" s="10"/>
      <c r="B133" s="10"/>
      <c r="C133" s="10"/>
      <c r="D133" s="10"/>
      <c r="E133" s="20"/>
      <c r="F133" s="10"/>
      <c r="G133" s="21"/>
      <c r="H133" s="21"/>
      <c r="I133" s="22"/>
      <c r="J133" s="10"/>
      <c r="K133" s="10"/>
      <c r="L133" s="10"/>
      <c r="M133" s="10"/>
      <c r="N133" s="10"/>
      <c r="O133" s="10"/>
      <c r="P133" s="10"/>
      <c r="Q133" s="10"/>
      <c r="R133" s="10"/>
      <c r="S133" s="10"/>
      <c r="T133" s="10"/>
    </row>
    <row r="134" spans="1:20" x14ac:dyDescent="0.2">
      <c r="A134" s="10"/>
      <c r="B134" s="10"/>
      <c r="C134" s="10"/>
      <c r="D134" s="10"/>
      <c r="E134" s="20"/>
      <c r="F134" s="10"/>
      <c r="G134" s="21"/>
      <c r="H134" s="21"/>
      <c r="I134" s="22"/>
      <c r="J134" s="10"/>
      <c r="K134" s="10"/>
      <c r="L134" s="10"/>
      <c r="M134" s="10"/>
      <c r="N134" s="10"/>
      <c r="O134" s="10"/>
      <c r="P134" s="10"/>
      <c r="Q134" s="10"/>
      <c r="R134" s="10"/>
      <c r="S134" s="10"/>
      <c r="T134" s="10"/>
    </row>
    <row r="135" spans="1:20" x14ac:dyDescent="0.2">
      <c r="A135" s="10"/>
      <c r="B135" s="10"/>
      <c r="C135" s="10"/>
      <c r="D135" s="10"/>
      <c r="E135" s="20"/>
      <c r="F135" s="10"/>
      <c r="G135" s="21"/>
      <c r="H135" s="21"/>
      <c r="I135" s="22"/>
      <c r="J135" s="10"/>
      <c r="K135" s="10"/>
      <c r="L135" s="10"/>
      <c r="M135" s="10"/>
      <c r="N135" s="10"/>
      <c r="O135" s="10"/>
      <c r="P135" s="10"/>
      <c r="Q135" s="10"/>
      <c r="R135" s="10"/>
      <c r="S135" s="10"/>
      <c r="T135" s="10"/>
    </row>
    <row r="136" spans="1:20" x14ac:dyDescent="0.2">
      <c r="A136" s="10"/>
      <c r="B136" s="10"/>
      <c r="C136" s="10"/>
      <c r="D136" s="10"/>
      <c r="E136" s="20"/>
      <c r="F136" s="10"/>
      <c r="G136" s="21"/>
      <c r="H136" s="21"/>
      <c r="I136" s="22"/>
      <c r="J136" s="10"/>
      <c r="K136" s="10"/>
      <c r="L136" s="10"/>
      <c r="M136" s="10"/>
      <c r="N136" s="10"/>
      <c r="O136" s="10"/>
      <c r="P136" s="10"/>
      <c r="Q136" s="10"/>
      <c r="R136" s="10"/>
      <c r="S136" s="10"/>
      <c r="T136" s="10"/>
    </row>
    <row r="137" spans="1:20" x14ac:dyDescent="0.2">
      <c r="A137" s="10"/>
      <c r="B137" s="10"/>
      <c r="C137" s="10"/>
      <c r="D137" s="10"/>
      <c r="E137" s="20"/>
      <c r="F137" s="10"/>
      <c r="G137" s="21"/>
      <c r="H137" s="21"/>
      <c r="I137" s="22"/>
      <c r="J137" s="10"/>
      <c r="K137" s="10"/>
      <c r="L137" s="10"/>
      <c r="M137" s="10"/>
      <c r="N137" s="10"/>
      <c r="O137" s="10"/>
      <c r="P137" s="10"/>
      <c r="Q137" s="10"/>
      <c r="R137" s="10"/>
      <c r="S137" s="10"/>
      <c r="T137" s="10"/>
    </row>
    <row r="138" spans="1:20" x14ac:dyDescent="0.2">
      <c r="A138" s="10"/>
      <c r="B138" s="10"/>
      <c r="C138" s="10"/>
      <c r="D138" s="10"/>
      <c r="E138" s="20"/>
      <c r="F138" s="10"/>
      <c r="G138" s="21"/>
      <c r="H138" s="21"/>
      <c r="I138" s="22"/>
      <c r="J138" s="10"/>
      <c r="K138" s="10"/>
      <c r="L138" s="10"/>
      <c r="M138" s="10"/>
      <c r="N138" s="10"/>
      <c r="O138" s="10"/>
      <c r="P138" s="10"/>
      <c r="Q138" s="10"/>
      <c r="R138" s="10"/>
      <c r="S138" s="10"/>
      <c r="T138" s="10"/>
    </row>
    <row r="139" spans="1:20" x14ac:dyDescent="0.2">
      <c r="A139" s="10"/>
      <c r="B139" s="10"/>
      <c r="C139" s="10"/>
      <c r="D139" s="10"/>
      <c r="E139" s="20"/>
      <c r="F139" s="10"/>
      <c r="G139" s="21"/>
      <c r="H139" s="21"/>
      <c r="I139" s="22"/>
      <c r="J139" s="10"/>
      <c r="K139" s="10"/>
      <c r="L139" s="10"/>
      <c r="M139" s="10"/>
      <c r="N139" s="10"/>
      <c r="O139" s="10"/>
      <c r="P139" s="10"/>
      <c r="Q139" s="10"/>
      <c r="R139" s="10"/>
      <c r="S139" s="10"/>
      <c r="T139" s="10"/>
    </row>
    <row r="140" spans="1:20" x14ac:dyDescent="0.2">
      <c r="A140" s="10"/>
      <c r="B140" s="10"/>
      <c r="C140" s="10"/>
      <c r="D140" s="10"/>
      <c r="E140" s="20"/>
      <c r="F140" s="10"/>
      <c r="G140" s="21"/>
      <c r="H140" s="21"/>
      <c r="I140" s="22"/>
      <c r="J140" s="10"/>
      <c r="K140" s="10"/>
      <c r="L140" s="10"/>
      <c r="M140" s="10"/>
      <c r="N140" s="10"/>
      <c r="O140" s="10"/>
      <c r="P140" s="10"/>
      <c r="Q140" s="10"/>
      <c r="R140" s="10"/>
      <c r="S140" s="10"/>
      <c r="T140" s="10"/>
    </row>
    <row r="141" spans="1:20" x14ac:dyDescent="0.2">
      <c r="A141" s="10"/>
      <c r="B141" s="10"/>
      <c r="C141" s="10"/>
      <c r="D141" s="10"/>
      <c r="E141" s="20"/>
      <c r="F141" s="10"/>
      <c r="G141" s="21"/>
      <c r="H141" s="21"/>
      <c r="I141" s="22"/>
      <c r="J141" s="10"/>
      <c r="K141" s="10"/>
      <c r="L141" s="10"/>
      <c r="M141" s="10"/>
      <c r="N141" s="10"/>
      <c r="O141" s="10"/>
      <c r="P141" s="10"/>
      <c r="Q141" s="10"/>
      <c r="R141" s="10"/>
      <c r="S141" s="10"/>
      <c r="T141" s="10"/>
    </row>
    <row r="142" spans="1:20" x14ac:dyDescent="0.2">
      <c r="A142" s="10"/>
      <c r="B142" s="10"/>
      <c r="C142" s="10"/>
      <c r="D142" s="10"/>
      <c r="E142" s="20"/>
      <c r="F142" s="10"/>
      <c r="G142" s="21"/>
      <c r="H142" s="21"/>
      <c r="I142" s="22"/>
      <c r="J142" s="10"/>
      <c r="K142" s="10"/>
      <c r="L142" s="10"/>
      <c r="M142" s="10"/>
      <c r="N142" s="10"/>
      <c r="O142" s="10"/>
      <c r="P142" s="10"/>
      <c r="Q142" s="10"/>
      <c r="R142" s="10"/>
      <c r="S142" s="10"/>
      <c r="T142" s="10"/>
    </row>
    <row r="143" spans="1:20" x14ac:dyDescent="0.2">
      <c r="A143" s="10"/>
      <c r="B143" s="10"/>
      <c r="C143" s="10"/>
      <c r="D143" s="10"/>
      <c r="E143" s="20"/>
      <c r="F143" s="10"/>
      <c r="G143" s="21"/>
      <c r="H143" s="21"/>
      <c r="I143" s="22"/>
      <c r="J143" s="10"/>
      <c r="K143" s="10"/>
      <c r="L143" s="10"/>
      <c r="M143" s="10"/>
      <c r="N143" s="10"/>
      <c r="O143" s="10"/>
      <c r="P143" s="10"/>
      <c r="Q143" s="10"/>
      <c r="R143" s="10"/>
      <c r="S143" s="10"/>
      <c r="T143" s="10"/>
    </row>
    <row r="144" spans="1:20" x14ac:dyDescent="0.2">
      <c r="A144" s="10"/>
      <c r="B144" s="10"/>
      <c r="C144" s="10"/>
      <c r="D144" s="10"/>
      <c r="E144" s="20"/>
      <c r="F144" s="10"/>
      <c r="G144" s="21"/>
      <c r="H144" s="21"/>
      <c r="I144" s="22"/>
      <c r="J144" s="10"/>
      <c r="K144" s="10"/>
      <c r="L144" s="10"/>
      <c r="M144" s="10"/>
      <c r="N144" s="10"/>
      <c r="O144" s="10"/>
      <c r="P144" s="10"/>
      <c r="Q144" s="10"/>
      <c r="R144" s="10"/>
      <c r="S144" s="10"/>
      <c r="T144" s="10"/>
    </row>
    <row r="145" spans="1:20" x14ac:dyDescent="0.2">
      <c r="A145" s="10"/>
      <c r="B145" s="10"/>
      <c r="C145" s="10"/>
      <c r="D145" s="10"/>
      <c r="E145" s="20"/>
      <c r="F145" s="10"/>
      <c r="G145" s="21"/>
      <c r="H145" s="21"/>
      <c r="I145" s="22"/>
      <c r="J145" s="10"/>
      <c r="K145" s="10"/>
      <c r="L145" s="10"/>
      <c r="M145" s="10"/>
      <c r="N145" s="10"/>
      <c r="O145" s="10"/>
      <c r="P145" s="10"/>
      <c r="Q145" s="10"/>
      <c r="R145" s="10"/>
      <c r="S145" s="10"/>
      <c r="T145" s="10"/>
    </row>
    <row r="146" spans="1:20" x14ac:dyDescent="0.2">
      <c r="A146" s="10"/>
      <c r="B146" s="10"/>
      <c r="C146" s="10"/>
      <c r="D146" s="10"/>
      <c r="E146" s="20"/>
      <c r="F146" s="10"/>
      <c r="G146" s="21"/>
      <c r="H146" s="21"/>
      <c r="I146" s="22"/>
      <c r="J146" s="10"/>
      <c r="K146" s="10"/>
      <c r="L146" s="10"/>
      <c r="M146" s="10"/>
      <c r="N146" s="10"/>
      <c r="O146" s="10"/>
      <c r="P146" s="10"/>
      <c r="Q146" s="10"/>
      <c r="R146" s="10"/>
      <c r="S146" s="10"/>
      <c r="T146" s="10"/>
    </row>
    <row r="147" spans="1:20" x14ac:dyDescent="0.2">
      <c r="A147" s="10"/>
      <c r="B147" s="10"/>
      <c r="C147" s="10"/>
      <c r="D147" s="10"/>
      <c r="E147" s="20"/>
      <c r="F147" s="10"/>
      <c r="G147" s="21"/>
      <c r="H147" s="21"/>
      <c r="I147" s="22"/>
      <c r="J147" s="10"/>
      <c r="K147" s="10"/>
      <c r="L147" s="10"/>
      <c r="M147" s="10"/>
      <c r="N147" s="10"/>
      <c r="O147" s="10"/>
      <c r="P147" s="10"/>
      <c r="Q147" s="10"/>
      <c r="R147" s="10"/>
      <c r="S147" s="10"/>
      <c r="T147" s="10"/>
    </row>
    <row r="148" spans="1:20" x14ac:dyDescent="0.2">
      <c r="A148" s="10"/>
      <c r="B148" s="10"/>
      <c r="C148" s="10"/>
      <c r="D148" s="10"/>
      <c r="E148" s="20"/>
      <c r="F148" s="10"/>
      <c r="G148" s="21"/>
      <c r="H148" s="21"/>
      <c r="I148" s="22"/>
      <c r="J148" s="10"/>
      <c r="K148" s="10"/>
      <c r="L148" s="10"/>
      <c r="M148" s="10"/>
      <c r="N148" s="10"/>
      <c r="O148" s="10"/>
      <c r="P148" s="10"/>
      <c r="Q148" s="10"/>
      <c r="R148" s="10"/>
      <c r="S148" s="10"/>
      <c r="T148" s="10"/>
    </row>
    <row r="149" spans="1:20" x14ac:dyDescent="0.2">
      <c r="A149" s="10"/>
      <c r="B149" s="10"/>
      <c r="C149" s="10"/>
      <c r="D149" s="10"/>
      <c r="E149" s="20"/>
      <c r="F149" s="10"/>
      <c r="G149" s="21"/>
      <c r="H149" s="21"/>
      <c r="I149" s="22"/>
      <c r="J149" s="10"/>
      <c r="K149" s="10"/>
      <c r="L149" s="10"/>
      <c r="M149" s="10"/>
      <c r="N149" s="10"/>
      <c r="O149" s="10"/>
      <c r="P149" s="10"/>
      <c r="Q149" s="10"/>
      <c r="R149" s="10"/>
      <c r="S149" s="10"/>
      <c r="T149" s="10"/>
    </row>
    <row r="150" spans="1:20" x14ac:dyDescent="0.2">
      <c r="A150" s="10"/>
      <c r="B150" s="10"/>
      <c r="C150" s="10"/>
      <c r="D150" s="10"/>
      <c r="E150" s="20"/>
      <c r="F150" s="10"/>
      <c r="G150" s="21"/>
      <c r="H150" s="21"/>
      <c r="I150" s="22"/>
      <c r="J150" s="10"/>
      <c r="K150" s="10"/>
      <c r="L150" s="10"/>
      <c r="M150" s="10"/>
      <c r="N150" s="10"/>
      <c r="O150" s="10"/>
      <c r="P150" s="10"/>
      <c r="Q150" s="10"/>
      <c r="R150" s="10"/>
      <c r="S150" s="10"/>
      <c r="T150" s="10"/>
    </row>
    <row r="151" spans="1:20" x14ac:dyDescent="0.2">
      <c r="A151" s="10"/>
      <c r="B151" s="10"/>
      <c r="C151" s="10"/>
      <c r="D151" s="10"/>
      <c r="E151" s="20"/>
      <c r="F151" s="10"/>
      <c r="G151" s="21"/>
      <c r="H151" s="21"/>
      <c r="I151" s="22"/>
      <c r="J151" s="10"/>
      <c r="K151" s="10"/>
      <c r="L151" s="10"/>
      <c r="M151" s="10"/>
      <c r="N151" s="10"/>
      <c r="O151" s="10"/>
      <c r="P151" s="10"/>
      <c r="Q151" s="10"/>
      <c r="R151" s="10"/>
      <c r="S151" s="10"/>
      <c r="T151" s="10"/>
    </row>
    <row r="152" spans="1:20" x14ac:dyDescent="0.2">
      <c r="A152" s="10"/>
      <c r="B152" s="10"/>
      <c r="C152" s="10"/>
      <c r="D152" s="10"/>
      <c r="E152" s="20"/>
      <c r="F152" s="10"/>
      <c r="G152" s="21"/>
      <c r="H152" s="21"/>
      <c r="I152" s="22"/>
      <c r="J152" s="10"/>
      <c r="K152" s="10"/>
      <c r="L152" s="10"/>
      <c r="M152" s="10"/>
      <c r="N152" s="10"/>
      <c r="O152" s="10"/>
      <c r="P152" s="10"/>
      <c r="Q152" s="10"/>
      <c r="R152" s="10"/>
      <c r="S152" s="10"/>
      <c r="T152" s="10"/>
    </row>
    <row r="153" spans="1:20" x14ac:dyDescent="0.2">
      <c r="A153" s="10"/>
      <c r="B153" s="10"/>
      <c r="C153" s="10"/>
      <c r="D153" s="10"/>
      <c r="E153" s="20"/>
      <c r="F153" s="10"/>
      <c r="G153" s="21"/>
      <c r="H153" s="21"/>
      <c r="I153" s="22"/>
      <c r="J153" s="10"/>
      <c r="K153" s="10"/>
      <c r="L153" s="10"/>
      <c r="M153" s="10"/>
      <c r="N153" s="10"/>
      <c r="O153" s="10"/>
      <c r="P153" s="10"/>
      <c r="Q153" s="10"/>
      <c r="R153" s="10"/>
      <c r="S153" s="10"/>
      <c r="T153" s="10"/>
    </row>
    <row r="154" spans="1:20" x14ac:dyDescent="0.2">
      <c r="A154" s="10"/>
      <c r="B154" s="10"/>
      <c r="C154" s="10"/>
      <c r="D154" s="10"/>
      <c r="E154" s="20"/>
      <c r="F154" s="10"/>
      <c r="G154" s="21"/>
      <c r="H154" s="21"/>
      <c r="I154" s="22"/>
      <c r="J154" s="10"/>
      <c r="K154" s="10"/>
      <c r="L154" s="10"/>
      <c r="M154" s="10"/>
      <c r="N154" s="10"/>
      <c r="O154" s="10"/>
      <c r="P154" s="10"/>
      <c r="Q154" s="10"/>
      <c r="R154" s="10"/>
      <c r="S154" s="10"/>
      <c r="T154" s="10"/>
    </row>
    <row r="155" spans="1:20" x14ac:dyDescent="0.2">
      <c r="A155" s="10"/>
      <c r="B155" s="10"/>
      <c r="C155" s="10"/>
      <c r="D155" s="10"/>
      <c r="E155" s="20"/>
      <c r="F155" s="10"/>
      <c r="G155" s="21"/>
      <c r="H155" s="21"/>
      <c r="I155" s="22"/>
      <c r="J155" s="10"/>
      <c r="K155" s="10"/>
      <c r="L155" s="10"/>
      <c r="M155" s="10"/>
      <c r="N155" s="10"/>
      <c r="O155" s="10"/>
      <c r="P155" s="10"/>
      <c r="Q155" s="10"/>
      <c r="R155" s="10"/>
      <c r="S155" s="10"/>
      <c r="T155" s="10"/>
    </row>
    <row r="156" spans="1:20" x14ac:dyDescent="0.2">
      <c r="A156" s="10"/>
      <c r="B156" s="10"/>
      <c r="C156" s="10"/>
      <c r="D156" s="10"/>
      <c r="E156" s="20"/>
      <c r="F156" s="10"/>
      <c r="G156" s="21"/>
      <c r="H156" s="21"/>
      <c r="I156" s="22"/>
      <c r="J156" s="10"/>
      <c r="K156" s="10"/>
      <c r="L156" s="10"/>
      <c r="M156" s="10"/>
      <c r="N156" s="10"/>
      <c r="O156" s="10"/>
      <c r="P156" s="10"/>
      <c r="Q156" s="10"/>
      <c r="R156" s="10"/>
      <c r="S156" s="10"/>
      <c r="T156" s="10"/>
    </row>
    <row r="157" spans="1:20" x14ac:dyDescent="0.2">
      <c r="A157" s="10"/>
      <c r="B157" s="10"/>
      <c r="C157" s="10"/>
      <c r="D157" s="10"/>
      <c r="E157" s="20"/>
      <c r="F157" s="10"/>
      <c r="G157" s="21"/>
      <c r="H157" s="21"/>
      <c r="I157" s="22"/>
      <c r="J157" s="10"/>
      <c r="K157" s="10"/>
      <c r="L157" s="10"/>
      <c r="M157" s="10"/>
      <c r="N157" s="10"/>
      <c r="O157" s="10"/>
      <c r="P157" s="10"/>
      <c r="Q157" s="10"/>
      <c r="R157" s="10"/>
      <c r="S157" s="10"/>
      <c r="T157" s="10"/>
    </row>
    <row r="158" spans="1:20" x14ac:dyDescent="0.2">
      <c r="A158" s="10"/>
      <c r="B158" s="10"/>
      <c r="C158" s="10"/>
      <c r="D158" s="10"/>
      <c r="E158" s="20"/>
      <c r="F158" s="10"/>
      <c r="G158" s="21"/>
      <c r="H158" s="21"/>
      <c r="I158" s="22"/>
      <c r="J158" s="10"/>
      <c r="K158" s="10"/>
      <c r="L158" s="10"/>
      <c r="M158" s="10"/>
      <c r="N158" s="10"/>
      <c r="O158" s="10"/>
      <c r="P158" s="10"/>
      <c r="Q158" s="10"/>
      <c r="R158" s="10"/>
      <c r="S158" s="10"/>
      <c r="T158" s="10"/>
    </row>
    <row r="159" spans="1:20" x14ac:dyDescent="0.2">
      <c r="A159" s="10"/>
      <c r="B159" s="10"/>
      <c r="C159" s="10"/>
      <c r="D159" s="10"/>
      <c r="E159" s="20"/>
      <c r="F159" s="10"/>
      <c r="G159" s="21"/>
      <c r="H159" s="21"/>
      <c r="I159" s="22"/>
      <c r="J159" s="10"/>
      <c r="K159" s="10"/>
      <c r="L159" s="10"/>
      <c r="M159" s="10"/>
      <c r="N159" s="10"/>
      <c r="O159" s="10"/>
      <c r="P159" s="10"/>
      <c r="Q159" s="10"/>
      <c r="R159" s="10"/>
      <c r="S159" s="10"/>
      <c r="T159" s="10"/>
    </row>
    <row r="160" spans="1:20" x14ac:dyDescent="0.2">
      <c r="A160" s="10"/>
      <c r="B160" s="10"/>
      <c r="C160" s="10"/>
      <c r="D160" s="10"/>
      <c r="E160" s="20"/>
      <c r="F160" s="10"/>
      <c r="G160" s="21"/>
      <c r="H160" s="21"/>
      <c r="I160" s="22"/>
      <c r="J160" s="10"/>
      <c r="K160" s="10"/>
      <c r="L160" s="10"/>
      <c r="M160" s="10"/>
      <c r="N160" s="10"/>
      <c r="O160" s="10"/>
      <c r="P160" s="10"/>
      <c r="Q160" s="10"/>
      <c r="R160" s="10"/>
      <c r="S160" s="10"/>
      <c r="T160" s="10"/>
    </row>
    <row r="161" spans="1:20" x14ac:dyDescent="0.2">
      <c r="A161" s="10"/>
      <c r="B161" s="10"/>
      <c r="C161" s="10"/>
      <c r="D161" s="10"/>
      <c r="E161" s="20"/>
      <c r="F161" s="10"/>
      <c r="G161" s="21"/>
      <c r="H161" s="21"/>
      <c r="I161" s="22"/>
      <c r="J161" s="10"/>
      <c r="K161" s="10"/>
      <c r="L161" s="10"/>
      <c r="M161" s="10"/>
      <c r="N161" s="10"/>
      <c r="O161" s="10"/>
      <c r="P161" s="10"/>
      <c r="Q161" s="10"/>
      <c r="R161" s="10"/>
      <c r="S161" s="10"/>
      <c r="T161" s="10"/>
    </row>
    <row r="162" spans="1:20" x14ac:dyDescent="0.2">
      <c r="A162" s="10"/>
      <c r="B162" s="10"/>
      <c r="C162" s="10"/>
      <c r="D162" s="10"/>
      <c r="E162" s="20"/>
      <c r="F162" s="10"/>
      <c r="G162" s="21"/>
      <c r="H162" s="21"/>
      <c r="I162" s="22"/>
      <c r="J162" s="10"/>
      <c r="K162" s="10"/>
      <c r="L162" s="10"/>
      <c r="M162" s="10"/>
      <c r="N162" s="10"/>
      <c r="O162" s="10"/>
      <c r="P162" s="10"/>
      <c r="Q162" s="10"/>
      <c r="R162" s="10"/>
      <c r="S162" s="10"/>
      <c r="T162" s="10"/>
    </row>
    <row r="163" spans="1:20" x14ac:dyDescent="0.2">
      <c r="A163" s="10"/>
      <c r="B163" s="10"/>
      <c r="C163" s="10"/>
      <c r="D163" s="10"/>
      <c r="E163" s="20"/>
      <c r="F163" s="10"/>
      <c r="G163" s="21"/>
      <c r="H163" s="21"/>
      <c r="I163" s="22"/>
      <c r="J163" s="10"/>
      <c r="K163" s="10"/>
      <c r="L163" s="10"/>
      <c r="M163" s="10"/>
      <c r="N163" s="10"/>
      <c r="O163" s="10"/>
      <c r="P163" s="10"/>
      <c r="Q163" s="10"/>
      <c r="R163" s="10"/>
      <c r="S163" s="10"/>
      <c r="T163" s="10"/>
    </row>
    <row r="164" spans="1:20" x14ac:dyDescent="0.2">
      <c r="A164" s="10"/>
      <c r="B164" s="10"/>
      <c r="C164" s="10"/>
      <c r="D164" s="10"/>
      <c r="E164" s="20"/>
      <c r="F164" s="10"/>
      <c r="G164" s="21"/>
      <c r="H164" s="21"/>
      <c r="I164" s="22"/>
      <c r="J164" s="10"/>
      <c r="K164" s="10"/>
      <c r="L164" s="10"/>
      <c r="M164" s="10"/>
      <c r="N164" s="10"/>
      <c r="O164" s="10"/>
      <c r="P164" s="10"/>
      <c r="Q164" s="10"/>
      <c r="R164" s="10"/>
      <c r="S164" s="10"/>
      <c r="T164" s="10"/>
    </row>
    <row r="165" spans="1:20" x14ac:dyDescent="0.2">
      <c r="A165" s="10"/>
      <c r="B165" s="10"/>
      <c r="C165" s="10"/>
      <c r="D165" s="10"/>
      <c r="E165" s="20"/>
      <c r="F165" s="10"/>
      <c r="G165" s="21"/>
      <c r="H165" s="21"/>
      <c r="I165" s="22"/>
      <c r="J165" s="10"/>
      <c r="K165" s="10"/>
      <c r="L165" s="10"/>
      <c r="M165" s="10"/>
      <c r="N165" s="10"/>
      <c r="O165" s="10"/>
      <c r="P165" s="10"/>
      <c r="Q165" s="10"/>
      <c r="R165" s="10"/>
      <c r="S165" s="10"/>
      <c r="T165" s="10"/>
    </row>
    <row r="166" spans="1:20" x14ac:dyDescent="0.2">
      <c r="A166" s="10"/>
      <c r="B166" s="10"/>
      <c r="C166" s="10"/>
      <c r="D166" s="10"/>
      <c r="E166" s="20"/>
      <c r="F166" s="10"/>
      <c r="G166" s="21"/>
      <c r="H166" s="21"/>
      <c r="I166" s="22"/>
      <c r="J166" s="10"/>
      <c r="K166" s="10"/>
      <c r="L166" s="10"/>
      <c r="M166" s="10"/>
      <c r="N166" s="10"/>
      <c r="O166" s="10"/>
      <c r="P166" s="10"/>
      <c r="Q166" s="10"/>
      <c r="R166" s="10"/>
      <c r="S166" s="10"/>
      <c r="T166" s="10"/>
    </row>
    <row r="167" spans="1:20" x14ac:dyDescent="0.2">
      <c r="A167" s="10"/>
      <c r="B167" s="10"/>
      <c r="C167" s="10"/>
      <c r="D167" s="10"/>
      <c r="E167" s="20"/>
      <c r="F167" s="10"/>
      <c r="G167" s="21"/>
      <c r="H167" s="21"/>
      <c r="I167" s="22"/>
      <c r="J167" s="10"/>
      <c r="K167" s="10"/>
      <c r="L167" s="10"/>
      <c r="M167" s="10"/>
      <c r="N167" s="10"/>
      <c r="O167" s="10"/>
      <c r="P167" s="10"/>
      <c r="Q167" s="10"/>
      <c r="R167" s="10"/>
      <c r="S167" s="10"/>
      <c r="T167" s="10"/>
    </row>
    <row r="168" spans="1:20" x14ac:dyDescent="0.2">
      <c r="A168" s="10"/>
      <c r="B168" s="10"/>
      <c r="C168" s="10"/>
      <c r="D168" s="10"/>
      <c r="E168" s="20"/>
      <c r="F168" s="10"/>
      <c r="G168" s="21"/>
      <c r="H168" s="21"/>
      <c r="I168" s="22"/>
      <c r="J168" s="10"/>
      <c r="K168" s="10"/>
      <c r="L168" s="10"/>
      <c r="M168" s="10"/>
      <c r="N168" s="10"/>
      <c r="O168" s="10"/>
      <c r="P168" s="10"/>
      <c r="Q168" s="10"/>
      <c r="R168" s="10"/>
      <c r="S168" s="10"/>
      <c r="T168" s="10"/>
    </row>
    <row r="169" spans="1:20" x14ac:dyDescent="0.2">
      <c r="A169" s="10"/>
      <c r="B169" s="10"/>
      <c r="C169" s="10"/>
      <c r="D169" s="10"/>
      <c r="E169" s="20"/>
      <c r="F169" s="10"/>
      <c r="G169" s="21"/>
      <c r="H169" s="21"/>
      <c r="I169" s="22"/>
      <c r="J169" s="10"/>
      <c r="K169" s="10"/>
      <c r="L169" s="10"/>
      <c r="M169" s="10"/>
      <c r="N169" s="10"/>
      <c r="O169" s="10"/>
      <c r="P169" s="10"/>
      <c r="Q169" s="10"/>
      <c r="R169" s="10"/>
      <c r="S169" s="10"/>
      <c r="T169" s="10"/>
    </row>
    <row r="170" spans="1:20" x14ac:dyDescent="0.2">
      <c r="A170" s="10"/>
      <c r="B170" s="10"/>
      <c r="C170" s="10"/>
      <c r="D170" s="10"/>
      <c r="E170" s="20"/>
      <c r="F170" s="10"/>
      <c r="G170" s="21"/>
      <c r="H170" s="21"/>
      <c r="I170" s="22"/>
      <c r="J170" s="10"/>
      <c r="K170" s="10"/>
      <c r="L170" s="10"/>
      <c r="M170" s="10"/>
      <c r="N170" s="10"/>
      <c r="O170" s="10"/>
      <c r="P170" s="10"/>
      <c r="Q170" s="10"/>
      <c r="R170" s="10"/>
      <c r="S170" s="10"/>
      <c r="T170" s="10"/>
    </row>
    <row r="171" spans="1:20" x14ac:dyDescent="0.2">
      <c r="A171" s="10"/>
      <c r="B171" s="10"/>
      <c r="C171" s="10"/>
      <c r="D171" s="10"/>
      <c r="E171" s="20"/>
      <c r="F171" s="10"/>
      <c r="G171" s="21"/>
      <c r="H171" s="21"/>
      <c r="I171" s="22"/>
      <c r="J171" s="10"/>
      <c r="K171" s="10"/>
      <c r="L171" s="10"/>
      <c r="M171" s="10"/>
      <c r="N171" s="10"/>
      <c r="O171" s="10"/>
      <c r="P171" s="10"/>
      <c r="Q171" s="10"/>
      <c r="R171" s="10"/>
      <c r="S171" s="10"/>
      <c r="T171" s="10"/>
    </row>
    <row r="172" spans="1:20" x14ac:dyDescent="0.2">
      <c r="A172" s="10"/>
      <c r="B172" s="10"/>
      <c r="C172" s="10"/>
      <c r="D172" s="10"/>
      <c r="E172" s="20"/>
      <c r="F172" s="10"/>
      <c r="G172" s="21"/>
      <c r="H172" s="21"/>
      <c r="I172" s="22"/>
      <c r="J172" s="10"/>
      <c r="K172" s="10"/>
      <c r="L172" s="10"/>
      <c r="M172" s="10"/>
      <c r="N172" s="10"/>
      <c r="O172" s="10"/>
      <c r="P172" s="10"/>
      <c r="Q172" s="10"/>
      <c r="R172" s="10"/>
      <c r="S172" s="10"/>
      <c r="T172" s="10"/>
    </row>
    <row r="173" spans="1:20" x14ac:dyDescent="0.2">
      <c r="A173" s="10"/>
      <c r="B173" s="10"/>
      <c r="C173" s="10"/>
      <c r="D173" s="10"/>
      <c r="E173" s="20"/>
      <c r="F173" s="10"/>
      <c r="G173" s="21"/>
      <c r="H173" s="21"/>
      <c r="I173" s="22"/>
      <c r="J173" s="10"/>
      <c r="K173" s="10"/>
      <c r="L173" s="10"/>
      <c r="M173" s="10"/>
      <c r="N173" s="10"/>
      <c r="O173" s="10"/>
      <c r="P173" s="10"/>
      <c r="Q173" s="10"/>
      <c r="R173" s="10"/>
      <c r="S173" s="10"/>
      <c r="T173" s="10"/>
    </row>
    <row r="174" spans="1:20" x14ac:dyDescent="0.2">
      <c r="A174" s="10"/>
      <c r="B174" s="10"/>
      <c r="C174" s="10"/>
      <c r="D174" s="10"/>
      <c r="E174" s="20"/>
      <c r="F174" s="10"/>
      <c r="G174" s="21"/>
      <c r="H174" s="21"/>
      <c r="I174" s="22"/>
      <c r="J174" s="10"/>
      <c r="K174" s="10"/>
      <c r="L174" s="10"/>
      <c r="M174" s="10"/>
      <c r="N174" s="10"/>
      <c r="O174" s="10"/>
      <c r="P174" s="10"/>
      <c r="Q174" s="10"/>
      <c r="R174" s="10"/>
      <c r="S174" s="10"/>
      <c r="T174" s="10"/>
    </row>
    <row r="175" spans="1:20" x14ac:dyDescent="0.2">
      <c r="A175" s="10"/>
      <c r="B175" s="10"/>
      <c r="C175" s="10"/>
      <c r="D175" s="10"/>
      <c r="E175" s="20"/>
      <c r="F175" s="10"/>
      <c r="G175" s="21"/>
      <c r="H175" s="21"/>
      <c r="I175" s="22"/>
      <c r="J175" s="10"/>
      <c r="K175" s="10"/>
      <c r="L175" s="10"/>
      <c r="M175" s="10"/>
      <c r="N175" s="10"/>
      <c r="O175" s="10"/>
      <c r="P175" s="10"/>
      <c r="Q175" s="10"/>
      <c r="R175" s="10"/>
      <c r="S175" s="10"/>
      <c r="T175" s="10"/>
    </row>
    <row r="176" spans="1:20" x14ac:dyDescent="0.2">
      <c r="A176" s="10"/>
      <c r="B176" s="10"/>
      <c r="C176" s="10"/>
      <c r="D176" s="10"/>
      <c r="E176" s="20"/>
      <c r="F176" s="10"/>
      <c r="G176" s="21"/>
      <c r="H176" s="21"/>
      <c r="I176" s="22"/>
      <c r="J176" s="10"/>
      <c r="K176" s="10"/>
      <c r="L176" s="10"/>
      <c r="M176" s="10"/>
      <c r="N176" s="10"/>
      <c r="O176" s="10"/>
      <c r="P176" s="10"/>
      <c r="Q176" s="10"/>
      <c r="R176" s="10"/>
      <c r="S176" s="10"/>
      <c r="T176" s="10"/>
    </row>
    <row r="177" spans="1:20" x14ac:dyDescent="0.2">
      <c r="A177" s="10"/>
      <c r="B177" s="10"/>
      <c r="C177" s="10"/>
      <c r="D177" s="10"/>
      <c r="E177" s="20"/>
      <c r="F177" s="10"/>
      <c r="G177" s="21"/>
      <c r="H177" s="21"/>
      <c r="I177" s="22"/>
      <c r="J177" s="10"/>
      <c r="K177" s="10"/>
      <c r="L177" s="10"/>
      <c r="M177" s="10"/>
      <c r="N177" s="10"/>
      <c r="O177" s="10"/>
      <c r="P177" s="10"/>
      <c r="Q177" s="10"/>
      <c r="R177" s="10"/>
      <c r="S177" s="10"/>
      <c r="T177" s="10"/>
    </row>
    <row r="178" spans="1:20" x14ac:dyDescent="0.2">
      <c r="A178" s="10"/>
      <c r="B178" s="10"/>
      <c r="C178" s="10"/>
      <c r="D178" s="10"/>
      <c r="E178" s="20"/>
      <c r="F178" s="10"/>
      <c r="G178" s="21"/>
      <c r="H178" s="21"/>
      <c r="I178" s="22"/>
      <c r="J178" s="10"/>
      <c r="K178" s="10"/>
      <c r="L178" s="10"/>
      <c r="M178" s="10"/>
      <c r="N178" s="10"/>
      <c r="O178" s="10"/>
      <c r="P178" s="10"/>
      <c r="Q178" s="10"/>
      <c r="R178" s="10"/>
      <c r="S178" s="10"/>
      <c r="T178" s="10"/>
    </row>
    <row r="179" spans="1:20" x14ac:dyDescent="0.2">
      <c r="A179" s="10"/>
      <c r="B179" s="10"/>
      <c r="C179" s="10"/>
      <c r="D179" s="10"/>
      <c r="E179" s="20"/>
      <c r="F179" s="10"/>
      <c r="G179" s="21"/>
      <c r="H179" s="21"/>
      <c r="I179" s="22"/>
      <c r="J179" s="10"/>
      <c r="K179" s="10"/>
      <c r="L179" s="10"/>
      <c r="M179" s="10"/>
      <c r="N179" s="10"/>
      <c r="O179" s="10"/>
      <c r="P179" s="10"/>
      <c r="Q179" s="10"/>
      <c r="R179" s="10"/>
      <c r="S179" s="10"/>
      <c r="T179" s="10"/>
    </row>
    <row r="180" spans="1:20" x14ac:dyDescent="0.2">
      <c r="A180" s="10"/>
      <c r="B180" s="10"/>
      <c r="C180" s="10"/>
      <c r="D180" s="10"/>
      <c r="E180" s="20"/>
      <c r="F180" s="10"/>
      <c r="G180" s="21"/>
      <c r="H180" s="21"/>
      <c r="I180" s="22"/>
      <c r="J180" s="10"/>
      <c r="K180" s="10"/>
      <c r="L180" s="10"/>
      <c r="M180" s="10"/>
      <c r="N180" s="10"/>
      <c r="O180" s="10"/>
      <c r="P180" s="10"/>
      <c r="Q180" s="10"/>
      <c r="R180" s="10"/>
      <c r="S180" s="10"/>
      <c r="T180" s="10"/>
    </row>
    <row r="181" spans="1:20" x14ac:dyDescent="0.2">
      <c r="A181" s="10"/>
      <c r="B181" s="10"/>
      <c r="C181" s="10"/>
      <c r="D181" s="10"/>
      <c r="E181" s="20"/>
      <c r="F181" s="10"/>
      <c r="G181" s="21"/>
      <c r="H181" s="21"/>
      <c r="I181" s="22"/>
      <c r="J181" s="10"/>
      <c r="K181" s="10"/>
      <c r="L181" s="10"/>
      <c r="M181" s="10"/>
      <c r="N181" s="10"/>
      <c r="O181" s="10"/>
      <c r="P181" s="10"/>
      <c r="Q181" s="10"/>
      <c r="R181" s="10"/>
      <c r="S181" s="10"/>
      <c r="T181" s="10"/>
    </row>
    <row r="182" spans="1:20" x14ac:dyDescent="0.2">
      <c r="A182" s="10"/>
      <c r="B182" s="10"/>
      <c r="C182" s="10"/>
      <c r="D182" s="10"/>
      <c r="E182" s="20"/>
      <c r="F182" s="10"/>
      <c r="G182" s="21"/>
      <c r="H182" s="21"/>
      <c r="I182" s="22"/>
      <c r="J182" s="10"/>
      <c r="K182" s="10"/>
      <c r="L182" s="10"/>
      <c r="M182" s="10"/>
      <c r="N182" s="10"/>
      <c r="O182" s="10"/>
      <c r="P182" s="10"/>
      <c r="Q182" s="10"/>
      <c r="R182" s="10"/>
      <c r="S182" s="10"/>
      <c r="T182" s="10"/>
    </row>
    <row r="183" spans="1:20" x14ac:dyDescent="0.2">
      <c r="A183" s="10"/>
      <c r="B183" s="10"/>
      <c r="C183" s="10"/>
      <c r="D183" s="10"/>
      <c r="E183" s="20"/>
      <c r="F183" s="10"/>
      <c r="G183" s="21"/>
      <c r="H183" s="21"/>
      <c r="I183" s="22"/>
      <c r="J183" s="10"/>
      <c r="K183" s="10"/>
      <c r="L183" s="10"/>
      <c r="M183" s="10"/>
      <c r="N183" s="10"/>
      <c r="O183" s="10"/>
      <c r="P183" s="10"/>
      <c r="Q183" s="10"/>
      <c r="R183" s="10"/>
      <c r="S183" s="10"/>
      <c r="T183" s="10"/>
    </row>
    <row r="184" spans="1:20" x14ac:dyDescent="0.2">
      <c r="A184" s="10"/>
      <c r="B184" s="10"/>
      <c r="C184" s="10"/>
      <c r="D184" s="10"/>
      <c r="E184" s="20"/>
      <c r="F184" s="10"/>
      <c r="G184" s="21"/>
      <c r="H184" s="21"/>
      <c r="I184" s="22"/>
      <c r="J184" s="10"/>
      <c r="K184" s="10"/>
      <c r="L184" s="10"/>
      <c r="M184" s="10"/>
      <c r="N184" s="10"/>
      <c r="O184" s="10"/>
      <c r="P184" s="10"/>
      <c r="Q184" s="10"/>
      <c r="R184" s="10"/>
      <c r="S184" s="10"/>
      <c r="T184" s="10"/>
    </row>
    <row r="185" spans="1:20" x14ac:dyDescent="0.2">
      <c r="A185" s="10"/>
      <c r="B185" s="10"/>
      <c r="C185" s="10"/>
      <c r="D185" s="10"/>
      <c r="E185" s="20"/>
      <c r="F185" s="10"/>
      <c r="G185" s="21"/>
      <c r="H185" s="21"/>
      <c r="I185" s="22"/>
      <c r="J185" s="10"/>
      <c r="K185" s="10"/>
      <c r="L185" s="10"/>
      <c r="M185" s="10"/>
      <c r="N185" s="10"/>
      <c r="O185" s="10"/>
      <c r="P185" s="10"/>
      <c r="Q185" s="10"/>
      <c r="R185" s="10"/>
      <c r="S185" s="10"/>
      <c r="T185" s="10"/>
    </row>
    <row r="186" spans="1:20" x14ac:dyDescent="0.2">
      <c r="A186" s="10"/>
      <c r="B186" s="10"/>
      <c r="C186" s="10"/>
      <c r="D186" s="10"/>
      <c r="E186" s="20"/>
      <c r="F186" s="10"/>
      <c r="G186" s="21"/>
      <c r="H186" s="21"/>
      <c r="I186" s="22"/>
      <c r="J186" s="10"/>
      <c r="K186" s="10"/>
      <c r="L186" s="10"/>
      <c r="M186" s="10"/>
      <c r="N186" s="10"/>
      <c r="O186" s="10"/>
      <c r="P186" s="10"/>
      <c r="Q186" s="10"/>
      <c r="R186" s="10"/>
      <c r="S186" s="10"/>
      <c r="T186" s="10"/>
    </row>
    <row r="187" spans="1:20" x14ac:dyDescent="0.2">
      <c r="A187" s="10"/>
      <c r="B187" s="10"/>
      <c r="C187" s="10"/>
      <c r="D187" s="10"/>
      <c r="E187" s="20"/>
      <c r="F187" s="10"/>
      <c r="G187" s="21"/>
      <c r="H187" s="21"/>
      <c r="I187" s="22"/>
      <c r="J187" s="10"/>
      <c r="K187" s="10"/>
      <c r="L187" s="10"/>
      <c r="M187" s="10"/>
      <c r="N187" s="10"/>
      <c r="O187" s="10"/>
      <c r="P187" s="10"/>
      <c r="Q187" s="10"/>
      <c r="R187" s="10"/>
      <c r="S187" s="10"/>
      <c r="T187" s="10"/>
    </row>
    <row r="188" spans="1:20" x14ac:dyDescent="0.2">
      <c r="A188" s="10"/>
      <c r="B188" s="10"/>
      <c r="C188" s="10"/>
      <c r="D188" s="10"/>
      <c r="E188" s="20"/>
      <c r="F188" s="10"/>
      <c r="G188" s="21"/>
      <c r="H188" s="21"/>
      <c r="I188" s="22"/>
      <c r="J188" s="10"/>
      <c r="K188" s="10"/>
      <c r="L188" s="10"/>
      <c r="M188" s="10"/>
      <c r="N188" s="10"/>
      <c r="O188" s="10"/>
      <c r="P188" s="10"/>
      <c r="Q188" s="10"/>
      <c r="R188" s="10"/>
      <c r="S188" s="10"/>
      <c r="T188" s="10"/>
    </row>
    <row r="189" spans="1:20" x14ac:dyDescent="0.2">
      <c r="A189" s="10"/>
      <c r="B189" s="10"/>
      <c r="C189" s="10"/>
      <c r="D189" s="10"/>
      <c r="E189" s="20"/>
      <c r="F189" s="10"/>
      <c r="G189" s="21"/>
      <c r="H189" s="21"/>
      <c r="I189" s="22"/>
      <c r="J189" s="10"/>
      <c r="K189" s="10"/>
      <c r="L189" s="10"/>
      <c r="M189" s="10"/>
      <c r="N189" s="10"/>
      <c r="O189" s="10"/>
      <c r="P189" s="10"/>
      <c r="Q189" s="10"/>
      <c r="R189" s="10"/>
      <c r="S189" s="10"/>
      <c r="T189" s="10"/>
    </row>
    <row r="190" spans="1:20" x14ac:dyDescent="0.2">
      <c r="A190" s="10"/>
      <c r="B190" s="10"/>
      <c r="C190" s="10"/>
      <c r="D190" s="10"/>
      <c r="E190" s="20"/>
      <c r="F190" s="10"/>
      <c r="G190" s="21"/>
      <c r="H190" s="21"/>
      <c r="I190" s="22"/>
      <c r="J190" s="10"/>
      <c r="K190" s="10"/>
      <c r="L190" s="10"/>
      <c r="M190" s="10"/>
      <c r="N190" s="10"/>
      <c r="O190" s="10"/>
      <c r="P190" s="10"/>
      <c r="Q190" s="10"/>
      <c r="R190" s="10"/>
      <c r="S190" s="10"/>
      <c r="T190" s="10"/>
    </row>
    <row r="191" spans="1:20" x14ac:dyDescent="0.2">
      <c r="A191" s="10"/>
      <c r="B191" s="10"/>
      <c r="C191" s="10"/>
      <c r="D191" s="10"/>
      <c r="E191" s="20"/>
      <c r="F191" s="10"/>
      <c r="G191" s="21"/>
      <c r="H191" s="21"/>
      <c r="I191" s="22"/>
      <c r="J191" s="10"/>
      <c r="K191" s="10"/>
      <c r="L191" s="10"/>
      <c r="M191" s="10"/>
      <c r="N191" s="10"/>
      <c r="O191" s="10"/>
      <c r="P191" s="10"/>
      <c r="Q191" s="10"/>
      <c r="R191" s="10"/>
      <c r="S191" s="10"/>
      <c r="T191" s="10"/>
    </row>
    <row r="192" spans="1:20" x14ac:dyDescent="0.2">
      <c r="A192" s="10"/>
      <c r="B192" s="10"/>
      <c r="C192" s="10"/>
      <c r="D192" s="10"/>
      <c r="E192" s="20"/>
      <c r="F192" s="10"/>
      <c r="G192" s="21"/>
      <c r="H192" s="21"/>
      <c r="I192" s="22"/>
      <c r="J192" s="10"/>
      <c r="K192" s="10"/>
      <c r="L192" s="10"/>
      <c r="M192" s="10"/>
      <c r="N192" s="10"/>
      <c r="O192" s="10"/>
      <c r="P192" s="10"/>
      <c r="Q192" s="10"/>
      <c r="R192" s="10"/>
      <c r="S192" s="10"/>
      <c r="T192" s="10"/>
    </row>
    <row r="193" spans="1:20" x14ac:dyDescent="0.2">
      <c r="A193" s="10"/>
      <c r="B193" s="10"/>
      <c r="C193" s="10"/>
      <c r="D193" s="10"/>
      <c r="E193" s="20"/>
      <c r="F193" s="10"/>
      <c r="G193" s="21"/>
      <c r="H193" s="21"/>
      <c r="I193" s="22"/>
      <c r="J193" s="10"/>
      <c r="K193" s="10"/>
      <c r="L193" s="10"/>
      <c r="M193" s="10"/>
      <c r="N193" s="10"/>
      <c r="O193" s="10"/>
      <c r="P193" s="10"/>
      <c r="Q193" s="10"/>
      <c r="R193" s="10"/>
      <c r="S193" s="10"/>
      <c r="T193" s="10"/>
    </row>
    <row r="194" spans="1:20" x14ac:dyDescent="0.2">
      <c r="A194" s="10"/>
      <c r="B194" s="10"/>
      <c r="C194" s="10"/>
      <c r="D194" s="10"/>
      <c r="E194" s="20"/>
      <c r="F194" s="10"/>
      <c r="G194" s="21"/>
      <c r="H194" s="21"/>
      <c r="I194" s="22"/>
      <c r="J194" s="10"/>
      <c r="K194" s="10"/>
      <c r="L194" s="10"/>
      <c r="M194" s="10"/>
      <c r="N194" s="10"/>
      <c r="O194" s="10"/>
      <c r="P194" s="10"/>
      <c r="Q194" s="10"/>
      <c r="R194" s="10"/>
      <c r="S194" s="10"/>
      <c r="T194" s="10"/>
    </row>
    <row r="195" spans="1:20" x14ac:dyDescent="0.2">
      <c r="A195" s="10"/>
      <c r="B195" s="10"/>
      <c r="C195" s="10"/>
      <c r="D195" s="10"/>
      <c r="E195" s="20"/>
      <c r="F195" s="10"/>
      <c r="G195" s="21"/>
      <c r="H195" s="21"/>
      <c r="I195" s="22"/>
      <c r="J195" s="10"/>
      <c r="K195" s="10"/>
      <c r="L195" s="10"/>
      <c r="M195" s="10"/>
      <c r="N195" s="10"/>
      <c r="O195" s="10"/>
      <c r="P195" s="10"/>
      <c r="Q195" s="10"/>
      <c r="R195" s="10"/>
      <c r="S195" s="10"/>
      <c r="T195" s="10"/>
    </row>
    <row r="196" spans="1:20" x14ac:dyDescent="0.2">
      <c r="A196" s="10"/>
      <c r="B196" s="10"/>
      <c r="C196" s="10"/>
      <c r="D196" s="10"/>
      <c r="E196" s="20"/>
      <c r="F196" s="10"/>
      <c r="G196" s="21"/>
      <c r="H196" s="21"/>
      <c r="I196" s="22"/>
      <c r="J196" s="10"/>
      <c r="K196" s="10"/>
      <c r="L196" s="10"/>
      <c r="M196" s="10"/>
      <c r="N196" s="10"/>
      <c r="O196" s="10"/>
      <c r="P196" s="10"/>
      <c r="Q196" s="10"/>
      <c r="R196" s="10"/>
      <c r="S196" s="10"/>
      <c r="T196" s="10"/>
    </row>
    <row r="197" spans="1:20" x14ac:dyDescent="0.2">
      <c r="A197" s="10"/>
      <c r="B197" s="10"/>
      <c r="C197" s="10"/>
      <c r="D197" s="10"/>
      <c r="E197" s="20"/>
      <c r="F197" s="10"/>
      <c r="G197" s="21"/>
      <c r="H197" s="21"/>
      <c r="I197" s="22"/>
      <c r="J197" s="10"/>
      <c r="K197" s="10"/>
      <c r="L197" s="10"/>
      <c r="M197" s="10"/>
      <c r="N197" s="10"/>
      <c r="O197" s="10"/>
      <c r="P197" s="10"/>
      <c r="Q197" s="10"/>
      <c r="R197" s="10"/>
      <c r="S197" s="10"/>
      <c r="T197" s="10"/>
    </row>
    <row r="198" spans="1:20" x14ac:dyDescent="0.2">
      <c r="A198" s="10"/>
      <c r="B198" s="10"/>
      <c r="C198" s="10"/>
      <c r="D198" s="10"/>
      <c r="E198" s="20"/>
      <c r="F198" s="10"/>
      <c r="G198" s="21"/>
      <c r="H198" s="21"/>
      <c r="I198" s="22"/>
      <c r="J198" s="10"/>
      <c r="K198" s="10"/>
      <c r="L198" s="10"/>
      <c r="M198" s="10"/>
      <c r="N198" s="10"/>
      <c r="O198" s="10"/>
      <c r="P198" s="10"/>
      <c r="Q198" s="10"/>
      <c r="R198" s="10"/>
      <c r="S198" s="10"/>
      <c r="T198" s="10"/>
    </row>
    <row r="199" spans="1:20" x14ac:dyDescent="0.2">
      <c r="A199" s="10"/>
      <c r="B199" s="10"/>
      <c r="C199" s="10"/>
      <c r="D199" s="10"/>
      <c r="E199" s="20"/>
      <c r="F199" s="10"/>
      <c r="G199" s="21"/>
      <c r="H199" s="21"/>
      <c r="I199" s="22"/>
      <c r="J199" s="10"/>
      <c r="K199" s="10"/>
      <c r="L199" s="10"/>
      <c r="M199" s="10"/>
      <c r="N199" s="10"/>
      <c r="O199" s="10"/>
      <c r="P199" s="10"/>
      <c r="Q199" s="10"/>
      <c r="R199" s="10"/>
      <c r="S199" s="10"/>
      <c r="T199" s="10"/>
    </row>
    <row r="200" spans="1:20" x14ac:dyDescent="0.2">
      <c r="A200" s="10"/>
      <c r="B200" s="10"/>
      <c r="C200" s="10"/>
      <c r="D200" s="10"/>
      <c r="E200" s="20"/>
      <c r="F200" s="10"/>
      <c r="G200" s="21"/>
      <c r="H200" s="21"/>
      <c r="I200" s="22"/>
      <c r="J200" s="10"/>
      <c r="K200" s="10"/>
      <c r="L200" s="10"/>
      <c r="M200" s="10"/>
      <c r="N200" s="10"/>
      <c r="O200" s="10"/>
      <c r="P200" s="10"/>
      <c r="Q200" s="10"/>
      <c r="R200" s="10"/>
      <c r="S200" s="10"/>
      <c r="T200" s="10"/>
    </row>
    <row r="201" spans="1:20" x14ac:dyDescent="0.2">
      <c r="A201" s="10"/>
      <c r="B201" s="10"/>
      <c r="C201" s="10"/>
      <c r="D201" s="10"/>
      <c r="E201" s="20"/>
      <c r="F201" s="10"/>
      <c r="G201" s="21"/>
      <c r="H201" s="21"/>
      <c r="I201" s="22"/>
      <c r="J201" s="10"/>
      <c r="K201" s="10"/>
      <c r="L201" s="10"/>
      <c r="M201" s="10"/>
      <c r="N201" s="10"/>
      <c r="O201" s="10"/>
      <c r="P201" s="10"/>
      <c r="Q201" s="10"/>
      <c r="R201" s="10"/>
      <c r="S201" s="10"/>
      <c r="T201" s="10"/>
    </row>
    <row r="202" spans="1:20" x14ac:dyDescent="0.2">
      <c r="A202" s="10"/>
      <c r="B202" s="10"/>
      <c r="C202" s="10"/>
      <c r="D202" s="10"/>
      <c r="E202" s="20"/>
      <c r="F202" s="10"/>
      <c r="G202" s="21"/>
      <c r="H202" s="21"/>
      <c r="I202" s="22"/>
      <c r="J202" s="10"/>
      <c r="K202" s="10"/>
      <c r="L202" s="10"/>
      <c r="M202" s="10"/>
      <c r="N202" s="10"/>
      <c r="O202" s="10"/>
      <c r="P202" s="10"/>
      <c r="Q202" s="10"/>
      <c r="R202" s="10"/>
      <c r="S202" s="10"/>
      <c r="T202" s="10"/>
    </row>
    <row r="203" spans="1:20" x14ac:dyDescent="0.2">
      <c r="A203" s="10"/>
      <c r="B203" s="10"/>
      <c r="C203" s="10"/>
      <c r="D203" s="10"/>
      <c r="E203" s="20"/>
      <c r="F203" s="10"/>
      <c r="G203" s="21"/>
      <c r="H203" s="21"/>
      <c r="I203" s="22"/>
      <c r="J203" s="10"/>
      <c r="K203" s="10"/>
      <c r="L203" s="10"/>
      <c r="M203" s="10"/>
      <c r="N203" s="10"/>
      <c r="O203" s="10"/>
      <c r="P203" s="10"/>
      <c r="Q203" s="10"/>
      <c r="R203" s="10"/>
      <c r="S203" s="10"/>
      <c r="T203" s="10"/>
    </row>
    <row r="204" spans="1:20" x14ac:dyDescent="0.2">
      <c r="A204" s="10"/>
      <c r="B204" s="10"/>
      <c r="C204" s="10"/>
      <c r="D204" s="10"/>
      <c r="E204" s="20"/>
      <c r="F204" s="10"/>
      <c r="G204" s="21"/>
      <c r="H204" s="21"/>
      <c r="I204" s="22"/>
      <c r="J204" s="10"/>
      <c r="K204" s="10"/>
      <c r="L204" s="10"/>
      <c r="M204" s="10"/>
      <c r="N204" s="10"/>
      <c r="O204" s="10"/>
      <c r="P204" s="10"/>
      <c r="Q204" s="10"/>
      <c r="R204" s="10"/>
      <c r="S204" s="10"/>
      <c r="T204" s="10"/>
    </row>
    <row r="205" spans="1:20" x14ac:dyDescent="0.2">
      <c r="A205" s="10"/>
      <c r="B205" s="10"/>
      <c r="C205" s="10"/>
      <c r="D205" s="10"/>
      <c r="E205" s="20"/>
      <c r="F205" s="10"/>
      <c r="G205" s="21"/>
      <c r="H205" s="21"/>
      <c r="I205" s="22"/>
      <c r="J205" s="10"/>
      <c r="K205" s="10"/>
      <c r="L205" s="10"/>
      <c r="M205" s="10"/>
      <c r="N205" s="10"/>
      <c r="O205" s="10"/>
      <c r="P205" s="10"/>
      <c r="Q205" s="10"/>
      <c r="R205" s="10"/>
      <c r="S205" s="10"/>
      <c r="T205" s="10"/>
    </row>
    <row r="206" spans="1:20" x14ac:dyDescent="0.2">
      <c r="A206" s="10"/>
      <c r="B206" s="10"/>
      <c r="C206" s="10"/>
      <c r="D206" s="10"/>
      <c r="E206" s="20"/>
      <c r="F206" s="10"/>
      <c r="G206" s="21"/>
      <c r="H206" s="21"/>
      <c r="I206" s="22"/>
      <c r="J206" s="10"/>
      <c r="K206" s="10"/>
      <c r="L206" s="10"/>
      <c r="M206" s="10"/>
      <c r="N206" s="10"/>
      <c r="O206" s="10"/>
      <c r="P206" s="10"/>
      <c r="Q206" s="10"/>
      <c r="R206" s="10"/>
      <c r="S206" s="10"/>
      <c r="T206" s="10"/>
    </row>
    <row r="207" spans="1:20" x14ac:dyDescent="0.2">
      <c r="A207" s="10"/>
      <c r="B207" s="10"/>
      <c r="C207" s="10"/>
      <c r="D207" s="10"/>
      <c r="E207" s="20"/>
      <c r="F207" s="10"/>
      <c r="G207" s="21"/>
      <c r="H207" s="21"/>
      <c r="I207" s="22"/>
      <c r="J207" s="10"/>
      <c r="K207" s="10"/>
      <c r="L207" s="10"/>
      <c r="M207" s="10"/>
      <c r="N207" s="10"/>
      <c r="O207" s="10"/>
      <c r="P207" s="10"/>
      <c r="Q207" s="10"/>
      <c r="R207" s="10"/>
      <c r="S207" s="10"/>
      <c r="T207" s="10"/>
    </row>
    <row r="208" spans="1:20" x14ac:dyDescent="0.2">
      <c r="A208" s="10"/>
      <c r="B208" s="10"/>
      <c r="C208" s="10"/>
      <c r="D208" s="10"/>
      <c r="E208" s="20"/>
      <c r="F208" s="10"/>
      <c r="G208" s="21"/>
      <c r="H208" s="21"/>
      <c r="I208" s="22"/>
      <c r="J208" s="10"/>
      <c r="K208" s="10"/>
      <c r="L208" s="10"/>
      <c r="M208" s="10"/>
      <c r="N208" s="10"/>
      <c r="O208" s="10"/>
      <c r="P208" s="10"/>
      <c r="Q208" s="10"/>
      <c r="R208" s="10"/>
      <c r="S208" s="10"/>
      <c r="T208" s="10"/>
    </row>
    <row r="209" spans="1:20" x14ac:dyDescent="0.2">
      <c r="A209" s="10"/>
      <c r="B209" s="10"/>
      <c r="C209" s="10"/>
      <c r="D209" s="10"/>
      <c r="E209" s="20"/>
      <c r="F209" s="10"/>
      <c r="G209" s="21"/>
      <c r="H209" s="21"/>
      <c r="I209" s="22"/>
      <c r="J209" s="10"/>
      <c r="K209" s="10"/>
      <c r="L209" s="10"/>
      <c r="M209" s="10"/>
      <c r="N209" s="10"/>
      <c r="O209" s="10"/>
      <c r="P209" s="10"/>
      <c r="Q209" s="10"/>
      <c r="R209" s="10"/>
      <c r="S209" s="10"/>
      <c r="T209" s="10"/>
    </row>
    <row r="210" spans="1:20" x14ac:dyDescent="0.2">
      <c r="A210" s="10"/>
      <c r="B210" s="10"/>
      <c r="C210" s="10"/>
      <c r="D210" s="10"/>
      <c r="E210" s="20"/>
      <c r="F210" s="10"/>
      <c r="G210" s="21"/>
      <c r="H210" s="21"/>
      <c r="I210" s="22"/>
      <c r="J210" s="10"/>
      <c r="K210" s="10"/>
      <c r="L210" s="10"/>
      <c r="M210" s="10"/>
      <c r="N210" s="10"/>
      <c r="O210" s="10"/>
      <c r="P210" s="10"/>
      <c r="Q210" s="10"/>
      <c r="R210" s="10"/>
      <c r="S210" s="10"/>
      <c r="T210" s="10"/>
    </row>
    <row r="211" spans="1:20" x14ac:dyDescent="0.2">
      <c r="A211" s="10"/>
      <c r="B211" s="10"/>
      <c r="C211" s="10"/>
      <c r="D211" s="10"/>
      <c r="E211" s="20"/>
      <c r="F211" s="10"/>
      <c r="G211" s="21"/>
      <c r="H211" s="21"/>
      <c r="I211" s="22"/>
      <c r="J211" s="10"/>
      <c r="K211" s="10"/>
      <c r="L211" s="10"/>
      <c r="M211" s="10"/>
      <c r="N211" s="10"/>
      <c r="O211" s="10"/>
      <c r="P211" s="10"/>
      <c r="Q211" s="10"/>
      <c r="R211" s="10"/>
      <c r="S211" s="10"/>
      <c r="T211" s="10"/>
    </row>
    <row r="212" spans="1:20" x14ac:dyDescent="0.2">
      <c r="A212" s="10"/>
      <c r="B212" s="10"/>
      <c r="C212" s="10"/>
      <c r="D212" s="10"/>
      <c r="E212" s="20"/>
      <c r="F212" s="10"/>
      <c r="G212" s="21"/>
      <c r="H212" s="21"/>
      <c r="I212" s="22"/>
      <c r="J212" s="10"/>
      <c r="K212" s="10"/>
      <c r="L212" s="10"/>
      <c r="M212" s="10"/>
      <c r="N212" s="10"/>
      <c r="O212" s="10"/>
      <c r="P212" s="10"/>
      <c r="Q212" s="10"/>
      <c r="R212" s="10"/>
      <c r="S212" s="10"/>
      <c r="T212" s="10"/>
    </row>
    <row r="213" spans="1:20" x14ac:dyDescent="0.2">
      <c r="A213" s="10"/>
      <c r="B213" s="10"/>
      <c r="C213" s="10"/>
      <c r="D213" s="10"/>
      <c r="E213" s="20"/>
      <c r="F213" s="10"/>
      <c r="G213" s="21"/>
      <c r="H213" s="21"/>
      <c r="I213" s="22"/>
      <c r="J213" s="10"/>
      <c r="K213" s="10"/>
      <c r="L213" s="10"/>
      <c r="M213" s="10"/>
      <c r="N213" s="10"/>
      <c r="O213" s="10"/>
      <c r="P213" s="10"/>
      <c r="Q213" s="10"/>
      <c r="R213" s="10"/>
      <c r="S213" s="10"/>
      <c r="T213" s="10"/>
    </row>
    <row r="214" spans="1:20" x14ac:dyDescent="0.2">
      <c r="A214" s="10"/>
      <c r="B214" s="10"/>
      <c r="C214" s="10"/>
      <c r="D214" s="10"/>
      <c r="E214" s="20"/>
      <c r="F214" s="10"/>
      <c r="G214" s="21"/>
      <c r="H214" s="21"/>
      <c r="I214" s="22"/>
      <c r="J214" s="10"/>
      <c r="K214" s="10"/>
      <c r="L214" s="10"/>
      <c r="M214" s="10"/>
      <c r="N214" s="10"/>
      <c r="O214" s="10"/>
      <c r="P214" s="10"/>
      <c r="Q214" s="10"/>
      <c r="R214" s="10"/>
      <c r="S214" s="10"/>
      <c r="T214" s="10"/>
    </row>
    <row r="215" spans="1:20" x14ac:dyDescent="0.2">
      <c r="A215" s="10"/>
      <c r="B215" s="10"/>
      <c r="C215" s="10"/>
      <c r="D215" s="10"/>
      <c r="E215" s="20"/>
      <c r="F215" s="10"/>
      <c r="G215" s="21"/>
      <c r="H215" s="21"/>
      <c r="I215" s="22"/>
      <c r="J215" s="10"/>
      <c r="K215" s="10"/>
      <c r="L215" s="10"/>
      <c r="M215" s="10"/>
      <c r="N215" s="10"/>
      <c r="O215" s="10"/>
      <c r="P215" s="10"/>
      <c r="Q215" s="10"/>
      <c r="R215" s="10"/>
      <c r="S215" s="10"/>
      <c r="T215" s="10"/>
    </row>
    <row r="216" spans="1:20" x14ac:dyDescent="0.2">
      <c r="A216" s="10"/>
      <c r="B216" s="10"/>
      <c r="C216" s="10"/>
      <c r="D216" s="10"/>
      <c r="E216" s="20"/>
      <c r="F216" s="10"/>
      <c r="G216" s="21"/>
      <c r="H216" s="21"/>
      <c r="I216" s="22"/>
      <c r="J216" s="10"/>
      <c r="K216" s="10"/>
      <c r="L216" s="10"/>
      <c r="M216" s="10"/>
      <c r="N216" s="10"/>
      <c r="O216" s="10"/>
      <c r="P216" s="10"/>
      <c r="Q216" s="10"/>
      <c r="R216" s="10"/>
      <c r="S216" s="10"/>
      <c r="T216" s="10"/>
    </row>
    <row r="217" spans="1:20" x14ac:dyDescent="0.2">
      <c r="A217" s="10"/>
      <c r="B217" s="10"/>
      <c r="C217" s="10"/>
      <c r="D217" s="10"/>
      <c r="E217" s="20"/>
      <c r="F217" s="10"/>
      <c r="G217" s="21"/>
      <c r="H217" s="21"/>
      <c r="I217" s="22"/>
      <c r="J217" s="10"/>
      <c r="K217" s="10"/>
      <c r="L217" s="10"/>
      <c r="M217" s="10"/>
      <c r="N217" s="10"/>
      <c r="O217" s="10"/>
      <c r="P217" s="10"/>
      <c r="Q217" s="10"/>
      <c r="R217" s="10"/>
      <c r="S217" s="10"/>
      <c r="T217" s="10"/>
    </row>
    <row r="218" spans="1:20" x14ac:dyDescent="0.2">
      <c r="A218" s="10"/>
      <c r="B218" s="10"/>
      <c r="C218" s="10"/>
      <c r="D218" s="10"/>
      <c r="E218" s="20"/>
      <c r="F218" s="10"/>
      <c r="G218" s="21"/>
      <c r="H218" s="21"/>
      <c r="I218" s="22"/>
      <c r="J218" s="10"/>
      <c r="K218" s="10"/>
      <c r="L218" s="10"/>
      <c r="M218" s="10"/>
      <c r="N218" s="10"/>
      <c r="O218" s="10"/>
      <c r="P218" s="10"/>
      <c r="Q218" s="10"/>
      <c r="R218" s="10"/>
      <c r="S218" s="10"/>
      <c r="T218" s="10"/>
    </row>
    <row r="219" spans="1:20" x14ac:dyDescent="0.2">
      <c r="A219" s="10"/>
      <c r="B219" s="10"/>
      <c r="C219" s="10"/>
      <c r="D219" s="10"/>
      <c r="E219" s="20"/>
      <c r="F219" s="10"/>
      <c r="G219" s="21"/>
      <c r="H219" s="21"/>
      <c r="I219" s="22"/>
      <c r="J219" s="10"/>
      <c r="K219" s="10"/>
      <c r="L219" s="10"/>
      <c r="M219" s="10"/>
      <c r="N219" s="10"/>
      <c r="O219" s="10"/>
      <c r="P219" s="10"/>
      <c r="Q219" s="10"/>
      <c r="R219" s="10"/>
      <c r="S219" s="10"/>
      <c r="T219" s="10"/>
    </row>
    <row r="220" spans="1:20" x14ac:dyDescent="0.2">
      <c r="A220" s="10"/>
      <c r="B220" s="10"/>
      <c r="C220" s="10"/>
      <c r="D220" s="10"/>
      <c r="E220" s="20"/>
      <c r="F220" s="10"/>
      <c r="G220" s="21"/>
      <c r="H220" s="21"/>
      <c r="I220" s="22"/>
      <c r="J220" s="10"/>
      <c r="K220" s="10"/>
      <c r="L220" s="10"/>
      <c r="M220" s="10"/>
      <c r="N220" s="10"/>
      <c r="O220" s="10"/>
      <c r="P220" s="10"/>
      <c r="Q220" s="10"/>
      <c r="R220" s="10"/>
      <c r="S220" s="10"/>
      <c r="T220" s="10"/>
    </row>
    <row r="221" spans="1:20" x14ac:dyDescent="0.2">
      <c r="A221" s="10"/>
      <c r="B221" s="10"/>
      <c r="C221" s="10"/>
      <c r="D221" s="10"/>
      <c r="E221" s="20"/>
      <c r="F221" s="10"/>
      <c r="G221" s="21"/>
      <c r="H221" s="21"/>
      <c r="I221" s="22"/>
      <c r="J221" s="10"/>
      <c r="K221" s="10"/>
      <c r="L221" s="10"/>
      <c r="M221" s="10"/>
      <c r="N221" s="10"/>
      <c r="O221" s="10"/>
      <c r="P221" s="10"/>
      <c r="Q221" s="10"/>
      <c r="R221" s="10"/>
      <c r="S221" s="10"/>
      <c r="T221" s="10"/>
    </row>
    <row r="222" spans="1:20" x14ac:dyDescent="0.2">
      <c r="A222" s="10"/>
      <c r="B222" s="10"/>
      <c r="C222" s="10"/>
      <c r="D222" s="10"/>
      <c r="E222" s="20"/>
      <c r="F222" s="10"/>
      <c r="G222" s="21"/>
      <c r="H222" s="21"/>
      <c r="I222" s="22"/>
      <c r="J222" s="10"/>
      <c r="K222" s="10"/>
      <c r="L222" s="10"/>
      <c r="M222" s="10"/>
      <c r="N222" s="10"/>
      <c r="O222" s="10"/>
      <c r="P222" s="10"/>
      <c r="Q222" s="10"/>
      <c r="R222" s="10"/>
      <c r="S222" s="10"/>
      <c r="T222" s="10"/>
    </row>
    <row r="223" spans="1:20" x14ac:dyDescent="0.2">
      <c r="A223" s="10"/>
      <c r="B223" s="10"/>
      <c r="C223" s="10"/>
      <c r="D223" s="10"/>
      <c r="E223" s="20"/>
      <c r="F223" s="10"/>
      <c r="G223" s="21"/>
      <c r="H223" s="21"/>
      <c r="I223" s="22"/>
      <c r="J223" s="10"/>
      <c r="K223" s="10"/>
      <c r="L223" s="10"/>
      <c r="M223" s="10"/>
      <c r="N223" s="10"/>
      <c r="O223" s="10"/>
      <c r="P223" s="10"/>
      <c r="Q223" s="10"/>
      <c r="R223" s="10"/>
      <c r="S223" s="10"/>
      <c r="T223" s="10"/>
    </row>
    <row r="224" spans="1:20" x14ac:dyDescent="0.2">
      <c r="A224" s="10"/>
      <c r="B224" s="10"/>
      <c r="C224" s="10"/>
      <c r="D224" s="10"/>
      <c r="E224" s="20"/>
      <c r="F224" s="10"/>
      <c r="G224" s="21"/>
      <c r="H224" s="21"/>
      <c r="I224" s="22"/>
      <c r="J224" s="10"/>
      <c r="K224" s="10"/>
      <c r="L224" s="10"/>
      <c r="M224" s="10"/>
      <c r="N224" s="10"/>
      <c r="O224" s="10"/>
      <c r="P224" s="10"/>
      <c r="Q224" s="10"/>
      <c r="R224" s="10"/>
      <c r="S224" s="10"/>
      <c r="T224" s="10"/>
    </row>
    <row r="225" spans="1:20" x14ac:dyDescent="0.2">
      <c r="A225" s="10"/>
      <c r="B225" s="10"/>
      <c r="C225" s="10"/>
      <c r="D225" s="10"/>
      <c r="E225" s="20"/>
      <c r="F225" s="10"/>
      <c r="G225" s="21"/>
      <c r="H225" s="21"/>
      <c r="I225" s="22"/>
      <c r="J225" s="10"/>
      <c r="K225" s="10"/>
      <c r="L225" s="10"/>
      <c r="M225" s="10"/>
      <c r="N225" s="10"/>
      <c r="O225" s="10"/>
      <c r="P225" s="10"/>
      <c r="Q225" s="10"/>
      <c r="R225" s="10"/>
      <c r="S225" s="10"/>
      <c r="T225" s="10"/>
    </row>
    <row r="226" spans="1:20" x14ac:dyDescent="0.2">
      <c r="A226" s="10"/>
      <c r="B226" s="10"/>
      <c r="C226" s="10"/>
      <c r="D226" s="10"/>
      <c r="E226" s="20"/>
      <c r="F226" s="10"/>
      <c r="G226" s="21"/>
      <c r="H226" s="21"/>
      <c r="I226" s="22"/>
      <c r="J226" s="10"/>
      <c r="K226" s="10"/>
      <c r="L226" s="10"/>
      <c r="M226" s="10"/>
      <c r="N226" s="10"/>
      <c r="O226" s="10"/>
      <c r="P226" s="10"/>
      <c r="Q226" s="10"/>
      <c r="R226" s="10"/>
      <c r="S226" s="10"/>
      <c r="T226" s="10"/>
    </row>
    <row r="227" spans="1:20" x14ac:dyDescent="0.2">
      <c r="A227" s="10"/>
      <c r="B227" s="10"/>
      <c r="C227" s="10"/>
      <c r="D227" s="10"/>
      <c r="E227" s="20"/>
      <c r="F227" s="10"/>
      <c r="G227" s="21"/>
      <c r="H227" s="21"/>
      <c r="I227" s="22"/>
      <c r="J227" s="10"/>
      <c r="K227" s="10"/>
      <c r="L227" s="10"/>
      <c r="M227" s="10"/>
      <c r="N227" s="10"/>
      <c r="O227" s="10"/>
      <c r="P227" s="10"/>
      <c r="Q227" s="10"/>
      <c r="R227" s="10"/>
      <c r="S227" s="10"/>
      <c r="T227" s="10"/>
    </row>
    <row r="228" spans="1:20" x14ac:dyDescent="0.2">
      <c r="A228" s="10"/>
      <c r="B228" s="10"/>
      <c r="C228" s="10"/>
      <c r="D228" s="10"/>
      <c r="E228" s="20"/>
      <c r="F228" s="10"/>
      <c r="G228" s="21"/>
      <c r="H228" s="21"/>
      <c r="I228" s="22"/>
      <c r="J228" s="10"/>
      <c r="K228" s="10"/>
      <c r="L228" s="10"/>
      <c r="M228" s="10"/>
      <c r="N228" s="10"/>
      <c r="O228" s="10"/>
      <c r="P228" s="10"/>
      <c r="Q228" s="10"/>
      <c r="R228" s="10"/>
      <c r="S228" s="10"/>
      <c r="T228" s="10"/>
    </row>
    <row r="229" spans="1:20" x14ac:dyDescent="0.2">
      <c r="A229" s="10"/>
      <c r="B229" s="10"/>
      <c r="C229" s="10"/>
      <c r="D229" s="10"/>
      <c r="E229" s="20"/>
      <c r="F229" s="10"/>
      <c r="G229" s="21"/>
      <c r="H229" s="21"/>
      <c r="I229" s="22"/>
      <c r="J229" s="10"/>
      <c r="K229" s="10"/>
      <c r="L229" s="10"/>
      <c r="M229" s="10"/>
      <c r="N229" s="10"/>
      <c r="O229" s="10"/>
      <c r="P229" s="10"/>
      <c r="Q229" s="10"/>
      <c r="R229" s="10"/>
      <c r="S229" s="10"/>
      <c r="T229" s="10"/>
    </row>
    <row r="230" spans="1:20" x14ac:dyDescent="0.2">
      <c r="A230" s="10"/>
      <c r="B230" s="10"/>
      <c r="C230" s="10"/>
      <c r="D230" s="10"/>
      <c r="E230" s="20"/>
      <c r="F230" s="10"/>
      <c r="G230" s="21"/>
      <c r="H230" s="21"/>
      <c r="I230" s="22"/>
      <c r="J230" s="10"/>
      <c r="K230" s="10"/>
      <c r="L230" s="10"/>
      <c r="M230" s="10"/>
      <c r="N230" s="10"/>
      <c r="O230" s="10"/>
      <c r="P230" s="10"/>
      <c r="Q230" s="10"/>
      <c r="R230" s="10"/>
      <c r="S230" s="10"/>
      <c r="T230" s="10"/>
    </row>
    <row r="231" spans="1:20" x14ac:dyDescent="0.2">
      <c r="A231" s="10"/>
      <c r="B231" s="10"/>
      <c r="C231" s="10"/>
      <c r="D231" s="10"/>
      <c r="E231" s="20"/>
      <c r="F231" s="10"/>
      <c r="G231" s="21"/>
      <c r="H231" s="21"/>
      <c r="I231" s="22"/>
      <c r="J231" s="10"/>
      <c r="K231" s="10"/>
      <c r="L231" s="10"/>
      <c r="M231" s="10"/>
      <c r="N231" s="10"/>
      <c r="O231" s="10"/>
      <c r="P231" s="10"/>
      <c r="Q231" s="10"/>
      <c r="R231" s="10"/>
      <c r="S231" s="10"/>
      <c r="T231" s="10"/>
    </row>
    <row r="232" spans="1:20" x14ac:dyDescent="0.2">
      <c r="A232" s="10"/>
      <c r="B232" s="10"/>
      <c r="C232" s="10"/>
      <c r="D232" s="10"/>
      <c r="E232" s="20"/>
      <c r="F232" s="10"/>
      <c r="G232" s="21"/>
      <c r="H232" s="21"/>
      <c r="I232" s="22"/>
      <c r="J232" s="10"/>
      <c r="K232" s="10"/>
      <c r="L232" s="10"/>
      <c r="M232" s="10"/>
      <c r="N232" s="10"/>
      <c r="O232" s="10"/>
      <c r="P232" s="10"/>
      <c r="Q232" s="10"/>
      <c r="R232" s="10"/>
      <c r="S232" s="10"/>
      <c r="T232" s="10"/>
    </row>
    <row r="233" spans="1:20" x14ac:dyDescent="0.2">
      <c r="A233" s="10"/>
      <c r="B233" s="10"/>
      <c r="C233" s="10"/>
      <c r="D233" s="10"/>
      <c r="E233" s="20"/>
      <c r="F233" s="10"/>
      <c r="G233" s="21"/>
      <c r="H233" s="21"/>
      <c r="I233" s="22"/>
      <c r="J233" s="10"/>
      <c r="K233" s="10"/>
      <c r="L233" s="10"/>
      <c r="M233" s="10"/>
      <c r="N233" s="10"/>
      <c r="O233" s="10"/>
      <c r="P233" s="10"/>
      <c r="Q233" s="10"/>
      <c r="R233" s="10"/>
      <c r="S233" s="10"/>
      <c r="T233" s="10"/>
    </row>
    <row r="234" spans="1:20" x14ac:dyDescent="0.2">
      <c r="A234" s="10"/>
      <c r="B234" s="10"/>
      <c r="C234" s="10"/>
      <c r="D234" s="10"/>
      <c r="E234" s="20"/>
      <c r="F234" s="10"/>
      <c r="G234" s="21"/>
      <c r="H234" s="21"/>
      <c r="I234" s="22"/>
      <c r="J234" s="10"/>
      <c r="K234" s="10"/>
      <c r="L234" s="10"/>
      <c r="M234" s="10"/>
      <c r="N234" s="10"/>
      <c r="O234" s="10"/>
      <c r="P234" s="10"/>
      <c r="Q234" s="10"/>
      <c r="R234" s="10"/>
      <c r="S234" s="10"/>
      <c r="T234" s="10"/>
    </row>
    <row r="235" spans="1:20" x14ac:dyDescent="0.2">
      <c r="A235" s="10"/>
      <c r="B235" s="10"/>
      <c r="C235" s="10"/>
      <c r="D235" s="10"/>
      <c r="E235" s="20"/>
      <c r="F235" s="10"/>
      <c r="G235" s="21"/>
      <c r="H235" s="21"/>
      <c r="I235" s="22"/>
      <c r="J235" s="10"/>
      <c r="K235" s="10"/>
      <c r="L235" s="10"/>
      <c r="M235" s="10"/>
      <c r="N235" s="10"/>
      <c r="O235" s="10"/>
      <c r="P235" s="10"/>
      <c r="Q235" s="10"/>
      <c r="R235" s="10"/>
      <c r="S235" s="10"/>
      <c r="T235" s="10"/>
    </row>
    <row r="236" spans="1:20" x14ac:dyDescent="0.2">
      <c r="A236" s="10"/>
      <c r="B236" s="10"/>
      <c r="C236" s="10"/>
      <c r="D236" s="10"/>
      <c r="E236" s="20"/>
      <c r="F236" s="10"/>
      <c r="G236" s="21"/>
      <c r="H236" s="21"/>
      <c r="I236" s="22"/>
      <c r="J236" s="10"/>
      <c r="K236" s="10"/>
      <c r="L236" s="10"/>
      <c r="M236" s="10"/>
      <c r="N236" s="10"/>
      <c r="O236" s="10"/>
      <c r="P236" s="10"/>
      <c r="Q236" s="10"/>
      <c r="R236" s="10"/>
      <c r="S236" s="10"/>
      <c r="T236" s="10"/>
    </row>
    <row r="237" spans="1:20" x14ac:dyDescent="0.2">
      <c r="A237" s="10"/>
      <c r="B237" s="10"/>
      <c r="C237" s="10"/>
      <c r="D237" s="10"/>
      <c r="E237" s="20"/>
      <c r="F237" s="10"/>
      <c r="G237" s="21"/>
      <c r="H237" s="21"/>
      <c r="I237" s="22"/>
      <c r="J237" s="10"/>
      <c r="K237" s="10"/>
      <c r="L237" s="10"/>
      <c r="M237" s="10"/>
      <c r="N237" s="10"/>
      <c r="O237" s="10"/>
      <c r="P237" s="10"/>
      <c r="Q237" s="10"/>
      <c r="R237" s="10"/>
      <c r="S237" s="10"/>
      <c r="T237" s="10"/>
    </row>
    <row r="238" spans="1:20" x14ac:dyDescent="0.2">
      <c r="A238" s="10"/>
      <c r="B238" s="10"/>
      <c r="C238" s="10"/>
      <c r="D238" s="10"/>
      <c r="E238" s="20"/>
      <c r="F238" s="10"/>
      <c r="G238" s="21"/>
      <c r="H238" s="21"/>
      <c r="I238" s="22"/>
      <c r="J238" s="10"/>
      <c r="K238" s="10"/>
      <c r="L238" s="10"/>
      <c r="M238" s="10"/>
      <c r="N238" s="10"/>
      <c r="O238" s="10"/>
      <c r="P238" s="10"/>
      <c r="Q238" s="10"/>
      <c r="R238" s="10"/>
      <c r="S238" s="10"/>
      <c r="T238" s="10"/>
    </row>
    <row r="239" spans="1:20" x14ac:dyDescent="0.2">
      <c r="A239" s="10"/>
      <c r="B239" s="10"/>
      <c r="C239" s="10"/>
      <c r="D239" s="10"/>
      <c r="E239" s="20"/>
      <c r="F239" s="10"/>
      <c r="G239" s="21"/>
      <c r="H239" s="21"/>
      <c r="I239" s="22"/>
      <c r="J239" s="10"/>
      <c r="K239" s="10"/>
      <c r="L239" s="10"/>
      <c r="M239" s="10"/>
      <c r="N239" s="10"/>
      <c r="O239" s="10"/>
      <c r="P239" s="10"/>
      <c r="Q239" s="10"/>
      <c r="R239" s="10"/>
      <c r="S239" s="10"/>
      <c r="T239" s="10"/>
    </row>
    <row r="240" spans="1:20" x14ac:dyDescent="0.2">
      <c r="A240" s="10"/>
      <c r="B240" s="10"/>
      <c r="C240" s="10"/>
      <c r="D240" s="10"/>
      <c r="E240" s="20"/>
      <c r="F240" s="10"/>
      <c r="G240" s="21"/>
      <c r="H240" s="21"/>
      <c r="I240" s="22"/>
      <c r="J240" s="10"/>
      <c r="K240" s="10"/>
      <c r="L240" s="10"/>
      <c r="M240" s="10"/>
      <c r="N240" s="10"/>
      <c r="O240" s="10"/>
      <c r="P240" s="10"/>
      <c r="Q240" s="10"/>
      <c r="R240" s="10"/>
      <c r="S240" s="10"/>
      <c r="T240" s="10"/>
    </row>
    <row r="241" spans="1:20" x14ac:dyDescent="0.2">
      <c r="A241" s="10"/>
      <c r="B241" s="10"/>
      <c r="C241" s="10"/>
      <c r="D241" s="10"/>
      <c r="E241" s="20"/>
      <c r="F241" s="10"/>
      <c r="G241" s="21"/>
      <c r="H241" s="21"/>
      <c r="I241" s="22"/>
      <c r="J241" s="10"/>
      <c r="K241" s="10"/>
      <c r="L241" s="10"/>
      <c r="M241" s="10"/>
      <c r="N241" s="10"/>
      <c r="O241" s="10"/>
      <c r="P241" s="10"/>
      <c r="Q241" s="10"/>
      <c r="R241" s="10"/>
      <c r="S241" s="10"/>
      <c r="T241" s="10"/>
    </row>
    <row r="242" spans="1:20" x14ac:dyDescent="0.2">
      <c r="A242" s="10"/>
      <c r="B242" s="10"/>
      <c r="C242" s="10"/>
      <c r="D242" s="10"/>
      <c r="E242" s="20"/>
      <c r="F242" s="10"/>
      <c r="G242" s="21"/>
      <c r="H242" s="21"/>
      <c r="I242" s="22"/>
      <c r="J242" s="10"/>
      <c r="K242" s="10"/>
      <c r="L242" s="10"/>
      <c r="M242" s="10"/>
      <c r="N242" s="10"/>
      <c r="O242" s="10"/>
      <c r="P242" s="10"/>
      <c r="Q242" s="10"/>
      <c r="R242" s="10"/>
      <c r="S242" s="10"/>
      <c r="T242" s="10"/>
    </row>
    <row r="243" spans="1:20" x14ac:dyDescent="0.2">
      <c r="A243" s="10"/>
      <c r="B243" s="10"/>
      <c r="C243" s="10"/>
      <c r="D243" s="10"/>
      <c r="E243" s="20"/>
      <c r="F243" s="10"/>
      <c r="G243" s="21"/>
      <c r="H243" s="21"/>
      <c r="I243" s="22"/>
      <c r="J243" s="10"/>
      <c r="K243" s="10"/>
      <c r="L243" s="10"/>
      <c r="M243" s="10"/>
      <c r="N243" s="10"/>
      <c r="O243" s="10"/>
      <c r="P243" s="10"/>
      <c r="Q243" s="10"/>
      <c r="R243" s="10"/>
      <c r="S243" s="10"/>
      <c r="T243" s="10"/>
    </row>
    <row r="244" spans="1:20" x14ac:dyDescent="0.2">
      <c r="A244" s="10"/>
      <c r="B244" s="10"/>
      <c r="C244" s="10"/>
      <c r="D244" s="10"/>
      <c r="E244" s="20"/>
      <c r="F244" s="10"/>
      <c r="G244" s="21"/>
      <c r="H244" s="21"/>
      <c r="I244" s="22"/>
      <c r="J244" s="10"/>
      <c r="K244" s="10"/>
      <c r="L244" s="10"/>
      <c r="M244" s="10"/>
      <c r="N244" s="10"/>
      <c r="O244" s="10"/>
      <c r="P244" s="10"/>
      <c r="Q244" s="10"/>
      <c r="R244" s="10"/>
      <c r="S244" s="10"/>
      <c r="T244" s="10"/>
    </row>
    <row r="245" spans="1:20" x14ac:dyDescent="0.2">
      <c r="A245" s="10"/>
      <c r="B245" s="10"/>
      <c r="C245" s="10"/>
      <c r="D245" s="10"/>
      <c r="E245" s="20"/>
      <c r="F245" s="10"/>
      <c r="G245" s="21"/>
      <c r="H245" s="21"/>
      <c r="I245" s="22"/>
      <c r="J245" s="10"/>
      <c r="K245" s="10"/>
      <c r="L245" s="10"/>
      <c r="M245" s="10"/>
      <c r="N245" s="10"/>
      <c r="O245" s="10"/>
      <c r="P245" s="10"/>
      <c r="Q245" s="10"/>
      <c r="R245" s="10"/>
      <c r="S245" s="10"/>
      <c r="T245" s="10"/>
    </row>
    <row r="246" spans="1:20" x14ac:dyDescent="0.2">
      <c r="A246" s="10"/>
      <c r="B246" s="10"/>
      <c r="C246" s="10"/>
      <c r="D246" s="10"/>
      <c r="E246" s="20"/>
      <c r="F246" s="10"/>
      <c r="G246" s="21"/>
      <c r="H246" s="21"/>
      <c r="I246" s="22"/>
      <c r="J246" s="10"/>
      <c r="K246" s="10"/>
      <c r="L246" s="10"/>
      <c r="M246" s="10"/>
      <c r="N246" s="10"/>
      <c r="O246" s="10"/>
      <c r="P246" s="10"/>
      <c r="Q246" s="10"/>
      <c r="R246" s="10"/>
      <c r="S246" s="10"/>
      <c r="T246" s="10"/>
    </row>
    <row r="247" spans="1:20" x14ac:dyDescent="0.2">
      <c r="A247" s="10"/>
      <c r="B247" s="10"/>
      <c r="C247" s="10"/>
      <c r="D247" s="10"/>
      <c r="E247" s="20"/>
      <c r="F247" s="10"/>
      <c r="G247" s="21"/>
      <c r="H247" s="21"/>
      <c r="I247" s="22"/>
      <c r="J247" s="10"/>
      <c r="K247" s="10"/>
      <c r="L247" s="10"/>
      <c r="M247" s="10"/>
      <c r="N247" s="10"/>
      <c r="O247" s="10"/>
      <c r="P247" s="10"/>
      <c r="Q247" s="10"/>
      <c r="R247" s="10"/>
      <c r="S247" s="10"/>
      <c r="T247" s="10"/>
    </row>
    <row r="248" spans="1:20" x14ac:dyDescent="0.2">
      <c r="A248" s="10"/>
      <c r="B248" s="10"/>
      <c r="C248" s="10"/>
      <c r="D248" s="10"/>
      <c r="E248" s="20"/>
      <c r="F248" s="10"/>
      <c r="G248" s="21"/>
      <c r="H248" s="21"/>
      <c r="I248" s="22"/>
      <c r="J248" s="10"/>
      <c r="K248" s="10"/>
      <c r="L248" s="10"/>
      <c r="M248" s="10"/>
      <c r="N248" s="10"/>
      <c r="O248" s="10"/>
      <c r="P248" s="10"/>
      <c r="Q248" s="10"/>
      <c r="R248" s="10"/>
      <c r="S248" s="10"/>
      <c r="T248" s="10"/>
    </row>
    <row r="249" spans="1:20" x14ac:dyDescent="0.2">
      <c r="A249" s="10"/>
      <c r="B249" s="10"/>
      <c r="C249" s="10"/>
      <c r="D249" s="10"/>
      <c r="E249" s="20"/>
      <c r="F249" s="10"/>
      <c r="G249" s="21"/>
      <c r="H249" s="21"/>
      <c r="I249" s="22"/>
      <c r="J249" s="10"/>
      <c r="K249" s="10"/>
      <c r="L249" s="10"/>
      <c r="M249" s="10"/>
      <c r="N249" s="10"/>
      <c r="O249" s="10"/>
      <c r="P249" s="10"/>
      <c r="Q249" s="10"/>
      <c r="R249" s="10"/>
      <c r="S249" s="10"/>
      <c r="T249" s="10"/>
    </row>
    <row r="250" spans="1:20" x14ac:dyDescent="0.2">
      <c r="A250" s="10"/>
      <c r="B250" s="10"/>
      <c r="C250" s="10"/>
      <c r="D250" s="10"/>
      <c r="E250" s="20"/>
      <c r="F250" s="10"/>
      <c r="G250" s="21"/>
      <c r="H250" s="21"/>
      <c r="I250" s="22"/>
      <c r="J250" s="10"/>
      <c r="K250" s="10"/>
      <c r="L250" s="10"/>
      <c r="M250" s="10"/>
      <c r="N250" s="10"/>
      <c r="O250" s="10"/>
      <c r="P250" s="10"/>
      <c r="Q250" s="10"/>
      <c r="R250" s="10"/>
      <c r="S250" s="10"/>
      <c r="T250" s="10"/>
    </row>
    <row r="251" spans="1:20" x14ac:dyDescent="0.2">
      <c r="A251" s="10"/>
      <c r="B251" s="10"/>
      <c r="C251" s="10"/>
      <c r="D251" s="10"/>
      <c r="E251" s="20"/>
      <c r="F251" s="10"/>
      <c r="G251" s="21"/>
      <c r="H251" s="21"/>
      <c r="I251" s="22"/>
      <c r="J251" s="10"/>
      <c r="K251" s="10"/>
      <c r="L251" s="10"/>
      <c r="M251" s="10"/>
      <c r="N251" s="10"/>
      <c r="O251" s="10"/>
      <c r="P251" s="10"/>
      <c r="Q251" s="10"/>
      <c r="R251" s="10"/>
      <c r="S251" s="10"/>
      <c r="T251" s="10"/>
    </row>
    <row r="252" spans="1:20" x14ac:dyDescent="0.2">
      <c r="A252" s="10"/>
      <c r="B252" s="10"/>
      <c r="C252" s="10"/>
      <c r="D252" s="10"/>
      <c r="E252" s="20"/>
      <c r="F252" s="10"/>
      <c r="G252" s="21"/>
      <c r="H252" s="21"/>
      <c r="I252" s="22"/>
      <c r="J252" s="10"/>
      <c r="K252" s="10"/>
      <c r="L252" s="10"/>
      <c r="M252" s="10"/>
      <c r="N252" s="10"/>
      <c r="O252" s="10"/>
      <c r="P252" s="10"/>
      <c r="Q252" s="10"/>
      <c r="R252" s="10"/>
      <c r="S252" s="10"/>
      <c r="T252" s="10"/>
    </row>
    <row r="253" spans="1:20" x14ac:dyDescent="0.2">
      <c r="A253" s="10"/>
      <c r="B253" s="10"/>
      <c r="C253" s="10"/>
      <c r="D253" s="10"/>
      <c r="E253" s="20"/>
      <c r="F253" s="10"/>
      <c r="G253" s="21"/>
      <c r="H253" s="21"/>
      <c r="I253" s="22"/>
      <c r="J253" s="10"/>
      <c r="K253" s="10"/>
      <c r="L253" s="10"/>
      <c r="M253" s="10"/>
      <c r="N253" s="10"/>
      <c r="O253" s="10"/>
      <c r="P253" s="10"/>
      <c r="Q253" s="10"/>
      <c r="R253" s="10"/>
      <c r="S253" s="10"/>
      <c r="T253" s="10"/>
    </row>
    <row r="254" spans="1:20" x14ac:dyDescent="0.2">
      <c r="A254" s="10"/>
      <c r="B254" s="10"/>
      <c r="C254" s="10"/>
      <c r="D254" s="10"/>
      <c r="E254" s="20"/>
      <c r="F254" s="10"/>
      <c r="G254" s="21"/>
      <c r="H254" s="21"/>
      <c r="I254" s="22"/>
      <c r="J254" s="10"/>
      <c r="K254" s="10"/>
      <c r="L254" s="10"/>
      <c r="M254" s="10"/>
      <c r="N254" s="10"/>
      <c r="O254" s="10"/>
      <c r="P254" s="10"/>
      <c r="Q254" s="10"/>
      <c r="R254" s="10"/>
      <c r="S254" s="10"/>
      <c r="T254" s="10"/>
    </row>
    <row r="255" spans="1:20" x14ac:dyDescent="0.2">
      <c r="A255" s="10"/>
      <c r="B255" s="10"/>
      <c r="C255" s="10"/>
      <c r="D255" s="10"/>
      <c r="E255" s="20"/>
      <c r="F255" s="10"/>
      <c r="G255" s="21"/>
      <c r="H255" s="21"/>
      <c r="I255" s="22"/>
      <c r="J255" s="10"/>
      <c r="K255" s="10"/>
      <c r="L255" s="10"/>
      <c r="M255" s="10"/>
      <c r="N255" s="10"/>
      <c r="O255" s="10"/>
      <c r="P255" s="10"/>
      <c r="Q255" s="10"/>
      <c r="R255" s="10"/>
      <c r="S255" s="10"/>
      <c r="T255" s="10"/>
    </row>
    <row r="256" spans="1:20" x14ac:dyDescent="0.2">
      <c r="A256" s="10"/>
      <c r="B256" s="10"/>
      <c r="C256" s="10"/>
      <c r="D256" s="10"/>
      <c r="E256" s="20"/>
      <c r="F256" s="10"/>
      <c r="G256" s="21"/>
      <c r="H256" s="21"/>
      <c r="I256" s="22"/>
      <c r="J256" s="10"/>
      <c r="K256" s="10"/>
      <c r="L256" s="10"/>
      <c r="M256" s="10"/>
      <c r="N256" s="10"/>
      <c r="O256" s="10"/>
      <c r="P256" s="10"/>
      <c r="Q256" s="10"/>
      <c r="R256" s="10"/>
      <c r="S256" s="10"/>
      <c r="T256" s="10"/>
    </row>
    <row r="257" spans="1:20" x14ac:dyDescent="0.2">
      <c r="A257" s="10"/>
      <c r="B257" s="10"/>
      <c r="C257" s="10"/>
      <c r="D257" s="10"/>
      <c r="E257" s="20"/>
      <c r="F257" s="10"/>
      <c r="G257" s="21"/>
      <c r="H257" s="21"/>
      <c r="I257" s="22"/>
      <c r="J257" s="10"/>
      <c r="K257" s="10"/>
      <c r="L257" s="10"/>
      <c r="M257" s="10"/>
      <c r="N257" s="10"/>
      <c r="O257" s="10"/>
      <c r="P257" s="10"/>
      <c r="Q257" s="10"/>
      <c r="R257" s="10"/>
      <c r="S257" s="10"/>
      <c r="T257" s="10"/>
    </row>
    <row r="258" spans="1:20" x14ac:dyDescent="0.2">
      <c r="A258" s="10"/>
      <c r="B258" s="10"/>
      <c r="C258" s="10"/>
      <c r="D258" s="10"/>
      <c r="E258" s="20"/>
      <c r="F258" s="10"/>
      <c r="G258" s="21"/>
      <c r="H258" s="21"/>
      <c r="I258" s="22"/>
      <c r="J258" s="10"/>
      <c r="K258" s="10"/>
      <c r="L258" s="10"/>
      <c r="M258" s="10"/>
      <c r="N258" s="10"/>
      <c r="O258" s="10"/>
      <c r="P258" s="10"/>
      <c r="Q258" s="10"/>
      <c r="R258" s="10"/>
      <c r="S258" s="10"/>
      <c r="T258" s="10"/>
    </row>
    <row r="259" spans="1:20" x14ac:dyDescent="0.2">
      <c r="A259" s="10"/>
      <c r="B259" s="10"/>
      <c r="C259" s="10"/>
      <c r="D259" s="10"/>
      <c r="E259" s="20"/>
      <c r="F259" s="10"/>
      <c r="G259" s="21"/>
      <c r="H259" s="21"/>
      <c r="I259" s="22"/>
      <c r="J259" s="10"/>
      <c r="K259" s="10"/>
      <c r="L259" s="10"/>
      <c r="M259" s="10"/>
      <c r="N259" s="10"/>
      <c r="O259" s="10"/>
      <c r="P259" s="10"/>
      <c r="Q259" s="10"/>
      <c r="R259" s="10"/>
      <c r="S259" s="10"/>
      <c r="T259" s="10"/>
    </row>
    <row r="260" spans="1:20" x14ac:dyDescent="0.2">
      <c r="A260" s="10"/>
      <c r="B260" s="10"/>
      <c r="C260" s="10"/>
      <c r="D260" s="10"/>
      <c r="E260" s="20"/>
      <c r="F260" s="10"/>
      <c r="G260" s="21"/>
      <c r="H260" s="21"/>
      <c r="I260" s="22"/>
      <c r="J260" s="10"/>
      <c r="K260" s="10"/>
      <c r="L260" s="10"/>
      <c r="M260" s="10"/>
      <c r="N260" s="10"/>
      <c r="O260" s="10"/>
      <c r="P260" s="10"/>
      <c r="Q260" s="10"/>
      <c r="R260" s="10"/>
      <c r="S260" s="10"/>
      <c r="T260" s="10"/>
    </row>
    <row r="261" spans="1:20" x14ac:dyDescent="0.2">
      <c r="A261" s="10"/>
      <c r="B261" s="10"/>
      <c r="C261" s="10"/>
      <c r="D261" s="10"/>
      <c r="E261" s="20"/>
      <c r="F261" s="10"/>
      <c r="G261" s="21"/>
      <c r="H261" s="21"/>
      <c r="I261" s="22"/>
      <c r="J261" s="10"/>
      <c r="K261" s="10"/>
      <c r="L261" s="10"/>
      <c r="M261" s="10"/>
      <c r="N261" s="10"/>
      <c r="O261" s="10"/>
      <c r="P261" s="10"/>
      <c r="Q261" s="10"/>
      <c r="R261" s="10"/>
      <c r="S261" s="10"/>
      <c r="T261" s="10"/>
    </row>
    <row r="262" spans="1:20" x14ac:dyDescent="0.2">
      <c r="A262" s="10"/>
      <c r="B262" s="10"/>
      <c r="C262" s="10"/>
      <c r="D262" s="10"/>
      <c r="E262" s="20"/>
      <c r="F262" s="10"/>
      <c r="G262" s="21"/>
      <c r="H262" s="21"/>
      <c r="I262" s="22"/>
      <c r="J262" s="10"/>
      <c r="K262" s="10"/>
      <c r="L262" s="10"/>
      <c r="M262" s="10"/>
      <c r="N262" s="10"/>
      <c r="O262" s="10"/>
      <c r="P262" s="10"/>
      <c r="Q262" s="10"/>
      <c r="R262" s="10"/>
      <c r="S262" s="10"/>
      <c r="T262" s="10"/>
    </row>
    <row r="263" spans="1:20" x14ac:dyDescent="0.2">
      <c r="A263" s="10"/>
      <c r="B263" s="10"/>
      <c r="C263" s="10"/>
      <c r="D263" s="10"/>
      <c r="E263" s="20"/>
      <c r="F263" s="10"/>
      <c r="G263" s="21"/>
      <c r="H263" s="21"/>
      <c r="I263" s="22"/>
      <c r="J263" s="10"/>
      <c r="K263" s="10"/>
      <c r="L263" s="10"/>
      <c r="M263" s="10"/>
      <c r="N263" s="10"/>
      <c r="O263" s="10"/>
      <c r="P263" s="10"/>
      <c r="Q263" s="10"/>
      <c r="R263" s="10"/>
      <c r="S263" s="10"/>
      <c r="T263" s="10"/>
    </row>
    <row r="264" spans="1:20" x14ac:dyDescent="0.2">
      <c r="A264" s="10"/>
      <c r="B264" s="10"/>
      <c r="C264" s="10"/>
      <c r="D264" s="10"/>
      <c r="E264" s="20"/>
      <c r="F264" s="10"/>
      <c r="G264" s="21"/>
      <c r="H264" s="21"/>
      <c r="I264" s="22"/>
      <c r="J264" s="10"/>
      <c r="K264" s="10"/>
      <c r="L264" s="10"/>
      <c r="M264" s="10"/>
      <c r="N264" s="10"/>
      <c r="O264" s="10"/>
      <c r="P264" s="10"/>
      <c r="Q264" s="10"/>
      <c r="R264" s="10"/>
      <c r="S264" s="10"/>
      <c r="T264" s="10"/>
    </row>
    <row r="265" spans="1:20" x14ac:dyDescent="0.2">
      <c r="A265" s="10"/>
      <c r="B265" s="10"/>
      <c r="C265" s="10"/>
      <c r="D265" s="10"/>
      <c r="E265" s="20"/>
      <c r="F265" s="10"/>
      <c r="G265" s="21"/>
      <c r="H265" s="21"/>
      <c r="I265" s="22"/>
      <c r="J265" s="10"/>
      <c r="K265" s="10"/>
      <c r="L265" s="10"/>
      <c r="M265" s="10"/>
      <c r="N265" s="10"/>
      <c r="O265" s="10"/>
      <c r="P265" s="10"/>
      <c r="Q265" s="10"/>
      <c r="R265" s="10"/>
      <c r="S265" s="10"/>
      <c r="T265" s="10"/>
    </row>
    <row r="266" spans="1:20" x14ac:dyDescent="0.2">
      <c r="A266" s="10"/>
      <c r="B266" s="10"/>
      <c r="C266" s="10"/>
      <c r="D266" s="10"/>
      <c r="E266" s="20"/>
      <c r="F266" s="10"/>
      <c r="G266" s="21"/>
      <c r="H266" s="21"/>
      <c r="I266" s="22"/>
      <c r="J266" s="10"/>
      <c r="K266" s="10"/>
      <c r="L266" s="10"/>
      <c r="M266" s="10"/>
      <c r="N266" s="10"/>
      <c r="O266" s="10"/>
      <c r="P266" s="10"/>
      <c r="Q266" s="10"/>
      <c r="R266" s="10"/>
      <c r="S266" s="10"/>
      <c r="T266" s="10"/>
    </row>
    <row r="267" spans="1:20" x14ac:dyDescent="0.2">
      <c r="A267" s="10"/>
      <c r="B267" s="10"/>
      <c r="C267" s="10"/>
      <c r="D267" s="10"/>
      <c r="E267" s="20"/>
      <c r="F267" s="10"/>
      <c r="G267" s="21"/>
      <c r="H267" s="21"/>
      <c r="I267" s="22"/>
      <c r="J267" s="10"/>
      <c r="K267" s="10"/>
      <c r="L267" s="10"/>
      <c r="M267" s="10"/>
      <c r="N267" s="10"/>
      <c r="O267" s="10"/>
      <c r="P267" s="10"/>
      <c r="Q267" s="10"/>
      <c r="R267" s="10"/>
      <c r="S267" s="10"/>
      <c r="T267" s="10"/>
    </row>
    <row r="268" spans="1:20" x14ac:dyDescent="0.2">
      <c r="A268" s="10"/>
      <c r="B268" s="10"/>
      <c r="C268" s="10"/>
      <c r="D268" s="10"/>
      <c r="E268" s="20"/>
      <c r="F268" s="10"/>
      <c r="G268" s="21"/>
      <c r="H268" s="21"/>
      <c r="I268" s="22"/>
      <c r="J268" s="10"/>
      <c r="K268" s="10"/>
      <c r="L268" s="10"/>
      <c r="M268" s="10"/>
      <c r="N268" s="10"/>
      <c r="O268" s="10"/>
      <c r="P268" s="10"/>
      <c r="Q268" s="10"/>
      <c r="R268" s="10"/>
      <c r="S268" s="10"/>
      <c r="T268" s="10"/>
    </row>
    <row r="269" spans="1:20" x14ac:dyDescent="0.2">
      <c r="A269" s="10"/>
      <c r="B269" s="10"/>
      <c r="C269" s="10"/>
      <c r="D269" s="10"/>
      <c r="E269" s="20"/>
      <c r="F269" s="10"/>
      <c r="G269" s="21"/>
      <c r="H269" s="21"/>
      <c r="I269" s="22"/>
      <c r="J269" s="10"/>
      <c r="K269" s="10"/>
      <c r="L269" s="10"/>
      <c r="M269" s="10"/>
      <c r="N269" s="10"/>
      <c r="O269" s="10"/>
      <c r="P269" s="10"/>
      <c r="Q269" s="10"/>
      <c r="R269" s="10"/>
      <c r="S269" s="10"/>
      <c r="T269" s="10"/>
    </row>
    <row r="270" spans="1:20" x14ac:dyDescent="0.2">
      <c r="A270" s="10"/>
      <c r="B270" s="10"/>
      <c r="C270" s="10"/>
      <c r="D270" s="10"/>
      <c r="E270" s="20"/>
      <c r="F270" s="10"/>
      <c r="G270" s="21"/>
      <c r="H270" s="21"/>
      <c r="I270" s="22"/>
      <c r="J270" s="10"/>
      <c r="K270" s="10"/>
      <c r="L270" s="10"/>
      <c r="M270" s="10"/>
      <c r="N270" s="10"/>
      <c r="O270" s="10"/>
      <c r="P270" s="10"/>
      <c r="Q270" s="10"/>
      <c r="R270" s="10"/>
      <c r="S270" s="10"/>
      <c r="T270" s="10"/>
    </row>
    <row r="271" spans="1:20" x14ac:dyDescent="0.2">
      <c r="A271" s="10"/>
      <c r="B271" s="10"/>
      <c r="C271" s="10"/>
      <c r="D271" s="10"/>
      <c r="E271" s="20"/>
      <c r="F271" s="10"/>
      <c r="G271" s="21"/>
      <c r="H271" s="21"/>
      <c r="I271" s="22"/>
      <c r="J271" s="10"/>
      <c r="K271" s="10"/>
      <c r="L271" s="10"/>
      <c r="M271" s="10"/>
      <c r="N271" s="10"/>
      <c r="O271" s="10"/>
      <c r="P271" s="10"/>
      <c r="Q271" s="10"/>
      <c r="R271" s="10"/>
      <c r="S271" s="10"/>
      <c r="T271" s="10"/>
    </row>
    <row r="272" spans="1:20" x14ac:dyDescent="0.2">
      <c r="A272" s="10"/>
      <c r="B272" s="10"/>
      <c r="C272" s="10"/>
      <c r="D272" s="10"/>
      <c r="E272" s="20"/>
      <c r="F272" s="10"/>
      <c r="G272" s="21"/>
      <c r="H272" s="21"/>
      <c r="I272" s="22"/>
      <c r="J272" s="10"/>
      <c r="K272" s="10"/>
      <c r="L272" s="10"/>
      <c r="M272" s="10"/>
      <c r="N272" s="10"/>
      <c r="O272" s="10"/>
      <c r="P272" s="10"/>
      <c r="Q272" s="10"/>
      <c r="R272" s="10"/>
      <c r="S272" s="10"/>
      <c r="T272" s="10"/>
    </row>
    <row r="273" spans="1:20" x14ac:dyDescent="0.2">
      <c r="A273" s="10"/>
      <c r="B273" s="10"/>
      <c r="C273" s="10"/>
      <c r="D273" s="10"/>
      <c r="E273" s="20"/>
      <c r="F273" s="10"/>
      <c r="G273" s="21"/>
      <c r="H273" s="21"/>
      <c r="I273" s="22"/>
      <c r="J273" s="10"/>
      <c r="K273" s="10"/>
      <c r="L273" s="10"/>
      <c r="M273" s="10"/>
      <c r="N273" s="10"/>
      <c r="O273" s="10"/>
      <c r="P273" s="10"/>
      <c r="Q273" s="10"/>
      <c r="R273" s="10"/>
      <c r="S273" s="10"/>
      <c r="T273" s="10"/>
    </row>
    <row r="274" spans="1:20" x14ac:dyDescent="0.2">
      <c r="A274" s="10"/>
      <c r="B274" s="10"/>
      <c r="C274" s="10"/>
      <c r="D274" s="10"/>
      <c r="E274" s="20"/>
      <c r="F274" s="10"/>
      <c r="G274" s="21"/>
      <c r="H274" s="21"/>
      <c r="I274" s="22"/>
      <c r="J274" s="10"/>
      <c r="K274" s="10"/>
      <c r="L274" s="10"/>
      <c r="M274" s="10"/>
      <c r="N274" s="10"/>
      <c r="O274" s="10"/>
      <c r="P274" s="10"/>
      <c r="Q274" s="10"/>
      <c r="R274" s="10"/>
      <c r="S274" s="10"/>
      <c r="T274" s="10"/>
    </row>
    <row r="275" spans="1:20" x14ac:dyDescent="0.2">
      <c r="A275" s="10"/>
      <c r="B275" s="10"/>
      <c r="C275" s="10"/>
      <c r="D275" s="10"/>
      <c r="E275" s="20"/>
      <c r="F275" s="10"/>
      <c r="G275" s="21"/>
      <c r="H275" s="21"/>
      <c r="I275" s="22"/>
      <c r="J275" s="10"/>
      <c r="K275" s="10"/>
      <c r="L275" s="10"/>
      <c r="M275" s="10"/>
      <c r="N275" s="10"/>
      <c r="O275" s="10"/>
      <c r="P275" s="10"/>
      <c r="Q275" s="10"/>
      <c r="R275" s="10"/>
      <c r="S275" s="10"/>
      <c r="T275" s="10"/>
    </row>
  </sheetData>
  <mergeCells count="104">
    <mergeCell ref="C90:R90"/>
    <mergeCell ref="D78:R78"/>
    <mergeCell ref="D79:R79"/>
    <mergeCell ref="D80:R80"/>
    <mergeCell ref="C84:R84"/>
    <mergeCell ref="C85:R85"/>
    <mergeCell ref="C88:R88"/>
    <mergeCell ref="C66:C72"/>
    <mergeCell ref="F66:G66"/>
    <mergeCell ref="F67:G67"/>
    <mergeCell ref="F68:G68"/>
    <mergeCell ref="F69:G69"/>
    <mergeCell ref="F70:G70"/>
    <mergeCell ref="F71:G71"/>
    <mergeCell ref="F72:G72"/>
    <mergeCell ref="C59:C65"/>
    <mergeCell ref="F59:G59"/>
    <mergeCell ref="F60:G60"/>
    <mergeCell ref="F61:G61"/>
    <mergeCell ref="F62:G62"/>
    <mergeCell ref="F63:G63"/>
    <mergeCell ref="F64:G64"/>
    <mergeCell ref="F65:G65"/>
    <mergeCell ref="C89:R89"/>
    <mergeCell ref="C52:C58"/>
    <mergeCell ref="F52:G52"/>
    <mergeCell ref="F53:G53"/>
    <mergeCell ref="F54:G54"/>
    <mergeCell ref="F55:G55"/>
    <mergeCell ref="F56:G56"/>
    <mergeCell ref="I49:I50"/>
    <mergeCell ref="J49:J50"/>
    <mergeCell ref="K49:K50"/>
    <mergeCell ref="F57:G57"/>
    <mergeCell ref="F58:G58"/>
    <mergeCell ref="C46:R46"/>
    <mergeCell ref="C47:R47"/>
    <mergeCell ref="C48:C51"/>
    <mergeCell ref="D48:D51"/>
    <mergeCell ref="E48:E51"/>
    <mergeCell ref="F48:G50"/>
    <mergeCell ref="H48:M48"/>
    <mergeCell ref="N48:P48"/>
    <mergeCell ref="Q48:R48"/>
    <mergeCell ref="H49:H50"/>
    <mergeCell ref="O49:O50"/>
    <mergeCell ref="P49:P50"/>
    <mergeCell ref="Q49:Q50"/>
    <mergeCell ref="R49:R50"/>
    <mergeCell ref="L49:L50"/>
    <mergeCell ref="M49:M50"/>
    <mergeCell ref="N49:N50"/>
    <mergeCell ref="C21:C27"/>
    <mergeCell ref="F21:G21"/>
    <mergeCell ref="F22:G22"/>
    <mergeCell ref="F23:G23"/>
    <mergeCell ref="F24:G24"/>
    <mergeCell ref="F25:G25"/>
    <mergeCell ref="F26:G26"/>
    <mergeCell ref="F27:G27"/>
    <mergeCell ref="C35:C41"/>
    <mergeCell ref="F35:G35"/>
    <mergeCell ref="F36:G36"/>
    <mergeCell ref="F37:G37"/>
    <mergeCell ref="F38:G38"/>
    <mergeCell ref="F39:G39"/>
    <mergeCell ref="F40:G40"/>
    <mergeCell ref="F41:G41"/>
    <mergeCell ref="C28:C34"/>
    <mergeCell ref="F28:G28"/>
    <mergeCell ref="F29:G29"/>
    <mergeCell ref="F30:G30"/>
    <mergeCell ref="F31:G31"/>
    <mergeCell ref="F32:G32"/>
    <mergeCell ref="F33:G33"/>
    <mergeCell ref="F34:G34"/>
    <mergeCell ref="C14:C20"/>
    <mergeCell ref="F14:G14"/>
    <mergeCell ref="F15:G15"/>
    <mergeCell ref="F16:G16"/>
    <mergeCell ref="F17:G17"/>
    <mergeCell ref="F18:G18"/>
    <mergeCell ref="I11:I12"/>
    <mergeCell ref="J11:J12"/>
    <mergeCell ref="K11:K12"/>
    <mergeCell ref="F19:G19"/>
    <mergeCell ref="F20:G20"/>
    <mergeCell ref="C8:R8"/>
    <mergeCell ref="C9:R9"/>
    <mergeCell ref="C10:C13"/>
    <mergeCell ref="D10:D13"/>
    <mergeCell ref="E10:E13"/>
    <mergeCell ref="F10:G12"/>
    <mergeCell ref="H10:M10"/>
    <mergeCell ref="N10:P10"/>
    <mergeCell ref="Q10:R10"/>
    <mergeCell ref="H11:H12"/>
    <mergeCell ref="O11:O12"/>
    <mergeCell ref="P11:P12"/>
    <mergeCell ref="Q11:Q12"/>
    <mergeCell ref="R11:R12"/>
    <mergeCell ref="L11:L12"/>
    <mergeCell ref="M11:M12"/>
    <mergeCell ref="N11:N12"/>
  </mergeCells>
  <conditionalFormatting sqref="N11:P11">
    <cfRule type="cellIs" dxfId="9" priority="2" stopIfTrue="1" operator="equal">
      <formula>"ERROR"</formula>
    </cfRule>
  </conditionalFormatting>
  <conditionalFormatting sqref="N49:P49">
    <cfRule type="cellIs" dxfId="8" priority="1" stopIfTrue="1" operator="equal">
      <formula>"ERROR"</formula>
    </cfRule>
  </conditionalFormatting>
  <hyperlinks>
    <hyperlink ref="C75" r:id="rId1"/>
    <hyperlink ref="C44" r:id="rId2"/>
  </hyperlinks>
  <printOptions horizontalCentered="1"/>
  <pageMargins left="0" right="0" top="0.74803149606299213" bottom="0.39370078740157483" header="0.39370078740157483" footer="0.11811023622047245"/>
  <pageSetup paperSize="9" scale="54" fitToHeight="0" orientation="landscape" r:id="rId3"/>
  <headerFooter alignWithMargins="0">
    <oddHeader>&amp;C&amp;"Arial,Bold"&amp;14&amp;A</oddHeader>
    <oddFooter>&amp;L&amp;8 2016-17 Network Tariff Tables&amp;C&amp;8&amp;P of &amp;N&amp;R&amp;8&amp;D &amp;T</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1"/>
  <sheetViews>
    <sheetView zoomScale="80" zoomScaleNormal="80" workbookViewId="0"/>
  </sheetViews>
  <sheetFormatPr defaultColWidth="9.140625" defaultRowHeight="12.75" x14ac:dyDescent="0.2"/>
  <cols>
    <col min="1" max="1" width="3.7109375" style="121" customWidth="1"/>
    <col min="2" max="2" width="3.7109375" style="88" customWidth="1"/>
    <col min="3" max="3" width="23.7109375" style="88" customWidth="1"/>
    <col min="4" max="4" width="25.7109375" style="88" customWidth="1"/>
    <col min="5" max="5" width="12.7109375" style="88" customWidth="1"/>
    <col min="6" max="8" width="11.7109375" style="88" customWidth="1"/>
    <col min="9" max="22" width="12.7109375" style="88" customWidth="1"/>
    <col min="23" max="16384" width="9.140625" style="88"/>
  </cols>
  <sheetData>
    <row r="1" spans="1:24" x14ac:dyDescent="0.2">
      <c r="A1" s="92"/>
      <c r="B1" s="92"/>
      <c r="C1" s="92"/>
      <c r="D1" s="92"/>
      <c r="E1" s="92"/>
      <c r="F1" s="92"/>
      <c r="G1" s="92"/>
      <c r="H1" s="92"/>
      <c r="I1" s="92"/>
      <c r="J1" s="92"/>
      <c r="K1" s="92"/>
      <c r="L1" s="92"/>
      <c r="M1" s="92"/>
      <c r="N1" s="92"/>
      <c r="O1" s="92"/>
      <c r="P1" s="92"/>
      <c r="Q1" s="10"/>
      <c r="R1" s="92"/>
      <c r="S1" s="92"/>
      <c r="T1" s="92"/>
      <c r="U1" s="92"/>
      <c r="V1" s="10"/>
      <c r="W1" s="10"/>
      <c r="X1" s="10"/>
    </row>
    <row r="2" spans="1:24" x14ac:dyDescent="0.2">
      <c r="A2" s="92"/>
      <c r="B2" s="92"/>
      <c r="C2" s="92"/>
      <c r="D2" s="92"/>
      <c r="E2" s="92"/>
      <c r="F2" s="92"/>
      <c r="G2" s="20"/>
      <c r="H2" s="92"/>
      <c r="I2" s="92"/>
      <c r="J2" s="92"/>
      <c r="K2" s="92"/>
      <c r="L2" s="92"/>
      <c r="M2" s="92"/>
      <c r="N2" s="92"/>
      <c r="O2" s="92"/>
      <c r="P2" s="92"/>
      <c r="Q2" s="10"/>
      <c r="R2" s="92"/>
      <c r="S2" s="92"/>
      <c r="T2" s="92"/>
      <c r="U2" s="92"/>
      <c r="V2" s="10"/>
      <c r="W2" s="10"/>
      <c r="X2" s="10"/>
    </row>
    <row r="3" spans="1:24" s="224" customFormat="1" ht="18" x14ac:dyDescent="0.2">
      <c r="A3" s="12"/>
      <c r="B3" s="11"/>
      <c r="C3" s="4" t="s">
        <v>0</v>
      </c>
      <c r="D3" s="11"/>
      <c r="E3" s="11"/>
      <c r="F3" s="14"/>
      <c r="G3" s="14"/>
      <c r="H3" s="14"/>
      <c r="I3" s="226"/>
      <c r="J3" s="14"/>
      <c r="K3" s="14"/>
      <c r="L3" s="14"/>
      <c r="M3" s="14"/>
      <c r="N3" s="14"/>
      <c r="O3" s="14"/>
      <c r="P3" s="14"/>
      <c r="Q3" s="227"/>
      <c r="R3" s="227"/>
      <c r="S3" s="14"/>
      <c r="T3" s="14"/>
      <c r="U3" s="14"/>
      <c r="V3" s="11"/>
      <c r="W3" s="11"/>
      <c r="X3" s="11"/>
    </row>
    <row r="4" spans="1:24" s="224" customFormat="1" ht="18" x14ac:dyDescent="0.2">
      <c r="A4" s="12"/>
      <c r="B4" s="11"/>
      <c r="C4" s="6" t="s">
        <v>148</v>
      </c>
      <c r="D4" s="11"/>
      <c r="E4" s="11"/>
      <c r="F4" s="14"/>
      <c r="G4" s="14"/>
      <c r="H4" s="14"/>
      <c r="I4" s="14"/>
      <c r="J4" s="14"/>
      <c r="K4" s="14"/>
      <c r="L4" s="14"/>
      <c r="M4" s="14"/>
      <c r="N4" s="14"/>
      <c r="O4" s="14"/>
      <c r="P4" s="14"/>
      <c r="Q4" s="227"/>
      <c r="R4" s="227"/>
      <c r="S4" s="14"/>
      <c r="T4" s="14"/>
      <c r="U4" s="14"/>
      <c r="V4" s="11"/>
      <c r="W4" s="11"/>
      <c r="X4" s="11"/>
    </row>
    <row r="5" spans="1:24" s="224" customFormat="1" ht="18" x14ac:dyDescent="0.2">
      <c r="A5" s="12"/>
      <c r="B5" s="11"/>
      <c r="C5" s="14"/>
      <c r="D5" s="14"/>
      <c r="E5" s="6"/>
      <c r="F5" s="14"/>
      <c r="G5" s="14"/>
      <c r="H5" s="14"/>
      <c r="I5" s="14"/>
      <c r="J5" s="14"/>
      <c r="K5" s="14"/>
      <c r="L5" s="14"/>
      <c r="M5" s="14"/>
      <c r="N5" s="14"/>
      <c r="O5" s="14"/>
      <c r="P5" s="14"/>
      <c r="Q5" s="14"/>
      <c r="R5" s="14"/>
      <c r="S5" s="14"/>
      <c r="T5" s="14"/>
      <c r="U5" s="14"/>
      <c r="V5" s="11"/>
      <c r="W5" s="11"/>
      <c r="X5" s="11"/>
    </row>
    <row r="6" spans="1:24" s="224" customFormat="1" ht="18" x14ac:dyDescent="0.2">
      <c r="A6" s="12"/>
      <c r="B6" s="11"/>
      <c r="C6" s="14"/>
      <c r="D6" s="14"/>
      <c r="E6" s="6"/>
      <c r="F6" s="14"/>
      <c r="G6" s="14"/>
      <c r="H6" s="14"/>
      <c r="I6" s="14"/>
      <c r="J6" s="14"/>
      <c r="K6" s="14"/>
      <c r="L6" s="14"/>
      <c r="M6" s="14"/>
      <c r="N6" s="14"/>
      <c r="O6" s="14"/>
      <c r="P6" s="14"/>
      <c r="Q6" s="14"/>
      <c r="R6" s="14"/>
      <c r="S6" s="14"/>
      <c r="T6" s="14"/>
      <c r="U6" s="14"/>
      <c r="V6" s="11"/>
      <c r="W6" s="11"/>
      <c r="X6" s="11"/>
    </row>
    <row r="7" spans="1:24" x14ac:dyDescent="0.2">
      <c r="A7" s="12"/>
      <c r="B7" s="10"/>
      <c r="C7" s="10"/>
      <c r="D7" s="10"/>
      <c r="E7" s="10"/>
      <c r="F7" s="10"/>
      <c r="G7" s="10"/>
      <c r="H7" s="10"/>
      <c r="I7" s="10"/>
      <c r="J7" s="10"/>
      <c r="K7" s="10"/>
      <c r="L7" s="10"/>
      <c r="M7" s="10"/>
      <c r="N7" s="10"/>
      <c r="O7" s="10"/>
      <c r="P7" s="10"/>
      <c r="Q7" s="10"/>
      <c r="R7" s="10"/>
      <c r="S7" s="10"/>
      <c r="T7" s="10"/>
      <c r="U7" s="10"/>
      <c r="V7" s="10"/>
      <c r="W7" s="10"/>
      <c r="X7" s="10"/>
    </row>
    <row r="8" spans="1:24" ht="15" customHeight="1" x14ac:dyDescent="0.2">
      <c r="A8" s="11"/>
      <c r="B8" s="11"/>
      <c r="C8" s="594" t="s">
        <v>1</v>
      </c>
      <c r="D8" s="595"/>
      <c r="E8" s="595"/>
      <c r="F8" s="595"/>
      <c r="G8" s="595"/>
      <c r="H8" s="595"/>
      <c r="I8" s="595"/>
      <c r="J8" s="595"/>
      <c r="K8" s="595"/>
      <c r="L8" s="595"/>
      <c r="M8" s="595"/>
      <c r="N8" s="595"/>
      <c r="O8" s="595"/>
      <c r="P8" s="595"/>
      <c r="Q8" s="595"/>
      <c r="R8" s="595"/>
      <c r="S8" s="595"/>
      <c r="T8" s="595"/>
      <c r="U8" s="595"/>
      <c r="V8" s="596"/>
      <c r="W8" s="10"/>
      <c r="X8" s="10"/>
    </row>
    <row r="9" spans="1:24" ht="41.25" customHeight="1" x14ac:dyDescent="0.2">
      <c r="A9" s="11"/>
      <c r="B9" s="11"/>
      <c r="C9" s="597" t="s">
        <v>196</v>
      </c>
      <c r="D9" s="598"/>
      <c r="E9" s="598"/>
      <c r="F9" s="598"/>
      <c r="G9" s="598"/>
      <c r="H9" s="598"/>
      <c r="I9" s="598"/>
      <c r="J9" s="598"/>
      <c r="K9" s="598"/>
      <c r="L9" s="598"/>
      <c r="M9" s="598"/>
      <c r="N9" s="598"/>
      <c r="O9" s="598"/>
      <c r="P9" s="598"/>
      <c r="Q9" s="598"/>
      <c r="R9" s="598"/>
      <c r="S9" s="598"/>
      <c r="T9" s="598"/>
      <c r="U9" s="598"/>
      <c r="V9" s="599"/>
      <c r="W9" s="10"/>
      <c r="X9" s="10"/>
    </row>
    <row r="10" spans="1:24" ht="30.75" customHeight="1" x14ac:dyDescent="0.2">
      <c r="A10" s="11"/>
      <c r="B10" s="11"/>
      <c r="C10" s="601" t="s">
        <v>26</v>
      </c>
      <c r="D10" s="600" t="s">
        <v>27</v>
      </c>
      <c r="E10" s="601" t="s">
        <v>3</v>
      </c>
      <c r="F10" s="605" t="s">
        <v>151</v>
      </c>
      <c r="G10" s="606"/>
      <c r="H10" s="605" t="s">
        <v>28</v>
      </c>
      <c r="I10" s="606"/>
      <c r="J10" s="609" t="s">
        <v>29</v>
      </c>
      <c r="K10" s="610"/>
      <c r="L10" s="610"/>
      <c r="M10" s="610"/>
      <c r="N10" s="611"/>
      <c r="O10" s="663" t="s">
        <v>30</v>
      </c>
      <c r="P10" s="664"/>
      <c r="Q10" s="664"/>
      <c r="R10" s="665"/>
      <c r="S10" s="666" t="s">
        <v>31</v>
      </c>
      <c r="T10" s="667"/>
      <c r="U10" s="661" t="s">
        <v>593</v>
      </c>
      <c r="V10" s="662"/>
      <c r="W10" s="10"/>
      <c r="X10" s="10"/>
    </row>
    <row r="11" spans="1:24" ht="39.950000000000003" customHeight="1" x14ac:dyDescent="0.2">
      <c r="A11" s="11"/>
      <c r="B11" s="11"/>
      <c r="C11" s="601"/>
      <c r="D11" s="601"/>
      <c r="E11" s="601"/>
      <c r="F11" s="605"/>
      <c r="G11" s="606"/>
      <c r="H11" s="605"/>
      <c r="I11" s="606"/>
      <c r="J11" s="617" t="s">
        <v>4</v>
      </c>
      <c r="K11" s="609" t="s">
        <v>197</v>
      </c>
      <c r="L11" s="611"/>
      <c r="M11" s="609" t="s">
        <v>198</v>
      </c>
      <c r="N11" s="611"/>
      <c r="O11" s="619" t="s">
        <v>9</v>
      </c>
      <c r="P11" s="668" t="s">
        <v>197</v>
      </c>
      <c r="Q11" s="669"/>
      <c r="R11" s="619" t="s">
        <v>11</v>
      </c>
      <c r="S11" s="621" t="s">
        <v>34</v>
      </c>
      <c r="T11" s="621" t="s">
        <v>35</v>
      </c>
      <c r="U11" s="659" t="s">
        <v>594</v>
      </c>
      <c r="V11" s="659" t="s">
        <v>595</v>
      </c>
      <c r="W11" s="10"/>
      <c r="X11" s="10"/>
    </row>
    <row r="12" spans="1:24" ht="39.950000000000003" customHeight="1" x14ac:dyDescent="0.2">
      <c r="A12" s="11"/>
      <c r="B12" s="11"/>
      <c r="C12" s="601"/>
      <c r="D12" s="601"/>
      <c r="E12" s="601"/>
      <c r="F12" s="607"/>
      <c r="G12" s="608"/>
      <c r="H12" s="607"/>
      <c r="I12" s="608"/>
      <c r="J12" s="618"/>
      <c r="K12" s="222" t="s">
        <v>199</v>
      </c>
      <c r="L12" s="221" t="s">
        <v>200</v>
      </c>
      <c r="M12" s="116" t="s">
        <v>201</v>
      </c>
      <c r="N12" s="116" t="s">
        <v>202</v>
      </c>
      <c r="O12" s="620"/>
      <c r="P12" s="28" t="s">
        <v>203</v>
      </c>
      <c r="Q12" s="28" t="s">
        <v>204</v>
      </c>
      <c r="R12" s="620"/>
      <c r="S12" s="622"/>
      <c r="T12" s="622"/>
      <c r="U12" s="660"/>
      <c r="V12" s="660"/>
      <c r="W12" s="10"/>
      <c r="X12" s="10"/>
    </row>
    <row r="13" spans="1:24" ht="30.75" customHeight="1" x14ac:dyDescent="0.2">
      <c r="A13" s="11"/>
      <c r="B13" s="11"/>
      <c r="C13" s="602"/>
      <c r="D13" s="601"/>
      <c r="E13" s="601"/>
      <c r="F13" s="215" t="s">
        <v>205</v>
      </c>
      <c r="G13" s="215" t="s">
        <v>206</v>
      </c>
      <c r="H13" s="215" t="s">
        <v>12</v>
      </c>
      <c r="I13" s="216" t="s">
        <v>13</v>
      </c>
      <c r="J13" s="159" t="s">
        <v>14</v>
      </c>
      <c r="K13" s="159" t="s">
        <v>207</v>
      </c>
      <c r="L13" s="159" t="s">
        <v>207</v>
      </c>
      <c r="M13" s="228" t="s">
        <v>17</v>
      </c>
      <c r="N13" s="228" t="s">
        <v>17</v>
      </c>
      <c r="O13" s="176" t="s">
        <v>14</v>
      </c>
      <c r="P13" s="176" t="s">
        <v>207</v>
      </c>
      <c r="Q13" s="176" t="s">
        <v>207</v>
      </c>
      <c r="R13" s="229" t="s">
        <v>17</v>
      </c>
      <c r="S13" s="230" t="s">
        <v>14</v>
      </c>
      <c r="T13" s="231" t="s">
        <v>17</v>
      </c>
      <c r="U13" s="232" t="s">
        <v>14</v>
      </c>
      <c r="V13" s="232" t="s">
        <v>14</v>
      </c>
      <c r="W13" s="10"/>
      <c r="X13" s="10"/>
    </row>
    <row r="14" spans="1:24" ht="14.25" customHeight="1" x14ac:dyDescent="0.2">
      <c r="A14" s="11"/>
      <c r="B14" s="11"/>
      <c r="C14" s="623" t="s">
        <v>208</v>
      </c>
      <c r="D14" s="653" t="s">
        <v>209</v>
      </c>
      <c r="E14" s="60" t="s">
        <v>210</v>
      </c>
      <c r="F14" s="113">
        <v>20</v>
      </c>
      <c r="G14" s="113">
        <v>40</v>
      </c>
      <c r="H14" s="97">
        <v>1.087</v>
      </c>
      <c r="I14" s="98" t="str">
        <f>VLOOKUP(H14,DLFs!$D$14:$E$19,2,FALSE)</f>
        <v>GELL</v>
      </c>
      <c r="J14" s="302">
        <v>27</v>
      </c>
      <c r="K14" s="302">
        <v>57.646000000000001</v>
      </c>
      <c r="L14" s="302">
        <v>9.5950000000000006</v>
      </c>
      <c r="M14" s="303">
        <v>0</v>
      </c>
      <c r="N14" s="303">
        <v>2.2499999999999999E-2</v>
      </c>
      <c r="O14" s="304">
        <v>4.0259999999999998</v>
      </c>
      <c r="P14" s="304">
        <v>0.98599999999999999</v>
      </c>
      <c r="Q14" s="304">
        <v>0.98599999999999999</v>
      </c>
      <c r="R14" s="305">
        <v>8.7899999999999992E-3</v>
      </c>
      <c r="S14" s="233">
        <v>0</v>
      </c>
      <c r="T14" s="234">
        <v>0</v>
      </c>
      <c r="U14" s="235">
        <v>0</v>
      </c>
      <c r="V14" s="100">
        <v>0</v>
      </c>
      <c r="W14" s="10"/>
      <c r="X14" s="10"/>
    </row>
    <row r="15" spans="1:24" ht="14.25" customHeight="1" x14ac:dyDescent="0.2">
      <c r="A15" s="11"/>
      <c r="B15" s="11"/>
      <c r="C15" s="624"/>
      <c r="D15" s="654"/>
      <c r="E15" s="62" t="s">
        <v>596</v>
      </c>
      <c r="F15" s="102">
        <v>20</v>
      </c>
      <c r="G15" s="102">
        <v>40</v>
      </c>
      <c r="H15" s="103">
        <v>1.087</v>
      </c>
      <c r="I15" s="104" t="str">
        <f>VLOOKUP(H15,DLFs!$D$14:$E$19,2,FALSE)</f>
        <v>GELL</v>
      </c>
      <c r="J15" s="306">
        <v>27</v>
      </c>
      <c r="K15" s="306">
        <v>57.646000000000001</v>
      </c>
      <c r="L15" s="306">
        <v>9.5950000000000006</v>
      </c>
      <c r="M15" s="307">
        <v>0</v>
      </c>
      <c r="N15" s="307">
        <v>2.2499999999999999E-2</v>
      </c>
      <c r="O15" s="308">
        <v>4.0259999999999998</v>
      </c>
      <c r="P15" s="308">
        <v>0.98599999999999999</v>
      </c>
      <c r="Q15" s="308">
        <v>0.98599999999999999</v>
      </c>
      <c r="R15" s="309">
        <v>8.7899999999999992E-3</v>
      </c>
      <c r="S15" s="117">
        <v>0</v>
      </c>
      <c r="T15" s="118">
        <v>0</v>
      </c>
      <c r="U15" s="236">
        <v>3.5060000000000001E-2</v>
      </c>
      <c r="V15" s="106">
        <v>0</v>
      </c>
      <c r="W15" s="10"/>
      <c r="X15" s="10"/>
    </row>
    <row r="16" spans="1:24" ht="14.25" customHeight="1" x14ac:dyDescent="0.2">
      <c r="A16" s="11"/>
      <c r="B16" s="11"/>
      <c r="C16" s="624"/>
      <c r="D16" s="655"/>
      <c r="E16" s="237" t="s">
        <v>597</v>
      </c>
      <c r="F16" s="107">
        <v>20</v>
      </c>
      <c r="G16" s="107">
        <v>40</v>
      </c>
      <c r="H16" s="108">
        <v>1.087</v>
      </c>
      <c r="I16" s="109" t="str">
        <f>VLOOKUP(H16,DLFs!$D$14:$E$19,2,FALSE)</f>
        <v>GELL</v>
      </c>
      <c r="J16" s="310">
        <v>27</v>
      </c>
      <c r="K16" s="310">
        <v>57.646000000000001</v>
      </c>
      <c r="L16" s="310">
        <v>9.5950000000000006</v>
      </c>
      <c r="M16" s="311">
        <v>0</v>
      </c>
      <c r="N16" s="311">
        <v>2.2499999999999999E-2</v>
      </c>
      <c r="O16" s="312">
        <v>4.0259999999999998</v>
      </c>
      <c r="P16" s="312">
        <v>0.98599999999999999</v>
      </c>
      <c r="Q16" s="312">
        <v>0.98599999999999999</v>
      </c>
      <c r="R16" s="313">
        <v>8.7899999999999992E-3</v>
      </c>
      <c r="S16" s="238">
        <v>0</v>
      </c>
      <c r="T16" s="239">
        <v>0</v>
      </c>
      <c r="U16" s="240">
        <v>0</v>
      </c>
      <c r="V16" s="120">
        <v>0.10967</v>
      </c>
      <c r="W16" s="10"/>
      <c r="X16" s="10"/>
    </row>
    <row r="17" spans="1:24" ht="14.25" customHeight="1" x14ac:dyDescent="0.2">
      <c r="A17" s="11"/>
      <c r="B17" s="11"/>
      <c r="C17" s="624"/>
      <c r="D17" s="653" t="s">
        <v>211</v>
      </c>
      <c r="E17" s="148" t="s">
        <v>212</v>
      </c>
      <c r="F17" s="113">
        <v>20</v>
      </c>
      <c r="G17" s="113">
        <v>40</v>
      </c>
      <c r="H17" s="97">
        <v>1.087</v>
      </c>
      <c r="I17" s="178" t="str">
        <f>VLOOKUP(H17,DLFs!$D$14:$E$19,2,FALSE)</f>
        <v>GELL</v>
      </c>
      <c r="J17" s="302">
        <v>27</v>
      </c>
      <c r="K17" s="302">
        <v>57.646000000000001</v>
      </c>
      <c r="L17" s="302">
        <v>9.5950000000000006</v>
      </c>
      <c r="M17" s="303">
        <v>0</v>
      </c>
      <c r="N17" s="303">
        <v>2.2499999999999999E-2</v>
      </c>
      <c r="O17" s="304">
        <v>6.2290000000000001</v>
      </c>
      <c r="P17" s="304">
        <v>2.1429999999999998</v>
      </c>
      <c r="Q17" s="304">
        <v>2.1429999999999998</v>
      </c>
      <c r="R17" s="305">
        <v>1.0619999999999999E-2</v>
      </c>
      <c r="S17" s="233">
        <v>0</v>
      </c>
      <c r="T17" s="234">
        <v>0</v>
      </c>
      <c r="U17" s="235">
        <v>0</v>
      </c>
      <c r="V17" s="100">
        <v>0</v>
      </c>
      <c r="W17" s="10"/>
      <c r="X17" s="10"/>
    </row>
    <row r="18" spans="1:24" ht="14.25" customHeight="1" x14ac:dyDescent="0.2">
      <c r="A18" s="11"/>
      <c r="B18" s="11"/>
      <c r="C18" s="624"/>
      <c r="D18" s="654"/>
      <c r="E18" s="62" t="s">
        <v>598</v>
      </c>
      <c r="F18" s="102">
        <v>20</v>
      </c>
      <c r="G18" s="102">
        <v>40</v>
      </c>
      <c r="H18" s="103">
        <v>1.087</v>
      </c>
      <c r="I18" s="104" t="str">
        <f>VLOOKUP(H18,DLFs!$D$14:$E$19,2,FALSE)</f>
        <v>GELL</v>
      </c>
      <c r="J18" s="306">
        <v>27</v>
      </c>
      <c r="K18" s="306">
        <v>57.646000000000001</v>
      </c>
      <c r="L18" s="306">
        <v>9.5950000000000006</v>
      </c>
      <c r="M18" s="307">
        <v>0</v>
      </c>
      <c r="N18" s="307">
        <v>2.2499999999999999E-2</v>
      </c>
      <c r="O18" s="308">
        <v>6.2290000000000001</v>
      </c>
      <c r="P18" s="308">
        <v>2.1429999999999998</v>
      </c>
      <c r="Q18" s="308">
        <v>2.1429999999999998</v>
      </c>
      <c r="R18" s="309">
        <v>1.0619999999999999E-2</v>
      </c>
      <c r="S18" s="117">
        <v>0</v>
      </c>
      <c r="T18" s="118">
        <v>0</v>
      </c>
      <c r="U18" s="236">
        <v>3.5060000000000001E-2</v>
      </c>
      <c r="V18" s="106">
        <v>0</v>
      </c>
      <c r="W18" s="10"/>
      <c r="X18" s="10"/>
    </row>
    <row r="19" spans="1:24" ht="14.25" customHeight="1" x14ac:dyDescent="0.2">
      <c r="A19" s="11"/>
      <c r="B19" s="11"/>
      <c r="C19" s="624"/>
      <c r="D19" s="655"/>
      <c r="E19" s="237" t="s">
        <v>599</v>
      </c>
      <c r="F19" s="107">
        <v>20</v>
      </c>
      <c r="G19" s="107">
        <v>40</v>
      </c>
      <c r="H19" s="108">
        <v>1.087</v>
      </c>
      <c r="I19" s="109" t="str">
        <f>VLOOKUP(H19,DLFs!$D$14:$E$19,2,FALSE)</f>
        <v>GELL</v>
      </c>
      <c r="J19" s="310">
        <v>27</v>
      </c>
      <c r="K19" s="310">
        <v>57.646000000000001</v>
      </c>
      <c r="L19" s="310">
        <v>9.5950000000000006</v>
      </c>
      <c r="M19" s="311">
        <v>0</v>
      </c>
      <c r="N19" s="311">
        <v>2.2499999999999999E-2</v>
      </c>
      <c r="O19" s="312">
        <v>6.2290000000000001</v>
      </c>
      <c r="P19" s="312">
        <v>2.1429999999999998</v>
      </c>
      <c r="Q19" s="312">
        <v>2.1429999999999998</v>
      </c>
      <c r="R19" s="313">
        <v>1.0619999999999999E-2</v>
      </c>
      <c r="S19" s="238">
        <v>0</v>
      </c>
      <c r="T19" s="239">
        <v>0</v>
      </c>
      <c r="U19" s="240">
        <v>0</v>
      </c>
      <c r="V19" s="120">
        <v>0.10967</v>
      </c>
      <c r="W19" s="10"/>
      <c r="X19" s="10"/>
    </row>
    <row r="20" spans="1:24" ht="14.25" customHeight="1" x14ac:dyDescent="0.2">
      <c r="A20" s="11"/>
      <c r="B20" s="11"/>
      <c r="C20" s="624"/>
      <c r="D20" s="653" t="s">
        <v>213</v>
      </c>
      <c r="E20" s="148" t="s">
        <v>214</v>
      </c>
      <c r="F20" s="113">
        <v>20</v>
      </c>
      <c r="G20" s="113">
        <v>40</v>
      </c>
      <c r="H20" s="97">
        <v>1.087</v>
      </c>
      <c r="I20" s="178" t="str">
        <f>VLOOKUP(H20,DLFs!$D$14:$E$19,2,FALSE)</f>
        <v>GELL</v>
      </c>
      <c r="J20" s="302">
        <v>27</v>
      </c>
      <c r="K20" s="302">
        <v>57.646000000000001</v>
      </c>
      <c r="L20" s="302">
        <v>9.5950000000000006</v>
      </c>
      <c r="M20" s="303">
        <v>0</v>
      </c>
      <c r="N20" s="303">
        <v>2.2499999999999999E-2</v>
      </c>
      <c r="O20" s="304">
        <v>8.4960000000000004</v>
      </c>
      <c r="P20" s="304">
        <v>4.2679999999999998</v>
      </c>
      <c r="Q20" s="304">
        <v>4.2679999999999998</v>
      </c>
      <c r="R20" s="305">
        <v>1.3350000000000001E-2</v>
      </c>
      <c r="S20" s="233">
        <v>0</v>
      </c>
      <c r="T20" s="234">
        <v>0</v>
      </c>
      <c r="U20" s="235">
        <v>0</v>
      </c>
      <c r="V20" s="100">
        <v>0</v>
      </c>
      <c r="W20" s="10"/>
      <c r="X20" s="10"/>
    </row>
    <row r="21" spans="1:24" ht="14.25" customHeight="1" x14ac:dyDescent="0.2">
      <c r="A21" s="11"/>
      <c r="B21" s="11"/>
      <c r="C21" s="624"/>
      <c r="D21" s="654"/>
      <c r="E21" s="62" t="s">
        <v>600</v>
      </c>
      <c r="F21" s="102">
        <v>20</v>
      </c>
      <c r="G21" s="102">
        <v>40</v>
      </c>
      <c r="H21" s="103">
        <v>1.087</v>
      </c>
      <c r="I21" s="104" t="str">
        <f>VLOOKUP(H21,DLFs!$D$14:$E$19,2,FALSE)</f>
        <v>GELL</v>
      </c>
      <c r="J21" s="306">
        <v>27</v>
      </c>
      <c r="K21" s="306">
        <v>57.646000000000001</v>
      </c>
      <c r="L21" s="306">
        <v>9.5950000000000006</v>
      </c>
      <c r="M21" s="307">
        <v>0</v>
      </c>
      <c r="N21" s="307">
        <v>2.2499999999999999E-2</v>
      </c>
      <c r="O21" s="308">
        <v>8.4960000000000004</v>
      </c>
      <c r="P21" s="308">
        <v>4.2679999999999998</v>
      </c>
      <c r="Q21" s="308">
        <v>4.2679999999999998</v>
      </c>
      <c r="R21" s="309">
        <v>1.3350000000000001E-2</v>
      </c>
      <c r="S21" s="117">
        <v>0</v>
      </c>
      <c r="T21" s="118">
        <v>0</v>
      </c>
      <c r="U21" s="236">
        <v>3.5060000000000001E-2</v>
      </c>
      <c r="V21" s="106">
        <v>0</v>
      </c>
      <c r="W21" s="10"/>
      <c r="X21" s="10"/>
    </row>
    <row r="22" spans="1:24" ht="14.25" customHeight="1" x14ac:dyDescent="0.2">
      <c r="A22" s="11"/>
      <c r="B22" s="11"/>
      <c r="C22" s="624"/>
      <c r="D22" s="655"/>
      <c r="E22" s="237" t="s">
        <v>601</v>
      </c>
      <c r="F22" s="107">
        <v>20</v>
      </c>
      <c r="G22" s="107">
        <v>40</v>
      </c>
      <c r="H22" s="108">
        <v>1.087</v>
      </c>
      <c r="I22" s="109" t="str">
        <f>VLOOKUP(H22,DLFs!$D$14:$E$19,2,FALSE)</f>
        <v>GELL</v>
      </c>
      <c r="J22" s="310">
        <v>27</v>
      </c>
      <c r="K22" s="310">
        <v>57.646000000000001</v>
      </c>
      <c r="L22" s="310">
        <v>9.5950000000000006</v>
      </c>
      <c r="M22" s="311">
        <v>0</v>
      </c>
      <c r="N22" s="311">
        <v>2.2499999999999999E-2</v>
      </c>
      <c r="O22" s="312">
        <v>8.4960000000000004</v>
      </c>
      <c r="P22" s="312">
        <v>4.2679999999999998</v>
      </c>
      <c r="Q22" s="312">
        <v>4.2679999999999998</v>
      </c>
      <c r="R22" s="313">
        <v>1.3350000000000001E-2</v>
      </c>
      <c r="S22" s="238">
        <v>0</v>
      </c>
      <c r="T22" s="239">
        <v>0</v>
      </c>
      <c r="U22" s="240">
        <v>0</v>
      </c>
      <c r="V22" s="120">
        <v>0.10967</v>
      </c>
      <c r="W22" s="10"/>
      <c r="X22" s="10"/>
    </row>
    <row r="23" spans="1:24" ht="14.25" customHeight="1" x14ac:dyDescent="0.2">
      <c r="A23" s="11"/>
      <c r="B23" s="11"/>
      <c r="C23" s="624"/>
      <c r="D23" s="653" t="s">
        <v>215</v>
      </c>
      <c r="E23" s="148" t="s">
        <v>216</v>
      </c>
      <c r="F23" s="113">
        <v>20</v>
      </c>
      <c r="G23" s="113">
        <v>40</v>
      </c>
      <c r="H23" s="97">
        <v>1.171</v>
      </c>
      <c r="I23" s="178" t="str">
        <f>VLOOKUP(H23,DLFs!$F$14:$G$19,2,FALSE)</f>
        <v>GWLL</v>
      </c>
      <c r="J23" s="302">
        <v>90</v>
      </c>
      <c r="K23" s="302">
        <v>144.30699999999999</v>
      </c>
      <c r="L23" s="302">
        <v>39.9</v>
      </c>
      <c r="M23" s="303">
        <v>0</v>
      </c>
      <c r="N23" s="303">
        <v>4.0500000000000001E-2</v>
      </c>
      <c r="O23" s="304">
        <v>4.0259999999999998</v>
      </c>
      <c r="P23" s="304">
        <v>0.98599999999999999</v>
      </c>
      <c r="Q23" s="304">
        <v>0.98599999999999999</v>
      </c>
      <c r="R23" s="305">
        <v>8.7899999999999992E-3</v>
      </c>
      <c r="S23" s="233">
        <v>0</v>
      </c>
      <c r="T23" s="234">
        <v>0</v>
      </c>
      <c r="U23" s="235">
        <v>0</v>
      </c>
      <c r="V23" s="100">
        <v>0</v>
      </c>
      <c r="W23" s="10"/>
      <c r="X23" s="10"/>
    </row>
    <row r="24" spans="1:24" ht="14.25" customHeight="1" x14ac:dyDescent="0.2">
      <c r="A24" s="11"/>
      <c r="B24" s="11"/>
      <c r="C24" s="624"/>
      <c r="D24" s="654"/>
      <c r="E24" s="62" t="s">
        <v>602</v>
      </c>
      <c r="F24" s="102">
        <v>20</v>
      </c>
      <c r="G24" s="102">
        <v>40</v>
      </c>
      <c r="H24" s="103">
        <v>1.171</v>
      </c>
      <c r="I24" s="104" t="str">
        <f>VLOOKUP(H24,DLFs!$F$14:$G$19,2,FALSE)</f>
        <v>GWLL</v>
      </c>
      <c r="J24" s="306">
        <v>90</v>
      </c>
      <c r="K24" s="306">
        <v>144.30699999999999</v>
      </c>
      <c r="L24" s="306">
        <v>39.9</v>
      </c>
      <c r="M24" s="307">
        <v>0</v>
      </c>
      <c r="N24" s="307">
        <v>4.0500000000000001E-2</v>
      </c>
      <c r="O24" s="308">
        <v>4.0259999999999998</v>
      </c>
      <c r="P24" s="308">
        <v>0.98599999999999999</v>
      </c>
      <c r="Q24" s="308">
        <v>0.98599999999999999</v>
      </c>
      <c r="R24" s="309">
        <v>8.7899999999999992E-3</v>
      </c>
      <c r="S24" s="117">
        <v>0</v>
      </c>
      <c r="T24" s="118">
        <v>0</v>
      </c>
      <c r="U24" s="236">
        <v>3.5060000000000001E-2</v>
      </c>
      <c r="V24" s="106">
        <v>0</v>
      </c>
      <c r="W24" s="10"/>
      <c r="X24" s="10"/>
    </row>
    <row r="25" spans="1:24" ht="14.25" customHeight="1" x14ac:dyDescent="0.2">
      <c r="A25" s="11"/>
      <c r="B25" s="11"/>
      <c r="C25" s="624"/>
      <c r="D25" s="655"/>
      <c r="E25" s="237" t="s">
        <v>603</v>
      </c>
      <c r="F25" s="107">
        <v>20</v>
      </c>
      <c r="G25" s="107">
        <v>40</v>
      </c>
      <c r="H25" s="108">
        <v>1.171</v>
      </c>
      <c r="I25" s="109" t="str">
        <f>VLOOKUP(H25,DLFs!$F$14:$G$19,2,FALSE)</f>
        <v>GWLL</v>
      </c>
      <c r="J25" s="310">
        <v>90</v>
      </c>
      <c r="K25" s="310">
        <v>144.30699999999999</v>
      </c>
      <c r="L25" s="310">
        <v>39.9</v>
      </c>
      <c r="M25" s="311">
        <v>0</v>
      </c>
      <c r="N25" s="311">
        <v>4.0500000000000001E-2</v>
      </c>
      <c r="O25" s="312">
        <v>4.0259999999999998</v>
      </c>
      <c r="P25" s="312">
        <v>0.98599999999999999</v>
      </c>
      <c r="Q25" s="312">
        <v>0.98599999999999999</v>
      </c>
      <c r="R25" s="313">
        <v>8.7899999999999992E-3</v>
      </c>
      <c r="S25" s="238">
        <v>0</v>
      </c>
      <c r="T25" s="239">
        <v>0</v>
      </c>
      <c r="U25" s="240">
        <v>0</v>
      </c>
      <c r="V25" s="120">
        <v>0.10967</v>
      </c>
      <c r="W25" s="10"/>
      <c r="X25" s="10"/>
    </row>
    <row r="26" spans="1:24" ht="14.25" customHeight="1" x14ac:dyDescent="0.2">
      <c r="A26" s="11"/>
      <c r="B26" s="11"/>
      <c r="C26" s="624"/>
      <c r="D26" s="653" t="s">
        <v>217</v>
      </c>
      <c r="E26" s="148" t="s">
        <v>218</v>
      </c>
      <c r="F26" s="113">
        <v>20</v>
      </c>
      <c r="G26" s="113">
        <v>40</v>
      </c>
      <c r="H26" s="97">
        <v>1.171</v>
      </c>
      <c r="I26" s="178" t="str">
        <f>VLOOKUP(H26,DLFs!$F$14:$G$19,2,FALSE)</f>
        <v>GWLL</v>
      </c>
      <c r="J26" s="302">
        <v>90</v>
      </c>
      <c r="K26" s="302">
        <v>144.30699999999999</v>
      </c>
      <c r="L26" s="302">
        <v>39.9</v>
      </c>
      <c r="M26" s="303">
        <v>0</v>
      </c>
      <c r="N26" s="303">
        <v>4.0500000000000001E-2</v>
      </c>
      <c r="O26" s="304">
        <v>6.2290000000000001</v>
      </c>
      <c r="P26" s="304">
        <v>2.1429999999999998</v>
      </c>
      <c r="Q26" s="304">
        <v>2.1429999999999998</v>
      </c>
      <c r="R26" s="305">
        <v>1.0619999999999999E-2</v>
      </c>
      <c r="S26" s="233">
        <v>0</v>
      </c>
      <c r="T26" s="234">
        <v>0</v>
      </c>
      <c r="U26" s="235">
        <v>0</v>
      </c>
      <c r="V26" s="100">
        <v>0</v>
      </c>
      <c r="W26" s="10"/>
      <c r="X26" s="10"/>
    </row>
    <row r="27" spans="1:24" ht="14.25" customHeight="1" x14ac:dyDescent="0.2">
      <c r="A27" s="11"/>
      <c r="B27" s="11"/>
      <c r="C27" s="624"/>
      <c r="D27" s="654"/>
      <c r="E27" s="62" t="s">
        <v>604</v>
      </c>
      <c r="F27" s="102">
        <v>20</v>
      </c>
      <c r="G27" s="102">
        <v>40</v>
      </c>
      <c r="H27" s="103">
        <v>1.171</v>
      </c>
      <c r="I27" s="104" t="str">
        <f>VLOOKUP(H27,DLFs!$F$14:$G$19,2,FALSE)</f>
        <v>GWLL</v>
      </c>
      <c r="J27" s="306">
        <v>90</v>
      </c>
      <c r="K27" s="306">
        <v>144.30699999999999</v>
      </c>
      <c r="L27" s="306">
        <v>39.9</v>
      </c>
      <c r="M27" s="307">
        <v>0</v>
      </c>
      <c r="N27" s="307">
        <v>4.0500000000000001E-2</v>
      </c>
      <c r="O27" s="308">
        <v>6.2290000000000001</v>
      </c>
      <c r="P27" s="308">
        <v>2.1429999999999998</v>
      </c>
      <c r="Q27" s="308">
        <v>2.1429999999999998</v>
      </c>
      <c r="R27" s="309">
        <v>1.0619999999999999E-2</v>
      </c>
      <c r="S27" s="117">
        <v>0</v>
      </c>
      <c r="T27" s="118">
        <v>0</v>
      </c>
      <c r="U27" s="236">
        <v>3.5060000000000001E-2</v>
      </c>
      <c r="V27" s="106">
        <v>0</v>
      </c>
      <c r="W27" s="10"/>
      <c r="X27" s="10"/>
    </row>
    <row r="28" spans="1:24" ht="14.25" customHeight="1" x14ac:dyDescent="0.2">
      <c r="A28" s="11"/>
      <c r="B28" s="11"/>
      <c r="C28" s="624"/>
      <c r="D28" s="655"/>
      <c r="E28" s="237" t="s">
        <v>605</v>
      </c>
      <c r="F28" s="107">
        <v>20</v>
      </c>
      <c r="G28" s="107">
        <v>40</v>
      </c>
      <c r="H28" s="108">
        <v>1.171</v>
      </c>
      <c r="I28" s="109" t="str">
        <f>VLOOKUP(H28,DLFs!$F$14:$G$19,2,FALSE)</f>
        <v>GWLL</v>
      </c>
      <c r="J28" s="310">
        <v>90</v>
      </c>
      <c r="K28" s="310">
        <v>144.30699999999999</v>
      </c>
      <c r="L28" s="310">
        <v>39.9</v>
      </c>
      <c r="M28" s="311">
        <v>0</v>
      </c>
      <c r="N28" s="311">
        <v>4.0500000000000001E-2</v>
      </c>
      <c r="O28" s="312">
        <v>6.2290000000000001</v>
      </c>
      <c r="P28" s="312">
        <v>2.1429999999999998</v>
      </c>
      <c r="Q28" s="312">
        <v>2.1429999999999998</v>
      </c>
      <c r="R28" s="313">
        <v>1.0619999999999999E-2</v>
      </c>
      <c r="S28" s="238">
        <v>0</v>
      </c>
      <c r="T28" s="239">
        <v>0</v>
      </c>
      <c r="U28" s="240">
        <v>0</v>
      </c>
      <c r="V28" s="120">
        <v>0.10967</v>
      </c>
      <c r="W28" s="10"/>
      <c r="X28" s="10"/>
    </row>
    <row r="29" spans="1:24" ht="14.25" customHeight="1" x14ac:dyDescent="0.2">
      <c r="A29" s="11"/>
      <c r="B29" s="11"/>
      <c r="C29" s="624"/>
      <c r="D29" s="653" t="s">
        <v>219</v>
      </c>
      <c r="E29" s="148" t="s">
        <v>220</v>
      </c>
      <c r="F29" s="113">
        <v>20</v>
      </c>
      <c r="G29" s="113">
        <v>40</v>
      </c>
      <c r="H29" s="97">
        <v>1.171</v>
      </c>
      <c r="I29" s="178" t="str">
        <f>VLOOKUP(H29,DLFs!$F$14:$G$19,2,FALSE)</f>
        <v>GWLL</v>
      </c>
      <c r="J29" s="302">
        <v>90</v>
      </c>
      <c r="K29" s="302">
        <v>144.30699999999999</v>
      </c>
      <c r="L29" s="302">
        <v>39.9</v>
      </c>
      <c r="M29" s="303">
        <v>0</v>
      </c>
      <c r="N29" s="303">
        <v>4.0500000000000001E-2</v>
      </c>
      <c r="O29" s="304">
        <v>8.4960000000000004</v>
      </c>
      <c r="P29" s="304">
        <v>4.2679999999999998</v>
      </c>
      <c r="Q29" s="304">
        <v>4.2679999999999998</v>
      </c>
      <c r="R29" s="305">
        <v>1.3350000000000001E-2</v>
      </c>
      <c r="S29" s="233">
        <v>0</v>
      </c>
      <c r="T29" s="234">
        <v>0</v>
      </c>
      <c r="U29" s="235">
        <v>0</v>
      </c>
      <c r="V29" s="100">
        <v>0</v>
      </c>
      <c r="W29" s="10"/>
      <c r="X29" s="10"/>
    </row>
    <row r="30" spans="1:24" ht="14.25" customHeight="1" x14ac:dyDescent="0.2">
      <c r="A30" s="11"/>
      <c r="B30" s="11"/>
      <c r="C30" s="624"/>
      <c r="D30" s="654"/>
      <c r="E30" s="62" t="s">
        <v>606</v>
      </c>
      <c r="F30" s="102">
        <v>20</v>
      </c>
      <c r="G30" s="102">
        <v>40</v>
      </c>
      <c r="H30" s="103">
        <v>1.171</v>
      </c>
      <c r="I30" s="104" t="str">
        <f>VLOOKUP(H30,DLFs!$F$14:$G$19,2,FALSE)</f>
        <v>GWLL</v>
      </c>
      <c r="J30" s="306">
        <v>90</v>
      </c>
      <c r="K30" s="306">
        <v>144.30699999999999</v>
      </c>
      <c r="L30" s="306">
        <v>39.9</v>
      </c>
      <c r="M30" s="307">
        <v>0</v>
      </c>
      <c r="N30" s="307">
        <v>4.0500000000000001E-2</v>
      </c>
      <c r="O30" s="308">
        <v>8.4960000000000004</v>
      </c>
      <c r="P30" s="308">
        <v>4.2679999999999998</v>
      </c>
      <c r="Q30" s="308">
        <v>4.2679999999999998</v>
      </c>
      <c r="R30" s="309">
        <v>1.3350000000000001E-2</v>
      </c>
      <c r="S30" s="117">
        <v>0</v>
      </c>
      <c r="T30" s="118">
        <v>0</v>
      </c>
      <c r="U30" s="236">
        <v>3.5060000000000001E-2</v>
      </c>
      <c r="V30" s="106">
        <v>0</v>
      </c>
      <c r="W30" s="10"/>
      <c r="X30" s="10"/>
    </row>
    <row r="31" spans="1:24" ht="14.25" customHeight="1" x14ac:dyDescent="0.2">
      <c r="A31" s="11"/>
      <c r="B31" s="11"/>
      <c r="C31" s="624"/>
      <c r="D31" s="655"/>
      <c r="E31" s="237" t="s">
        <v>607</v>
      </c>
      <c r="F31" s="107">
        <v>20</v>
      </c>
      <c r="G31" s="107">
        <v>40</v>
      </c>
      <c r="H31" s="108">
        <v>1.171</v>
      </c>
      <c r="I31" s="109" t="str">
        <f>VLOOKUP(H31,DLFs!$F$14:$G$19,2,FALSE)</f>
        <v>GWLL</v>
      </c>
      <c r="J31" s="310">
        <v>90</v>
      </c>
      <c r="K31" s="310">
        <v>144.30699999999999</v>
      </c>
      <c r="L31" s="310">
        <v>39.9</v>
      </c>
      <c r="M31" s="311">
        <v>0</v>
      </c>
      <c r="N31" s="311">
        <v>4.0500000000000001E-2</v>
      </c>
      <c r="O31" s="312">
        <v>8.4960000000000004</v>
      </c>
      <c r="P31" s="312">
        <v>4.2679999999999998</v>
      </c>
      <c r="Q31" s="312">
        <v>4.2679999999999998</v>
      </c>
      <c r="R31" s="313">
        <v>1.3350000000000001E-2</v>
      </c>
      <c r="S31" s="238">
        <v>0</v>
      </c>
      <c r="T31" s="239">
        <v>0</v>
      </c>
      <c r="U31" s="240">
        <v>0</v>
      </c>
      <c r="V31" s="120">
        <v>0.10967</v>
      </c>
      <c r="W31" s="10"/>
      <c r="X31" s="10"/>
    </row>
    <row r="32" spans="1:24" ht="14.25" customHeight="1" x14ac:dyDescent="0.2">
      <c r="A32" s="11"/>
      <c r="B32" s="11"/>
      <c r="C32" s="624"/>
      <c r="D32" s="653" t="s">
        <v>221</v>
      </c>
      <c r="E32" s="148" t="s">
        <v>222</v>
      </c>
      <c r="F32" s="113">
        <v>20</v>
      </c>
      <c r="G32" s="113">
        <v>40</v>
      </c>
      <c r="H32" s="97">
        <v>1.073</v>
      </c>
      <c r="I32" s="178" t="str">
        <f>VLOOKUP(H32,DLFs!$H$14:$I$19,2,FALSE)</f>
        <v>GMLL</v>
      </c>
      <c r="J32" s="302">
        <v>18</v>
      </c>
      <c r="K32" s="302">
        <v>57.625</v>
      </c>
      <c r="L32" s="302">
        <v>2.1</v>
      </c>
      <c r="M32" s="303">
        <v>0</v>
      </c>
      <c r="N32" s="303">
        <v>8.9999999999999993E-3</v>
      </c>
      <c r="O32" s="730">
        <v>3.6389999999999998</v>
      </c>
      <c r="P32" s="304">
        <v>0.63</v>
      </c>
      <c r="Q32" s="304">
        <v>0.63</v>
      </c>
      <c r="R32" s="305">
        <v>7.2000000000000005E-4</v>
      </c>
      <c r="S32" s="233">
        <v>0</v>
      </c>
      <c r="T32" s="234">
        <v>0</v>
      </c>
      <c r="U32" s="235">
        <v>0</v>
      </c>
      <c r="V32" s="100">
        <v>0</v>
      </c>
      <c r="W32" s="10"/>
      <c r="X32" s="10"/>
    </row>
    <row r="33" spans="1:24" ht="14.25" customHeight="1" x14ac:dyDescent="0.2">
      <c r="A33" s="11"/>
      <c r="B33" s="11"/>
      <c r="C33" s="624"/>
      <c r="D33" s="654"/>
      <c r="E33" s="62" t="s">
        <v>608</v>
      </c>
      <c r="F33" s="102">
        <v>20</v>
      </c>
      <c r="G33" s="102">
        <v>40</v>
      </c>
      <c r="H33" s="103">
        <v>1.073</v>
      </c>
      <c r="I33" s="104" t="str">
        <f>VLOOKUP(H33,DLFs!$H$14:$I$19,2,FALSE)</f>
        <v>GMLL</v>
      </c>
      <c r="J33" s="306">
        <v>18</v>
      </c>
      <c r="K33" s="306">
        <v>57.625</v>
      </c>
      <c r="L33" s="306">
        <v>2.1</v>
      </c>
      <c r="M33" s="307">
        <v>0</v>
      </c>
      <c r="N33" s="307">
        <v>8.9999999999999993E-3</v>
      </c>
      <c r="O33" s="731">
        <v>3.6389999999999998</v>
      </c>
      <c r="P33" s="308">
        <v>0.63</v>
      </c>
      <c r="Q33" s="308">
        <v>0.63</v>
      </c>
      <c r="R33" s="309">
        <v>7.2000000000000005E-4</v>
      </c>
      <c r="S33" s="117">
        <v>0</v>
      </c>
      <c r="T33" s="118">
        <v>0</v>
      </c>
      <c r="U33" s="236">
        <v>3.5060000000000001E-2</v>
      </c>
      <c r="V33" s="106">
        <v>0</v>
      </c>
      <c r="W33" s="10"/>
      <c r="X33" s="10"/>
    </row>
    <row r="34" spans="1:24" s="241" customFormat="1" ht="14.25" customHeight="1" x14ac:dyDescent="0.2">
      <c r="A34" s="11"/>
      <c r="B34" s="11"/>
      <c r="C34" s="625"/>
      <c r="D34" s="655"/>
      <c r="E34" s="237" t="s">
        <v>609</v>
      </c>
      <c r="F34" s="107">
        <v>20</v>
      </c>
      <c r="G34" s="107">
        <v>40</v>
      </c>
      <c r="H34" s="108">
        <v>1.073</v>
      </c>
      <c r="I34" s="109" t="str">
        <f>VLOOKUP(H34,DLFs!$H$14:$I$19,2,FALSE)</f>
        <v>GMLL</v>
      </c>
      <c r="J34" s="310">
        <v>18</v>
      </c>
      <c r="K34" s="310">
        <v>57.625</v>
      </c>
      <c r="L34" s="310">
        <v>2.1</v>
      </c>
      <c r="M34" s="311">
        <v>0</v>
      </c>
      <c r="N34" s="311">
        <v>8.9999999999999993E-3</v>
      </c>
      <c r="O34" s="732">
        <v>3.6389999999999998</v>
      </c>
      <c r="P34" s="312">
        <v>0.63</v>
      </c>
      <c r="Q34" s="312">
        <v>0.63</v>
      </c>
      <c r="R34" s="313">
        <v>7.2000000000000005E-4</v>
      </c>
      <c r="S34" s="238">
        <v>0</v>
      </c>
      <c r="T34" s="239">
        <v>0</v>
      </c>
      <c r="U34" s="240">
        <v>0</v>
      </c>
      <c r="V34" s="120">
        <v>0.10967</v>
      </c>
      <c r="W34" s="3"/>
      <c r="X34" s="3"/>
    </row>
    <row r="35" spans="1:24" s="241" customFormat="1" x14ac:dyDescent="0.2">
      <c r="A35" s="11"/>
      <c r="B35" s="11"/>
      <c r="C35" s="11"/>
      <c r="D35" s="11"/>
      <c r="E35" s="11"/>
      <c r="F35" s="11"/>
      <c r="G35" s="11"/>
      <c r="H35" s="11"/>
      <c r="I35" s="11"/>
      <c r="J35" s="11"/>
      <c r="K35" s="11"/>
      <c r="L35" s="11"/>
      <c r="M35" s="11"/>
      <c r="N35" s="11"/>
      <c r="O35" s="11"/>
      <c r="P35" s="11"/>
      <c r="Q35" s="11"/>
      <c r="R35" s="11"/>
      <c r="S35" s="11"/>
      <c r="T35" s="11"/>
      <c r="U35" s="11"/>
      <c r="V35" s="3"/>
      <c r="W35" s="3"/>
      <c r="X35" s="3"/>
    </row>
    <row r="36" spans="1:24" x14ac:dyDescent="0.2">
      <c r="A36" s="11"/>
      <c r="B36" s="11"/>
      <c r="C36" s="10" t="s">
        <v>98</v>
      </c>
      <c r="D36" s="11"/>
      <c r="E36" s="11"/>
      <c r="F36" s="11"/>
      <c r="G36" s="11"/>
      <c r="H36" s="225"/>
      <c r="I36" s="225"/>
      <c r="J36" s="225"/>
      <c r="K36" s="11"/>
      <c r="L36" s="11"/>
      <c r="M36" s="11"/>
      <c r="N36" s="11"/>
      <c r="O36" s="11"/>
      <c r="P36" s="11"/>
      <c r="Q36" s="11"/>
      <c r="R36" s="11"/>
      <c r="S36" s="11"/>
      <c r="T36" s="11"/>
      <c r="U36" s="11"/>
      <c r="V36" s="10"/>
      <c r="W36" s="10"/>
      <c r="X36" s="10"/>
    </row>
    <row r="37" spans="1:24" x14ac:dyDescent="0.2">
      <c r="A37" s="11"/>
      <c r="B37" s="11"/>
      <c r="C37" s="225" t="s">
        <v>99</v>
      </c>
      <c r="D37" s="11"/>
      <c r="E37" s="11"/>
      <c r="F37" s="11"/>
      <c r="G37" s="11"/>
      <c r="H37" s="225"/>
      <c r="I37" s="225"/>
      <c r="J37" s="225"/>
      <c r="K37" s="11"/>
      <c r="L37" s="11"/>
      <c r="M37" s="11"/>
      <c r="N37" s="11"/>
      <c r="O37" s="11"/>
      <c r="P37" s="11"/>
      <c r="Q37" s="11"/>
      <c r="R37" s="11"/>
      <c r="S37" s="11"/>
      <c r="T37" s="11"/>
      <c r="U37" s="11"/>
      <c r="V37" s="10"/>
      <c r="W37" s="10"/>
      <c r="X37" s="10"/>
    </row>
    <row r="38" spans="1:24" x14ac:dyDescent="0.2">
      <c r="A38" s="11"/>
      <c r="B38" s="11"/>
      <c r="C38" s="11"/>
      <c r="D38" s="11"/>
      <c r="E38" s="11"/>
      <c r="F38" s="11"/>
      <c r="G38" s="11"/>
      <c r="H38" s="225"/>
      <c r="I38" s="11"/>
      <c r="J38" s="225"/>
      <c r="K38" s="11"/>
      <c r="L38" s="11"/>
      <c r="M38" s="11"/>
      <c r="N38" s="11"/>
      <c r="O38" s="11"/>
      <c r="P38" s="11"/>
      <c r="Q38" s="11"/>
      <c r="R38" s="11"/>
      <c r="S38" s="11"/>
      <c r="T38" s="11"/>
      <c r="U38" s="11"/>
      <c r="V38" s="10"/>
      <c r="W38" s="10"/>
      <c r="X38" s="10"/>
    </row>
    <row r="39" spans="1:24" ht="15" customHeight="1" x14ac:dyDescent="0.2">
      <c r="A39" s="1"/>
      <c r="B39" s="93"/>
      <c r="C39" s="594" t="s">
        <v>1</v>
      </c>
      <c r="D39" s="595"/>
      <c r="E39" s="595"/>
      <c r="F39" s="595"/>
      <c r="G39" s="595"/>
      <c r="H39" s="595"/>
      <c r="I39" s="595"/>
      <c r="J39" s="595"/>
      <c r="K39" s="595"/>
      <c r="L39" s="595"/>
      <c r="M39" s="595"/>
      <c r="N39" s="595"/>
      <c r="O39" s="595"/>
      <c r="P39" s="595"/>
      <c r="Q39" s="595"/>
      <c r="R39" s="596"/>
      <c r="S39" s="11"/>
      <c r="T39" s="11"/>
      <c r="U39" s="11"/>
      <c r="V39" s="10"/>
      <c r="W39" s="10"/>
      <c r="X39" s="10"/>
    </row>
    <row r="40" spans="1:24" ht="41.25" customHeight="1" x14ac:dyDescent="0.2">
      <c r="A40" s="1">
        <v>8</v>
      </c>
      <c r="B40" s="93"/>
      <c r="C40" s="597" t="s">
        <v>610</v>
      </c>
      <c r="D40" s="598"/>
      <c r="E40" s="598"/>
      <c r="F40" s="598"/>
      <c r="G40" s="598"/>
      <c r="H40" s="598"/>
      <c r="I40" s="598"/>
      <c r="J40" s="598"/>
      <c r="K40" s="598"/>
      <c r="L40" s="598"/>
      <c r="M40" s="598"/>
      <c r="N40" s="598"/>
      <c r="O40" s="598"/>
      <c r="P40" s="598"/>
      <c r="Q40" s="598"/>
      <c r="R40" s="599"/>
      <c r="S40" s="11"/>
      <c r="T40" s="11"/>
      <c r="U40" s="11"/>
      <c r="V40" s="10"/>
      <c r="W40" s="10"/>
      <c r="X40" s="10"/>
    </row>
    <row r="41" spans="1:24" ht="30" customHeight="1" x14ac:dyDescent="0.2">
      <c r="A41" s="1"/>
      <c r="B41" s="93"/>
      <c r="C41" s="600" t="s">
        <v>26</v>
      </c>
      <c r="D41" s="600" t="s">
        <v>27</v>
      </c>
      <c r="E41" s="600" t="s">
        <v>3</v>
      </c>
      <c r="F41" s="600" t="s">
        <v>151</v>
      </c>
      <c r="G41" s="603" t="s">
        <v>28</v>
      </c>
      <c r="H41" s="604"/>
      <c r="I41" s="618" t="s">
        <v>29</v>
      </c>
      <c r="J41" s="618"/>
      <c r="K41" s="618"/>
      <c r="L41" s="620" t="s">
        <v>30</v>
      </c>
      <c r="M41" s="620"/>
      <c r="N41" s="620"/>
      <c r="O41" s="615" t="s">
        <v>31</v>
      </c>
      <c r="P41" s="616"/>
      <c r="Q41" s="661" t="s">
        <v>593</v>
      </c>
      <c r="R41" s="662"/>
      <c r="S41" s="11"/>
      <c r="T41" s="11"/>
      <c r="U41" s="11"/>
      <c r="V41" s="10"/>
      <c r="W41" s="10"/>
      <c r="X41" s="10"/>
    </row>
    <row r="42" spans="1:24" ht="39.950000000000003" customHeight="1" x14ac:dyDescent="0.2">
      <c r="A42" s="1"/>
      <c r="B42" s="93"/>
      <c r="C42" s="601"/>
      <c r="D42" s="601"/>
      <c r="E42" s="601"/>
      <c r="F42" s="601"/>
      <c r="G42" s="605"/>
      <c r="H42" s="606"/>
      <c r="I42" s="617" t="s">
        <v>4</v>
      </c>
      <c r="J42" s="617" t="s">
        <v>611</v>
      </c>
      <c r="K42" s="617" t="s">
        <v>7</v>
      </c>
      <c r="L42" s="619" t="s">
        <v>9</v>
      </c>
      <c r="M42" s="619" t="s">
        <v>612</v>
      </c>
      <c r="N42" s="619" t="s">
        <v>11</v>
      </c>
      <c r="O42" s="621" t="s">
        <v>34</v>
      </c>
      <c r="P42" s="621" t="s">
        <v>35</v>
      </c>
      <c r="Q42" s="659" t="s">
        <v>594</v>
      </c>
      <c r="R42" s="659" t="s">
        <v>595</v>
      </c>
      <c r="S42" s="10"/>
      <c r="T42" s="11"/>
      <c r="U42" s="11"/>
      <c r="V42" s="10"/>
      <c r="W42" s="10"/>
      <c r="X42" s="10"/>
    </row>
    <row r="43" spans="1:24" ht="39.950000000000003" customHeight="1" x14ac:dyDescent="0.2">
      <c r="A43" s="1"/>
      <c r="B43" s="93"/>
      <c r="C43" s="601"/>
      <c r="D43" s="601"/>
      <c r="E43" s="601"/>
      <c r="F43" s="602"/>
      <c r="G43" s="607"/>
      <c r="H43" s="608"/>
      <c r="I43" s="618"/>
      <c r="J43" s="618"/>
      <c r="K43" s="618"/>
      <c r="L43" s="620"/>
      <c r="M43" s="620"/>
      <c r="N43" s="620"/>
      <c r="O43" s="622"/>
      <c r="P43" s="622"/>
      <c r="Q43" s="660"/>
      <c r="R43" s="660"/>
      <c r="S43" s="10"/>
      <c r="T43" s="11"/>
      <c r="U43" s="11"/>
      <c r="V43" s="10"/>
      <c r="W43" s="10"/>
      <c r="X43" s="10"/>
    </row>
    <row r="44" spans="1:24" ht="35.1" customHeight="1" x14ac:dyDescent="0.2">
      <c r="A44" s="1"/>
      <c r="B44" s="93"/>
      <c r="C44" s="602"/>
      <c r="D44" s="602"/>
      <c r="E44" s="602"/>
      <c r="F44" s="215" t="s">
        <v>23</v>
      </c>
      <c r="G44" s="215" t="s">
        <v>12</v>
      </c>
      <c r="H44" s="215" t="s">
        <v>13</v>
      </c>
      <c r="I44" s="159" t="s">
        <v>14</v>
      </c>
      <c r="J44" s="159" t="s">
        <v>153</v>
      </c>
      <c r="K44" s="228" t="s">
        <v>17</v>
      </c>
      <c r="L44" s="176" t="s">
        <v>14</v>
      </c>
      <c r="M44" s="176" t="s">
        <v>153</v>
      </c>
      <c r="N44" s="229" t="s">
        <v>17</v>
      </c>
      <c r="O44" s="230" t="s">
        <v>14</v>
      </c>
      <c r="P44" s="231" t="s">
        <v>17</v>
      </c>
      <c r="Q44" s="232" t="s">
        <v>14</v>
      </c>
      <c r="R44" s="232" t="s">
        <v>14</v>
      </c>
      <c r="S44" s="10"/>
      <c r="T44" s="11"/>
      <c r="U44" s="11"/>
      <c r="V44" s="10"/>
      <c r="W44" s="10"/>
      <c r="X44" s="10"/>
    </row>
    <row r="45" spans="1:24" ht="14.25" customHeight="1" x14ac:dyDescent="0.2">
      <c r="A45" s="94"/>
      <c r="B45" s="94"/>
      <c r="C45" s="623" t="s">
        <v>149</v>
      </c>
      <c r="D45" s="653" t="s">
        <v>154</v>
      </c>
      <c r="E45" s="95" t="s">
        <v>155</v>
      </c>
      <c r="F45" s="113">
        <v>400</v>
      </c>
      <c r="G45" s="97">
        <v>1.075</v>
      </c>
      <c r="H45" s="178" t="str">
        <f>VLOOKUP(G45,DLFs!$D$14:$E$19,2,FALSE)</f>
        <v>GELB</v>
      </c>
      <c r="I45" s="314">
        <v>338.4</v>
      </c>
      <c r="J45" s="314">
        <v>18.8</v>
      </c>
      <c r="K45" s="315">
        <v>3.2000000000000002E-3</v>
      </c>
      <c r="L45" s="314">
        <v>15.853999999999999</v>
      </c>
      <c r="M45" s="314">
        <v>0.98599999999999999</v>
      </c>
      <c r="N45" s="315">
        <v>8.7899999999999992E-3</v>
      </c>
      <c r="O45" s="99">
        <v>0</v>
      </c>
      <c r="P45" s="235">
        <v>0</v>
      </c>
      <c r="Q45" s="235">
        <v>3.5060000000000001E-2</v>
      </c>
      <c r="R45" s="100">
        <v>0.10967</v>
      </c>
      <c r="S45" s="10"/>
      <c r="T45" s="11"/>
      <c r="U45" s="11"/>
      <c r="V45" s="10"/>
      <c r="W45" s="10"/>
      <c r="X45" s="10"/>
    </row>
    <row r="46" spans="1:24" ht="14.25" customHeight="1" x14ac:dyDescent="0.2">
      <c r="A46" s="94"/>
      <c r="B46" s="94"/>
      <c r="C46" s="624"/>
      <c r="D46" s="654"/>
      <c r="E46" s="95" t="s">
        <v>587</v>
      </c>
      <c r="F46" s="102">
        <v>400</v>
      </c>
      <c r="G46" s="103">
        <v>1.075</v>
      </c>
      <c r="H46" s="104" t="str">
        <f>VLOOKUP(G46,DLFs!$D$14:$E$19,2,FALSE)</f>
        <v>GELB</v>
      </c>
      <c r="I46" s="316">
        <v>338.4</v>
      </c>
      <c r="J46" s="316">
        <v>18.8</v>
      </c>
      <c r="K46" s="317">
        <v>3.2000000000000002E-3</v>
      </c>
      <c r="L46" s="316">
        <v>15.853999999999999</v>
      </c>
      <c r="M46" s="316">
        <v>0.98599999999999999</v>
      </c>
      <c r="N46" s="317">
        <v>8.7899999999999992E-3</v>
      </c>
      <c r="O46" s="105">
        <v>0</v>
      </c>
      <c r="P46" s="236">
        <v>0</v>
      </c>
      <c r="Q46" s="236">
        <v>0</v>
      </c>
      <c r="R46" s="106">
        <v>0</v>
      </c>
      <c r="S46" s="10"/>
      <c r="T46" s="11"/>
      <c r="U46" s="11"/>
      <c r="V46" s="10"/>
      <c r="W46" s="10"/>
      <c r="X46" s="10"/>
    </row>
    <row r="47" spans="1:24" ht="14.25" customHeight="1" x14ac:dyDescent="0.2">
      <c r="A47" s="94"/>
      <c r="B47" s="94"/>
      <c r="C47" s="624"/>
      <c r="D47" s="654"/>
      <c r="E47" s="95" t="s">
        <v>613</v>
      </c>
      <c r="F47" s="102">
        <v>400</v>
      </c>
      <c r="G47" s="103">
        <v>1.075</v>
      </c>
      <c r="H47" s="104" t="str">
        <f>VLOOKUP(G47,DLFs!$D$14:$E$19,2,FALSE)</f>
        <v>GELB</v>
      </c>
      <c r="I47" s="316">
        <v>338.4</v>
      </c>
      <c r="J47" s="316">
        <v>18.8</v>
      </c>
      <c r="K47" s="317">
        <v>3.2000000000000002E-3</v>
      </c>
      <c r="L47" s="316">
        <v>15.853999999999999</v>
      </c>
      <c r="M47" s="316">
        <v>0.98599999999999999</v>
      </c>
      <c r="N47" s="317">
        <v>8.7899999999999992E-3</v>
      </c>
      <c r="O47" s="105">
        <v>0</v>
      </c>
      <c r="P47" s="236">
        <v>0</v>
      </c>
      <c r="Q47" s="236">
        <v>3.5060000000000001E-2</v>
      </c>
      <c r="R47" s="106">
        <v>0</v>
      </c>
      <c r="S47" s="10"/>
      <c r="T47" s="11"/>
      <c r="U47" s="11"/>
      <c r="V47" s="10"/>
      <c r="W47" s="10"/>
      <c r="X47" s="10"/>
    </row>
    <row r="48" spans="1:24" ht="14.25" customHeight="1" x14ac:dyDescent="0.2">
      <c r="A48" s="94"/>
      <c r="B48" s="94"/>
      <c r="C48" s="624"/>
      <c r="D48" s="655"/>
      <c r="E48" s="42" t="s">
        <v>614</v>
      </c>
      <c r="F48" s="107">
        <v>400</v>
      </c>
      <c r="G48" s="242">
        <v>1.075</v>
      </c>
      <c r="H48" s="109" t="str">
        <f>VLOOKUP(G48,DLFs!$D$14:$E$19,2,FALSE)</f>
        <v>GELB</v>
      </c>
      <c r="I48" s="318">
        <v>338.4</v>
      </c>
      <c r="J48" s="318">
        <v>18.8</v>
      </c>
      <c r="K48" s="319">
        <v>3.2000000000000002E-3</v>
      </c>
      <c r="L48" s="318">
        <v>15.853999999999999</v>
      </c>
      <c r="M48" s="318">
        <v>0.98599999999999999</v>
      </c>
      <c r="N48" s="319">
        <v>8.7899999999999992E-3</v>
      </c>
      <c r="O48" s="243">
        <v>0</v>
      </c>
      <c r="P48" s="240">
        <v>0</v>
      </c>
      <c r="Q48" s="240">
        <v>0</v>
      </c>
      <c r="R48" s="120">
        <v>0.10967</v>
      </c>
      <c r="S48" s="10"/>
      <c r="T48" s="11"/>
      <c r="U48" s="11"/>
      <c r="V48" s="10"/>
      <c r="W48" s="10"/>
      <c r="X48" s="10"/>
    </row>
    <row r="49" spans="1:24" ht="14.25" customHeight="1" x14ac:dyDescent="0.2">
      <c r="A49" s="94"/>
      <c r="B49" s="94"/>
      <c r="C49" s="624"/>
      <c r="D49" s="653" t="s">
        <v>156</v>
      </c>
      <c r="E49" s="95" t="s">
        <v>157</v>
      </c>
      <c r="F49" s="96">
        <v>400</v>
      </c>
      <c r="G49" s="97">
        <v>1.075</v>
      </c>
      <c r="H49" s="244" t="str">
        <f>VLOOKUP(G49,DLFs!$D$14:$E$19,2,FALSE)</f>
        <v>GELB</v>
      </c>
      <c r="I49" s="314">
        <v>338.4</v>
      </c>
      <c r="J49" s="314">
        <v>18.8</v>
      </c>
      <c r="K49" s="315">
        <v>3.2000000000000002E-3</v>
      </c>
      <c r="L49" s="314">
        <v>31.936</v>
      </c>
      <c r="M49" s="314">
        <v>2.1429999999999998</v>
      </c>
      <c r="N49" s="315">
        <v>1.0619999999999999E-2</v>
      </c>
      <c r="O49" s="105">
        <v>0</v>
      </c>
      <c r="P49" s="106">
        <v>0</v>
      </c>
      <c r="Q49" s="235">
        <v>3.5060000000000001E-2</v>
      </c>
      <c r="R49" s="100">
        <v>0.10967</v>
      </c>
      <c r="S49" s="11"/>
      <c r="T49" s="11"/>
      <c r="U49" s="11"/>
      <c r="V49" s="10"/>
      <c r="W49" s="10"/>
      <c r="X49" s="10"/>
    </row>
    <row r="50" spans="1:24" ht="14.25" customHeight="1" x14ac:dyDescent="0.2">
      <c r="A50" s="94"/>
      <c r="B50" s="94"/>
      <c r="C50" s="624"/>
      <c r="D50" s="654"/>
      <c r="E50" s="95" t="s">
        <v>615</v>
      </c>
      <c r="F50" s="96">
        <v>400</v>
      </c>
      <c r="G50" s="103">
        <v>1.075</v>
      </c>
      <c r="H50" s="244" t="str">
        <f>VLOOKUP(G50,DLFs!$D$14:$E$19,2,FALSE)</f>
        <v>GELB</v>
      </c>
      <c r="I50" s="316">
        <v>338.4</v>
      </c>
      <c r="J50" s="316">
        <v>18.8</v>
      </c>
      <c r="K50" s="317">
        <v>3.2000000000000002E-3</v>
      </c>
      <c r="L50" s="316">
        <v>31.936</v>
      </c>
      <c r="M50" s="316">
        <v>2.1429999999999998</v>
      </c>
      <c r="N50" s="317">
        <v>1.0619999999999999E-2</v>
      </c>
      <c r="O50" s="105">
        <v>0</v>
      </c>
      <c r="P50" s="106">
        <v>0</v>
      </c>
      <c r="Q50" s="236">
        <v>0</v>
      </c>
      <c r="R50" s="106">
        <v>0</v>
      </c>
      <c r="S50" s="11"/>
      <c r="T50" s="11"/>
      <c r="U50" s="11"/>
      <c r="V50" s="10"/>
      <c r="W50" s="10"/>
      <c r="X50" s="10"/>
    </row>
    <row r="51" spans="1:24" ht="14.25" customHeight="1" x14ac:dyDescent="0.2">
      <c r="A51" s="94"/>
      <c r="B51" s="94"/>
      <c r="C51" s="624"/>
      <c r="D51" s="654"/>
      <c r="E51" s="95" t="s">
        <v>616</v>
      </c>
      <c r="F51" s="96">
        <v>400</v>
      </c>
      <c r="G51" s="103">
        <v>1.075</v>
      </c>
      <c r="H51" s="244" t="str">
        <f>VLOOKUP(G51,DLFs!$D$14:$E$19,2,FALSE)</f>
        <v>GELB</v>
      </c>
      <c r="I51" s="316">
        <v>338.4</v>
      </c>
      <c r="J51" s="316">
        <v>18.8</v>
      </c>
      <c r="K51" s="317">
        <v>3.2000000000000002E-3</v>
      </c>
      <c r="L51" s="316">
        <v>31.936</v>
      </c>
      <c r="M51" s="316">
        <v>2.1429999999999998</v>
      </c>
      <c r="N51" s="317">
        <v>1.0619999999999999E-2</v>
      </c>
      <c r="O51" s="105">
        <v>0</v>
      </c>
      <c r="P51" s="106">
        <v>0</v>
      </c>
      <c r="Q51" s="236">
        <v>3.5060000000000001E-2</v>
      </c>
      <c r="R51" s="106">
        <v>0</v>
      </c>
      <c r="S51" s="11"/>
      <c r="T51" s="11"/>
      <c r="U51" s="11"/>
      <c r="V51" s="10"/>
      <c r="W51" s="10"/>
      <c r="X51" s="10"/>
    </row>
    <row r="52" spans="1:24" ht="14.25" customHeight="1" x14ac:dyDescent="0.2">
      <c r="A52" s="94"/>
      <c r="B52" s="94"/>
      <c r="C52" s="624"/>
      <c r="D52" s="655"/>
      <c r="E52" s="42" t="s">
        <v>617</v>
      </c>
      <c r="F52" s="107">
        <v>400</v>
      </c>
      <c r="G52" s="242">
        <v>1.075</v>
      </c>
      <c r="H52" s="109" t="str">
        <f>VLOOKUP(G52,DLFs!$D$14:$E$19,2,FALSE)</f>
        <v>GELB</v>
      </c>
      <c r="I52" s="318">
        <v>338.4</v>
      </c>
      <c r="J52" s="318">
        <v>18.8</v>
      </c>
      <c r="K52" s="319">
        <v>3.2000000000000002E-3</v>
      </c>
      <c r="L52" s="318">
        <v>31.936</v>
      </c>
      <c r="M52" s="318">
        <v>2.1429999999999998</v>
      </c>
      <c r="N52" s="319">
        <v>1.0619999999999999E-2</v>
      </c>
      <c r="O52" s="243">
        <v>0</v>
      </c>
      <c r="P52" s="120">
        <v>0</v>
      </c>
      <c r="Q52" s="240">
        <v>0</v>
      </c>
      <c r="R52" s="120">
        <v>0.10967</v>
      </c>
      <c r="S52" s="11"/>
      <c r="T52" s="11"/>
      <c r="U52" s="11"/>
      <c r="V52" s="10"/>
      <c r="W52" s="10"/>
      <c r="X52" s="10"/>
    </row>
    <row r="53" spans="1:24" ht="14.25" customHeight="1" x14ac:dyDescent="0.2">
      <c r="A53" s="94"/>
      <c r="B53" s="94"/>
      <c r="C53" s="624"/>
      <c r="D53" s="653" t="s">
        <v>158</v>
      </c>
      <c r="E53" s="95" t="s">
        <v>159</v>
      </c>
      <c r="F53" s="96">
        <v>400</v>
      </c>
      <c r="G53" s="97">
        <v>1.075</v>
      </c>
      <c r="H53" s="244" t="str">
        <f>VLOOKUP(G53,DLFs!$D$14:$E$19,2,FALSE)</f>
        <v>GELB</v>
      </c>
      <c r="I53" s="314">
        <v>338.4</v>
      </c>
      <c r="J53" s="314">
        <v>18.8</v>
      </c>
      <c r="K53" s="315">
        <v>3.2000000000000002E-3</v>
      </c>
      <c r="L53" s="314">
        <v>59.688000000000002</v>
      </c>
      <c r="M53" s="314">
        <v>4.2679999999999998</v>
      </c>
      <c r="N53" s="315">
        <v>1.3350000000000001E-2</v>
      </c>
      <c r="O53" s="105">
        <v>0</v>
      </c>
      <c r="P53" s="106">
        <v>0</v>
      </c>
      <c r="Q53" s="235">
        <v>3.5060000000000001E-2</v>
      </c>
      <c r="R53" s="100">
        <v>0.10967</v>
      </c>
      <c r="S53" s="11"/>
      <c r="T53" s="11"/>
      <c r="U53" s="11"/>
      <c r="V53" s="10"/>
      <c r="W53" s="10"/>
      <c r="X53" s="10"/>
    </row>
    <row r="54" spans="1:24" ht="14.25" customHeight="1" x14ac:dyDescent="0.2">
      <c r="A54" s="94"/>
      <c r="B54" s="94"/>
      <c r="C54" s="624"/>
      <c r="D54" s="654"/>
      <c r="E54" s="95" t="s">
        <v>618</v>
      </c>
      <c r="F54" s="96">
        <v>400</v>
      </c>
      <c r="G54" s="103">
        <v>1.075</v>
      </c>
      <c r="H54" s="244" t="str">
        <f>VLOOKUP(G54,DLFs!$D$14:$E$19,2,FALSE)</f>
        <v>GELB</v>
      </c>
      <c r="I54" s="316">
        <v>338.4</v>
      </c>
      <c r="J54" s="316">
        <v>18.8</v>
      </c>
      <c r="K54" s="317">
        <v>3.2000000000000002E-3</v>
      </c>
      <c r="L54" s="316">
        <v>59.688000000000002</v>
      </c>
      <c r="M54" s="316">
        <v>4.2679999999999998</v>
      </c>
      <c r="N54" s="317">
        <v>1.3350000000000001E-2</v>
      </c>
      <c r="O54" s="105">
        <v>0</v>
      </c>
      <c r="P54" s="106">
        <v>0</v>
      </c>
      <c r="Q54" s="236">
        <v>0</v>
      </c>
      <c r="R54" s="106">
        <v>0</v>
      </c>
      <c r="S54" s="11"/>
      <c r="T54" s="11"/>
      <c r="U54" s="11"/>
      <c r="V54" s="10"/>
      <c r="W54" s="10"/>
      <c r="X54" s="10"/>
    </row>
    <row r="55" spans="1:24" ht="14.25" customHeight="1" x14ac:dyDescent="0.2">
      <c r="A55" s="94"/>
      <c r="B55" s="94"/>
      <c r="C55" s="624"/>
      <c r="D55" s="654"/>
      <c r="E55" s="95" t="s">
        <v>619</v>
      </c>
      <c r="F55" s="96">
        <v>400</v>
      </c>
      <c r="G55" s="103">
        <v>1.075</v>
      </c>
      <c r="H55" s="244" t="str">
        <f>VLOOKUP(G55,DLFs!$D$14:$E$19,2,FALSE)</f>
        <v>GELB</v>
      </c>
      <c r="I55" s="316">
        <v>338.4</v>
      </c>
      <c r="J55" s="316">
        <v>18.8</v>
      </c>
      <c r="K55" s="317">
        <v>3.2000000000000002E-3</v>
      </c>
      <c r="L55" s="316">
        <v>59.688000000000002</v>
      </c>
      <c r="M55" s="316">
        <v>4.2679999999999998</v>
      </c>
      <c r="N55" s="317">
        <v>1.3350000000000001E-2</v>
      </c>
      <c r="O55" s="105">
        <v>0</v>
      </c>
      <c r="P55" s="106">
        <v>0</v>
      </c>
      <c r="Q55" s="236">
        <v>3.5060000000000001E-2</v>
      </c>
      <c r="R55" s="106">
        <v>0</v>
      </c>
      <c r="S55" s="11"/>
      <c r="T55" s="11"/>
      <c r="U55" s="11"/>
      <c r="V55" s="10"/>
      <c r="W55" s="10"/>
      <c r="X55" s="10"/>
    </row>
    <row r="56" spans="1:24" ht="14.25" customHeight="1" x14ac:dyDescent="0.2">
      <c r="A56" s="94"/>
      <c r="B56" s="94"/>
      <c r="C56" s="624"/>
      <c r="D56" s="655"/>
      <c r="E56" s="42" t="s">
        <v>620</v>
      </c>
      <c r="F56" s="107">
        <v>400</v>
      </c>
      <c r="G56" s="242">
        <v>1.075</v>
      </c>
      <c r="H56" s="109" t="str">
        <f>VLOOKUP(G56,DLFs!$D$14:$E$19,2,FALSE)</f>
        <v>GELB</v>
      </c>
      <c r="I56" s="318">
        <v>338.4</v>
      </c>
      <c r="J56" s="318">
        <v>18.8</v>
      </c>
      <c r="K56" s="319">
        <v>3.2000000000000002E-3</v>
      </c>
      <c r="L56" s="318">
        <v>59.688000000000002</v>
      </c>
      <c r="M56" s="318">
        <v>4.2679999999999998</v>
      </c>
      <c r="N56" s="319">
        <v>1.3350000000000001E-2</v>
      </c>
      <c r="O56" s="243">
        <v>0</v>
      </c>
      <c r="P56" s="120">
        <v>0</v>
      </c>
      <c r="Q56" s="240">
        <v>0</v>
      </c>
      <c r="R56" s="120">
        <v>0.10967</v>
      </c>
      <c r="S56" s="11"/>
      <c r="T56" s="11"/>
      <c r="U56" s="11"/>
      <c r="V56" s="10"/>
      <c r="W56" s="10"/>
      <c r="X56" s="10"/>
    </row>
    <row r="57" spans="1:24" ht="14.25" customHeight="1" x14ac:dyDescent="0.2">
      <c r="A57" s="94"/>
      <c r="B57" s="94"/>
      <c r="C57" s="624"/>
      <c r="D57" s="653" t="s">
        <v>160</v>
      </c>
      <c r="E57" s="95" t="s">
        <v>161</v>
      </c>
      <c r="F57" s="96">
        <v>400</v>
      </c>
      <c r="G57" s="103">
        <v>1.149</v>
      </c>
      <c r="H57" s="244" t="str">
        <f>VLOOKUP(G57,DLFs!$F$14:$G$19,2,FALSE)</f>
        <v>GWLB</v>
      </c>
      <c r="I57" s="314">
        <v>1097.818</v>
      </c>
      <c r="J57" s="314">
        <v>73.5</v>
      </c>
      <c r="K57" s="315">
        <v>3.13E-3</v>
      </c>
      <c r="L57" s="314">
        <v>15.853999999999999</v>
      </c>
      <c r="M57" s="314">
        <v>0.98599999999999999</v>
      </c>
      <c r="N57" s="315">
        <v>8.7899999999999992E-3</v>
      </c>
      <c r="O57" s="105">
        <v>0</v>
      </c>
      <c r="P57" s="106">
        <v>0</v>
      </c>
      <c r="Q57" s="235">
        <v>3.5060000000000001E-2</v>
      </c>
      <c r="R57" s="100">
        <v>0.10967</v>
      </c>
      <c r="S57" s="11"/>
      <c r="T57" s="11"/>
      <c r="U57" s="11"/>
      <c r="V57" s="10"/>
      <c r="W57" s="10"/>
      <c r="X57" s="10"/>
    </row>
    <row r="58" spans="1:24" ht="14.25" customHeight="1" x14ac:dyDescent="0.2">
      <c r="A58" s="94"/>
      <c r="B58" s="94"/>
      <c r="C58" s="624"/>
      <c r="D58" s="654"/>
      <c r="E58" s="95" t="s">
        <v>621</v>
      </c>
      <c r="F58" s="96">
        <v>400</v>
      </c>
      <c r="G58" s="103">
        <v>1.149</v>
      </c>
      <c r="H58" s="244" t="str">
        <f>VLOOKUP(G58,DLFs!$F$14:$G$19,2,FALSE)</f>
        <v>GWLB</v>
      </c>
      <c r="I58" s="316">
        <v>1097.818</v>
      </c>
      <c r="J58" s="316">
        <v>73.5</v>
      </c>
      <c r="K58" s="317">
        <v>3.13E-3</v>
      </c>
      <c r="L58" s="316">
        <v>15.853999999999999</v>
      </c>
      <c r="M58" s="316">
        <v>0.98599999999999999</v>
      </c>
      <c r="N58" s="317">
        <v>8.7899999999999992E-3</v>
      </c>
      <c r="O58" s="105">
        <v>0</v>
      </c>
      <c r="P58" s="106">
        <v>0</v>
      </c>
      <c r="Q58" s="236">
        <v>0</v>
      </c>
      <c r="R58" s="106">
        <v>0</v>
      </c>
      <c r="S58" s="11"/>
      <c r="T58" s="11"/>
      <c r="U58" s="11"/>
      <c r="V58" s="10"/>
      <c r="W58" s="10"/>
      <c r="X58" s="10"/>
    </row>
    <row r="59" spans="1:24" ht="14.25" customHeight="1" x14ac:dyDescent="0.2">
      <c r="A59" s="94"/>
      <c r="B59" s="94"/>
      <c r="C59" s="624"/>
      <c r="D59" s="654"/>
      <c r="E59" s="95" t="s">
        <v>622</v>
      </c>
      <c r="F59" s="96">
        <v>400</v>
      </c>
      <c r="G59" s="103">
        <v>1.149</v>
      </c>
      <c r="H59" s="244" t="str">
        <f>VLOOKUP(G59,DLFs!$F$14:$G$19,2,FALSE)</f>
        <v>GWLB</v>
      </c>
      <c r="I59" s="316">
        <v>1097.818</v>
      </c>
      <c r="J59" s="316">
        <v>73.5</v>
      </c>
      <c r="K59" s="317">
        <v>3.13E-3</v>
      </c>
      <c r="L59" s="316">
        <v>15.853999999999999</v>
      </c>
      <c r="M59" s="316">
        <v>0.98599999999999999</v>
      </c>
      <c r="N59" s="317">
        <v>8.7899999999999992E-3</v>
      </c>
      <c r="O59" s="105">
        <v>0</v>
      </c>
      <c r="P59" s="106">
        <v>0</v>
      </c>
      <c r="Q59" s="236">
        <v>3.5060000000000001E-2</v>
      </c>
      <c r="R59" s="106">
        <v>0</v>
      </c>
      <c r="S59" s="11"/>
      <c r="T59" s="11"/>
      <c r="U59" s="11"/>
      <c r="V59" s="10"/>
      <c r="W59" s="10"/>
      <c r="X59" s="10"/>
    </row>
    <row r="60" spans="1:24" ht="14.25" customHeight="1" x14ac:dyDescent="0.2">
      <c r="A60" s="94"/>
      <c r="B60" s="94"/>
      <c r="C60" s="624"/>
      <c r="D60" s="655"/>
      <c r="E60" s="42" t="s">
        <v>623</v>
      </c>
      <c r="F60" s="107">
        <v>400</v>
      </c>
      <c r="G60" s="242">
        <v>1.149</v>
      </c>
      <c r="H60" s="109" t="str">
        <f>VLOOKUP(G60,DLFs!$F$14:$G$19,2,FALSE)</f>
        <v>GWLB</v>
      </c>
      <c r="I60" s="318">
        <v>1097.818</v>
      </c>
      <c r="J60" s="318">
        <v>73.5</v>
      </c>
      <c r="K60" s="319">
        <v>3.13E-3</v>
      </c>
      <c r="L60" s="318">
        <v>15.853999999999999</v>
      </c>
      <c r="M60" s="318">
        <v>0.98599999999999999</v>
      </c>
      <c r="N60" s="319">
        <v>8.7899999999999992E-3</v>
      </c>
      <c r="O60" s="243">
        <v>0</v>
      </c>
      <c r="P60" s="120">
        <v>0</v>
      </c>
      <c r="Q60" s="240">
        <v>0</v>
      </c>
      <c r="R60" s="120">
        <v>0.10967</v>
      </c>
      <c r="S60" s="11"/>
      <c r="T60" s="11"/>
      <c r="U60" s="11"/>
      <c r="V60" s="10"/>
      <c r="W60" s="10"/>
      <c r="X60" s="10"/>
    </row>
    <row r="61" spans="1:24" ht="14.25" customHeight="1" x14ac:dyDescent="0.2">
      <c r="A61" s="94"/>
      <c r="B61" s="94"/>
      <c r="C61" s="624"/>
      <c r="D61" s="653" t="s">
        <v>162</v>
      </c>
      <c r="E61" s="112" t="s">
        <v>163</v>
      </c>
      <c r="F61" s="113">
        <v>400</v>
      </c>
      <c r="G61" s="97">
        <v>1.149</v>
      </c>
      <c r="H61" s="178" t="str">
        <f>VLOOKUP(G61,DLFs!$F$14:$G$19,2,FALSE)</f>
        <v>GWLB</v>
      </c>
      <c r="I61" s="314">
        <v>1097.818</v>
      </c>
      <c r="J61" s="314">
        <v>73.5</v>
      </c>
      <c r="K61" s="315">
        <v>3.13E-3</v>
      </c>
      <c r="L61" s="314">
        <v>31.936</v>
      </c>
      <c r="M61" s="314">
        <v>2.1429999999999998</v>
      </c>
      <c r="N61" s="315">
        <v>1.0619999999999999E-2</v>
      </c>
      <c r="O61" s="99">
        <v>0</v>
      </c>
      <c r="P61" s="100">
        <v>0</v>
      </c>
      <c r="Q61" s="235">
        <v>3.5060000000000001E-2</v>
      </c>
      <c r="R61" s="100">
        <v>0.10967</v>
      </c>
      <c r="S61" s="11"/>
      <c r="T61" s="11"/>
      <c r="U61" s="11"/>
      <c r="V61" s="10"/>
      <c r="W61" s="10"/>
      <c r="X61" s="10"/>
    </row>
    <row r="62" spans="1:24" ht="14.25" customHeight="1" x14ac:dyDescent="0.2">
      <c r="A62" s="94"/>
      <c r="B62" s="94"/>
      <c r="C62" s="624"/>
      <c r="D62" s="654"/>
      <c r="E62" s="95" t="s">
        <v>624</v>
      </c>
      <c r="F62" s="96">
        <v>400</v>
      </c>
      <c r="G62" s="103">
        <v>1.149</v>
      </c>
      <c r="H62" s="244" t="str">
        <f>VLOOKUP(G62,DLFs!$F$14:$G$19,2,FALSE)</f>
        <v>GWLB</v>
      </c>
      <c r="I62" s="316">
        <v>1097.818</v>
      </c>
      <c r="J62" s="316">
        <v>73.5</v>
      </c>
      <c r="K62" s="317">
        <v>3.13E-3</v>
      </c>
      <c r="L62" s="316">
        <v>31.936</v>
      </c>
      <c r="M62" s="316">
        <v>2.1429999999999998</v>
      </c>
      <c r="N62" s="317">
        <v>1.0619999999999999E-2</v>
      </c>
      <c r="O62" s="105">
        <v>0</v>
      </c>
      <c r="P62" s="106">
        <v>0</v>
      </c>
      <c r="Q62" s="236">
        <v>0</v>
      </c>
      <c r="R62" s="106">
        <v>0</v>
      </c>
      <c r="S62" s="11"/>
      <c r="T62" s="11"/>
      <c r="U62" s="11"/>
      <c r="V62" s="10"/>
      <c r="W62" s="10"/>
      <c r="X62" s="10"/>
    </row>
    <row r="63" spans="1:24" ht="14.25" customHeight="1" x14ac:dyDescent="0.2">
      <c r="A63" s="94"/>
      <c r="B63" s="94"/>
      <c r="C63" s="624"/>
      <c r="D63" s="654"/>
      <c r="E63" s="95" t="s">
        <v>625</v>
      </c>
      <c r="F63" s="96">
        <v>400</v>
      </c>
      <c r="G63" s="103">
        <v>1.149</v>
      </c>
      <c r="H63" s="244" t="str">
        <f>VLOOKUP(G63,DLFs!$F$14:$G$19,2,FALSE)</f>
        <v>GWLB</v>
      </c>
      <c r="I63" s="316">
        <v>1097.818</v>
      </c>
      <c r="J63" s="316">
        <v>73.5</v>
      </c>
      <c r="K63" s="317">
        <v>3.13E-3</v>
      </c>
      <c r="L63" s="316">
        <v>31.936</v>
      </c>
      <c r="M63" s="316">
        <v>2.1429999999999998</v>
      </c>
      <c r="N63" s="317">
        <v>1.0619999999999999E-2</v>
      </c>
      <c r="O63" s="105">
        <v>0</v>
      </c>
      <c r="P63" s="106">
        <v>0</v>
      </c>
      <c r="Q63" s="236">
        <v>3.5060000000000001E-2</v>
      </c>
      <c r="R63" s="106">
        <v>0</v>
      </c>
      <c r="S63" s="11"/>
      <c r="T63" s="11"/>
      <c r="U63" s="11"/>
      <c r="V63" s="10"/>
      <c r="W63" s="10"/>
      <c r="X63" s="10"/>
    </row>
    <row r="64" spans="1:24" ht="14.25" customHeight="1" x14ac:dyDescent="0.2">
      <c r="A64" s="94"/>
      <c r="B64" s="94"/>
      <c r="C64" s="624"/>
      <c r="D64" s="655"/>
      <c r="E64" s="245" t="s">
        <v>626</v>
      </c>
      <c r="F64" s="246">
        <v>400</v>
      </c>
      <c r="G64" s="108">
        <v>1.149</v>
      </c>
      <c r="H64" s="247" t="str">
        <f>VLOOKUP(G64,DLFs!$F$14:$G$19,2,FALSE)</f>
        <v>GWLB</v>
      </c>
      <c r="I64" s="318">
        <v>1097.818</v>
      </c>
      <c r="J64" s="318">
        <v>73.5</v>
      </c>
      <c r="K64" s="319">
        <v>3.13E-3</v>
      </c>
      <c r="L64" s="318">
        <v>31.936</v>
      </c>
      <c r="M64" s="318">
        <v>2.1429999999999998</v>
      </c>
      <c r="N64" s="319">
        <v>1.0619999999999999E-2</v>
      </c>
      <c r="O64" s="110">
        <v>0</v>
      </c>
      <c r="P64" s="111">
        <v>0</v>
      </c>
      <c r="Q64" s="240">
        <v>0</v>
      </c>
      <c r="R64" s="120">
        <v>0.10967</v>
      </c>
      <c r="S64" s="11"/>
      <c r="T64" s="11"/>
      <c r="U64" s="11"/>
      <c r="V64" s="10"/>
      <c r="W64" s="10"/>
      <c r="X64" s="10"/>
    </row>
    <row r="65" spans="1:24" ht="14.25" customHeight="1" x14ac:dyDescent="0.2">
      <c r="A65" s="94"/>
      <c r="B65" s="94"/>
      <c r="C65" s="624"/>
      <c r="D65" s="653" t="s">
        <v>164</v>
      </c>
      <c r="E65" s="95" t="s">
        <v>165</v>
      </c>
      <c r="F65" s="96">
        <v>400</v>
      </c>
      <c r="G65" s="103">
        <v>1.149</v>
      </c>
      <c r="H65" s="244" t="str">
        <f>VLOOKUP(G65,DLFs!$F$14:$G$19,2,FALSE)</f>
        <v>GWLB</v>
      </c>
      <c r="I65" s="314">
        <v>1097.818</v>
      </c>
      <c r="J65" s="314">
        <v>73.5</v>
      </c>
      <c r="K65" s="315">
        <v>3.13E-3</v>
      </c>
      <c r="L65" s="314">
        <v>59.688000000000002</v>
      </c>
      <c r="M65" s="314">
        <v>4.2679999999999998</v>
      </c>
      <c r="N65" s="315">
        <v>1.3350000000000001E-2</v>
      </c>
      <c r="O65" s="105">
        <v>0</v>
      </c>
      <c r="P65" s="106">
        <v>0</v>
      </c>
      <c r="Q65" s="235">
        <v>3.5060000000000001E-2</v>
      </c>
      <c r="R65" s="100">
        <v>0.10967</v>
      </c>
      <c r="S65" s="11"/>
      <c r="T65" s="11"/>
      <c r="U65" s="11"/>
      <c r="V65" s="10"/>
      <c r="W65" s="10"/>
      <c r="X65" s="10"/>
    </row>
    <row r="66" spans="1:24" ht="14.25" customHeight="1" x14ac:dyDescent="0.2">
      <c r="A66" s="94"/>
      <c r="B66" s="94"/>
      <c r="C66" s="624"/>
      <c r="D66" s="654"/>
      <c r="E66" s="101" t="s">
        <v>627</v>
      </c>
      <c r="F66" s="102">
        <v>400</v>
      </c>
      <c r="G66" s="103">
        <v>1.149</v>
      </c>
      <c r="H66" s="104" t="str">
        <f>VLOOKUP(G66,DLFs!$F$14:$G$19,2,FALSE)</f>
        <v>GWLB</v>
      </c>
      <c r="I66" s="316">
        <v>1097.818</v>
      </c>
      <c r="J66" s="316">
        <v>73.5</v>
      </c>
      <c r="K66" s="317">
        <v>3.13E-3</v>
      </c>
      <c r="L66" s="316">
        <v>59.688000000000002</v>
      </c>
      <c r="M66" s="316">
        <v>4.2679999999999998</v>
      </c>
      <c r="N66" s="317">
        <v>1.3350000000000001E-2</v>
      </c>
      <c r="O66" s="105">
        <v>0</v>
      </c>
      <c r="P66" s="106">
        <v>0</v>
      </c>
      <c r="Q66" s="236">
        <v>0</v>
      </c>
      <c r="R66" s="106">
        <v>0</v>
      </c>
      <c r="S66" s="11"/>
      <c r="T66" s="11"/>
      <c r="U66" s="11"/>
      <c r="V66" s="10"/>
      <c r="W66" s="10"/>
      <c r="X66" s="10"/>
    </row>
    <row r="67" spans="1:24" ht="14.25" customHeight="1" x14ac:dyDescent="0.2">
      <c r="A67" s="94"/>
      <c r="B67" s="94"/>
      <c r="C67" s="624"/>
      <c r="D67" s="654"/>
      <c r="E67" s="101" t="s">
        <v>628</v>
      </c>
      <c r="F67" s="102">
        <v>400</v>
      </c>
      <c r="G67" s="103">
        <v>1.149</v>
      </c>
      <c r="H67" s="104" t="str">
        <f>VLOOKUP(G67,DLFs!$F$14:$G$19,2,FALSE)</f>
        <v>GWLB</v>
      </c>
      <c r="I67" s="316">
        <v>1097.818</v>
      </c>
      <c r="J67" s="316">
        <v>73.5</v>
      </c>
      <c r="K67" s="317">
        <v>3.13E-3</v>
      </c>
      <c r="L67" s="316">
        <v>59.688000000000002</v>
      </c>
      <c r="M67" s="316">
        <v>4.2679999999999998</v>
      </c>
      <c r="N67" s="317">
        <v>1.3350000000000001E-2</v>
      </c>
      <c r="O67" s="105">
        <v>0</v>
      </c>
      <c r="P67" s="106">
        <v>0</v>
      </c>
      <c r="Q67" s="236">
        <v>3.5060000000000001E-2</v>
      </c>
      <c r="R67" s="106">
        <v>0</v>
      </c>
      <c r="S67" s="11"/>
      <c r="T67" s="11"/>
      <c r="U67" s="11"/>
      <c r="V67" s="10"/>
      <c r="W67" s="10"/>
      <c r="X67" s="10"/>
    </row>
    <row r="68" spans="1:24" ht="14.25" customHeight="1" x14ac:dyDescent="0.2">
      <c r="A68" s="94"/>
      <c r="B68" s="94"/>
      <c r="C68" s="624"/>
      <c r="D68" s="655"/>
      <c r="E68" s="248" t="s">
        <v>629</v>
      </c>
      <c r="F68" s="107">
        <v>400</v>
      </c>
      <c r="G68" s="242">
        <v>1.149</v>
      </c>
      <c r="H68" s="109" t="str">
        <f>VLOOKUP(G68,DLFs!$F$14:$G$19,2,FALSE)</f>
        <v>GWLB</v>
      </c>
      <c r="I68" s="318">
        <v>1097.818</v>
      </c>
      <c r="J68" s="318">
        <v>73.5</v>
      </c>
      <c r="K68" s="319">
        <v>3.13E-3</v>
      </c>
      <c r="L68" s="318">
        <v>59.688000000000002</v>
      </c>
      <c r="M68" s="318">
        <v>4.2679999999999998</v>
      </c>
      <c r="N68" s="319">
        <v>1.3350000000000001E-2</v>
      </c>
      <c r="O68" s="243">
        <v>0</v>
      </c>
      <c r="P68" s="120">
        <v>0</v>
      </c>
      <c r="Q68" s="240">
        <v>0</v>
      </c>
      <c r="R68" s="120">
        <v>0.10967</v>
      </c>
      <c r="S68" s="11"/>
      <c r="T68" s="11"/>
      <c r="U68" s="11"/>
      <c r="V68" s="10"/>
      <c r="W68" s="10"/>
      <c r="X68" s="10"/>
    </row>
    <row r="69" spans="1:24" ht="14.25" customHeight="1" x14ac:dyDescent="0.2">
      <c r="A69" s="94"/>
      <c r="B69" s="94"/>
      <c r="C69" s="624"/>
      <c r="D69" s="656" t="s">
        <v>166</v>
      </c>
      <c r="E69" s="112" t="s">
        <v>167</v>
      </c>
      <c r="F69" s="96">
        <v>400</v>
      </c>
      <c r="G69" s="103">
        <v>1.0660000000000001</v>
      </c>
      <c r="H69" s="249" t="str">
        <f>VLOOKUP(G69,DLFs!$H$14:$I$19,2,FALSE)</f>
        <v>GMLB</v>
      </c>
      <c r="I69" s="314">
        <v>222.44</v>
      </c>
      <c r="J69" s="314">
        <v>12.22</v>
      </c>
      <c r="K69" s="315">
        <v>3.7499999999999999E-3</v>
      </c>
      <c r="L69" s="314">
        <v>11.204000000000001</v>
      </c>
      <c r="M69" s="314">
        <v>0.63</v>
      </c>
      <c r="N69" s="315">
        <v>7.2000000000000005E-4</v>
      </c>
      <c r="O69" s="105">
        <v>0</v>
      </c>
      <c r="P69" s="106">
        <v>0</v>
      </c>
      <c r="Q69" s="235">
        <v>3.5060000000000001E-2</v>
      </c>
      <c r="R69" s="100">
        <v>0.10967</v>
      </c>
      <c r="S69" s="11"/>
      <c r="T69" s="11"/>
      <c r="U69" s="11"/>
      <c r="V69" s="10"/>
      <c r="W69" s="10"/>
      <c r="X69" s="10"/>
    </row>
    <row r="70" spans="1:24" ht="14.25" customHeight="1" x14ac:dyDescent="0.2">
      <c r="A70" s="94"/>
      <c r="B70" s="94"/>
      <c r="C70" s="624"/>
      <c r="D70" s="657"/>
      <c r="E70" s="101" t="s">
        <v>630</v>
      </c>
      <c r="F70" s="102">
        <v>400</v>
      </c>
      <c r="G70" s="103">
        <v>1.0660000000000001</v>
      </c>
      <c r="H70" s="250" t="str">
        <f>VLOOKUP(G70,DLFs!$H$14:$I$19,2,FALSE)</f>
        <v>GMLB</v>
      </c>
      <c r="I70" s="316">
        <v>222.44</v>
      </c>
      <c r="J70" s="316">
        <v>12.22</v>
      </c>
      <c r="K70" s="317">
        <v>3.7499999999999999E-3</v>
      </c>
      <c r="L70" s="316">
        <v>11.204000000000001</v>
      </c>
      <c r="M70" s="316">
        <v>0.63</v>
      </c>
      <c r="N70" s="317">
        <v>7.2000000000000005E-4</v>
      </c>
      <c r="O70" s="105">
        <v>0</v>
      </c>
      <c r="P70" s="106">
        <v>0</v>
      </c>
      <c r="Q70" s="236">
        <v>0</v>
      </c>
      <c r="R70" s="106">
        <v>0</v>
      </c>
      <c r="S70" s="11"/>
      <c r="T70" s="11"/>
      <c r="U70" s="11"/>
      <c r="V70" s="10"/>
      <c r="W70" s="10"/>
      <c r="X70" s="10"/>
    </row>
    <row r="71" spans="1:24" ht="14.25" customHeight="1" x14ac:dyDescent="0.2">
      <c r="A71" s="94"/>
      <c r="B71" s="94"/>
      <c r="C71" s="624"/>
      <c r="D71" s="657"/>
      <c r="E71" s="101" t="s">
        <v>631</v>
      </c>
      <c r="F71" s="102">
        <v>400</v>
      </c>
      <c r="G71" s="103">
        <v>1.0660000000000001</v>
      </c>
      <c r="H71" s="250" t="str">
        <f>VLOOKUP(G71,DLFs!$H$14:$I$19,2,FALSE)</f>
        <v>GMLB</v>
      </c>
      <c r="I71" s="316">
        <v>222.44</v>
      </c>
      <c r="J71" s="316">
        <v>12.22</v>
      </c>
      <c r="K71" s="317">
        <v>3.7499999999999999E-3</v>
      </c>
      <c r="L71" s="316">
        <v>11.204000000000001</v>
      </c>
      <c r="M71" s="316">
        <v>0.63</v>
      </c>
      <c r="N71" s="317">
        <v>7.2000000000000005E-4</v>
      </c>
      <c r="O71" s="105">
        <v>0</v>
      </c>
      <c r="P71" s="106">
        <v>0</v>
      </c>
      <c r="Q71" s="236">
        <v>3.5060000000000001E-2</v>
      </c>
      <c r="R71" s="106">
        <v>0</v>
      </c>
      <c r="S71" s="11"/>
      <c r="T71" s="11"/>
      <c r="U71" s="11"/>
      <c r="V71" s="10"/>
      <c r="W71" s="10"/>
      <c r="X71" s="10"/>
    </row>
    <row r="72" spans="1:24" ht="14.25" customHeight="1" x14ac:dyDescent="0.2">
      <c r="A72" s="94"/>
      <c r="B72" s="94"/>
      <c r="C72" s="625"/>
      <c r="D72" s="658"/>
      <c r="E72" s="42" t="s">
        <v>632</v>
      </c>
      <c r="F72" s="107">
        <v>400</v>
      </c>
      <c r="G72" s="242">
        <v>1.0660000000000001</v>
      </c>
      <c r="H72" s="247" t="str">
        <f>VLOOKUP(G72,DLFs!$H$14:$I$19,2,FALSE)</f>
        <v>GMLB</v>
      </c>
      <c r="I72" s="318">
        <v>222.44</v>
      </c>
      <c r="J72" s="318">
        <v>12.22</v>
      </c>
      <c r="K72" s="319">
        <v>3.7499999999999999E-3</v>
      </c>
      <c r="L72" s="318">
        <v>11.204000000000001</v>
      </c>
      <c r="M72" s="318">
        <v>0.63</v>
      </c>
      <c r="N72" s="319">
        <v>7.2000000000000005E-4</v>
      </c>
      <c r="O72" s="243">
        <v>0</v>
      </c>
      <c r="P72" s="120">
        <v>0</v>
      </c>
      <c r="Q72" s="240">
        <v>0</v>
      </c>
      <c r="R72" s="120">
        <v>0.10967</v>
      </c>
      <c r="S72" s="11"/>
      <c r="T72" s="11"/>
      <c r="U72" s="11"/>
      <c r="V72" s="10"/>
      <c r="W72" s="10"/>
      <c r="X72" s="10"/>
    </row>
    <row r="73" spans="1:24" ht="14.25" customHeight="1" x14ac:dyDescent="0.2">
      <c r="A73" s="94"/>
      <c r="B73" s="94"/>
      <c r="C73" s="623" t="s">
        <v>150</v>
      </c>
      <c r="D73" s="653" t="s">
        <v>168</v>
      </c>
      <c r="E73" s="95" t="s">
        <v>169</v>
      </c>
      <c r="F73" s="113">
        <v>120</v>
      </c>
      <c r="G73" s="97">
        <v>1.087</v>
      </c>
      <c r="H73" s="178" t="str">
        <f>VLOOKUP(G73,DLFs!$D$14:$E$19,2,FALSE)</f>
        <v>GELL</v>
      </c>
      <c r="I73" s="314">
        <v>128.09</v>
      </c>
      <c r="J73" s="314">
        <v>23.158000000000001</v>
      </c>
      <c r="K73" s="315">
        <v>3.2000000000000002E-3</v>
      </c>
      <c r="L73" s="314">
        <v>6.78</v>
      </c>
      <c r="M73" s="314">
        <v>0.98599999999999999</v>
      </c>
      <c r="N73" s="315">
        <v>8.7899999999999992E-3</v>
      </c>
      <c r="O73" s="99">
        <v>0</v>
      </c>
      <c r="P73" s="235">
        <v>0</v>
      </c>
      <c r="Q73" s="235">
        <v>3.5060000000000001E-2</v>
      </c>
      <c r="R73" s="100">
        <v>0.10967</v>
      </c>
      <c r="S73" s="11"/>
      <c r="T73" s="11"/>
      <c r="U73" s="11"/>
      <c r="V73" s="10"/>
      <c r="W73" s="10"/>
      <c r="X73" s="10"/>
    </row>
    <row r="74" spans="1:24" ht="14.25" customHeight="1" x14ac:dyDescent="0.2">
      <c r="A74" s="94"/>
      <c r="B74" s="94"/>
      <c r="C74" s="624"/>
      <c r="D74" s="654"/>
      <c r="E74" s="95" t="s">
        <v>589</v>
      </c>
      <c r="F74" s="102">
        <v>120</v>
      </c>
      <c r="G74" s="103">
        <v>1.087</v>
      </c>
      <c r="H74" s="104" t="str">
        <f>VLOOKUP(G74,DLFs!$D$14:$E$19,2,FALSE)</f>
        <v>GELL</v>
      </c>
      <c r="I74" s="316">
        <v>128.09</v>
      </c>
      <c r="J74" s="316">
        <v>23.158000000000001</v>
      </c>
      <c r="K74" s="317">
        <v>3.2000000000000002E-3</v>
      </c>
      <c r="L74" s="316">
        <v>6.78</v>
      </c>
      <c r="M74" s="316">
        <v>0.98599999999999999</v>
      </c>
      <c r="N74" s="317">
        <v>8.7899999999999992E-3</v>
      </c>
      <c r="O74" s="105">
        <v>0</v>
      </c>
      <c r="P74" s="236">
        <v>0</v>
      </c>
      <c r="Q74" s="236">
        <v>0</v>
      </c>
      <c r="R74" s="106">
        <v>0</v>
      </c>
      <c r="S74" s="11"/>
      <c r="T74" s="11"/>
      <c r="U74" s="11"/>
      <c r="V74" s="10"/>
      <c r="W74" s="10"/>
      <c r="X74" s="10"/>
    </row>
    <row r="75" spans="1:24" ht="14.25" customHeight="1" x14ac:dyDescent="0.2">
      <c r="A75" s="94"/>
      <c r="B75" s="94"/>
      <c r="C75" s="624"/>
      <c r="D75" s="654"/>
      <c r="E75" s="95" t="s">
        <v>591</v>
      </c>
      <c r="F75" s="102">
        <v>120</v>
      </c>
      <c r="G75" s="103">
        <v>1.087</v>
      </c>
      <c r="H75" s="104" t="str">
        <f>VLOOKUP(G75,DLFs!$D$14:$E$19,2,FALSE)</f>
        <v>GELL</v>
      </c>
      <c r="I75" s="316">
        <v>128.09</v>
      </c>
      <c r="J75" s="316">
        <v>23.158000000000001</v>
      </c>
      <c r="K75" s="317">
        <v>3.2000000000000002E-3</v>
      </c>
      <c r="L75" s="316">
        <v>6.78</v>
      </c>
      <c r="M75" s="316">
        <v>0.98599999999999999</v>
      </c>
      <c r="N75" s="317">
        <v>8.7899999999999992E-3</v>
      </c>
      <c r="O75" s="105">
        <v>0</v>
      </c>
      <c r="P75" s="236">
        <v>0</v>
      </c>
      <c r="Q75" s="236">
        <v>3.5060000000000001E-2</v>
      </c>
      <c r="R75" s="106">
        <v>0</v>
      </c>
      <c r="S75" s="11"/>
      <c r="T75" s="11"/>
      <c r="U75" s="11"/>
      <c r="V75" s="10"/>
      <c r="W75" s="10"/>
      <c r="X75" s="10"/>
    </row>
    <row r="76" spans="1:24" ht="14.25" customHeight="1" x14ac:dyDescent="0.2">
      <c r="A76" s="94"/>
      <c r="B76" s="94"/>
      <c r="C76" s="624"/>
      <c r="D76" s="655"/>
      <c r="E76" s="42" t="s">
        <v>633</v>
      </c>
      <c r="F76" s="107">
        <v>120</v>
      </c>
      <c r="G76" s="242">
        <v>1.087</v>
      </c>
      <c r="H76" s="109" t="str">
        <f>VLOOKUP(G76,DLFs!$D$14:$E$19,2,FALSE)</f>
        <v>GELL</v>
      </c>
      <c r="I76" s="318">
        <v>128.09</v>
      </c>
      <c r="J76" s="318">
        <v>23.158000000000001</v>
      </c>
      <c r="K76" s="319">
        <v>3.2000000000000002E-3</v>
      </c>
      <c r="L76" s="318">
        <v>6.78</v>
      </c>
      <c r="M76" s="318">
        <v>0.98599999999999999</v>
      </c>
      <c r="N76" s="319">
        <v>8.7899999999999992E-3</v>
      </c>
      <c r="O76" s="243">
        <v>0</v>
      </c>
      <c r="P76" s="240">
        <v>0</v>
      </c>
      <c r="Q76" s="240">
        <v>0</v>
      </c>
      <c r="R76" s="120">
        <v>0.10967</v>
      </c>
      <c r="S76" s="11"/>
      <c r="T76" s="11"/>
      <c r="U76" s="11"/>
      <c r="V76" s="10"/>
      <c r="W76" s="10"/>
      <c r="X76" s="10"/>
    </row>
    <row r="77" spans="1:24" ht="14.25" customHeight="1" x14ac:dyDescent="0.2">
      <c r="A77" s="94"/>
      <c r="B77" s="94"/>
      <c r="C77" s="624"/>
      <c r="D77" s="653" t="s">
        <v>170</v>
      </c>
      <c r="E77" s="95" t="s">
        <v>171</v>
      </c>
      <c r="F77" s="96">
        <v>120</v>
      </c>
      <c r="G77" s="97">
        <v>1.087</v>
      </c>
      <c r="H77" s="244" t="str">
        <f>VLOOKUP(G77,DLFs!$D$14:$E$19,2,FALSE)</f>
        <v>GELL</v>
      </c>
      <c r="I77" s="314">
        <v>128.09</v>
      </c>
      <c r="J77" s="314">
        <v>23.158000000000001</v>
      </c>
      <c r="K77" s="315">
        <v>3.2000000000000002E-3</v>
      </c>
      <c r="L77" s="314">
        <v>12.215</v>
      </c>
      <c r="M77" s="314">
        <v>2.1429999999999998</v>
      </c>
      <c r="N77" s="315">
        <v>1.0619999999999999E-2</v>
      </c>
      <c r="O77" s="105">
        <v>0</v>
      </c>
      <c r="P77" s="106">
        <v>0</v>
      </c>
      <c r="Q77" s="235">
        <v>3.5060000000000001E-2</v>
      </c>
      <c r="R77" s="100">
        <v>0.10967</v>
      </c>
      <c r="S77" s="11"/>
      <c r="T77" s="11"/>
      <c r="U77" s="11"/>
      <c r="V77" s="10"/>
      <c r="W77" s="10"/>
      <c r="X77" s="10"/>
    </row>
    <row r="78" spans="1:24" ht="14.25" customHeight="1" x14ac:dyDescent="0.2">
      <c r="A78" s="94"/>
      <c r="B78" s="94"/>
      <c r="C78" s="624"/>
      <c r="D78" s="654"/>
      <c r="E78" s="95" t="s">
        <v>590</v>
      </c>
      <c r="F78" s="96">
        <v>120</v>
      </c>
      <c r="G78" s="103">
        <v>1.087</v>
      </c>
      <c r="H78" s="244" t="str">
        <f>VLOOKUP(G78,DLFs!$D$14:$E$19,2,FALSE)</f>
        <v>GELL</v>
      </c>
      <c r="I78" s="316">
        <v>128.09</v>
      </c>
      <c r="J78" s="316">
        <v>23.158000000000001</v>
      </c>
      <c r="K78" s="317">
        <v>3.2000000000000002E-3</v>
      </c>
      <c r="L78" s="316">
        <v>12.215</v>
      </c>
      <c r="M78" s="316">
        <v>2.1429999999999998</v>
      </c>
      <c r="N78" s="317">
        <v>1.0619999999999999E-2</v>
      </c>
      <c r="O78" s="105">
        <v>0</v>
      </c>
      <c r="P78" s="106">
        <v>0</v>
      </c>
      <c r="Q78" s="236">
        <v>0</v>
      </c>
      <c r="R78" s="106">
        <v>0</v>
      </c>
      <c r="S78" s="11"/>
      <c r="T78" s="11"/>
      <c r="U78" s="11"/>
      <c r="V78" s="10"/>
      <c r="W78" s="10"/>
      <c r="X78" s="10"/>
    </row>
    <row r="79" spans="1:24" ht="14.25" customHeight="1" x14ac:dyDescent="0.2">
      <c r="A79" s="94"/>
      <c r="B79" s="94"/>
      <c r="C79" s="624"/>
      <c r="D79" s="654"/>
      <c r="E79" s="95" t="s">
        <v>634</v>
      </c>
      <c r="F79" s="96">
        <v>120</v>
      </c>
      <c r="G79" s="103">
        <v>1.087</v>
      </c>
      <c r="H79" s="244" t="str">
        <f>VLOOKUP(G79,DLFs!$D$14:$E$19,2,FALSE)</f>
        <v>GELL</v>
      </c>
      <c r="I79" s="316">
        <v>128.09</v>
      </c>
      <c r="J79" s="316">
        <v>23.158000000000001</v>
      </c>
      <c r="K79" s="317">
        <v>3.2000000000000002E-3</v>
      </c>
      <c r="L79" s="316">
        <v>12.215</v>
      </c>
      <c r="M79" s="316">
        <v>2.1429999999999998</v>
      </c>
      <c r="N79" s="317">
        <v>1.0619999999999999E-2</v>
      </c>
      <c r="O79" s="105">
        <v>0</v>
      </c>
      <c r="P79" s="106">
        <v>0</v>
      </c>
      <c r="Q79" s="236">
        <v>3.5060000000000001E-2</v>
      </c>
      <c r="R79" s="106">
        <v>0</v>
      </c>
      <c r="S79" s="11"/>
      <c r="T79" s="11"/>
      <c r="U79" s="11"/>
      <c r="V79" s="10"/>
      <c r="W79" s="10"/>
      <c r="X79" s="10"/>
    </row>
    <row r="80" spans="1:24" ht="14.25" customHeight="1" x14ac:dyDescent="0.2">
      <c r="A80" s="94"/>
      <c r="B80" s="94"/>
      <c r="C80" s="624"/>
      <c r="D80" s="655"/>
      <c r="E80" s="42" t="s">
        <v>635</v>
      </c>
      <c r="F80" s="107">
        <v>120</v>
      </c>
      <c r="G80" s="242">
        <v>1.087</v>
      </c>
      <c r="H80" s="109" t="str">
        <f>VLOOKUP(G80,DLFs!$D$14:$E$19,2,FALSE)</f>
        <v>GELL</v>
      </c>
      <c r="I80" s="318">
        <v>128.09</v>
      </c>
      <c r="J80" s="318">
        <v>23.158000000000001</v>
      </c>
      <c r="K80" s="319">
        <v>3.2000000000000002E-3</v>
      </c>
      <c r="L80" s="318">
        <v>12.215</v>
      </c>
      <c r="M80" s="318">
        <v>2.1429999999999998</v>
      </c>
      <c r="N80" s="319">
        <v>1.0619999999999999E-2</v>
      </c>
      <c r="O80" s="243">
        <v>0</v>
      </c>
      <c r="P80" s="120">
        <v>0</v>
      </c>
      <c r="Q80" s="240">
        <v>0</v>
      </c>
      <c r="R80" s="120">
        <v>0.10967</v>
      </c>
      <c r="S80" s="11"/>
      <c r="T80" s="11"/>
      <c r="U80" s="11"/>
      <c r="V80" s="10"/>
      <c r="W80" s="10"/>
      <c r="X80" s="10"/>
    </row>
    <row r="81" spans="1:24" ht="14.25" customHeight="1" x14ac:dyDescent="0.2">
      <c r="A81" s="94"/>
      <c r="B81" s="94"/>
      <c r="C81" s="624"/>
      <c r="D81" s="653" t="s">
        <v>172</v>
      </c>
      <c r="E81" s="95" t="s">
        <v>173</v>
      </c>
      <c r="F81" s="96">
        <v>120</v>
      </c>
      <c r="G81" s="97">
        <v>1.087</v>
      </c>
      <c r="H81" s="244" t="str">
        <f>VLOOKUP(G81,DLFs!$D$14:$E$19,2,FALSE)</f>
        <v>GELL</v>
      </c>
      <c r="I81" s="314">
        <v>128.09</v>
      </c>
      <c r="J81" s="314">
        <v>23.158000000000001</v>
      </c>
      <c r="K81" s="315">
        <v>3.2000000000000002E-3</v>
      </c>
      <c r="L81" s="314">
        <v>20.417000000000002</v>
      </c>
      <c r="M81" s="314">
        <v>4.2679999999999998</v>
      </c>
      <c r="N81" s="315">
        <v>1.3350000000000001E-2</v>
      </c>
      <c r="O81" s="105">
        <v>0</v>
      </c>
      <c r="P81" s="106">
        <v>0</v>
      </c>
      <c r="Q81" s="235">
        <v>3.5060000000000001E-2</v>
      </c>
      <c r="R81" s="100">
        <v>0.10967</v>
      </c>
      <c r="S81" s="11"/>
      <c r="T81" s="11"/>
      <c r="U81" s="11"/>
      <c r="V81" s="10"/>
      <c r="W81" s="10"/>
      <c r="X81" s="10"/>
    </row>
    <row r="82" spans="1:24" ht="14.25" customHeight="1" x14ac:dyDescent="0.2">
      <c r="A82" s="94"/>
      <c r="B82" s="94"/>
      <c r="C82" s="624"/>
      <c r="D82" s="654"/>
      <c r="E82" s="95" t="s">
        <v>636</v>
      </c>
      <c r="F82" s="96">
        <v>120</v>
      </c>
      <c r="G82" s="103">
        <v>1.087</v>
      </c>
      <c r="H82" s="244" t="str">
        <f>VLOOKUP(G82,DLFs!$D$14:$E$19,2,FALSE)</f>
        <v>GELL</v>
      </c>
      <c r="I82" s="316">
        <v>128.09</v>
      </c>
      <c r="J82" s="316">
        <v>23.158000000000001</v>
      </c>
      <c r="K82" s="317">
        <v>3.2000000000000002E-3</v>
      </c>
      <c r="L82" s="316">
        <v>20.417000000000002</v>
      </c>
      <c r="M82" s="316">
        <v>4.2679999999999998</v>
      </c>
      <c r="N82" s="317">
        <v>1.3350000000000001E-2</v>
      </c>
      <c r="O82" s="105">
        <v>0</v>
      </c>
      <c r="P82" s="106">
        <v>0</v>
      </c>
      <c r="Q82" s="236">
        <v>0</v>
      </c>
      <c r="R82" s="106">
        <v>0</v>
      </c>
      <c r="S82" s="11"/>
      <c r="T82" s="11"/>
      <c r="U82" s="11"/>
      <c r="V82" s="10"/>
      <c r="W82" s="10"/>
      <c r="X82" s="10"/>
    </row>
    <row r="83" spans="1:24" ht="14.25" customHeight="1" x14ac:dyDescent="0.2">
      <c r="A83" s="94"/>
      <c r="B83" s="94"/>
      <c r="C83" s="624"/>
      <c r="D83" s="654"/>
      <c r="E83" s="95" t="s">
        <v>637</v>
      </c>
      <c r="F83" s="96">
        <v>120</v>
      </c>
      <c r="G83" s="103">
        <v>1.087</v>
      </c>
      <c r="H83" s="244" t="str">
        <f>VLOOKUP(G83,DLFs!$D$14:$E$19,2,FALSE)</f>
        <v>GELL</v>
      </c>
      <c r="I83" s="316">
        <v>128.09</v>
      </c>
      <c r="J83" s="316">
        <v>23.158000000000001</v>
      </c>
      <c r="K83" s="317">
        <v>3.2000000000000002E-3</v>
      </c>
      <c r="L83" s="316">
        <v>20.417000000000002</v>
      </c>
      <c r="M83" s="316">
        <v>4.2679999999999998</v>
      </c>
      <c r="N83" s="317">
        <v>1.3350000000000001E-2</v>
      </c>
      <c r="O83" s="105">
        <v>0</v>
      </c>
      <c r="P83" s="106">
        <v>0</v>
      </c>
      <c r="Q83" s="236">
        <v>3.5060000000000001E-2</v>
      </c>
      <c r="R83" s="106">
        <v>0</v>
      </c>
      <c r="S83" s="11"/>
      <c r="T83" s="11"/>
      <c r="U83" s="11"/>
      <c r="V83" s="10"/>
      <c r="W83" s="10"/>
      <c r="X83" s="10"/>
    </row>
    <row r="84" spans="1:24" ht="14.25" customHeight="1" x14ac:dyDescent="0.2">
      <c r="A84" s="94"/>
      <c r="B84" s="94"/>
      <c r="C84" s="624"/>
      <c r="D84" s="655"/>
      <c r="E84" s="42" t="s">
        <v>638</v>
      </c>
      <c r="F84" s="107">
        <v>120</v>
      </c>
      <c r="G84" s="242">
        <v>1.087</v>
      </c>
      <c r="H84" s="109" t="str">
        <f>VLOOKUP(G84,DLFs!$D$14:$E$19,2,FALSE)</f>
        <v>GELL</v>
      </c>
      <c r="I84" s="318">
        <v>128.09</v>
      </c>
      <c r="J84" s="318">
        <v>23.158000000000001</v>
      </c>
      <c r="K84" s="319">
        <v>3.2000000000000002E-3</v>
      </c>
      <c r="L84" s="318">
        <v>20.417000000000002</v>
      </c>
      <c r="M84" s="318">
        <v>4.2679999999999998</v>
      </c>
      <c r="N84" s="319">
        <v>1.3350000000000001E-2</v>
      </c>
      <c r="O84" s="243">
        <v>0</v>
      </c>
      <c r="P84" s="120">
        <v>0</v>
      </c>
      <c r="Q84" s="240">
        <v>0</v>
      </c>
      <c r="R84" s="120">
        <v>0.10967</v>
      </c>
      <c r="S84" s="11"/>
      <c r="T84" s="11"/>
      <c r="U84" s="11"/>
      <c r="V84" s="10"/>
      <c r="W84" s="10"/>
      <c r="X84" s="10"/>
    </row>
    <row r="85" spans="1:24" ht="14.25" customHeight="1" x14ac:dyDescent="0.2">
      <c r="A85" s="94"/>
      <c r="B85" s="94"/>
      <c r="C85" s="624"/>
      <c r="D85" s="653" t="s">
        <v>174</v>
      </c>
      <c r="E85" s="95" t="s">
        <v>175</v>
      </c>
      <c r="F85" s="96">
        <v>120</v>
      </c>
      <c r="G85" s="103">
        <v>1.171</v>
      </c>
      <c r="H85" s="244" t="str">
        <f>VLOOKUP(G85,DLFs!$F$14:$G$19,2,FALSE)</f>
        <v>GWLL</v>
      </c>
      <c r="I85" s="314">
        <v>343.166</v>
      </c>
      <c r="J85" s="314">
        <v>86.091999999999999</v>
      </c>
      <c r="K85" s="315">
        <v>3.13E-3</v>
      </c>
      <c r="L85" s="314">
        <v>6.78</v>
      </c>
      <c r="M85" s="314">
        <v>0.98599999999999999</v>
      </c>
      <c r="N85" s="315">
        <v>8.7899999999999992E-3</v>
      </c>
      <c r="O85" s="105">
        <v>0</v>
      </c>
      <c r="P85" s="106">
        <v>0</v>
      </c>
      <c r="Q85" s="235">
        <v>3.5060000000000001E-2</v>
      </c>
      <c r="R85" s="100">
        <v>0.10967</v>
      </c>
      <c r="S85" s="11"/>
      <c r="T85" s="11"/>
      <c r="U85" s="11"/>
      <c r="V85" s="10"/>
      <c r="W85" s="10"/>
      <c r="X85" s="10"/>
    </row>
    <row r="86" spans="1:24" ht="14.25" customHeight="1" x14ac:dyDescent="0.2">
      <c r="A86" s="94"/>
      <c r="B86" s="94"/>
      <c r="C86" s="624"/>
      <c r="D86" s="654"/>
      <c r="E86" s="95" t="s">
        <v>639</v>
      </c>
      <c r="F86" s="96">
        <v>120</v>
      </c>
      <c r="G86" s="103">
        <v>1.171</v>
      </c>
      <c r="H86" s="244" t="str">
        <f>VLOOKUP(G86,DLFs!$F$14:$G$19,2,FALSE)</f>
        <v>GWLL</v>
      </c>
      <c r="I86" s="316">
        <v>343.166</v>
      </c>
      <c r="J86" s="316">
        <v>86.091999999999999</v>
      </c>
      <c r="K86" s="317">
        <v>3.13E-3</v>
      </c>
      <c r="L86" s="316">
        <v>6.78</v>
      </c>
      <c r="M86" s="316">
        <v>0.98599999999999999</v>
      </c>
      <c r="N86" s="317">
        <v>8.7899999999999992E-3</v>
      </c>
      <c r="O86" s="105">
        <v>0</v>
      </c>
      <c r="P86" s="106">
        <v>0</v>
      </c>
      <c r="Q86" s="236">
        <v>0</v>
      </c>
      <c r="R86" s="106">
        <v>0</v>
      </c>
      <c r="S86" s="11"/>
      <c r="T86" s="11"/>
      <c r="U86" s="11"/>
      <c r="V86" s="10"/>
      <c r="W86" s="10"/>
      <c r="X86" s="10"/>
    </row>
    <row r="87" spans="1:24" ht="14.25" customHeight="1" x14ac:dyDescent="0.2">
      <c r="A87" s="94"/>
      <c r="B87" s="94"/>
      <c r="C87" s="624"/>
      <c r="D87" s="654"/>
      <c r="E87" s="95" t="s">
        <v>640</v>
      </c>
      <c r="F87" s="96">
        <v>120</v>
      </c>
      <c r="G87" s="103">
        <v>1.171</v>
      </c>
      <c r="H87" s="244" t="str">
        <f>VLOOKUP(G87,DLFs!$F$14:$G$19,2,FALSE)</f>
        <v>GWLL</v>
      </c>
      <c r="I87" s="316">
        <v>343.166</v>
      </c>
      <c r="J87" s="316">
        <v>86.091999999999999</v>
      </c>
      <c r="K87" s="317">
        <v>3.13E-3</v>
      </c>
      <c r="L87" s="316">
        <v>6.78</v>
      </c>
      <c r="M87" s="316">
        <v>0.98599999999999999</v>
      </c>
      <c r="N87" s="317">
        <v>8.7899999999999992E-3</v>
      </c>
      <c r="O87" s="105">
        <v>0</v>
      </c>
      <c r="P87" s="106">
        <v>0</v>
      </c>
      <c r="Q87" s="236">
        <v>3.5060000000000001E-2</v>
      </c>
      <c r="R87" s="106">
        <v>0</v>
      </c>
      <c r="S87" s="11"/>
      <c r="T87" s="11"/>
      <c r="U87" s="11"/>
      <c r="V87" s="10"/>
      <c r="W87" s="10"/>
      <c r="X87" s="10"/>
    </row>
    <row r="88" spans="1:24" ht="14.25" customHeight="1" x14ac:dyDescent="0.2">
      <c r="A88" s="94"/>
      <c r="B88" s="94"/>
      <c r="C88" s="624"/>
      <c r="D88" s="655"/>
      <c r="E88" s="42" t="s">
        <v>641</v>
      </c>
      <c r="F88" s="107">
        <v>120</v>
      </c>
      <c r="G88" s="242">
        <v>1.171</v>
      </c>
      <c r="H88" s="109" t="str">
        <f>VLOOKUP(G88,DLFs!$F$14:$G$19,2,FALSE)</f>
        <v>GWLL</v>
      </c>
      <c r="I88" s="318">
        <v>343.166</v>
      </c>
      <c r="J88" s="318">
        <v>86.091999999999999</v>
      </c>
      <c r="K88" s="319">
        <v>3.13E-3</v>
      </c>
      <c r="L88" s="318">
        <v>6.78</v>
      </c>
      <c r="M88" s="318">
        <v>0.98599999999999999</v>
      </c>
      <c r="N88" s="319">
        <v>8.7899999999999992E-3</v>
      </c>
      <c r="O88" s="243">
        <v>0</v>
      </c>
      <c r="P88" s="120">
        <v>0</v>
      </c>
      <c r="Q88" s="240">
        <v>0</v>
      </c>
      <c r="R88" s="120">
        <v>0.10967</v>
      </c>
      <c r="S88" s="11"/>
      <c r="T88" s="11"/>
      <c r="U88" s="11"/>
      <c r="V88" s="10"/>
      <c r="W88" s="10"/>
      <c r="X88" s="10"/>
    </row>
    <row r="89" spans="1:24" ht="14.25" customHeight="1" x14ac:dyDescent="0.2">
      <c r="A89" s="94"/>
      <c r="B89" s="94"/>
      <c r="C89" s="624"/>
      <c r="D89" s="653" t="s">
        <v>176</v>
      </c>
      <c r="E89" s="112" t="s">
        <v>177</v>
      </c>
      <c r="F89" s="113">
        <v>120</v>
      </c>
      <c r="G89" s="103">
        <v>1.171</v>
      </c>
      <c r="H89" s="178" t="str">
        <f>VLOOKUP(G89,DLFs!$F$14:$G$19,2,FALSE)</f>
        <v>GWLL</v>
      </c>
      <c r="I89" s="314">
        <v>343.166</v>
      </c>
      <c r="J89" s="314">
        <v>86.091999999999999</v>
      </c>
      <c r="K89" s="315">
        <v>3.13E-3</v>
      </c>
      <c r="L89" s="314">
        <v>12.215</v>
      </c>
      <c r="M89" s="314">
        <v>2.1429999999999998</v>
      </c>
      <c r="N89" s="315">
        <v>1.0619999999999999E-2</v>
      </c>
      <c r="O89" s="99">
        <v>0</v>
      </c>
      <c r="P89" s="100">
        <v>0</v>
      </c>
      <c r="Q89" s="235">
        <v>3.5060000000000001E-2</v>
      </c>
      <c r="R89" s="100">
        <v>0.10967</v>
      </c>
      <c r="S89" s="11"/>
      <c r="T89" s="11"/>
      <c r="U89" s="11"/>
      <c r="V89" s="10"/>
      <c r="W89" s="10"/>
      <c r="X89" s="10"/>
    </row>
    <row r="90" spans="1:24" ht="14.25" customHeight="1" x14ac:dyDescent="0.2">
      <c r="A90" s="94"/>
      <c r="B90" s="94"/>
      <c r="C90" s="624"/>
      <c r="D90" s="654"/>
      <c r="E90" s="95" t="s">
        <v>642</v>
      </c>
      <c r="F90" s="96">
        <v>120</v>
      </c>
      <c r="G90" s="103">
        <v>1.171</v>
      </c>
      <c r="H90" s="244" t="str">
        <f>VLOOKUP(G90,DLFs!$F$14:$G$19,2,FALSE)</f>
        <v>GWLL</v>
      </c>
      <c r="I90" s="316">
        <v>343.166</v>
      </c>
      <c r="J90" s="316">
        <v>86.091999999999999</v>
      </c>
      <c r="K90" s="317">
        <v>3.13E-3</v>
      </c>
      <c r="L90" s="316">
        <v>12.215</v>
      </c>
      <c r="M90" s="316">
        <v>2.1429999999999998</v>
      </c>
      <c r="N90" s="317">
        <v>1.0619999999999999E-2</v>
      </c>
      <c r="O90" s="105">
        <v>0</v>
      </c>
      <c r="P90" s="106">
        <v>0</v>
      </c>
      <c r="Q90" s="236">
        <v>0</v>
      </c>
      <c r="R90" s="106">
        <v>0</v>
      </c>
      <c r="S90" s="11"/>
      <c r="T90" s="11"/>
      <c r="U90" s="11"/>
      <c r="V90" s="10"/>
      <c r="W90" s="10"/>
      <c r="X90" s="10"/>
    </row>
    <row r="91" spans="1:24" ht="14.25" customHeight="1" x14ac:dyDescent="0.2">
      <c r="A91" s="94"/>
      <c r="B91" s="94"/>
      <c r="C91" s="624"/>
      <c r="D91" s="654"/>
      <c r="E91" s="95" t="s">
        <v>643</v>
      </c>
      <c r="F91" s="96">
        <v>120</v>
      </c>
      <c r="G91" s="103">
        <v>1.171</v>
      </c>
      <c r="H91" s="244" t="str">
        <f>VLOOKUP(G91,DLFs!$F$14:$G$19,2,FALSE)</f>
        <v>GWLL</v>
      </c>
      <c r="I91" s="316">
        <v>343.166</v>
      </c>
      <c r="J91" s="316">
        <v>86.091999999999999</v>
      </c>
      <c r="K91" s="317">
        <v>3.13E-3</v>
      </c>
      <c r="L91" s="316">
        <v>12.215</v>
      </c>
      <c r="M91" s="316">
        <v>2.1429999999999998</v>
      </c>
      <c r="N91" s="317">
        <v>1.0619999999999999E-2</v>
      </c>
      <c r="O91" s="105">
        <v>0</v>
      </c>
      <c r="P91" s="106">
        <v>0</v>
      </c>
      <c r="Q91" s="236">
        <v>3.5060000000000001E-2</v>
      </c>
      <c r="R91" s="106">
        <v>0</v>
      </c>
      <c r="S91" s="11"/>
      <c r="T91" s="11"/>
      <c r="U91" s="11"/>
      <c r="V91" s="10"/>
      <c r="W91" s="10"/>
      <c r="X91" s="10"/>
    </row>
    <row r="92" spans="1:24" ht="14.25" customHeight="1" x14ac:dyDescent="0.2">
      <c r="A92" s="94"/>
      <c r="B92" s="94"/>
      <c r="C92" s="624"/>
      <c r="D92" s="655"/>
      <c r="E92" s="245" t="s">
        <v>644</v>
      </c>
      <c r="F92" s="246">
        <v>120</v>
      </c>
      <c r="G92" s="242">
        <v>1.171</v>
      </c>
      <c r="H92" s="247" t="str">
        <f>VLOOKUP(G92,DLFs!$F$14:$G$19,2,FALSE)</f>
        <v>GWLL</v>
      </c>
      <c r="I92" s="318">
        <v>343.166</v>
      </c>
      <c r="J92" s="318">
        <v>86.091999999999999</v>
      </c>
      <c r="K92" s="319">
        <v>3.13E-3</v>
      </c>
      <c r="L92" s="318">
        <v>12.215</v>
      </c>
      <c r="M92" s="318">
        <v>2.1429999999999998</v>
      </c>
      <c r="N92" s="319">
        <v>1.0619999999999999E-2</v>
      </c>
      <c r="O92" s="110">
        <v>0</v>
      </c>
      <c r="P92" s="111">
        <v>0</v>
      </c>
      <c r="Q92" s="240">
        <v>0</v>
      </c>
      <c r="R92" s="120">
        <v>0.10967</v>
      </c>
      <c r="S92" s="11"/>
      <c r="T92" s="11"/>
      <c r="U92" s="11"/>
      <c r="V92" s="10"/>
      <c r="W92" s="10"/>
      <c r="X92" s="10"/>
    </row>
    <row r="93" spans="1:24" ht="14.25" customHeight="1" x14ac:dyDescent="0.2">
      <c r="A93" s="94"/>
      <c r="B93" s="94"/>
      <c r="C93" s="624"/>
      <c r="D93" s="653" t="s">
        <v>178</v>
      </c>
      <c r="E93" s="95" t="s">
        <v>179</v>
      </c>
      <c r="F93" s="96">
        <v>120</v>
      </c>
      <c r="G93" s="103">
        <v>1.171</v>
      </c>
      <c r="H93" s="244" t="str">
        <f>VLOOKUP(G93,DLFs!$F$14:$G$19,2,FALSE)</f>
        <v>GWLL</v>
      </c>
      <c r="I93" s="314">
        <v>343.166</v>
      </c>
      <c r="J93" s="314">
        <v>86.091999999999999</v>
      </c>
      <c r="K93" s="315">
        <v>3.13E-3</v>
      </c>
      <c r="L93" s="314">
        <v>20.417000000000002</v>
      </c>
      <c r="M93" s="314">
        <v>4.2679999999999998</v>
      </c>
      <c r="N93" s="315">
        <v>1.3350000000000001E-2</v>
      </c>
      <c r="O93" s="105">
        <v>0</v>
      </c>
      <c r="P93" s="106">
        <v>0</v>
      </c>
      <c r="Q93" s="235">
        <v>3.5060000000000001E-2</v>
      </c>
      <c r="R93" s="100">
        <v>0.10967</v>
      </c>
      <c r="S93" s="11"/>
      <c r="T93" s="11"/>
      <c r="U93" s="11"/>
      <c r="V93" s="10"/>
      <c r="W93" s="10"/>
      <c r="X93" s="10"/>
    </row>
    <row r="94" spans="1:24" ht="14.25" customHeight="1" x14ac:dyDescent="0.2">
      <c r="A94" s="94"/>
      <c r="B94" s="94"/>
      <c r="C94" s="624"/>
      <c r="D94" s="654"/>
      <c r="E94" s="101" t="s">
        <v>645</v>
      </c>
      <c r="F94" s="102">
        <v>120</v>
      </c>
      <c r="G94" s="103">
        <v>1.171</v>
      </c>
      <c r="H94" s="104" t="str">
        <f>VLOOKUP(G94,DLFs!$F$14:$G$19,2,FALSE)</f>
        <v>GWLL</v>
      </c>
      <c r="I94" s="316">
        <v>343.166</v>
      </c>
      <c r="J94" s="316">
        <v>86.091999999999999</v>
      </c>
      <c r="K94" s="317">
        <v>3.13E-3</v>
      </c>
      <c r="L94" s="316">
        <v>20.417000000000002</v>
      </c>
      <c r="M94" s="316">
        <v>4.2679999999999998</v>
      </c>
      <c r="N94" s="317">
        <v>1.3350000000000001E-2</v>
      </c>
      <c r="O94" s="105">
        <v>0</v>
      </c>
      <c r="P94" s="106">
        <v>0</v>
      </c>
      <c r="Q94" s="236">
        <v>0</v>
      </c>
      <c r="R94" s="106">
        <v>0</v>
      </c>
      <c r="S94" s="11"/>
      <c r="T94" s="11"/>
      <c r="U94" s="11"/>
      <c r="V94" s="10"/>
      <c r="W94" s="10"/>
      <c r="X94" s="10"/>
    </row>
    <row r="95" spans="1:24" ht="14.25" customHeight="1" x14ac:dyDescent="0.2">
      <c r="A95" s="94"/>
      <c r="B95" s="94"/>
      <c r="C95" s="624"/>
      <c r="D95" s="654"/>
      <c r="E95" s="101" t="s">
        <v>646</v>
      </c>
      <c r="F95" s="102">
        <v>120</v>
      </c>
      <c r="G95" s="103">
        <v>1.171</v>
      </c>
      <c r="H95" s="104" t="str">
        <f>VLOOKUP(G95,DLFs!$F$14:$G$19,2,FALSE)</f>
        <v>GWLL</v>
      </c>
      <c r="I95" s="316">
        <v>343.166</v>
      </c>
      <c r="J95" s="316">
        <v>86.091999999999999</v>
      </c>
      <c r="K95" s="317">
        <v>3.13E-3</v>
      </c>
      <c r="L95" s="316">
        <v>20.417000000000002</v>
      </c>
      <c r="M95" s="316">
        <v>4.2679999999999998</v>
      </c>
      <c r="N95" s="317">
        <v>1.3350000000000001E-2</v>
      </c>
      <c r="O95" s="105">
        <v>0</v>
      </c>
      <c r="P95" s="106">
        <v>0</v>
      </c>
      <c r="Q95" s="236">
        <v>3.5060000000000001E-2</v>
      </c>
      <c r="R95" s="106">
        <v>0</v>
      </c>
      <c r="S95" s="11"/>
      <c r="T95" s="11"/>
      <c r="U95" s="11"/>
      <c r="V95" s="10"/>
      <c r="W95" s="10"/>
      <c r="X95" s="10"/>
    </row>
    <row r="96" spans="1:24" ht="14.25" customHeight="1" x14ac:dyDescent="0.2">
      <c r="A96" s="94"/>
      <c r="B96" s="94"/>
      <c r="C96" s="624"/>
      <c r="D96" s="654"/>
      <c r="E96" s="248" t="s">
        <v>647</v>
      </c>
      <c r="F96" s="119">
        <v>120</v>
      </c>
      <c r="G96" s="242">
        <v>1.171</v>
      </c>
      <c r="H96" s="251" t="str">
        <f>VLOOKUP(G96,DLFs!$F$14:$G$19,2,FALSE)</f>
        <v>GWLL</v>
      </c>
      <c r="I96" s="318">
        <v>343.166</v>
      </c>
      <c r="J96" s="318">
        <v>86.091999999999999</v>
      </c>
      <c r="K96" s="319">
        <v>3.13E-3</v>
      </c>
      <c r="L96" s="318">
        <v>20.417000000000002</v>
      </c>
      <c r="M96" s="318">
        <v>4.2679999999999998</v>
      </c>
      <c r="N96" s="319">
        <v>1.3350000000000001E-2</v>
      </c>
      <c r="O96" s="252">
        <v>0</v>
      </c>
      <c r="P96" s="253">
        <v>0</v>
      </c>
      <c r="Q96" s="240">
        <v>0</v>
      </c>
      <c r="R96" s="120">
        <v>0.10967</v>
      </c>
      <c r="S96" s="11"/>
      <c r="T96" s="11"/>
      <c r="U96" s="11"/>
      <c r="V96" s="10"/>
      <c r="W96" s="10"/>
      <c r="X96" s="10"/>
    </row>
    <row r="97" spans="1:24" ht="14.25" customHeight="1" x14ac:dyDescent="0.2">
      <c r="A97" s="94"/>
      <c r="B97" s="94"/>
      <c r="C97" s="624"/>
      <c r="D97" s="653" t="s">
        <v>180</v>
      </c>
      <c r="E97" s="112" t="s">
        <v>181</v>
      </c>
      <c r="F97" s="113">
        <v>120</v>
      </c>
      <c r="G97" s="97">
        <v>1.073</v>
      </c>
      <c r="H97" s="178" t="str">
        <f>VLOOKUP(G97,DLFs!$H$14:$I$19,2,FALSE)</f>
        <v>GMLL</v>
      </c>
      <c r="I97" s="314">
        <v>77.277000000000001</v>
      </c>
      <c r="J97" s="314">
        <v>16.082000000000001</v>
      </c>
      <c r="K97" s="315">
        <v>3.7499999999999999E-3</v>
      </c>
      <c r="L97" s="314">
        <v>5.4009999999999998</v>
      </c>
      <c r="M97" s="314">
        <v>0.63</v>
      </c>
      <c r="N97" s="315">
        <v>7.2000000000000005E-4</v>
      </c>
      <c r="O97" s="99">
        <v>0</v>
      </c>
      <c r="P97" s="100">
        <v>0</v>
      </c>
      <c r="Q97" s="235">
        <v>3.5060000000000001E-2</v>
      </c>
      <c r="R97" s="100">
        <v>0.10967</v>
      </c>
      <c r="S97" s="11"/>
      <c r="T97" s="11"/>
      <c r="U97" s="11"/>
      <c r="V97" s="10"/>
      <c r="W97" s="10"/>
      <c r="X97" s="10"/>
    </row>
    <row r="98" spans="1:24" ht="14.25" customHeight="1" x14ac:dyDescent="0.2">
      <c r="A98" s="94"/>
      <c r="B98" s="94"/>
      <c r="C98" s="624"/>
      <c r="D98" s="654"/>
      <c r="E98" s="101" t="s">
        <v>648</v>
      </c>
      <c r="F98" s="102">
        <v>120</v>
      </c>
      <c r="G98" s="103">
        <v>1.073</v>
      </c>
      <c r="H98" s="104" t="str">
        <f>VLOOKUP(G98,DLFs!$H$14:$I$19,2,FALSE)</f>
        <v>GMLL</v>
      </c>
      <c r="I98" s="316">
        <v>77.277000000000001</v>
      </c>
      <c r="J98" s="316">
        <v>16.082000000000001</v>
      </c>
      <c r="K98" s="317">
        <v>3.7499999999999999E-3</v>
      </c>
      <c r="L98" s="316">
        <v>5.4009999999999998</v>
      </c>
      <c r="M98" s="316">
        <v>0.63</v>
      </c>
      <c r="N98" s="317">
        <v>7.2000000000000005E-4</v>
      </c>
      <c r="O98" s="105">
        <v>0</v>
      </c>
      <c r="P98" s="106">
        <v>0</v>
      </c>
      <c r="Q98" s="236">
        <v>0</v>
      </c>
      <c r="R98" s="106">
        <v>0</v>
      </c>
      <c r="S98" s="11"/>
      <c r="T98" s="11"/>
      <c r="U98" s="11"/>
      <c r="V98" s="10"/>
      <c r="W98" s="10"/>
      <c r="X98" s="10"/>
    </row>
    <row r="99" spans="1:24" ht="14.25" customHeight="1" x14ac:dyDescent="0.2">
      <c r="A99" s="94"/>
      <c r="B99" s="94"/>
      <c r="C99" s="624"/>
      <c r="D99" s="654"/>
      <c r="E99" s="101" t="s">
        <v>649</v>
      </c>
      <c r="F99" s="102">
        <v>120</v>
      </c>
      <c r="G99" s="103">
        <v>1.073</v>
      </c>
      <c r="H99" s="104" t="str">
        <f>VLOOKUP(G99,DLFs!$H$14:$I$19,2,FALSE)</f>
        <v>GMLL</v>
      </c>
      <c r="I99" s="316">
        <v>77.277000000000001</v>
      </c>
      <c r="J99" s="316">
        <v>16.082000000000001</v>
      </c>
      <c r="K99" s="317">
        <v>3.7499999999999999E-3</v>
      </c>
      <c r="L99" s="316">
        <v>5.4009999999999998</v>
      </c>
      <c r="M99" s="316">
        <v>0.63</v>
      </c>
      <c r="N99" s="317">
        <v>7.2000000000000005E-4</v>
      </c>
      <c r="O99" s="105">
        <v>0</v>
      </c>
      <c r="P99" s="106">
        <v>0</v>
      </c>
      <c r="Q99" s="236">
        <v>3.5060000000000001E-2</v>
      </c>
      <c r="R99" s="106">
        <v>0</v>
      </c>
      <c r="S99" s="11"/>
      <c r="T99" s="11"/>
      <c r="U99" s="11"/>
      <c r="V99" s="10"/>
      <c r="W99" s="10"/>
      <c r="X99" s="10"/>
    </row>
    <row r="100" spans="1:24" ht="14.25" customHeight="1" x14ac:dyDescent="0.2">
      <c r="A100" s="94"/>
      <c r="B100" s="94"/>
      <c r="C100" s="625"/>
      <c r="D100" s="655"/>
      <c r="E100" s="42" t="s">
        <v>650</v>
      </c>
      <c r="F100" s="107">
        <v>120</v>
      </c>
      <c r="G100" s="242">
        <v>1.073</v>
      </c>
      <c r="H100" s="109" t="str">
        <f>VLOOKUP(G100,DLFs!$H$14:$I$19,2,FALSE)</f>
        <v>GMLL</v>
      </c>
      <c r="I100" s="318">
        <v>77.277000000000001</v>
      </c>
      <c r="J100" s="318">
        <v>16.082000000000001</v>
      </c>
      <c r="K100" s="319">
        <v>3.7499999999999999E-3</v>
      </c>
      <c r="L100" s="318">
        <v>5.4009999999999998</v>
      </c>
      <c r="M100" s="318">
        <v>0.63</v>
      </c>
      <c r="N100" s="319">
        <v>7.2000000000000005E-4</v>
      </c>
      <c r="O100" s="243">
        <v>0</v>
      </c>
      <c r="P100" s="120">
        <v>0</v>
      </c>
      <c r="Q100" s="240">
        <v>0</v>
      </c>
      <c r="R100" s="120">
        <v>0.10967</v>
      </c>
      <c r="S100" s="11"/>
      <c r="T100" s="11"/>
      <c r="U100" s="11"/>
      <c r="V100" s="10"/>
      <c r="W100" s="10"/>
      <c r="X100" s="10"/>
    </row>
    <row r="101" spans="1:24" ht="14.25" customHeight="1" x14ac:dyDescent="0.2">
      <c r="A101" s="94"/>
      <c r="B101" s="94"/>
      <c r="C101" s="623" t="s">
        <v>152</v>
      </c>
      <c r="D101" s="653" t="s">
        <v>182</v>
      </c>
      <c r="E101" s="112" t="s">
        <v>183</v>
      </c>
      <c r="F101" s="113">
        <v>30</v>
      </c>
      <c r="G101" s="97">
        <v>1.087</v>
      </c>
      <c r="H101" s="249" t="str">
        <f>VLOOKUP(G101,DLFs!$D$14:$E$19,2,FALSE)</f>
        <v>GELL</v>
      </c>
      <c r="I101" s="314">
        <v>36.116</v>
      </c>
      <c r="J101" s="314">
        <v>31.457999999999998</v>
      </c>
      <c r="K101" s="315">
        <v>3.2000000000000002E-3</v>
      </c>
      <c r="L101" s="314">
        <v>3.8639999999999999</v>
      </c>
      <c r="M101" s="314">
        <v>0.98599999999999999</v>
      </c>
      <c r="N101" s="315">
        <v>8.7899999999999992E-3</v>
      </c>
      <c r="O101" s="99">
        <v>0</v>
      </c>
      <c r="P101" s="100">
        <v>0</v>
      </c>
      <c r="Q101" s="235">
        <v>3.5060000000000001E-2</v>
      </c>
      <c r="R101" s="100">
        <v>0.10967</v>
      </c>
      <c r="S101" s="11"/>
      <c r="T101" s="11"/>
      <c r="U101" s="11"/>
      <c r="V101" s="10"/>
      <c r="W101" s="10"/>
      <c r="X101" s="10"/>
    </row>
    <row r="102" spans="1:24" ht="14.25" customHeight="1" x14ac:dyDescent="0.2">
      <c r="A102" s="94"/>
      <c r="B102" s="94"/>
      <c r="C102" s="624"/>
      <c r="D102" s="654"/>
      <c r="E102" s="101" t="s">
        <v>588</v>
      </c>
      <c r="F102" s="102">
        <v>30</v>
      </c>
      <c r="G102" s="103">
        <v>1.087</v>
      </c>
      <c r="H102" s="250" t="str">
        <f>VLOOKUP(G102,DLFs!$D$14:$E$19,2,FALSE)</f>
        <v>GELL</v>
      </c>
      <c r="I102" s="316">
        <v>36.116</v>
      </c>
      <c r="J102" s="316">
        <v>31.457999999999998</v>
      </c>
      <c r="K102" s="317">
        <v>3.2000000000000002E-3</v>
      </c>
      <c r="L102" s="316">
        <v>3.8639999999999999</v>
      </c>
      <c r="M102" s="316">
        <v>0.98599999999999999</v>
      </c>
      <c r="N102" s="317">
        <v>8.7899999999999992E-3</v>
      </c>
      <c r="O102" s="105">
        <v>0</v>
      </c>
      <c r="P102" s="106">
        <v>0</v>
      </c>
      <c r="Q102" s="236">
        <v>0</v>
      </c>
      <c r="R102" s="106">
        <v>0</v>
      </c>
      <c r="S102" s="11"/>
      <c r="T102" s="11"/>
      <c r="U102" s="11"/>
      <c r="V102" s="10"/>
      <c r="W102" s="10"/>
      <c r="X102" s="10"/>
    </row>
    <row r="103" spans="1:24" ht="14.25" customHeight="1" x14ac:dyDescent="0.2">
      <c r="A103" s="94"/>
      <c r="B103" s="94"/>
      <c r="C103" s="624"/>
      <c r="D103" s="654"/>
      <c r="E103" s="101" t="s">
        <v>651</v>
      </c>
      <c r="F103" s="102">
        <v>30</v>
      </c>
      <c r="G103" s="103">
        <v>1.087</v>
      </c>
      <c r="H103" s="250" t="str">
        <f>VLOOKUP(G103,DLFs!$D$14:$E$19,2,FALSE)</f>
        <v>GELL</v>
      </c>
      <c r="I103" s="316">
        <v>36.116</v>
      </c>
      <c r="J103" s="316">
        <v>31.457999999999998</v>
      </c>
      <c r="K103" s="317">
        <v>3.2000000000000002E-3</v>
      </c>
      <c r="L103" s="316">
        <v>3.8639999999999999</v>
      </c>
      <c r="M103" s="316">
        <v>0.98599999999999999</v>
      </c>
      <c r="N103" s="317">
        <v>8.7899999999999992E-3</v>
      </c>
      <c r="O103" s="105">
        <v>0</v>
      </c>
      <c r="P103" s="106">
        <v>0</v>
      </c>
      <c r="Q103" s="236">
        <v>3.5060000000000001E-2</v>
      </c>
      <c r="R103" s="106">
        <v>0</v>
      </c>
      <c r="S103" s="11"/>
      <c r="T103" s="11"/>
      <c r="U103" s="11"/>
      <c r="V103" s="10"/>
      <c r="W103" s="10"/>
      <c r="X103" s="10"/>
    </row>
    <row r="104" spans="1:24" ht="14.25" customHeight="1" x14ac:dyDescent="0.2">
      <c r="A104" s="94"/>
      <c r="B104" s="94"/>
      <c r="C104" s="624"/>
      <c r="D104" s="655"/>
      <c r="E104" s="42" t="s">
        <v>652</v>
      </c>
      <c r="F104" s="107">
        <v>30</v>
      </c>
      <c r="G104" s="242">
        <v>1.087</v>
      </c>
      <c r="H104" s="247" t="str">
        <f>VLOOKUP(G104,DLFs!$D$14:$E$19,2,FALSE)</f>
        <v>GELL</v>
      </c>
      <c r="I104" s="318">
        <v>36.116</v>
      </c>
      <c r="J104" s="318">
        <v>31.457999999999998</v>
      </c>
      <c r="K104" s="319">
        <v>3.2000000000000002E-3</v>
      </c>
      <c r="L104" s="318">
        <v>3.8639999999999999</v>
      </c>
      <c r="M104" s="318">
        <v>0.98599999999999999</v>
      </c>
      <c r="N104" s="319">
        <v>8.7899999999999992E-3</v>
      </c>
      <c r="O104" s="243">
        <v>0</v>
      </c>
      <c r="P104" s="120">
        <v>0</v>
      </c>
      <c r="Q104" s="240">
        <v>0</v>
      </c>
      <c r="R104" s="120">
        <v>0.10967</v>
      </c>
      <c r="S104" s="11"/>
      <c r="T104" s="11"/>
      <c r="U104" s="11"/>
      <c r="V104" s="10"/>
      <c r="W104" s="10"/>
      <c r="X104" s="10"/>
    </row>
    <row r="105" spans="1:24" ht="14.25" customHeight="1" x14ac:dyDescent="0.2">
      <c r="A105" s="94"/>
      <c r="B105" s="94"/>
      <c r="C105" s="624"/>
      <c r="D105" s="653" t="s">
        <v>184</v>
      </c>
      <c r="E105" s="112" t="s">
        <v>185</v>
      </c>
      <c r="F105" s="113">
        <v>30</v>
      </c>
      <c r="G105" s="97">
        <v>1.087</v>
      </c>
      <c r="H105" s="249" t="str">
        <f>VLOOKUP(G105,DLFs!$D$14:$E$19,2,FALSE)</f>
        <v>GELL</v>
      </c>
      <c r="I105" s="314">
        <v>36.116</v>
      </c>
      <c r="J105" s="314">
        <v>31.457999999999998</v>
      </c>
      <c r="K105" s="315">
        <v>3.2000000000000002E-3</v>
      </c>
      <c r="L105" s="314">
        <v>5.8769999999999998</v>
      </c>
      <c r="M105" s="314">
        <v>2.1429999999999998</v>
      </c>
      <c r="N105" s="315">
        <v>1.0619999999999999E-2</v>
      </c>
      <c r="O105" s="99">
        <v>0</v>
      </c>
      <c r="P105" s="100">
        <v>0</v>
      </c>
      <c r="Q105" s="235">
        <v>3.5060000000000001E-2</v>
      </c>
      <c r="R105" s="100">
        <v>0.10967</v>
      </c>
      <c r="S105" s="11"/>
      <c r="T105" s="11"/>
      <c r="U105" s="11"/>
      <c r="V105" s="10"/>
      <c r="W105" s="10"/>
      <c r="X105" s="10"/>
    </row>
    <row r="106" spans="1:24" ht="14.25" customHeight="1" x14ac:dyDescent="0.2">
      <c r="A106" s="94"/>
      <c r="B106" s="94"/>
      <c r="C106" s="624"/>
      <c r="D106" s="654"/>
      <c r="E106" s="101" t="s">
        <v>653</v>
      </c>
      <c r="F106" s="102">
        <v>30</v>
      </c>
      <c r="G106" s="103">
        <v>1.087</v>
      </c>
      <c r="H106" s="250" t="str">
        <f>VLOOKUP(G106,DLFs!$D$14:$E$19,2,FALSE)</f>
        <v>GELL</v>
      </c>
      <c r="I106" s="316">
        <v>36.116</v>
      </c>
      <c r="J106" s="316">
        <v>31.457999999999998</v>
      </c>
      <c r="K106" s="317">
        <v>3.2000000000000002E-3</v>
      </c>
      <c r="L106" s="316">
        <v>5.8769999999999998</v>
      </c>
      <c r="M106" s="316">
        <v>2.1429999999999998</v>
      </c>
      <c r="N106" s="317">
        <v>1.0619999999999999E-2</v>
      </c>
      <c r="O106" s="105">
        <v>0</v>
      </c>
      <c r="P106" s="106">
        <v>0</v>
      </c>
      <c r="Q106" s="236">
        <v>0</v>
      </c>
      <c r="R106" s="106">
        <v>0</v>
      </c>
      <c r="S106" s="11"/>
      <c r="T106" s="11"/>
      <c r="U106" s="11"/>
      <c r="V106" s="10"/>
      <c r="W106" s="10"/>
      <c r="X106" s="10"/>
    </row>
    <row r="107" spans="1:24" ht="14.25" customHeight="1" x14ac:dyDescent="0.2">
      <c r="A107" s="94"/>
      <c r="B107" s="94"/>
      <c r="C107" s="624"/>
      <c r="D107" s="654"/>
      <c r="E107" s="101" t="s">
        <v>654</v>
      </c>
      <c r="F107" s="102">
        <v>30</v>
      </c>
      <c r="G107" s="103">
        <v>1.087</v>
      </c>
      <c r="H107" s="250" t="str">
        <f>VLOOKUP(G107,DLFs!$D$14:$E$19,2,FALSE)</f>
        <v>GELL</v>
      </c>
      <c r="I107" s="316">
        <v>36.116</v>
      </c>
      <c r="J107" s="316">
        <v>31.457999999999998</v>
      </c>
      <c r="K107" s="317">
        <v>3.2000000000000002E-3</v>
      </c>
      <c r="L107" s="316">
        <v>5.8769999999999998</v>
      </c>
      <c r="M107" s="316">
        <v>2.1429999999999998</v>
      </c>
      <c r="N107" s="317">
        <v>1.0619999999999999E-2</v>
      </c>
      <c r="O107" s="105">
        <v>0</v>
      </c>
      <c r="P107" s="106">
        <v>0</v>
      </c>
      <c r="Q107" s="236">
        <v>3.5060000000000001E-2</v>
      </c>
      <c r="R107" s="106">
        <v>0</v>
      </c>
      <c r="S107" s="11"/>
      <c r="T107" s="11"/>
      <c r="U107" s="11"/>
      <c r="V107" s="10"/>
      <c r="W107" s="10"/>
      <c r="X107" s="10"/>
    </row>
    <row r="108" spans="1:24" ht="14.25" customHeight="1" x14ac:dyDescent="0.2">
      <c r="A108" s="94"/>
      <c r="B108" s="94"/>
      <c r="C108" s="624"/>
      <c r="D108" s="655"/>
      <c r="E108" s="42" t="s">
        <v>655</v>
      </c>
      <c r="F108" s="107">
        <v>30</v>
      </c>
      <c r="G108" s="242">
        <v>1.087</v>
      </c>
      <c r="H108" s="247" t="str">
        <f>VLOOKUP(G108,DLFs!$D$14:$E$19,2,FALSE)</f>
        <v>GELL</v>
      </c>
      <c r="I108" s="318">
        <v>36.116</v>
      </c>
      <c r="J108" s="318">
        <v>31.457999999999998</v>
      </c>
      <c r="K108" s="319">
        <v>3.2000000000000002E-3</v>
      </c>
      <c r="L108" s="318">
        <v>5.8769999999999998</v>
      </c>
      <c r="M108" s="318">
        <v>2.1429999999999998</v>
      </c>
      <c r="N108" s="319">
        <v>1.0619999999999999E-2</v>
      </c>
      <c r="O108" s="243">
        <v>0</v>
      </c>
      <c r="P108" s="120">
        <v>0</v>
      </c>
      <c r="Q108" s="240">
        <v>0</v>
      </c>
      <c r="R108" s="120">
        <v>0.10967</v>
      </c>
      <c r="S108" s="11"/>
      <c r="T108" s="11"/>
      <c r="U108" s="11"/>
      <c r="V108" s="10"/>
      <c r="W108" s="10"/>
      <c r="X108" s="10"/>
    </row>
    <row r="109" spans="1:24" ht="14.25" customHeight="1" x14ac:dyDescent="0.2">
      <c r="A109" s="94"/>
      <c r="B109" s="94"/>
      <c r="C109" s="624"/>
      <c r="D109" s="653" t="s">
        <v>186</v>
      </c>
      <c r="E109" s="112" t="s">
        <v>187</v>
      </c>
      <c r="F109" s="113">
        <v>30</v>
      </c>
      <c r="G109" s="97">
        <v>1.087</v>
      </c>
      <c r="H109" s="249" t="str">
        <f>VLOOKUP(G109,DLFs!$D$14:$E$19,2,FALSE)</f>
        <v>GELL</v>
      </c>
      <c r="I109" s="314">
        <v>36.116</v>
      </c>
      <c r="J109" s="314">
        <v>31.457999999999998</v>
      </c>
      <c r="K109" s="315">
        <v>3.2000000000000002E-3</v>
      </c>
      <c r="L109" s="314">
        <v>7.7939999999999996</v>
      </c>
      <c r="M109" s="314">
        <v>4.2679999999999998</v>
      </c>
      <c r="N109" s="315">
        <v>1.3350000000000001E-2</v>
      </c>
      <c r="O109" s="99">
        <v>0</v>
      </c>
      <c r="P109" s="100">
        <v>0</v>
      </c>
      <c r="Q109" s="235">
        <v>3.5060000000000001E-2</v>
      </c>
      <c r="R109" s="100">
        <v>0.10967</v>
      </c>
      <c r="S109" s="11"/>
      <c r="T109" s="11"/>
      <c r="U109" s="11"/>
      <c r="V109" s="10"/>
      <c r="W109" s="10"/>
      <c r="X109" s="10"/>
    </row>
    <row r="110" spans="1:24" ht="14.25" customHeight="1" x14ac:dyDescent="0.2">
      <c r="A110" s="94"/>
      <c r="B110" s="94"/>
      <c r="C110" s="624"/>
      <c r="D110" s="654"/>
      <c r="E110" s="101" t="s">
        <v>656</v>
      </c>
      <c r="F110" s="102">
        <v>30</v>
      </c>
      <c r="G110" s="103">
        <v>1.087</v>
      </c>
      <c r="H110" s="250" t="str">
        <f>VLOOKUP(G110,DLFs!$D$14:$E$19,2,FALSE)</f>
        <v>GELL</v>
      </c>
      <c r="I110" s="316">
        <v>36.116</v>
      </c>
      <c r="J110" s="316">
        <v>31.457999999999998</v>
      </c>
      <c r="K110" s="317">
        <v>3.2000000000000002E-3</v>
      </c>
      <c r="L110" s="316">
        <v>7.7939999999999996</v>
      </c>
      <c r="M110" s="316">
        <v>4.2679999999999998</v>
      </c>
      <c r="N110" s="317">
        <v>1.3350000000000001E-2</v>
      </c>
      <c r="O110" s="105">
        <v>0</v>
      </c>
      <c r="P110" s="106">
        <v>0</v>
      </c>
      <c r="Q110" s="236">
        <v>0</v>
      </c>
      <c r="R110" s="106">
        <v>0</v>
      </c>
      <c r="S110" s="11"/>
      <c r="T110" s="11"/>
      <c r="U110" s="11"/>
      <c r="V110" s="10"/>
      <c r="W110" s="10"/>
      <c r="X110" s="10"/>
    </row>
    <row r="111" spans="1:24" ht="14.25" customHeight="1" x14ac:dyDescent="0.2">
      <c r="A111" s="94"/>
      <c r="B111" s="94"/>
      <c r="C111" s="624"/>
      <c r="D111" s="654"/>
      <c r="E111" s="101" t="s">
        <v>657</v>
      </c>
      <c r="F111" s="102">
        <v>30</v>
      </c>
      <c r="G111" s="103">
        <v>1.087</v>
      </c>
      <c r="H111" s="250" t="str">
        <f>VLOOKUP(G111,DLFs!$D$14:$E$19,2,FALSE)</f>
        <v>GELL</v>
      </c>
      <c r="I111" s="316">
        <v>36.116</v>
      </c>
      <c r="J111" s="316">
        <v>31.457999999999998</v>
      </c>
      <c r="K111" s="317">
        <v>3.2000000000000002E-3</v>
      </c>
      <c r="L111" s="316">
        <v>7.7939999999999996</v>
      </c>
      <c r="M111" s="316">
        <v>4.2679999999999998</v>
      </c>
      <c r="N111" s="317">
        <v>1.3350000000000001E-2</v>
      </c>
      <c r="O111" s="105">
        <v>0</v>
      </c>
      <c r="P111" s="106">
        <v>0</v>
      </c>
      <c r="Q111" s="236">
        <v>3.5060000000000001E-2</v>
      </c>
      <c r="R111" s="106">
        <v>0</v>
      </c>
      <c r="S111" s="11"/>
      <c r="T111" s="11"/>
      <c r="U111" s="11"/>
      <c r="V111" s="10"/>
      <c r="W111" s="10"/>
      <c r="X111" s="10"/>
    </row>
    <row r="112" spans="1:24" ht="14.25" customHeight="1" x14ac:dyDescent="0.2">
      <c r="A112" s="94"/>
      <c r="B112" s="94"/>
      <c r="C112" s="624"/>
      <c r="D112" s="655"/>
      <c r="E112" s="42" t="s">
        <v>658</v>
      </c>
      <c r="F112" s="107">
        <v>30</v>
      </c>
      <c r="G112" s="242">
        <v>1.087</v>
      </c>
      <c r="H112" s="247" t="str">
        <f>VLOOKUP(G112,DLFs!$D$14:$E$19,2,FALSE)</f>
        <v>GELL</v>
      </c>
      <c r="I112" s="318">
        <v>36.116</v>
      </c>
      <c r="J112" s="318">
        <v>31.457999999999998</v>
      </c>
      <c r="K112" s="319">
        <v>3.2000000000000002E-3</v>
      </c>
      <c r="L112" s="318">
        <v>7.7939999999999996</v>
      </c>
      <c r="M112" s="318">
        <v>4.2679999999999998</v>
      </c>
      <c r="N112" s="319">
        <v>1.3350000000000001E-2</v>
      </c>
      <c r="O112" s="243">
        <v>0</v>
      </c>
      <c r="P112" s="120">
        <v>0</v>
      </c>
      <c r="Q112" s="240">
        <v>0</v>
      </c>
      <c r="R112" s="120">
        <v>0.10967</v>
      </c>
      <c r="S112" s="11"/>
      <c r="T112" s="11"/>
      <c r="U112" s="11"/>
      <c r="V112" s="10"/>
      <c r="W112" s="10"/>
      <c r="X112" s="10"/>
    </row>
    <row r="113" spans="1:24" ht="14.25" customHeight="1" x14ac:dyDescent="0.2">
      <c r="A113" s="94"/>
      <c r="B113" s="94"/>
      <c r="C113" s="624"/>
      <c r="D113" s="653" t="s">
        <v>188</v>
      </c>
      <c r="E113" s="112" t="s">
        <v>189</v>
      </c>
      <c r="F113" s="113">
        <v>30</v>
      </c>
      <c r="G113" s="103">
        <v>1.171</v>
      </c>
      <c r="H113" s="249" t="str">
        <f>VLOOKUP(G113,DLFs!$F$14:$G$19,2,FALSE)</f>
        <v>GWLL</v>
      </c>
      <c r="I113" s="314">
        <v>89.355999999999995</v>
      </c>
      <c r="J113" s="314">
        <v>87.605999999999995</v>
      </c>
      <c r="K113" s="315">
        <v>3.13E-3</v>
      </c>
      <c r="L113" s="314">
        <v>3.8639999999999999</v>
      </c>
      <c r="M113" s="314">
        <v>0.98599999999999999</v>
      </c>
      <c r="N113" s="315">
        <v>8.7899999999999992E-3</v>
      </c>
      <c r="O113" s="99">
        <v>0</v>
      </c>
      <c r="P113" s="100">
        <v>0</v>
      </c>
      <c r="Q113" s="235">
        <v>3.5060000000000001E-2</v>
      </c>
      <c r="R113" s="100">
        <v>0.10967</v>
      </c>
      <c r="S113" s="11"/>
      <c r="T113" s="11"/>
      <c r="U113" s="11"/>
      <c r="V113" s="10"/>
      <c r="W113" s="10"/>
      <c r="X113" s="10"/>
    </row>
    <row r="114" spans="1:24" ht="14.25" customHeight="1" x14ac:dyDescent="0.2">
      <c r="A114" s="94"/>
      <c r="B114" s="94"/>
      <c r="C114" s="624"/>
      <c r="D114" s="654"/>
      <c r="E114" s="101" t="s">
        <v>659</v>
      </c>
      <c r="F114" s="102">
        <v>30</v>
      </c>
      <c r="G114" s="103">
        <v>1.171</v>
      </c>
      <c r="H114" s="250" t="str">
        <f>VLOOKUP(G114,DLFs!$F$14:$G$19,2,FALSE)</f>
        <v>GWLL</v>
      </c>
      <c r="I114" s="316">
        <v>89.355999999999995</v>
      </c>
      <c r="J114" s="316">
        <v>87.605999999999995</v>
      </c>
      <c r="K114" s="317">
        <v>3.13E-3</v>
      </c>
      <c r="L114" s="316">
        <v>3.8639999999999999</v>
      </c>
      <c r="M114" s="316">
        <v>0.98599999999999999</v>
      </c>
      <c r="N114" s="317">
        <v>8.7899999999999992E-3</v>
      </c>
      <c r="O114" s="105">
        <v>0</v>
      </c>
      <c r="P114" s="106">
        <v>0</v>
      </c>
      <c r="Q114" s="236">
        <v>0</v>
      </c>
      <c r="R114" s="106">
        <v>0</v>
      </c>
      <c r="S114" s="11"/>
      <c r="T114" s="11"/>
      <c r="U114" s="11"/>
      <c r="V114" s="10"/>
      <c r="W114" s="10"/>
      <c r="X114" s="10"/>
    </row>
    <row r="115" spans="1:24" ht="14.25" customHeight="1" x14ac:dyDescent="0.2">
      <c r="A115" s="94"/>
      <c r="B115" s="94"/>
      <c r="C115" s="624"/>
      <c r="D115" s="654"/>
      <c r="E115" s="101" t="s">
        <v>660</v>
      </c>
      <c r="F115" s="102">
        <v>30</v>
      </c>
      <c r="G115" s="103">
        <v>1.171</v>
      </c>
      <c r="H115" s="250" t="str">
        <f>VLOOKUP(G115,DLFs!$F$14:$G$19,2,FALSE)</f>
        <v>GWLL</v>
      </c>
      <c r="I115" s="316">
        <v>89.355999999999995</v>
      </c>
      <c r="J115" s="316">
        <v>87.605999999999995</v>
      </c>
      <c r="K115" s="317">
        <v>3.13E-3</v>
      </c>
      <c r="L115" s="316">
        <v>3.8639999999999999</v>
      </c>
      <c r="M115" s="316">
        <v>0.98599999999999999</v>
      </c>
      <c r="N115" s="317">
        <v>8.7899999999999992E-3</v>
      </c>
      <c r="O115" s="105">
        <v>0</v>
      </c>
      <c r="P115" s="106">
        <v>0</v>
      </c>
      <c r="Q115" s="236">
        <v>3.5060000000000001E-2</v>
      </c>
      <c r="R115" s="106">
        <v>0</v>
      </c>
      <c r="S115" s="11"/>
      <c r="T115" s="11"/>
      <c r="U115" s="11"/>
      <c r="V115" s="10"/>
      <c r="W115" s="10"/>
      <c r="X115" s="10"/>
    </row>
    <row r="116" spans="1:24" ht="14.25" customHeight="1" x14ac:dyDescent="0.2">
      <c r="A116" s="94"/>
      <c r="B116" s="94"/>
      <c r="C116" s="624"/>
      <c r="D116" s="655"/>
      <c r="E116" s="42" t="s">
        <v>661</v>
      </c>
      <c r="F116" s="107">
        <v>30</v>
      </c>
      <c r="G116" s="242">
        <v>1.171</v>
      </c>
      <c r="H116" s="247" t="str">
        <f>VLOOKUP(G116,DLFs!$F$14:$G$19,2,FALSE)</f>
        <v>GWLL</v>
      </c>
      <c r="I116" s="318">
        <v>89.355999999999995</v>
      </c>
      <c r="J116" s="318">
        <v>87.605999999999995</v>
      </c>
      <c r="K116" s="319">
        <v>3.13E-3</v>
      </c>
      <c r="L116" s="318">
        <v>3.8639999999999999</v>
      </c>
      <c r="M116" s="318">
        <v>0.98599999999999999</v>
      </c>
      <c r="N116" s="319">
        <v>8.7899999999999992E-3</v>
      </c>
      <c r="O116" s="243">
        <v>0</v>
      </c>
      <c r="P116" s="120">
        <v>0</v>
      </c>
      <c r="Q116" s="240">
        <v>0</v>
      </c>
      <c r="R116" s="120">
        <v>0.10967</v>
      </c>
      <c r="S116" s="11"/>
      <c r="T116" s="11"/>
      <c r="U116" s="11"/>
      <c r="V116" s="10"/>
      <c r="W116" s="10"/>
      <c r="X116" s="10"/>
    </row>
    <row r="117" spans="1:24" ht="14.25" customHeight="1" x14ac:dyDescent="0.2">
      <c r="A117" s="94"/>
      <c r="B117" s="94"/>
      <c r="C117" s="624"/>
      <c r="D117" s="653" t="s">
        <v>190</v>
      </c>
      <c r="E117" s="112" t="s">
        <v>191</v>
      </c>
      <c r="F117" s="113">
        <v>30</v>
      </c>
      <c r="G117" s="103">
        <v>1.171</v>
      </c>
      <c r="H117" s="249" t="str">
        <f>VLOOKUP(G117,DLFs!$F$14:$G$19,2,FALSE)</f>
        <v>GWLL</v>
      </c>
      <c r="I117" s="314">
        <v>89.355999999999995</v>
      </c>
      <c r="J117" s="314">
        <v>87.605999999999995</v>
      </c>
      <c r="K117" s="315">
        <v>3.13E-3</v>
      </c>
      <c r="L117" s="314">
        <v>5.8769999999999998</v>
      </c>
      <c r="M117" s="314">
        <v>2.1429999999999998</v>
      </c>
      <c r="N117" s="315">
        <v>1.0619999999999999E-2</v>
      </c>
      <c r="O117" s="99">
        <v>0</v>
      </c>
      <c r="P117" s="100">
        <v>0</v>
      </c>
      <c r="Q117" s="235">
        <v>3.5060000000000001E-2</v>
      </c>
      <c r="R117" s="100">
        <v>0.10967</v>
      </c>
      <c r="S117" s="11"/>
      <c r="T117" s="11"/>
      <c r="U117" s="11"/>
      <c r="V117" s="10"/>
      <c r="W117" s="10"/>
      <c r="X117" s="10"/>
    </row>
    <row r="118" spans="1:24" ht="14.25" customHeight="1" x14ac:dyDescent="0.2">
      <c r="A118" s="94"/>
      <c r="B118" s="94"/>
      <c r="C118" s="624"/>
      <c r="D118" s="654"/>
      <c r="E118" s="101" t="s">
        <v>662</v>
      </c>
      <c r="F118" s="102">
        <v>30</v>
      </c>
      <c r="G118" s="103">
        <v>1.171</v>
      </c>
      <c r="H118" s="250" t="str">
        <f>VLOOKUP(G118,DLFs!$F$14:$G$19,2,FALSE)</f>
        <v>GWLL</v>
      </c>
      <c r="I118" s="316">
        <v>89.355999999999995</v>
      </c>
      <c r="J118" s="316">
        <v>87.605999999999995</v>
      </c>
      <c r="K118" s="317">
        <v>3.13E-3</v>
      </c>
      <c r="L118" s="316">
        <v>5.8769999999999998</v>
      </c>
      <c r="M118" s="316">
        <v>2.1429999999999998</v>
      </c>
      <c r="N118" s="317">
        <v>1.0619999999999999E-2</v>
      </c>
      <c r="O118" s="105">
        <v>0</v>
      </c>
      <c r="P118" s="106">
        <v>0</v>
      </c>
      <c r="Q118" s="236">
        <v>0</v>
      </c>
      <c r="R118" s="106">
        <v>0</v>
      </c>
      <c r="S118" s="11"/>
      <c r="T118" s="11"/>
      <c r="U118" s="11"/>
      <c r="V118" s="10"/>
      <c r="W118" s="10"/>
      <c r="X118" s="10"/>
    </row>
    <row r="119" spans="1:24" ht="14.25" customHeight="1" x14ac:dyDescent="0.2">
      <c r="A119" s="94"/>
      <c r="B119" s="94"/>
      <c r="C119" s="624"/>
      <c r="D119" s="654"/>
      <c r="E119" s="101" t="s">
        <v>663</v>
      </c>
      <c r="F119" s="102">
        <v>30</v>
      </c>
      <c r="G119" s="103">
        <v>1.171</v>
      </c>
      <c r="H119" s="250" t="str">
        <f>VLOOKUP(G119,DLFs!$F$14:$G$19,2,FALSE)</f>
        <v>GWLL</v>
      </c>
      <c r="I119" s="316">
        <v>89.355999999999995</v>
      </c>
      <c r="J119" s="316">
        <v>87.605999999999995</v>
      </c>
      <c r="K119" s="317">
        <v>3.13E-3</v>
      </c>
      <c r="L119" s="316">
        <v>5.8769999999999998</v>
      </c>
      <c r="M119" s="316">
        <v>2.1429999999999998</v>
      </c>
      <c r="N119" s="317">
        <v>1.0619999999999999E-2</v>
      </c>
      <c r="O119" s="105">
        <v>0</v>
      </c>
      <c r="P119" s="106">
        <v>0</v>
      </c>
      <c r="Q119" s="236">
        <v>3.5060000000000001E-2</v>
      </c>
      <c r="R119" s="106">
        <v>0</v>
      </c>
      <c r="S119" s="11"/>
      <c r="T119" s="11"/>
      <c r="U119" s="11"/>
      <c r="V119" s="10"/>
      <c r="W119" s="10"/>
      <c r="X119" s="10"/>
    </row>
    <row r="120" spans="1:24" ht="14.25" customHeight="1" x14ac:dyDescent="0.2">
      <c r="A120" s="94"/>
      <c r="B120" s="94"/>
      <c r="C120" s="624"/>
      <c r="D120" s="655"/>
      <c r="E120" s="42" t="s">
        <v>664</v>
      </c>
      <c r="F120" s="107">
        <v>30</v>
      </c>
      <c r="G120" s="242">
        <v>1.171</v>
      </c>
      <c r="H120" s="247" t="str">
        <f>VLOOKUP(G120,DLFs!$F$14:$G$19,2,FALSE)</f>
        <v>GWLL</v>
      </c>
      <c r="I120" s="318">
        <v>89.355999999999995</v>
      </c>
      <c r="J120" s="318">
        <v>87.605999999999995</v>
      </c>
      <c r="K120" s="319">
        <v>3.13E-3</v>
      </c>
      <c r="L120" s="318">
        <v>5.8769999999999998</v>
      </c>
      <c r="M120" s="318">
        <v>2.1429999999999998</v>
      </c>
      <c r="N120" s="319">
        <v>1.0619999999999999E-2</v>
      </c>
      <c r="O120" s="243">
        <v>0</v>
      </c>
      <c r="P120" s="120">
        <v>0</v>
      </c>
      <c r="Q120" s="240">
        <v>0</v>
      </c>
      <c r="R120" s="120">
        <v>0.10967</v>
      </c>
      <c r="S120" s="11"/>
      <c r="T120" s="11"/>
      <c r="U120" s="11"/>
      <c r="V120" s="10"/>
      <c r="W120" s="10"/>
      <c r="X120" s="10"/>
    </row>
    <row r="121" spans="1:24" ht="14.25" customHeight="1" x14ac:dyDescent="0.2">
      <c r="A121" s="94"/>
      <c r="B121" s="94"/>
      <c r="C121" s="624"/>
      <c r="D121" s="653" t="s">
        <v>192</v>
      </c>
      <c r="E121" s="112" t="s">
        <v>193</v>
      </c>
      <c r="F121" s="113">
        <v>30</v>
      </c>
      <c r="G121" s="103">
        <v>1.171</v>
      </c>
      <c r="H121" s="249" t="str">
        <f>VLOOKUP(G121,DLFs!$F$14:$G$19,2,FALSE)</f>
        <v>GWLL</v>
      </c>
      <c r="I121" s="314">
        <v>89.355999999999995</v>
      </c>
      <c r="J121" s="314">
        <v>87.605999999999995</v>
      </c>
      <c r="K121" s="315">
        <v>3.13E-3</v>
      </c>
      <c r="L121" s="314">
        <v>7.7939999999999996</v>
      </c>
      <c r="M121" s="314">
        <v>4.2679999999999998</v>
      </c>
      <c r="N121" s="315">
        <v>1.3350000000000001E-2</v>
      </c>
      <c r="O121" s="99">
        <v>0</v>
      </c>
      <c r="P121" s="100">
        <v>0</v>
      </c>
      <c r="Q121" s="235">
        <v>3.5060000000000001E-2</v>
      </c>
      <c r="R121" s="100">
        <v>0.10967</v>
      </c>
      <c r="S121" s="11"/>
      <c r="T121" s="11"/>
      <c r="U121" s="11"/>
      <c r="V121" s="10"/>
      <c r="W121" s="10"/>
      <c r="X121" s="10"/>
    </row>
    <row r="122" spans="1:24" ht="14.25" customHeight="1" x14ac:dyDescent="0.2">
      <c r="A122" s="94"/>
      <c r="B122" s="94"/>
      <c r="C122" s="624"/>
      <c r="D122" s="654"/>
      <c r="E122" s="101" t="s">
        <v>665</v>
      </c>
      <c r="F122" s="102">
        <v>30</v>
      </c>
      <c r="G122" s="103">
        <v>1.171</v>
      </c>
      <c r="H122" s="250" t="str">
        <f>VLOOKUP(G122,DLFs!$F$14:$G$19,2,FALSE)</f>
        <v>GWLL</v>
      </c>
      <c r="I122" s="316">
        <v>89.355999999999995</v>
      </c>
      <c r="J122" s="316">
        <v>87.605999999999995</v>
      </c>
      <c r="K122" s="317">
        <v>3.13E-3</v>
      </c>
      <c r="L122" s="316">
        <v>7.7939999999999996</v>
      </c>
      <c r="M122" s="316">
        <v>4.2679999999999998</v>
      </c>
      <c r="N122" s="317">
        <v>1.3350000000000001E-2</v>
      </c>
      <c r="O122" s="105">
        <v>0</v>
      </c>
      <c r="P122" s="106">
        <v>0</v>
      </c>
      <c r="Q122" s="236">
        <v>0</v>
      </c>
      <c r="R122" s="106">
        <v>0</v>
      </c>
      <c r="S122" s="11"/>
      <c r="T122" s="11"/>
      <c r="U122" s="11"/>
      <c r="V122" s="10"/>
      <c r="W122" s="10"/>
      <c r="X122" s="10"/>
    </row>
    <row r="123" spans="1:24" ht="14.25" customHeight="1" x14ac:dyDescent="0.2">
      <c r="A123" s="94"/>
      <c r="B123" s="94"/>
      <c r="C123" s="624"/>
      <c r="D123" s="654"/>
      <c r="E123" s="101" t="s">
        <v>666</v>
      </c>
      <c r="F123" s="102">
        <v>30</v>
      </c>
      <c r="G123" s="103">
        <v>1.171</v>
      </c>
      <c r="H123" s="250" t="str">
        <f>VLOOKUP(G123,DLFs!$F$14:$G$19,2,FALSE)</f>
        <v>GWLL</v>
      </c>
      <c r="I123" s="316">
        <v>89.355999999999995</v>
      </c>
      <c r="J123" s="316">
        <v>87.605999999999995</v>
      </c>
      <c r="K123" s="317">
        <v>3.13E-3</v>
      </c>
      <c r="L123" s="316">
        <v>7.7939999999999996</v>
      </c>
      <c r="M123" s="316">
        <v>4.2679999999999998</v>
      </c>
      <c r="N123" s="317">
        <v>1.3350000000000001E-2</v>
      </c>
      <c r="O123" s="105">
        <v>0</v>
      </c>
      <c r="P123" s="106">
        <v>0</v>
      </c>
      <c r="Q123" s="236">
        <v>3.5060000000000001E-2</v>
      </c>
      <c r="R123" s="106">
        <v>0</v>
      </c>
      <c r="S123" s="11"/>
      <c r="T123" s="11"/>
      <c r="U123" s="11"/>
      <c r="V123" s="10"/>
      <c r="W123" s="10"/>
      <c r="X123" s="10"/>
    </row>
    <row r="124" spans="1:24" ht="14.25" customHeight="1" x14ac:dyDescent="0.2">
      <c r="A124" s="94"/>
      <c r="B124" s="94"/>
      <c r="C124" s="624"/>
      <c r="D124" s="655"/>
      <c r="E124" s="42" t="s">
        <v>667</v>
      </c>
      <c r="F124" s="107">
        <v>30</v>
      </c>
      <c r="G124" s="242">
        <v>1.171</v>
      </c>
      <c r="H124" s="247" t="str">
        <f>VLOOKUP(G124,DLFs!$F$14:$G$19,2,FALSE)</f>
        <v>GWLL</v>
      </c>
      <c r="I124" s="318">
        <v>89.355999999999995</v>
      </c>
      <c r="J124" s="318">
        <v>87.605999999999995</v>
      </c>
      <c r="K124" s="319">
        <v>3.13E-3</v>
      </c>
      <c r="L124" s="318">
        <v>7.7939999999999996</v>
      </c>
      <c r="M124" s="318">
        <v>4.2679999999999998</v>
      </c>
      <c r="N124" s="319">
        <v>1.3350000000000001E-2</v>
      </c>
      <c r="O124" s="243">
        <v>0</v>
      </c>
      <c r="P124" s="120">
        <v>0</v>
      </c>
      <c r="Q124" s="240">
        <v>0</v>
      </c>
      <c r="R124" s="120">
        <v>0.10967</v>
      </c>
      <c r="S124" s="11"/>
      <c r="T124" s="11"/>
      <c r="U124" s="11"/>
      <c r="V124" s="10"/>
      <c r="W124" s="10"/>
      <c r="X124" s="10"/>
    </row>
    <row r="125" spans="1:24" ht="14.25" customHeight="1" x14ac:dyDescent="0.2">
      <c r="A125" s="94"/>
      <c r="B125" s="114"/>
      <c r="C125" s="624"/>
      <c r="D125" s="653" t="s">
        <v>194</v>
      </c>
      <c r="E125" s="112" t="s">
        <v>195</v>
      </c>
      <c r="F125" s="113">
        <v>30</v>
      </c>
      <c r="G125" s="97">
        <v>1.073</v>
      </c>
      <c r="H125" s="249" t="str">
        <f>VLOOKUP(G125,DLFs!$H$14:$I$19,2,FALSE)</f>
        <v>GMLL</v>
      </c>
      <c r="I125" s="314">
        <v>22.664999999999999</v>
      </c>
      <c r="J125" s="314">
        <v>18.8</v>
      </c>
      <c r="K125" s="315">
        <v>3.7499999999999999E-3</v>
      </c>
      <c r="L125" s="314">
        <v>3.5350000000000001</v>
      </c>
      <c r="M125" s="314">
        <v>0.63</v>
      </c>
      <c r="N125" s="315">
        <v>7.2000000000000005E-4</v>
      </c>
      <c r="O125" s="99">
        <v>0</v>
      </c>
      <c r="P125" s="100">
        <v>0</v>
      </c>
      <c r="Q125" s="235">
        <v>3.5060000000000001E-2</v>
      </c>
      <c r="R125" s="100">
        <v>0.10967</v>
      </c>
      <c r="S125" s="11"/>
      <c r="T125" s="11"/>
      <c r="U125" s="11"/>
      <c r="V125" s="10"/>
      <c r="W125" s="10"/>
      <c r="X125" s="10"/>
    </row>
    <row r="126" spans="1:24" ht="14.25" customHeight="1" x14ac:dyDescent="0.2">
      <c r="A126" s="94"/>
      <c r="B126" s="114"/>
      <c r="C126" s="624"/>
      <c r="D126" s="654"/>
      <c r="E126" s="101" t="s">
        <v>668</v>
      </c>
      <c r="F126" s="102">
        <v>30</v>
      </c>
      <c r="G126" s="103">
        <v>1.073</v>
      </c>
      <c r="H126" s="250" t="str">
        <f>VLOOKUP(G126,DLFs!$H$14:$I$19,2,FALSE)</f>
        <v>GMLL</v>
      </c>
      <c r="I126" s="316">
        <v>22.664999999999999</v>
      </c>
      <c r="J126" s="316">
        <v>18.8</v>
      </c>
      <c r="K126" s="317">
        <v>3.7499999999999999E-3</v>
      </c>
      <c r="L126" s="316">
        <v>3.5350000000000001</v>
      </c>
      <c r="M126" s="316">
        <v>0.63</v>
      </c>
      <c r="N126" s="317">
        <v>7.2000000000000005E-4</v>
      </c>
      <c r="O126" s="105">
        <v>0</v>
      </c>
      <c r="P126" s="106">
        <v>0</v>
      </c>
      <c r="Q126" s="236">
        <v>0</v>
      </c>
      <c r="R126" s="106">
        <v>0</v>
      </c>
      <c r="S126" s="11"/>
      <c r="T126" s="11"/>
      <c r="U126" s="11"/>
      <c r="V126" s="10"/>
      <c r="W126" s="10"/>
      <c r="X126" s="10"/>
    </row>
    <row r="127" spans="1:24" ht="14.25" customHeight="1" x14ac:dyDescent="0.2">
      <c r="A127" s="94"/>
      <c r="B127" s="114"/>
      <c r="C127" s="624"/>
      <c r="D127" s="654"/>
      <c r="E127" s="101" t="s">
        <v>669</v>
      </c>
      <c r="F127" s="102">
        <v>30</v>
      </c>
      <c r="G127" s="103">
        <v>1.073</v>
      </c>
      <c r="H127" s="250" t="str">
        <f>VLOOKUP(G127,DLFs!$H$14:$I$19,2,FALSE)</f>
        <v>GMLL</v>
      </c>
      <c r="I127" s="316">
        <v>22.664999999999999</v>
      </c>
      <c r="J127" s="316">
        <v>18.8</v>
      </c>
      <c r="K127" s="317">
        <v>3.7499999999999999E-3</v>
      </c>
      <c r="L127" s="316">
        <v>3.5350000000000001</v>
      </c>
      <c r="M127" s="316">
        <v>0.63</v>
      </c>
      <c r="N127" s="317">
        <v>7.2000000000000005E-4</v>
      </c>
      <c r="O127" s="105">
        <v>0</v>
      </c>
      <c r="P127" s="106">
        <v>0</v>
      </c>
      <c r="Q127" s="236">
        <v>3.5060000000000001E-2</v>
      </c>
      <c r="R127" s="106">
        <v>0</v>
      </c>
      <c r="S127" s="11"/>
      <c r="T127" s="11"/>
      <c r="U127" s="11"/>
      <c r="V127" s="10"/>
      <c r="W127" s="10"/>
      <c r="X127" s="10"/>
    </row>
    <row r="128" spans="1:24" ht="14.25" customHeight="1" x14ac:dyDescent="0.2">
      <c r="A128" s="94"/>
      <c r="B128" s="114"/>
      <c r="C128" s="625"/>
      <c r="D128" s="655"/>
      <c r="E128" s="42" t="s">
        <v>670</v>
      </c>
      <c r="F128" s="107">
        <v>30</v>
      </c>
      <c r="G128" s="242">
        <v>1.073</v>
      </c>
      <c r="H128" s="247" t="str">
        <f>VLOOKUP(G128,DLFs!$H$14:$I$19,2,FALSE)</f>
        <v>GMLL</v>
      </c>
      <c r="I128" s="318">
        <v>22.664999999999999</v>
      </c>
      <c r="J128" s="318">
        <v>18.8</v>
      </c>
      <c r="K128" s="319">
        <v>3.7499999999999999E-3</v>
      </c>
      <c r="L128" s="318">
        <v>3.5350000000000001</v>
      </c>
      <c r="M128" s="318">
        <v>0.63</v>
      </c>
      <c r="N128" s="319">
        <v>7.2000000000000005E-4</v>
      </c>
      <c r="O128" s="243">
        <v>0</v>
      </c>
      <c r="P128" s="120">
        <v>0</v>
      </c>
      <c r="Q128" s="240">
        <v>0</v>
      </c>
      <c r="R128" s="120">
        <v>0.10967</v>
      </c>
      <c r="S128" s="11"/>
      <c r="T128" s="11"/>
      <c r="U128" s="11"/>
      <c r="V128" s="10"/>
      <c r="W128" s="10"/>
      <c r="X128" s="10"/>
    </row>
    <row r="129" spans="1:24" ht="14.25" customHeight="1" x14ac:dyDescent="0.2">
      <c r="A129" s="254"/>
      <c r="B129" s="93"/>
      <c r="C129" s="12"/>
      <c r="D129" s="12"/>
      <c r="E129" s="10"/>
      <c r="F129" s="74"/>
      <c r="G129" s="74"/>
      <c r="H129" s="74"/>
      <c r="I129" s="74"/>
      <c r="J129" s="74"/>
      <c r="K129" s="74"/>
      <c r="L129" s="74"/>
      <c r="M129" s="74"/>
      <c r="N129" s="74"/>
      <c r="O129" s="74"/>
      <c r="P129" s="74"/>
      <c r="Q129" s="115"/>
      <c r="R129" s="10"/>
      <c r="S129" s="10"/>
      <c r="T129" s="10"/>
      <c r="U129" s="10"/>
      <c r="V129" s="10"/>
      <c r="W129" s="10"/>
      <c r="X129" s="10"/>
    </row>
    <row r="130" spans="1:24" x14ac:dyDescent="0.2">
      <c r="A130" s="11"/>
      <c r="B130" s="11"/>
      <c r="C130" s="10" t="s">
        <v>98</v>
      </c>
      <c r="D130" s="11"/>
      <c r="E130" s="11"/>
      <c r="F130" s="11"/>
      <c r="G130" s="11"/>
      <c r="H130" s="225"/>
      <c r="J130" s="225"/>
      <c r="K130" s="11"/>
      <c r="L130" s="11"/>
      <c r="M130" s="11"/>
      <c r="N130" s="11"/>
      <c r="O130" s="11"/>
      <c r="P130" s="11"/>
      <c r="Q130" s="11"/>
      <c r="R130" s="11"/>
      <c r="S130" s="11"/>
      <c r="T130" s="11"/>
      <c r="U130" s="11"/>
      <c r="V130" s="10"/>
      <c r="W130" s="10"/>
      <c r="X130" s="10"/>
    </row>
    <row r="131" spans="1:24" ht="15" customHeight="1" x14ac:dyDescent="0.2">
      <c r="A131" s="11"/>
      <c r="B131" s="11"/>
      <c r="C131" s="225" t="s">
        <v>99</v>
      </c>
      <c r="D131" s="11"/>
      <c r="E131" s="11"/>
      <c r="F131" s="11"/>
      <c r="G131" s="11"/>
      <c r="H131" s="11"/>
      <c r="I131" s="11"/>
      <c r="J131" s="11"/>
      <c r="K131" s="11"/>
      <c r="L131" s="11"/>
      <c r="M131" s="11"/>
      <c r="N131" s="11"/>
      <c r="O131" s="11"/>
      <c r="P131" s="11"/>
      <c r="Q131" s="11"/>
      <c r="R131" s="11"/>
      <c r="S131" s="11"/>
      <c r="T131" s="11"/>
      <c r="U131" s="11"/>
      <c r="V131" s="10"/>
      <c r="W131" s="10"/>
      <c r="X131" s="10"/>
    </row>
    <row r="132" spans="1:24" ht="15" customHeight="1" x14ac:dyDescent="0.25">
      <c r="A132" s="11"/>
      <c r="B132" s="11"/>
      <c r="C132" s="17"/>
      <c r="D132" s="17"/>
      <c r="E132" s="11"/>
      <c r="F132" s="11"/>
      <c r="G132" s="11"/>
      <c r="H132" s="11"/>
      <c r="I132" s="11"/>
      <c r="J132" s="11"/>
      <c r="K132" s="11"/>
      <c r="L132" s="11"/>
      <c r="M132" s="11"/>
      <c r="N132" s="11"/>
      <c r="O132" s="11"/>
      <c r="P132" s="11"/>
      <c r="Q132" s="11"/>
      <c r="R132" s="11"/>
      <c r="S132" s="11"/>
      <c r="T132" s="10"/>
      <c r="U132" s="11"/>
      <c r="V132" s="10"/>
      <c r="W132" s="10"/>
      <c r="X132" s="10"/>
    </row>
    <row r="133" spans="1:24" ht="14.25" customHeight="1" x14ac:dyDescent="0.2">
      <c r="A133" s="11"/>
      <c r="B133" s="11"/>
      <c r="C133" s="11"/>
      <c r="D133" s="11"/>
      <c r="E133" s="11"/>
      <c r="F133" s="11"/>
      <c r="G133" s="11"/>
      <c r="H133" s="11"/>
      <c r="I133" s="11"/>
      <c r="J133" s="11"/>
      <c r="K133" s="11"/>
      <c r="L133" s="11"/>
      <c r="M133" s="11"/>
      <c r="N133" s="11"/>
      <c r="O133" s="11"/>
      <c r="P133" s="11"/>
      <c r="Q133" s="11"/>
      <c r="R133" s="11"/>
      <c r="S133" s="11"/>
      <c r="T133" s="10"/>
      <c r="U133" s="11"/>
      <c r="V133" s="10"/>
      <c r="W133" s="10"/>
      <c r="X133" s="10"/>
    </row>
    <row r="134" spans="1:24"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0"/>
      <c r="W134" s="10"/>
      <c r="X134" s="10"/>
    </row>
    <row r="135" spans="1:24"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0"/>
      <c r="W135" s="10"/>
      <c r="X135" s="10"/>
    </row>
    <row r="136" spans="1:24"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0"/>
      <c r="W136" s="10"/>
      <c r="X136" s="10"/>
    </row>
    <row r="137" spans="1:24"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0"/>
      <c r="W137" s="10"/>
      <c r="X137" s="10"/>
    </row>
    <row r="138" spans="1:24"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0"/>
      <c r="W138" s="10"/>
      <c r="X138" s="10"/>
    </row>
    <row r="139" spans="1:24"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0"/>
      <c r="W139" s="10"/>
      <c r="X139" s="10"/>
    </row>
    <row r="140" spans="1:24"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0"/>
      <c r="W140" s="10"/>
      <c r="X140" s="10"/>
    </row>
    <row r="141" spans="1:24"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0"/>
      <c r="W141" s="10"/>
      <c r="X141" s="10"/>
    </row>
  </sheetData>
  <mergeCells count="74">
    <mergeCell ref="C8:V8"/>
    <mergeCell ref="C9:V9"/>
    <mergeCell ref="C10:C13"/>
    <mergeCell ref="D10:D13"/>
    <mergeCell ref="E10:E13"/>
    <mergeCell ref="F10:G12"/>
    <mergeCell ref="H10:I12"/>
    <mergeCell ref="J10:N10"/>
    <mergeCell ref="O10:R10"/>
    <mergeCell ref="S10:T10"/>
    <mergeCell ref="U10:V10"/>
    <mergeCell ref="J11:J12"/>
    <mergeCell ref="K11:L11"/>
    <mergeCell ref="M11:N11"/>
    <mergeCell ref="O11:O12"/>
    <mergeCell ref="P11:Q11"/>
    <mergeCell ref="R11:R12"/>
    <mergeCell ref="S11:S12"/>
    <mergeCell ref="T11:T12"/>
    <mergeCell ref="U11:U12"/>
    <mergeCell ref="V11:V12"/>
    <mergeCell ref="C14:C34"/>
    <mergeCell ref="D14:D16"/>
    <mergeCell ref="D17:D19"/>
    <mergeCell ref="D20:D22"/>
    <mergeCell ref="D23:D25"/>
    <mergeCell ref="D26:D28"/>
    <mergeCell ref="D29:D31"/>
    <mergeCell ref="D32:D34"/>
    <mergeCell ref="C39:R39"/>
    <mergeCell ref="C40:R40"/>
    <mergeCell ref="C41:C44"/>
    <mergeCell ref="D41:D44"/>
    <mergeCell ref="E41:E44"/>
    <mergeCell ref="F41:F43"/>
    <mergeCell ref="G41:H43"/>
    <mergeCell ref="I41:K41"/>
    <mergeCell ref="L41:N41"/>
    <mergeCell ref="O41:P41"/>
    <mergeCell ref="Q41:R41"/>
    <mergeCell ref="I42:I43"/>
    <mergeCell ref="J42:J43"/>
    <mergeCell ref="K42:K43"/>
    <mergeCell ref="L42:L43"/>
    <mergeCell ref="M42:M43"/>
    <mergeCell ref="N42:N43"/>
    <mergeCell ref="O42:O43"/>
    <mergeCell ref="P42:P43"/>
    <mergeCell ref="Q42:Q43"/>
    <mergeCell ref="R42:R43"/>
    <mergeCell ref="C45:C72"/>
    <mergeCell ref="D45:D48"/>
    <mergeCell ref="D49:D52"/>
    <mergeCell ref="D53:D56"/>
    <mergeCell ref="D57:D60"/>
    <mergeCell ref="D61:D64"/>
    <mergeCell ref="D65:D68"/>
    <mergeCell ref="D69:D72"/>
    <mergeCell ref="C73:C100"/>
    <mergeCell ref="D73:D76"/>
    <mergeCell ref="D77:D80"/>
    <mergeCell ref="D81:D84"/>
    <mergeCell ref="D85:D88"/>
    <mergeCell ref="D89:D92"/>
    <mergeCell ref="D93:D96"/>
    <mergeCell ref="D97:D100"/>
    <mergeCell ref="C101:C128"/>
    <mergeCell ref="D101:D104"/>
    <mergeCell ref="D105:D108"/>
    <mergeCell ref="D109:D112"/>
    <mergeCell ref="D113:D116"/>
    <mergeCell ref="D117:D120"/>
    <mergeCell ref="D121:D124"/>
    <mergeCell ref="D125:D128"/>
  </mergeCells>
  <conditionalFormatting sqref="L42 N42">
    <cfRule type="cellIs" dxfId="7" priority="3" stopIfTrue="1" operator="equal">
      <formula>"ERROR"</formula>
    </cfRule>
  </conditionalFormatting>
  <conditionalFormatting sqref="M42">
    <cfRule type="cellIs" dxfId="6" priority="2" stopIfTrue="1" operator="equal">
      <formula>"ERROR"</formula>
    </cfRule>
  </conditionalFormatting>
  <conditionalFormatting sqref="O11 R11">
    <cfRule type="cellIs" dxfId="5" priority="1" stopIfTrue="1" operator="equal">
      <formula>"ERROR"</formula>
    </cfRule>
  </conditionalFormatting>
  <hyperlinks>
    <hyperlink ref="C131" r:id="rId1"/>
    <hyperlink ref="C37" r:id="rId2"/>
  </hyperlinks>
  <pageMargins left="0.15748031496062992" right="0.74803149606299213" top="0.98425196850393704" bottom="0.98425196850393704" header="0.51181102362204722" footer="0.51181102362204722"/>
  <pageSetup paperSize="9" scale="48" fitToHeight="0" orientation="landscape" r:id="rId3"/>
  <headerFooter alignWithMargins="0">
    <oddHeader>&amp;C&amp;"Arial,Bold"&amp;14&amp;A</oddHeader>
    <oddFooter>&amp;L2017-18 Network Tariff Tables&amp;C&amp;P of &amp;N</oddFooter>
  </headerFooter>
  <rowBreaks count="3" manualBreakCount="3">
    <brk id="38" max="21" man="1"/>
    <brk id="72" max="21" man="1"/>
    <brk id="100" max="21"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2"/>
  <sheetViews>
    <sheetView topLeftCell="A7" zoomScale="90" zoomScaleNormal="90" zoomScalePageLayoutView="80" workbookViewId="0">
      <pane ySplit="7" topLeftCell="A14" activePane="bottomLeft" state="frozen"/>
      <selection activeCell="A7" sqref="A7"/>
      <selection pane="bottomLeft" activeCell="B29" sqref="B29"/>
    </sheetView>
  </sheetViews>
  <sheetFormatPr defaultColWidth="9.140625" defaultRowHeight="12.75" x14ac:dyDescent="0.2"/>
  <cols>
    <col min="1" max="2" width="3.7109375" style="172" customWidth="1"/>
    <col min="3" max="3" width="23.7109375" style="172" customWidth="1"/>
    <col min="4" max="4" width="43.7109375" style="172" customWidth="1"/>
    <col min="5" max="5" width="12.7109375" style="172" customWidth="1"/>
    <col min="6" max="7" width="7.42578125" style="172" customWidth="1"/>
    <col min="8" max="20" width="12.7109375" style="172" customWidth="1"/>
    <col min="21" max="23" width="10.7109375" style="172" customWidth="1"/>
    <col min="24" max="16383" width="9.140625" style="172" customWidth="1"/>
    <col min="16384" max="16384" width="9.140625" style="172"/>
  </cols>
  <sheetData>
    <row r="1" spans="1:23" x14ac:dyDescent="0.2">
      <c r="A1" s="92"/>
      <c r="B1" s="92"/>
      <c r="C1" s="92"/>
      <c r="D1" s="92"/>
      <c r="E1" s="92"/>
      <c r="F1" s="92"/>
      <c r="G1" s="92"/>
      <c r="H1" s="92"/>
      <c r="I1" s="92"/>
      <c r="J1" s="92"/>
      <c r="K1" s="92"/>
      <c r="L1" s="92"/>
      <c r="M1" s="92"/>
      <c r="N1" s="92"/>
      <c r="O1" s="92"/>
      <c r="P1" s="92"/>
      <c r="Q1" s="92"/>
      <c r="R1" s="92"/>
      <c r="S1" s="92"/>
      <c r="T1" s="92"/>
      <c r="U1" s="92"/>
      <c r="V1" s="92"/>
      <c r="W1" s="255"/>
    </row>
    <row r="2" spans="1:23" s="121" customFormat="1" ht="12" x14ac:dyDescent="0.2">
      <c r="A2" s="12"/>
      <c r="B2" s="12"/>
      <c r="C2" s="123"/>
      <c r="D2" s="12"/>
      <c r="E2" s="12"/>
      <c r="F2" s="124"/>
      <c r="G2" s="123"/>
      <c r="H2" s="123"/>
      <c r="I2" s="123"/>
      <c r="J2" s="123"/>
      <c r="K2" s="123"/>
      <c r="L2" s="123"/>
      <c r="M2" s="123"/>
      <c r="N2" s="123"/>
      <c r="O2" s="123"/>
      <c r="P2" s="123"/>
      <c r="Q2" s="123"/>
      <c r="R2" s="123"/>
      <c r="S2" s="12"/>
      <c r="T2" s="12"/>
      <c r="U2" s="12"/>
      <c r="V2" s="12"/>
    </row>
    <row r="3" spans="1:23" s="224" customFormat="1" ht="18" x14ac:dyDescent="0.2">
      <c r="A3" s="12"/>
      <c r="B3" s="11"/>
      <c r="C3" s="4" t="s">
        <v>0</v>
      </c>
      <c r="D3" s="4"/>
      <c r="E3" s="11"/>
      <c r="F3" s="6"/>
      <c r="G3" s="14"/>
      <c r="H3" s="14"/>
      <c r="I3" s="14"/>
      <c r="J3" s="14"/>
      <c r="K3" s="14"/>
      <c r="L3" s="14"/>
      <c r="M3" s="14"/>
      <c r="N3" s="14"/>
      <c r="O3" s="14"/>
      <c r="P3" s="14"/>
      <c r="Q3" s="14"/>
      <c r="R3" s="14"/>
      <c r="S3" s="11"/>
      <c r="T3" s="11"/>
      <c r="U3" s="11"/>
      <c r="V3" s="11"/>
    </row>
    <row r="4" spans="1:23" ht="18" x14ac:dyDescent="0.25">
      <c r="A4" s="122"/>
      <c r="B4" s="125"/>
      <c r="C4" s="6" t="s">
        <v>223</v>
      </c>
      <c r="D4" s="6"/>
      <c r="E4" s="122"/>
      <c r="F4" s="122"/>
      <c r="G4" s="122"/>
      <c r="H4" s="122"/>
      <c r="I4" s="122"/>
      <c r="J4" s="122"/>
      <c r="K4" s="126"/>
      <c r="L4" s="122"/>
      <c r="M4" s="122"/>
      <c r="N4" s="122"/>
      <c r="O4" s="122"/>
      <c r="P4" s="122"/>
      <c r="Q4" s="127"/>
      <c r="R4" s="122"/>
      <c r="S4" s="122"/>
      <c r="T4" s="122"/>
      <c r="U4" s="122"/>
      <c r="V4" s="122"/>
      <c r="W4" s="256"/>
    </row>
    <row r="5" spans="1:23" ht="18" x14ac:dyDescent="0.25">
      <c r="A5" s="122"/>
      <c r="B5" s="125"/>
      <c r="C5" s="122"/>
      <c r="D5" s="6"/>
      <c r="E5" s="122"/>
      <c r="F5" s="122"/>
      <c r="G5" s="122"/>
      <c r="H5" s="122"/>
      <c r="I5" s="122"/>
      <c r="J5" s="122"/>
      <c r="K5" s="126"/>
      <c r="L5" s="122"/>
      <c r="M5" s="122"/>
      <c r="N5" s="122"/>
      <c r="O5" s="122"/>
      <c r="P5" s="122"/>
      <c r="Q5" s="127"/>
      <c r="R5" s="122"/>
      <c r="S5" s="122"/>
      <c r="T5" s="122"/>
      <c r="U5" s="122"/>
      <c r="V5" s="122"/>
      <c r="W5" s="256"/>
    </row>
    <row r="6" spans="1:23" ht="15.75" x14ac:dyDescent="0.25">
      <c r="A6" s="122"/>
      <c r="B6" s="122"/>
      <c r="C6" s="129"/>
      <c r="D6" s="129"/>
      <c r="E6" s="122"/>
      <c r="F6" s="122"/>
      <c r="G6" s="122"/>
      <c r="H6" s="122"/>
      <c r="I6" s="122"/>
      <c r="J6" s="130"/>
      <c r="K6" s="122"/>
      <c r="L6" s="122"/>
      <c r="M6" s="122"/>
      <c r="N6" s="122"/>
      <c r="O6" s="122"/>
      <c r="P6" s="122"/>
      <c r="Q6" s="129"/>
      <c r="R6" s="12"/>
      <c r="S6" s="12"/>
      <c r="T6" s="122"/>
      <c r="U6" s="122"/>
      <c r="V6" s="122"/>
    </row>
    <row r="7" spans="1:23" x14ac:dyDescent="0.2">
      <c r="A7" s="122"/>
      <c r="B7" s="122"/>
      <c r="C7" s="12"/>
      <c r="D7" s="12"/>
      <c r="E7" s="12"/>
      <c r="F7" s="12"/>
      <c r="G7" s="12"/>
      <c r="H7" s="12"/>
      <c r="I7" s="12"/>
      <c r="J7" s="12"/>
      <c r="K7" s="12"/>
      <c r="L7" s="12"/>
      <c r="M7" s="12"/>
      <c r="N7" s="12"/>
      <c r="O7" s="12"/>
      <c r="P7" s="12"/>
      <c r="Q7" s="12"/>
      <c r="R7" s="12"/>
      <c r="S7" s="12"/>
      <c r="T7" s="122"/>
      <c r="U7" s="122"/>
      <c r="V7" s="122"/>
    </row>
    <row r="8" spans="1:23" ht="15" customHeight="1" x14ac:dyDescent="0.2">
      <c r="A8" s="122"/>
      <c r="B8" s="122"/>
      <c r="C8" s="594" t="s">
        <v>1</v>
      </c>
      <c r="D8" s="595"/>
      <c r="E8" s="595"/>
      <c r="F8" s="595"/>
      <c r="G8" s="595"/>
      <c r="H8" s="595"/>
      <c r="I8" s="595"/>
      <c r="J8" s="595"/>
      <c r="K8" s="595"/>
      <c r="L8" s="595"/>
      <c r="M8" s="595"/>
      <c r="N8" s="595"/>
      <c r="O8" s="595"/>
      <c r="P8" s="595"/>
      <c r="Q8" s="595"/>
      <c r="R8" s="595"/>
      <c r="S8" s="595"/>
      <c r="T8" s="596"/>
      <c r="U8" s="122"/>
      <c r="V8" s="122"/>
    </row>
    <row r="9" spans="1:23" ht="41.25" customHeight="1" x14ac:dyDescent="0.2">
      <c r="A9" s="122"/>
      <c r="B9" s="122"/>
      <c r="C9" s="597" t="s">
        <v>293</v>
      </c>
      <c r="D9" s="598"/>
      <c r="E9" s="598"/>
      <c r="F9" s="598"/>
      <c r="G9" s="598"/>
      <c r="H9" s="598"/>
      <c r="I9" s="598"/>
      <c r="J9" s="598"/>
      <c r="K9" s="598"/>
      <c r="L9" s="598"/>
      <c r="M9" s="598"/>
      <c r="N9" s="598"/>
      <c r="O9" s="598"/>
      <c r="P9" s="598"/>
      <c r="Q9" s="598"/>
      <c r="R9" s="598"/>
      <c r="S9" s="598"/>
      <c r="T9" s="599"/>
      <c r="U9" s="122"/>
      <c r="V9" s="122"/>
    </row>
    <row r="10" spans="1:23" ht="30" customHeight="1" x14ac:dyDescent="0.2">
      <c r="A10" s="122"/>
      <c r="B10" s="122"/>
      <c r="C10" s="671" t="s">
        <v>26</v>
      </c>
      <c r="D10" s="600" t="s">
        <v>27</v>
      </c>
      <c r="E10" s="671" t="s">
        <v>3</v>
      </c>
      <c r="F10" s="603" t="s">
        <v>294</v>
      </c>
      <c r="G10" s="604"/>
      <c r="H10" s="603" t="s">
        <v>28</v>
      </c>
      <c r="I10" s="632"/>
      <c r="J10" s="609" t="s">
        <v>29</v>
      </c>
      <c r="K10" s="610"/>
      <c r="L10" s="610"/>
      <c r="M10" s="610"/>
      <c r="N10" s="611"/>
      <c r="O10" s="612" t="s">
        <v>30</v>
      </c>
      <c r="P10" s="614"/>
      <c r="Q10" s="615" t="s">
        <v>31</v>
      </c>
      <c r="R10" s="616"/>
      <c r="S10" s="661" t="s">
        <v>593</v>
      </c>
      <c r="T10" s="662"/>
      <c r="U10" s="122"/>
      <c r="V10" s="122"/>
    </row>
    <row r="11" spans="1:23" ht="39.950000000000003" customHeight="1" x14ac:dyDescent="0.2">
      <c r="A11" s="122"/>
      <c r="B11" s="122"/>
      <c r="C11" s="671"/>
      <c r="D11" s="601"/>
      <c r="E11" s="671"/>
      <c r="F11" s="605"/>
      <c r="G11" s="606"/>
      <c r="H11" s="605"/>
      <c r="I11" s="633"/>
      <c r="J11" s="680" t="s">
        <v>4</v>
      </c>
      <c r="K11" s="609" t="s">
        <v>197</v>
      </c>
      <c r="L11" s="611"/>
      <c r="M11" s="609" t="s">
        <v>198</v>
      </c>
      <c r="N11" s="611"/>
      <c r="O11" s="619" t="s">
        <v>9</v>
      </c>
      <c r="P11" s="619" t="s">
        <v>11</v>
      </c>
      <c r="Q11" s="621" t="s">
        <v>34</v>
      </c>
      <c r="R11" s="621" t="s">
        <v>35</v>
      </c>
      <c r="S11" s="659" t="s">
        <v>594</v>
      </c>
      <c r="T11" s="659" t="s">
        <v>595</v>
      </c>
      <c r="U11" s="122"/>
      <c r="V11" s="122"/>
    </row>
    <row r="12" spans="1:23" ht="39.950000000000003" customHeight="1" x14ac:dyDescent="0.2">
      <c r="A12" s="122"/>
      <c r="B12" s="122"/>
      <c r="C12" s="671"/>
      <c r="D12" s="601"/>
      <c r="E12" s="671"/>
      <c r="F12" s="607"/>
      <c r="G12" s="608"/>
      <c r="H12" s="607"/>
      <c r="I12" s="634"/>
      <c r="J12" s="681"/>
      <c r="K12" s="222" t="s">
        <v>199</v>
      </c>
      <c r="L12" s="221" t="s">
        <v>200</v>
      </c>
      <c r="M12" s="221" t="s">
        <v>201</v>
      </c>
      <c r="N12" s="218" t="s">
        <v>295</v>
      </c>
      <c r="O12" s="620"/>
      <c r="P12" s="620"/>
      <c r="Q12" s="622"/>
      <c r="R12" s="622"/>
      <c r="S12" s="660"/>
      <c r="T12" s="660"/>
      <c r="U12" s="122"/>
      <c r="V12" s="122"/>
    </row>
    <row r="13" spans="1:23" ht="39" customHeight="1" x14ac:dyDescent="0.2">
      <c r="A13" s="122"/>
      <c r="B13" s="122"/>
      <c r="C13" s="671"/>
      <c r="D13" s="602"/>
      <c r="E13" s="671"/>
      <c r="F13" s="214" t="s">
        <v>296</v>
      </c>
      <c r="G13" s="214" t="s">
        <v>297</v>
      </c>
      <c r="H13" s="214" t="s">
        <v>12</v>
      </c>
      <c r="I13" s="220" t="s">
        <v>13</v>
      </c>
      <c r="J13" s="159" t="s">
        <v>14</v>
      </c>
      <c r="K13" s="25" t="s">
        <v>207</v>
      </c>
      <c r="L13" s="25" t="s">
        <v>207</v>
      </c>
      <c r="M13" s="26" t="s">
        <v>17</v>
      </c>
      <c r="N13" s="26" t="s">
        <v>17</v>
      </c>
      <c r="O13" s="219" t="s">
        <v>14</v>
      </c>
      <c r="P13" s="132" t="s">
        <v>17</v>
      </c>
      <c r="Q13" s="133" t="s">
        <v>14</v>
      </c>
      <c r="R13" s="31" t="s">
        <v>17</v>
      </c>
      <c r="S13" s="232" t="s">
        <v>14</v>
      </c>
      <c r="T13" s="232" t="s">
        <v>14</v>
      </c>
      <c r="U13" s="122"/>
      <c r="V13" s="122"/>
    </row>
    <row r="14" spans="1:23" ht="14.25" customHeight="1" x14ac:dyDescent="0.2">
      <c r="A14" s="122"/>
      <c r="B14" s="122"/>
      <c r="C14" s="623" t="s">
        <v>298</v>
      </c>
      <c r="D14" s="653" t="s">
        <v>299</v>
      </c>
      <c r="E14" s="158" t="s">
        <v>300</v>
      </c>
      <c r="F14" s="160" t="s">
        <v>301</v>
      </c>
      <c r="G14" s="160">
        <v>3</v>
      </c>
      <c r="H14" s="135">
        <v>1.087</v>
      </c>
      <c r="I14" s="328" t="str">
        <f>VLOOKUP(H14,DLFs!$D$14:$E$19,2,FALSE)</f>
        <v>GELL</v>
      </c>
      <c r="J14" s="137">
        <v>0</v>
      </c>
      <c r="K14" s="137">
        <v>78.125</v>
      </c>
      <c r="L14" s="137">
        <v>11.5</v>
      </c>
      <c r="M14" s="138">
        <v>1.7100000000000001E-2</v>
      </c>
      <c r="N14" s="138">
        <v>1.7100000000000001E-2</v>
      </c>
      <c r="O14" s="137">
        <v>0.109</v>
      </c>
      <c r="P14" s="138">
        <v>8.7899999999999992E-3</v>
      </c>
      <c r="Q14" s="137">
        <v>0</v>
      </c>
      <c r="R14" s="138">
        <v>0</v>
      </c>
      <c r="S14" s="329">
        <v>0</v>
      </c>
      <c r="T14" s="138">
        <v>0</v>
      </c>
      <c r="U14" s="122"/>
      <c r="V14" s="122"/>
    </row>
    <row r="15" spans="1:23" ht="14.25" customHeight="1" x14ac:dyDescent="0.2">
      <c r="A15" s="122"/>
      <c r="B15" s="122"/>
      <c r="C15" s="624"/>
      <c r="D15" s="654"/>
      <c r="E15" s="157" t="s">
        <v>671</v>
      </c>
      <c r="F15" s="334" t="s">
        <v>301</v>
      </c>
      <c r="G15" s="334">
        <v>3</v>
      </c>
      <c r="H15" s="139">
        <v>1.087</v>
      </c>
      <c r="I15" s="330" t="str">
        <f>VLOOKUP(H15,DLFs!$D$14:$E$19,2,FALSE)</f>
        <v>GELL</v>
      </c>
      <c r="J15" s="141">
        <v>0</v>
      </c>
      <c r="K15" s="141">
        <v>78.125</v>
      </c>
      <c r="L15" s="141">
        <v>11.5</v>
      </c>
      <c r="M15" s="142">
        <v>1.7100000000000001E-2</v>
      </c>
      <c r="N15" s="142">
        <v>1.7100000000000001E-2</v>
      </c>
      <c r="O15" s="141">
        <v>0.109</v>
      </c>
      <c r="P15" s="142">
        <v>8.7899999999999992E-3</v>
      </c>
      <c r="Q15" s="141">
        <v>0</v>
      </c>
      <c r="R15" s="142">
        <v>0</v>
      </c>
      <c r="S15" s="333">
        <v>3.5060000000000001E-2</v>
      </c>
      <c r="T15" s="142">
        <v>0</v>
      </c>
      <c r="U15" s="122"/>
      <c r="V15" s="122"/>
    </row>
    <row r="16" spans="1:23" ht="14.25" customHeight="1" x14ac:dyDescent="0.2">
      <c r="A16" s="122"/>
      <c r="B16" s="122"/>
      <c r="C16" s="624"/>
      <c r="D16" s="655"/>
      <c r="E16" s="143" t="s">
        <v>672</v>
      </c>
      <c r="F16" s="335" t="s">
        <v>301</v>
      </c>
      <c r="G16" s="335">
        <v>3</v>
      </c>
      <c r="H16" s="144">
        <v>1.087</v>
      </c>
      <c r="I16" s="331" t="str">
        <f>VLOOKUP(H16,DLFs!$D$14:$E$19,2,FALSE)</f>
        <v>GELL</v>
      </c>
      <c r="J16" s="146">
        <v>0</v>
      </c>
      <c r="K16" s="146">
        <v>78.125</v>
      </c>
      <c r="L16" s="146">
        <v>11.5</v>
      </c>
      <c r="M16" s="147">
        <v>1.7100000000000001E-2</v>
      </c>
      <c r="N16" s="147">
        <v>1.7100000000000001E-2</v>
      </c>
      <c r="O16" s="146">
        <v>0.109</v>
      </c>
      <c r="P16" s="147">
        <v>8.7899999999999992E-3</v>
      </c>
      <c r="Q16" s="146">
        <v>0</v>
      </c>
      <c r="R16" s="147">
        <v>0</v>
      </c>
      <c r="S16" s="332">
        <v>0</v>
      </c>
      <c r="T16" s="147">
        <v>0.10967</v>
      </c>
      <c r="U16" s="122"/>
      <c r="V16" s="122"/>
    </row>
    <row r="17" spans="1:22" ht="14.25" customHeight="1" x14ac:dyDescent="0.2">
      <c r="A17" s="122"/>
      <c r="B17" s="122"/>
      <c r="C17" s="624"/>
      <c r="D17" s="653" t="s">
        <v>302</v>
      </c>
      <c r="E17" s="158" t="s">
        <v>303</v>
      </c>
      <c r="F17" s="160" t="s">
        <v>301</v>
      </c>
      <c r="G17" s="160">
        <v>3</v>
      </c>
      <c r="H17" s="135">
        <v>1.087</v>
      </c>
      <c r="I17" s="328" t="str">
        <f>VLOOKUP(H17,DLFs!$D$14:$E$19,2,FALSE)</f>
        <v>GELL</v>
      </c>
      <c r="J17" s="137">
        <v>0</v>
      </c>
      <c r="K17" s="137">
        <v>78.125</v>
      </c>
      <c r="L17" s="137">
        <v>11.5</v>
      </c>
      <c r="M17" s="138">
        <v>1.7100000000000001E-2</v>
      </c>
      <c r="N17" s="138">
        <v>1.7100000000000001E-2</v>
      </c>
      <c r="O17" s="137">
        <v>0.17699999999999999</v>
      </c>
      <c r="P17" s="138">
        <v>1.0619999999999999E-2</v>
      </c>
      <c r="Q17" s="137">
        <v>0</v>
      </c>
      <c r="R17" s="138">
        <v>0</v>
      </c>
      <c r="S17" s="329">
        <v>0</v>
      </c>
      <c r="T17" s="138">
        <v>0</v>
      </c>
      <c r="U17" s="122"/>
      <c r="V17" s="122"/>
    </row>
    <row r="18" spans="1:22" ht="14.25" customHeight="1" x14ac:dyDescent="0.2">
      <c r="A18" s="122"/>
      <c r="B18" s="122"/>
      <c r="C18" s="624"/>
      <c r="D18" s="654"/>
      <c r="E18" s="157" t="s">
        <v>673</v>
      </c>
      <c r="F18" s="334" t="s">
        <v>301</v>
      </c>
      <c r="G18" s="334">
        <v>3</v>
      </c>
      <c r="H18" s="139">
        <v>1.087</v>
      </c>
      <c r="I18" s="330" t="str">
        <f>VLOOKUP(H18,DLFs!$D$14:$E$19,2,FALSE)</f>
        <v>GELL</v>
      </c>
      <c r="J18" s="141">
        <v>0</v>
      </c>
      <c r="K18" s="141">
        <v>78.125</v>
      </c>
      <c r="L18" s="141">
        <v>11.5</v>
      </c>
      <c r="M18" s="142">
        <v>1.7100000000000001E-2</v>
      </c>
      <c r="N18" s="142">
        <v>1.7100000000000001E-2</v>
      </c>
      <c r="O18" s="141">
        <v>0.17699999999999999</v>
      </c>
      <c r="P18" s="142">
        <v>1.0619999999999999E-2</v>
      </c>
      <c r="Q18" s="141">
        <v>0</v>
      </c>
      <c r="R18" s="142">
        <v>0</v>
      </c>
      <c r="S18" s="333">
        <v>3.5060000000000001E-2</v>
      </c>
      <c r="T18" s="142">
        <v>0</v>
      </c>
      <c r="U18" s="122"/>
      <c r="V18" s="122"/>
    </row>
    <row r="19" spans="1:22" ht="14.25" customHeight="1" x14ac:dyDescent="0.2">
      <c r="A19" s="122"/>
      <c r="B19" s="122"/>
      <c r="C19" s="624"/>
      <c r="D19" s="655"/>
      <c r="E19" s="143" t="s">
        <v>674</v>
      </c>
      <c r="F19" s="335" t="s">
        <v>301</v>
      </c>
      <c r="G19" s="335">
        <v>3</v>
      </c>
      <c r="H19" s="144">
        <v>1.087</v>
      </c>
      <c r="I19" s="331" t="str">
        <f>VLOOKUP(H19,DLFs!$D$14:$E$19,2,FALSE)</f>
        <v>GELL</v>
      </c>
      <c r="J19" s="146">
        <v>0</v>
      </c>
      <c r="K19" s="146">
        <v>78.125</v>
      </c>
      <c r="L19" s="146">
        <v>11.5</v>
      </c>
      <c r="M19" s="147">
        <v>1.7100000000000001E-2</v>
      </c>
      <c r="N19" s="147">
        <v>1.7100000000000001E-2</v>
      </c>
      <c r="O19" s="146">
        <v>0.17699999999999999</v>
      </c>
      <c r="P19" s="147">
        <v>1.0619999999999999E-2</v>
      </c>
      <c r="Q19" s="146">
        <v>0</v>
      </c>
      <c r="R19" s="147">
        <v>0</v>
      </c>
      <c r="S19" s="332">
        <v>0</v>
      </c>
      <c r="T19" s="147">
        <v>0.10967</v>
      </c>
      <c r="U19" s="122"/>
      <c r="V19" s="122"/>
    </row>
    <row r="20" spans="1:22" ht="14.25" customHeight="1" x14ac:dyDescent="0.2">
      <c r="A20" s="122"/>
      <c r="B20" s="122"/>
      <c r="C20" s="624"/>
      <c r="D20" s="653" t="s">
        <v>304</v>
      </c>
      <c r="E20" s="158" t="s">
        <v>305</v>
      </c>
      <c r="F20" s="160" t="s">
        <v>301</v>
      </c>
      <c r="G20" s="160">
        <v>3</v>
      </c>
      <c r="H20" s="135">
        <v>1.087</v>
      </c>
      <c r="I20" s="328" t="str">
        <f>VLOOKUP(H20,DLFs!$D$14:$E$19,2,FALSE)</f>
        <v>GELL</v>
      </c>
      <c r="J20" s="137">
        <v>0</v>
      </c>
      <c r="K20" s="137">
        <v>78.125</v>
      </c>
      <c r="L20" s="137">
        <v>11.5</v>
      </c>
      <c r="M20" s="138">
        <v>1.7100000000000001E-2</v>
      </c>
      <c r="N20" s="138">
        <v>1.7100000000000001E-2</v>
      </c>
      <c r="O20" s="137">
        <v>0.30099999999999999</v>
      </c>
      <c r="P20" s="138">
        <v>1.3350000000000001E-2</v>
      </c>
      <c r="Q20" s="137">
        <v>0</v>
      </c>
      <c r="R20" s="138">
        <v>0</v>
      </c>
      <c r="S20" s="329">
        <v>0</v>
      </c>
      <c r="T20" s="138">
        <v>0</v>
      </c>
      <c r="U20" s="122"/>
      <c r="V20" s="122"/>
    </row>
    <row r="21" spans="1:22" ht="14.25" customHeight="1" x14ac:dyDescent="0.2">
      <c r="A21" s="122"/>
      <c r="B21" s="122"/>
      <c r="C21" s="624"/>
      <c r="D21" s="654"/>
      <c r="E21" s="157" t="s">
        <v>675</v>
      </c>
      <c r="F21" s="334" t="s">
        <v>301</v>
      </c>
      <c r="G21" s="334">
        <v>3</v>
      </c>
      <c r="H21" s="139">
        <v>1.087</v>
      </c>
      <c r="I21" s="330" t="str">
        <f>VLOOKUP(H21,DLFs!$D$14:$E$19,2,FALSE)</f>
        <v>GELL</v>
      </c>
      <c r="J21" s="141">
        <v>0</v>
      </c>
      <c r="K21" s="141">
        <v>78.125</v>
      </c>
      <c r="L21" s="141">
        <v>11.5</v>
      </c>
      <c r="M21" s="142">
        <v>1.7100000000000001E-2</v>
      </c>
      <c r="N21" s="142">
        <v>1.7100000000000001E-2</v>
      </c>
      <c r="O21" s="141">
        <v>0.30099999999999999</v>
      </c>
      <c r="P21" s="142">
        <v>1.3350000000000001E-2</v>
      </c>
      <c r="Q21" s="141">
        <v>0</v>
      </c>
      <c r="R21" s="142">
        <v>0</v>
      </c>
      <c r="S21" s="333">
        <v>3.5060000000000001E-2</v>
      </c>
      <c r="T21" s="142">
        <v>0</v>
      </c>
      <c r="U21" s="122"/>
      <c r="V21" s="122"/>
    </row>
    <row r="22" spans="1:22" ht="14.25" customHeight="1" x14ac:dyDescent="0.2">
      <c r="A22" s="122"/>
      <c r="B22" s="122"/>
      <c r="C22" s="624"/>
      <c r="D22" s="655"/>
      <c r="E22" s="143" t="s">
        <v>676</v>
      </c>
      <c r="F22" s="335" t="s">
        <v>301</v>
      </c>
      <c r="G22" s="335">
        <v>3</v>
      </c>
      <c r="H22" s="144">
        <v>1.087</v>
      </c>
      <c r="I22" s="331" t="str">
        <f>VLOOKUP(H22,DLFs!$D$14:$E$19,2,FALSE)</f>
        <v>GELL</v>
      </c>
      <c r="J22" s="146">
        <v>0</v>
      </c>
      <c r="K22" s="146">
        <v>78.125</v>
      </c>
      <c r="L22" s="146">
        <v>11.5</v>
      </c>
      <c r="M22" s="147">
        <v>1.7100000000000001E-2</v>
      </c>
      <c r="N22" s="147">
        <v>1.7100000000000001E-2</v>
      </c>
      <c r="O22" s="146">
        <v>0.30099999999999999</v>
      </c>
      <c r="P22" s="147">
        <v>1.3350000000000001E-2</v>
      </c>
      <c r="Q22" s="146">
        <v>0</v>
      </c>
      <c r="R22" s="147">
        <v>0</v>
      </c>
      <c r="S22" s="332">
        <v>0</v>
      </c>
      <c r="T22" s="147">
        <v>0.10967</v>
      </c>
      <c r="U22" s="122"/>
      <c r="V22" s="122"/>
    </row>
    <row r="23" spans="1:22" ht="14.25" customHeight="1" x14ac:dyDescent="0.2">
      <c r="A23" s="122"/>
      <c r="B23" s="122"/>
      <c r="C23" s="624"/>
      <c r="D23" s="653" t="s">
        <v>306</v>
      </c>
      <c r="E23" s="158" t="s">
        <v>307</v>
      </c>
      <c r="F23" s="160" t="s">
        <v>301</v>
      </c>
      <c r="G23" s="160">
        <v>3</v>
      </c>
      <c r="H23" s="135">
        <v>1.171</v>
      </c>
      <c r="I23" s="328" t="str">
        <f>VLOOKUP(H23,DLFs!$F$14:$G$19,2,FALSE)</f>
        <v>GWLL</v>
      </c>
      <c r="J23" s="137">
        <v>0</v>
      </c>
      <c r="K23" s="137">
        <v>195.57400000000001</v>
      </c>
      <c r="L23" s="137">
        <v>17.189</v>
      </c>
      <c r="M23" s="138">
        <v>0.1235</v>
      </c>
      <c r="N23" s="138">
        <v>0.1235</v>
      </c>
      <c r="O23" s="137">
        <v>0.109</v>
      </c>
      <c r="P23" s="138">
        <v>8.7899999999999992E-3</v>
      </c>
      <c r="Q23" s="137">
        <v>0</v>
      </c>
      <c r="R23" s="138">
        <v>0</v>
      </c>
      <c r="S23" s="329">
        <v>0</v>
      </c>
      <c r="T23" s="138">
        <v>0</v>
      </c>
      <c r="U23" s="122"/>
      <c r="V23" s="122"/>
    </row>
    <row r="24" spans="1:22" ht="14.25" customHeight="1" x14ac:dyDescent="0.2">
      <c r="A24" s="122"/>
      <c r="B24" s="122"/>
      <c r="C24" s="624"/>
      <c r="D24" s="654"/>
      <c r="E24" s="157" t="s">
        <v>677</v>
      </c>
      <c r="F24" s="334" t="s">
        <v>301</v>
      </c>
      <c r="G24" s="334">
        <v>3</v>
      </c>
      <c r="H24" s="139">
        <v>1.171</v>
      </c>
      <c r="I24" s="330" t="str">
        <f>VLOOKUP(H24,DLFs!$F$14:$G$19,2,FALSE)</f>
        <v>GWLL</v>
      </c>
      <c r="J24" s="141">
        <v>0</v>
      </c>
      <c r="K24" s="141">
        <v>195.57400000000001</v>
      </c>
      <c r="L24" s="141">
        <v>17.189</v>
      </c>
      <c r="M24" s="142">
        <v>0.1235</v>
      </c>
      <c r="N24" s="142">
        <v>0.1235</v>
      </c>
      <c r="O24" s="141">
        <v>0.109</v>
      </c>
      <c r="P24" s="142">
        <v>8.7899999999999992E-3</v>
      </c>
      <c r="Q24" s="141">
        <v>0</v>
      </c>
      <c r="R24" s="142">
        <v>0</v>
      </c>
      <c r="S24" s="333">
        <v>3.5060000000000001E-2</v>
      </c>
      <c r="T24" s="142">
        <v>0</v>
      </c>
      <c r="U24" s="122"/>
      <c r="V24" s="122"/>
    </row>
    <row r="25" spans="1:22" ht="14.25" customHeight="1" x14ac:dyDescent="0.2">
      <c r="A25" s="122"/>
      <c r="B25" s="122"/>
      <c r="C25" s="624"/>
      <c r="D25" s="655"/>
      <c r="E25" s="143" t="s">
        <v>678</v>
      </c>
      <c r="F25" s="335" t="s">
        <v>301</v>
      </c>
      <c r="G25" s="335">
        <v>3</v>
      </c>
      <c r="H25" s="144">
        <v>1.171</v>
      </c>
      <c r="I25" s="331" t="str">
        <f>VLOOKUP(H25,DLFs!$F$14:$G$19,2,FALSE)</f>
        <v>GWLL</v>
      </c>
      <c r="J25" s="146">
        <v>0</v>
      </c>
      <c r="K25" s="146">
        <v>195.57400000000001</v>
      </c>
      <c r="L25" s="146">
        <v>17.189</v>
      </c>
      <c r="M25" s="147">
        <v>0.1235</v>
      </c>
      <c r="N25" s="147">
        <v>0.1235</v>
      </c>
      <c r="O25" s="146">
        <v>0.109</v>
      </c>
      <c r="P25" s="147">
        <v>8.7899999999999992E-3</v>
      </c>
      <c r="Q25" s="146">
        <v>0</v>
      </c>
      <c r="R25" s="147">
        <v>0</v>
      </c>
      <c r="S25" s="332">
        <v>0</v>
      </c>
      <c r="T25" s="147">
        <v>0.10967</v>
      </c>
      <c r="U25" s="122"/>
      <c r="V25" s="122"/>
    </row>
    <row r="26" spans="1:22" ht="14.25" customHeight="1" x14ac:dyDescent="0.2">
      <c r="A26" s="122"/>
      <c r="B26" s="122"/>
      <c r="C26" s="624"/>
      <c r="D26" s="653" t="s">
        <v>308</v>
      </c>
      <c r="E26" s="158" t="s">
        <v>309</v>
      </c>
      <c r="F26" s="160" t="s">
        <v>301</v>
      </c>
      <c r="G26" s="160">
        <v>3</v>
      </c>
      <c r="H26" s="135">
        <v>1.171</v>
      </c>
      <c r="I26" s="328" t="str">
        <f>VLOOKUP(H26,DLFs!$F$14:$G$19,2,FALSE)</f>
        <v>GWLL</v>
      </c>
      <c r="J26" s="137">
        <v>0</v>
      </c>
      <c r="K26" s="137">
        <v>195.57400000000001</v>
      </c>
      <c r="L26" s="137">
        <v>17.189</v>
      </c>
      <c r="M26" s="138">
        <v>0.1235</v>
      </c>
      <c r="N26" s="138">
        <v>0.1235</v>
      </c>
      <c r="O26" s="137">
        <v>0.17699999999999999</v>
      </c>
      <c r="P26" s="138">
        <v>1.0619999999999999E-2</v>
      </c>
      <c r="Q26" s="137">
        <v>0</v>
      </c>
      <c r="R26" s="138">
        <v>0</v>
      </c>
      <c r="S26" s="329">
        <v>0</v>
      </c>
      <c r="T26" s="138">
        <v>0</v>
      </c>
      <c r="U26" s="122"/>
      <c r="V26" s="122"/>
    </row>
    <row r="27" spans="1:22" ht="14.25" customHeight="1" x14ac:dyDescent="0.2">
      <c r="A27" s="122"/>
      <c r="B27" s="122"/>
      <c r="C27" s="624"/>
      <c r="D27" s="654"/>
      <c r="E27" s="157" t="s">
        <v>679</v>
      </c>
      <c r="F27" s="334" t="s">
        <v>301</v>
      </c>
      <c r="G27" s="334">
        <v>3</v>
      </c>
      <c r="H27" s="139">
        <v>1.171</v>
      </c>
      <c r="I27" s="330" t="str">
        <f>VLOOKUP(H27,DLFs!$F$14:$G$19,2,FALSE)</f>
        <v>GWLL</v>
      </c>
      <c r="J27" s="141">
        <v>0</v>
      </c>
      <c r="K27" s="141">
        <v>195.57400000000001</v>
      </c>
      <c r="L27" s="141">
        <v>17.189</v>
      </c>
      <c r="M27" s="142">
        <v>0.1235</v>
      </c>
      <c r="N27" s="142">
        <v>0.1235</v>
      </c>
      <c r="O27" s="141">
        <v>0.17699999999999999</v>
      </c>
      <c r="P27" s="142">
        <v>1.0619999999999999E-2</v>
      </c>
      <c r="Q27" s="141">
        <v>0</v>
      </c>
      <c r="R27" s="142">
        <v>0</v>
      </c>
      <c r="S27" s="333">
        <v>3.5060000000000001E-2</v>
      </c>
      <c r="T27" s="142">
        <v>0</v>
      </c>
      <c r="U27" s="122"/>
      <c r="V27" s="122"/>
    </row>
    <row r="28" spans="1:22" ht="14.25" customHeight="1" x14ac:dyDescent="0.2">
      <c r="A28" s="122"/>
      <c r="B28" s="122"/>
      <c r="C28" s="624"/>
      <c r="D28" s="655"/>
      <c r="E28" s="143" t="s">
        <v>680</v>
      </c>
      <c r="F28" s="335" t="s">
        <v>301</v>
      </c>
      <c r="G28" s="335">
        <v>3</v>
      </c>
      <c r="H28" s="144">
        <v>1.171</v>
      </c>
      <c r="I28" s="331" t="str">
        <f>VLOOKUP(H28,DLFs!$F$14:$G$19,2,FALSE)</f>
        <v>GWLL</v>
      </c>
      <c r="J28" s="146">
        <v>0</v>
      </c>
      <c r="K28" s="146">
        <v>195.57400000000001</v>
      </c>
      <c r="L28" s="146">
        <v>17.189</v>
      </c>
      <c r="M28" s="147">
        <v>0.1235</v>
      </c>
      <c r="N28" s="147">
        <v>0.1235</v>
      </c>
      <c r="O28" s="146">
        <v>0.17699999999999999</v>
      </c>
      <c r="P28" s="147">
        <v>1.0619999999999999E-2</v>
      </c>
      <c r="Q28" s="146">
        <v>0</v>
      </c>
      <c r="R28" s="147">
        <v>0</v>
      </c>
      <c r="S28" s="332">
        <v>0</v>
      </c>
      <c r="T28" s="147">
        <v>0.10967</v>
      </c>
      <c r="U28" s="122"/>
      <c r="V28" s="122"/>
    </row>
    <row r="29" spans="1:22" ht="14.25" customHeight="1" x14ac:dyDescent="0.2">
      <c r="A29" s="122"/>
      <c r="B29" s="122"/>
      <c r="C29" s="624"/>
      <c r="D29" s="653" t="s">
        <v>310</v>
      </c>
      <c r="E29" s="158" t="s">
        <v>311</v>
      </c>
      <c r="F29" s="160" t="s">
        <v>301</v>
      </c>
      <c r="G29" s="160">
        <v>3</v>
      </c>
      <c r="H29" s="135">
        <v>1.171</v>
      </c>
      <c r="I29" s="328" t="str">
        <f>VLOOKUP(H29,DLFs!$F$14:$G$19,2,FALSE)</f>
        <v>GWLL</v>
      </c>
      <c r="J29" s="137">
        <v>0</v>
      </c>
      <c r="K29" s="137">
        <v>195.57400000000001</v>
      </c>
      <c r="L29" s="137">
        <v>17.189</v>
      </c>
      <c r="M29" s="138">
        <v>0.1235</v>
      </c>
      <c r="N29" s="138">
        <v>0.1235</v>
      </c>
      <c r="O29" s="137">
        <v>0.30099999999999999</v>
      </c>
      <c r="P29" s="138">
        <v>1.3350000000000001E-2</v>
      </c>
      <c r="Q29" s="137">
        <v>0</v>
      </c>
      <c r="R29" s="138">
        <v>0</v>
      </c>
      <c r="S29" s="329">
        <v>0</v>
      </c>
      <c r="T29" s="138">
        <v>0</v>
      </c>
      <c r="U29" s="122"/>
      <c r="V29" s="122"/>
    </row>
    <row r="30" spans="1:22" ht="14.25" customHeight="1" x14ac:dyDescent="0.2">
      <c r="A30" s="122"/>
      <c r="B30" s="122"/>
      <c r="C30" s="624"/>
      <c r="D30" s="654"/>
      <c r="E30" s="157" t="s">
        <v>681</v>
      </c>
      <c r="F30" s="334" t="s">
        <v>301</v>
      </c>
      <c r="G30" s="334">
        <v>3</v>
      </c>
      <c r="H30" s="139">
        <v>1.171</v>
      </c>
      <c r="I30" s="330" t="str">
        <f>VLOOKUP(H30,DLFs!$F$14:$G$19,2,FALSE)</f>
        <v>GWLL</v>
      </c>
      <c r="J30" s="141">
        <v>0</v>
      </c>
      <c r="K30" s="141">
        <v>195.57400000000001</v>
      </c>
      <c r="L30" s="141">
        <v>17.189</v>
      </c>
      <c r="M30" s="142">
        <v>0.1235</v>
      </c>
      <c r="N30" s="142">
        <v>0.1235</v>
      </c>
      <c r="O30" s="141">
        <v>0.30099999999999999</v>
      </c>
      <c r="P30" s="142">
        <v>1.3350000000000001E-2</v>
      </c>
      <c r="Q30" s="141">
        <v>0</v>
      </c>
      <c r="R30" s="142">
        <v>0</v>
      </c>
      <c r="S30" s="333">
        <v>3.5060000000000001E-2</v>
      </c>
      <c r="T30" s="142">
        <v>0</v>
      </c>
      <c r="U30" s="122"/>
      <c r="V30" s="122"/>
    </row>
    <row r="31" spans="1:22" ht="14.25" customHeight="1" x14ac:dyDescent="0.2">
      <c r="A31" s="122"/>
      <c r="B31" s="122"/>
      <c r="C31" s="624"/>
      <c r="D31" s="655"/>
      <c r="E31" s="143" t="s">
        <v>682</v>
      </c>
      <c r="F31" s="335" t="s">
        <v>301</v>
      </c>
      <c r="G31" s="335">
        <v>3</v>
      </c>
      <c r="H31" s="144">
        <v>1.171</v>
      </c>
      <c r="I31" s="331" t="str">
        <f>VLOOKUP(H31,DLFs!$F$14:$G$19,2,FALSE)</f>
        <v>GWLL</v>
      </c>
      <c r="J31" s="146">
        <v>0</v>
      </c>
      <c r="K31" s="146">
        <v>195.57400000000001</v>
      </c>
      <c r="L31" s="146">
        <v>17.189</v>
      </c>
      <c r="M31" s="147">
        <v>0.1235</v>
      </c>
      <c r="N31" s="147">
        <v>0.1235</v>
      </c>
      <c r="O31" s="146">
        <v>0.30099999999999999</v>
      </c>
      <c r="P31" s="147">
        <v>1.3350000000000001E-2</v>
      </c>
      <c r="Q31" s="146">
        <v>0</v>
      </c>
      <c r="R31" s="147">
        <v>0</v>
      </c>
      <c r="S31" s="332">
        <v>0</v>
      </c>
      <c r="T31" s="147">
        <v>0.10967</v>
      </c>
      <c r="U31" s="122"/>
      <c r="V31" s="122"/>
    </row>
    <row r="32" spans="1:22" ht="14.25" customHeight="1" x14ac:dyDescent="0.2">
      <c r="A32" s="122"/>
      <c r="B32" s="122"/>
      <c r="C32" s="624"/>
      <c r="D32" s="653" t="s">
        <v>312</v>
      </c>
      <c r="E32" s="158" t="s">
        <v>313</v>
      </c>
      <c r="F32" s="160" t="s">
        <v>301</v>
      </c>
      <c r="G32" s="160">
        <v>3</v>
      </c>
      <c r="H32" s="135">
        <v>1.073</v>
      </c>
      <c r="I32" s="328" t="str">
        <f>VLOOKUP(H32,DLFs!$H$14:$I$19,2,FALSE)</f>
        <v>GMLL</v>
      </c>
      <c r="J32" s="137">
        <v>0</v>
      </c>
      <c r="K32" s="137">
        <v>78.096999999999994</v>
      </c>
      <c r="L32" s="137">
        <v>7.5</v>
      </c>
      <c r="M32" s="138">
        <v>9.4999999999999998E-3</v>
      </c>
      <c r="N32" s="138">
        <v>9.4999999999999998E-3</v>
      </c>
      <c r="O32" s="137">
        <v>0.13200000000000001</v>
      </c>
      <c r="P32" s="138">
        <v>7.2000000000000005E-4</v>
      </c>
      <c r="Q32" s="137">
        <v>0</v>
      </c>
      <c r="R32" s="138">
        <v>0</v>
      </c>
      <c r="S32" s="329">
        <v>0</v>
      </c>
      <c r="T32" s="138">
        <v>0</v>
      </c>
      <c r="U32" s="122"/>
      <c r="V32" s="122"/>
    </row>
    <row r="33" spans="1:22" ht="14.25" customHeight="1" x14ac:dyDescent="0.2">
      <c r="A33" s="122"/>
      <c r="B33" s="122"/>
      <c r="C33" s="624"/>
      <c r="D33" s="654"/>
      <c r="E33" s="157" t="s">
        <v>683</v>
      </c>
      <c r="F33" s="334" t="s">
        <v>301</v>
      </c>
      <c r="G33" s="334">
        <v>3</v>
      </c>
      <c r="H33" s="139">
        <v>1.073</v>
      </c>
      <c r="I33" s="330" t="str">
        <f>VLOOKUP(H33,DLFs!$H$14:$I$19,2,FALSE)</f>
        <v>GMLL</v>
      </c>
      <c r="J33" s="141">
        <v>0</v>
      </c>
      <c r="K33" s="141">
        <v>78.096999999999994</v>
      </c>
      <c r="L33" s="141">
        <v>7.5</v>
      </c>
      <c r="M33" s="142">
        <v>9.4999999999999998E-3</v>
      </c>
      <c r="N33" s="142">
        <v>9.4999999999999998E-3</v>
      </c>
      <c r="O33" s="141">
        <v>0.13200000000000001</v>
      </c>
      <c r="P33" s="142">
        <v>7.2000000000000005E-4</v>
      </c>
      <c r="Q33" s="141">
        <v>0</v>
      </c>
      <c r="R33" s="142">
        <v>0</v>
      </c>
      <c r="S33" s="333">
        <v>3.5060000000000001E-2</v>
      </c>
      <c r="T33" s="142">
        <v>0</v>
      </c>
      <c r="U33" s="122"/>
      <c r="V33" s="122"/>
    </row>
    <row r="34" spans="1:22" ht="14.25" customHeight="1" x14ac:dyDescent="0.2">
      <c r="A34" s="122"/>
      <c r="B34" s="122"/>
      <c r="C34" s="625"/>
      <c r="D34" s="655"/>
      <c r="E34" s="143" t="s">
        <v>684</v>
      </c>
      <c r="F34" s="335" t="s">
        <v>301</v>
      </c>
      <c r="G34" s="335">
        <v>3</v>
      </c>
      <c r="H34" s="144">
        <v>1.073</v>
      </c>
      <c r="I34" s="331" t="str">
        <f>VLOOKUP(H34,DLFs!$H$14:$I$19,2,FALSE)</f>
        <v>GMLL</v>
      </c>
      <c r="J34" s="146">
        <v>0</v>
      </c>
      <c r="K34" s="146">
        <v>78.096999999999994</v>
      </c>
      <c r="L34" s="146">
        <v>7.5</v>
      </c>
      <c r="M34" s="147">
        <v>9.4999999999999998E-3</v>
      </c>
      <c r="N34" s="147">
        <v>9.4999999999999998E-3</v>
      </c>
      <c r="O34" s="146">
        <v>0.13200000000000001</v>
      </c>
      <c r="P34" s="147">
        <v>7.2000000000000005E-4</v>
      </c>
      <c r="Q34" s="146">
        <v>0</v>
      </c>
      <c r="R34" s="147">
        <v>0</v>
      </c>
      <c r="S34" s="332">
        <v>0</v>
      </c>
      <c r="T34" s="147">
        <v>0.10967</v>
      </c>
      <c r="U34" s="122"/>
      <c r="V34" s="122"/>
    </row>
    <row r="35" spans="1:22" ht="14.25" customHeight="1" x14ac:dyDescent="0.2">
      <c r="A35" s="122"/>
      <c r="B35" s="122"/>
      <c r="C35" s="623" t="s">
        <v>314</v>
      </c>
      <c r="D35" s="653" t="s">
        <v>315</v>
      </c>
      <c r="E35" s="158" t="s">
        <v>316</v>
      </c>
      <c r="F35" s="160" t="s">
        <v>301</v>
      </c>
      <c r="G35" s="160">
        <v>3</v>
      </c>
      <c r="H35" s="135">
        <v>1.087</v>
      </c>
      <c r="I35" s="328" t="str">
        <f>VLOOKUP(H35,DLFs!$D$14:$E$19,2,FALSE)</f>
        <v>GELL</v>
      </c>
      <c r="J35" s="137">
        <v>0</v>
      </c>
      <c r="K35" s="137">
        <v>97.087999999999994</v>
      </c>
      <c r="L35" s="137">
        <v>10</v>
      </c>
      <c r="M35" s="138">
        <v>2.375E-2</v>
      </c>
      <c r="N35" s="138">
        <v>2.375E-2</v>
      </c>
      <c r="O35" s="137">
        <v>0.109</v>
      </c>
      <c r="P35" s="138">
        <v>8.7899999999999992E-3</v>
      </c>
      <c r="Q35" s="137">
        <v>0</v>
      </c>
      <c r="R35" s="138">
        <v>0</v>
      </c>
      <c r="S35" s="329">
        <v>0</v>
      </c>
      <c r="T35" s="138">
        <v>0</v>
      </c>
      <c r="U35" s="122"/>
      <c r="V35" s="122"/>
    </row>
    <row r="36" spans="1:22" ht="14.25" customHeight="1" x14ac:dyDescent="0.2">
      <c r="A36" s="122"/>
      <c r="B36" s="122"/>
      <c r="C36" s="624"/>
      <c r="D36" s="654"/>
      <c r="E36" s="157" t="s">
        <v>685</v>
      </c>
      <c r="F36" s="334" t="s">
        <v>301</v>
      </c>
      <c r="G36" s="334">
        <v>3</v>
      </c>
      <c r="H36" s="139">
        <v>1.087</v>
      </c>
      <c r="I36" s="330" t="str">
        <f>VLOOKUP(H36,DLFs!$D$14:$E$19,2,FALSE)</f>
        <v>GELL</v>
      </c>
      <c r="J36" s="141">
        <v>0</v>
      </c>
      <c r="K36" s="141">
        <v>97.087999999999994</v>
      </c>
      <c r="L36" s="141">
        <v>10</v>
      </c>
      <c r="M36" s="142">
        <v>2.375E-2</v>
      </c>
      <c r="N36" s="142">
        <v>2.375E-2</v>
      </c>
      <c r="O36" s="141">
        <v>0.109</v>
      </c>
      <c r="P36" s="142">
        <v>8.7899999999999992E-3</v>
      </c>
      <c r="Q36" s="141">
        <v>0</v>
      </c>
      <c r="R36" s="142">
        <v>0</v>
      </c>
      <c r="S36" s="333">
        <v>3.5060000000000001E-2</v>
      </c>
      <c r="T36" s="142">
        <v>0</v>
      </c>
      <c r="U36" s="122"/>
      <c r="V36" s="122"/>
    </row>
    <row r="37" spans="1:22" ht="14.25" customHeight="1" x14ac:dyDescent="0.2">
      <c r="A37" s="122"/>
      <c r="B37" s="122"/>
      <c r="C37" s="624"/>
      <c r="D37" s="655"/>
      <c r="E37" s="143" t="s">
        <v>686</v>
      </c>
      <c r="F37" s="335" t="s">
        <v>301</v>
      </c>
      <c r="G37" s="335">
        <v>3</v>
      </c>
      <c r="H37" s="144">
        <v>1.087</v>
      </c>
      <c r="I37" s="331" t="str">
        <f>VLOOKUP(H37,DLFs!$D$14:$E$19,2,FALSE)</f>
        <v>GELL</v>
      </c>
      <c r="J37" s="146">
        <v>0</v>
      </c>
      <c r="K37" s="146">
        <v>97.087999999999994</v>
      </c>
      <c r="L37" s="146">
        <v>10</v>
      </c>
      <c r="M37" s="147">
        <v>2.375E-2</v>
      </c>
      <c r="N37" s="147">
        <v>2.375E-2</v>
      </c>
      <c r="O37" s="146">
        <v>0.109</v>
      </c>
      <c r="P37" s="147">
        <v>8.7899999999999992E-3</v>
      </c>
      <c r="Q37" s="146">
        <v>0</v>
      </c>
      <c r="R37" s="147">
        <v>0</v>
      </c>
      <c r="S37" s="332">
        <v>0</v>
      </c>
      <c r="T37" s="147">
        <v>0.10967</v>
      </c>
      <c r="U37" s="122"/>
      <c r="V37" s="122"/>
    </row>
    <row r="38" spans="1:22" ht="14.25" customHeight="1" x14ac:dyDescent="0.2">
      <c r="A38" s="122"/>
      <c r="B38" s="122"/>
      <c r="C38" s="624"/>
      <c r="D38" s="653" t="s">
        <v>317</v>
      </c>
      <c r="E38" s="158" t="s">
        <v>318</v>
      </c>
      <c r="F38" s="160" t="s">
        <v>301</v>
      </c>
      <c r="G38" s="160">
        <v>3</v>
      </c>
      <c r="H38" s="135">
        <v>1.087</v>
      </c>
      <c r="I38" s="328" t="str">
        <f>VLOOKUP(H38,DLFs!$D$14:$E$19,2,FALSE)</f>
        <v>GELL</v>
      </c>
      <c r="J38" s="137">
        <v>0</v>
      </c>
      <c r="K38" s="137">
        <v>97.087999999999994</v>
      </c>
      <c r="L38" s="137">
        <v>10</v>
      </c>
      <c r="M38" s="138">
        <v>2.375E-2</v>
      </c>
      <c r="N38" s="138">
        <v>2.375E-2</v>
      </c>
      <c r="O38" s="137">
        <v>0.17699999999999999</v>
      </c>
      <c r="P38" s="138">
        <v>1.0619999999999999E-2</v>
      </c>
      <c r="Q38" s="137">
        <v>0</v>
      </c>
      <c r="R38" s="138">
        <v>0</v>
      </c>
      <c r="S38" s="329">
        <v>0</v>
      </c>
      <c r="T38" s="138">
        <v>0</v>
      </c>
      <c r="U38" s="122"/>
      <c r="V38" s="122"/>
    </row>
    <row r="39" spans="1:22" ht="14.25" customHeight="1" x14ac:dyDescent="0.2">
      <c r="A39" s="122"/>
      <c r="B39" s="122"/>
      <c r="C39" s="624"/>
      <c r="D39" s="654"/>
      <c r="E39" s="157" t="s">
        <v>687</v>
      </c>
      <c r="F39" s="334" t="s">
        <v>301</v>
      </c>
      <c r="G39" s="334">
        <v>3</v>
      </c>
      <c r="H39" s="139">
        <v>1.087</v>
      </c>
      <c r="I39" s="330" t="str">
        <f>VLOOKUP(H39,DLFs!$D$14:$E$19,2,FALSE)</f>
        <v>GELL</v>
      </c>
      <c r="J39" s="141">
        <v>0</v>
      </c>
      <c r="K39" s="141">
        <v>97.087999999999994</v>
      </c>
      <c r="L39" s="141">
        <v>10</v>
      </c>
      <c r="M39" s="142">
        <v>2.375E-2</v>
      </c>
      <c r="N39" s="142">
        <v>2.375E-2</v>
      </c>
      <c r="O39" s="141">
        <v>0.17699999999999999</v>
      </c>
      <c r="P39" s="142">
        <v>1.0619999999999999E-2</v>
      </c>
      <c r="Q39" s="141">
        <v>0</v>
      </c>
      <c r="R39" s="142">
        <v>0</v>
      </c>
      <c r="S39" s="333">
        <v>3.5060000000000001E-2</v>
      </c>
      <c r="T39" s="142">
        <v>0</v>
      </c>
      <c r="U39" s="122"/>
      <c r="V39" s="122"/>
    </row>
    <row r="40" spans="1:22" ht="14.25" customHeight="1" x14ac:dyDescent="0.2">
      <c r="A40" s="122"/>
      <c r="B40" s="122"/>
      <c r="C40" s="624"/>
      <c r="D40" s="655"/>
      <c r="E40" s="143" t="s">
        <v>688</v>
      </c>
      <c r="F40" s="335" t="s">
        <v>301</v>
      </c>
      <c r="G40" s="335">
        <v>3</v>
      </c>
      <c r="H40" s="144">
        <v>1.087</v>
      </c>
      <c r="I40" s="331" t="str">
        <f>VLOOKUP(H40,DLFs!$D$14:$E$19,2,FALSE)</f>
        <v>GELL</v>
      </c>
      <c r="J40" s="146">
        <v>0</v>
      </c>
      <c r="K40" s="146">
        <v>97.087999999999994</v>
      </c>
      <c r="L40" s="146">
        <v>10</v>
      </c>
      <c r="M40" s="147">
        <v>2.375E-2</v>
      </c>
      <c r="N40" s="147">
        <v>2.375E-2</v>
      </c>
      <c r="O40" s="146">
        <v>0.17699999999999999</v>
      </c>
      <c r="P40" s="147">
        <v>1.0619999999999999E-2</v>
      </c>
      <c r="Q40" s="146">
        <v>0</v>
      </c>
      <c r="R40" s="147">
        <v>0</v>
      </c>
      <c r="S40" s="332">
        <v>0</v>
      </c>
      <c r="T40" s="147">
        <v>0.10967</v>
      </c>
      <c r="U40" s="122"/>
      <c r="V40" s="122"/>
    </row>
    <row r="41" spans="1:22" ht="14.25" customHeight="1" x14ac:dyDescent="0.2">
      <c r="A41" s="122"/>
      <c r="B41" s="122"/>
      <c r="C41" s="624"/>
      <c r="D41" s="653" t="s">
        <v>319</v>
      </c>
      <c r="E41" s="158" t="s">
        <v>320</v>
      </c>
      <c r="F41" s="160" t="s">
        <v>301</v>
      </c>
      <c r="G41" s="160">
        <v>3</v>
      </c>
      <c r="H41" s="135">
        <v>1.087</v>
      </c>
      <c r="I41" s="328" t="str">
        <f>VLOOKUP(H41,DLFs!$D$14:$E$19,2,FALSE)</f>
        <v>GELL</v>
      </c>
      <c r="J41" s="137">
        <v>0</v>
      </c>
      <c r="K41" s="137">
        <v>97.087999999999994</v>
      </c>
      <c r="L41" s="137">
        <v>10</v>
      </c>
      <c r="M41" s="138">
        <v>2.375E-2</v>
      </c>
      <c r="N41" s="138">
        <v>2.375E-2</v>
      </c>
      <c r="O41" s="137">
        <v>0.30099999999999999</v>
      </c>
      <c r="P41" s="138">
        <v>1.3350000000000001E-2</v>
      </c>
      <c r="Q41" s="137">
        <v>0</v>
      </c>
      <c r="R41" s="138">
        <v>0</v>
      </c>
      <c r="S41" s="329">
        <v>0</v>
      </c>
      <c r="T41" s="138">
        <v>0</v>
      </c>
      <c r="U41" s="122"/>
      <c r="V41" s="122"/>
    </row>
    <row r="42" spans="1:22" ht="14.25" customHeight="1" x14ac:dyDescent="0.2">
      <c r="A42" s="122"/>
      <c r="B42" s="122"/>
      <c r="C42" s="624"/>
      <c r="D42" s="654"/>
      <c r="E42" s="157" t="s">
        <v>689</v>
      </c>
      <c r="F42" s="334" t="s">
        <v>301</v>
      </c>
      <c r="G42" s="334">
        <v>3</v>
      </c>
      <c r="H42" s="139">
        <v>1.087</v>
      </c>
      <c r="I42" s="330" t="str">
        <f>VLOOKUP(H42,DLFs!$D$14:$E$19,2,FALSE)</f>
        <v>GELL</v>
      </c>
      <c r="J42" s="141">
        <v>0</v>
      </c>
      <c r="K42" s="141">
        <v>97.087999999999994</v>
      </c>
      <c r="L42" s="141">
        <v>10</v>
      </c>
      <c r="M42" s="142">
        <v>2.375E-2</v>
      </c>
      <c r="N42" s="142">
        <v>2.375E-2</v>
      </c>
      <c r="O42" s="141">
        <v>0.30099999999999999</v>
      </c>
      <c r="P42" s="142">
        <v>1.3350000000000001E-2</v>
      </c>
      <c r="Q42" s="141">
        <v>0</v>
      </c>
      <c r="R42" s="142">
        <v>0</v>
      </c>
      <c r="S42" s="333">
        <v>3.5060000000000001E-2</v>
      </c>
      <c r="T42" s="142">
        <v>0</v>
      </c>
      <c r="U42" s="122"/>
      <c r="V42" s="122"/>
    </row>
    <row r="43" spans="1:22" ht="14.25" customHeight="1" x14ac:dyDescent="0.2">
      <c r="A43" s="122"/>
      <c r="B43" s="122"/>
      <c r="C43" s="624"/>
      <c r="D43" s="655"/>
      <c r="E43" s="143" t="s">
        <v>690</v>
      </c>
      <c r="F43" s="335" t="s">
        <v>301</v>
      </c>
      <c r="G43" s="335">
        <v>3</v>
      </c>
      <c r="H43" s="144">
        <v>1.087</v>
      </c>
      <c r="I43" s="331" t="str">
        <f>VLOOKUP(H43,DLFs!$D$14:$E$19,2,FALSE)</f>
        <v>GELL</v>
      </c>
      <c r="J43" s="146">
        <v>0</v>
      </c>
      <c r="K43" s="146">
        <v>97.087999999999994</v>
      </c>
      <c r="L43" s="146">
        <v>10</v>
      </c>
      <c r="M43" s="147">
        <v>2.375E-2</v>
      </c>
      <c r="N43" s="147">
        <v>2.375E-2</v>
      </c>
      <c r="O43" s="146">
        <v>0.30099999999999999</v>
      </c>
      <c r="P43" s="147">
        <v>1.3350000000000001E-2</v>
      </c>
      <c r="Q43" s="146">
        <v>0</v>
      </c>
      <c r="R43" s="147">
        <v>0</v>
      </c>
      <c r="S43" s="332">
        <v>0</v>
      </c>
      <c r="T43" s="147">
        <v>0.10967</v>
      </c>
      <c r="U43" s="122"/>
      <c r="V43" s="122"/>
    </row>
    <row r="44" spans="1:22" ht="14.25" customHeight="1" x14ac:dyDescent="0.2">
      <c r="A44" s="122"/>
      <c r="B44" s="122"/>
      <c r="C44" s="624"/>
      <c r="D44" s="653" t="s">
        <v>321</v>
      </c>
      <c r="E44" s="158" t="s">
        <v>322</v>
      </c>
      <c r="F44" s="160" t="s">
        <v>301</v>
      </c>
      <c r="G44" s="160">
        <v>3</v>
      </c>
      <c r="H44" s="135">
        <v>1.171</v>
      </c>
      <c r="I44" s="328" t="str">
        <f>VLOOKUP(H44,DLFs!$F$14:$G$19,2,FALSE)</f>
        <v>GWLL</v>
      </c>
      <c r="J44" s="137">
        <v>0</v>
      </c>
      <c r="K44" s="137">
        <v>243.04300000000001</v>
      </c>
      <c r="L44" s="137">
        <v>18</v>
      </c>
      <c r="M44" s="138">
        <v>0.14249999999999999</v>
      </c>
      <c r="N44" s="138">
        <v>0.14249999999999999</v>
      </c>
      <c r="O44" s="137">
        <v>0.109</v>
      </c>
      <c r="P44" s="138">
        <v>8.7899999999999992E-3</v>
      </c>
      <c r="Q44" s="137">
        <v>0</v>
      </c>
      <c r="R44" s="138">
        <v>0</v>
      </c>
      <c r="S44" s="329">
        <v>0</v>
      </c>
      <c r="T44" s="138">
        <v>0</v>
      </c>
      <c r="U44" s="122"/>
      <c r="V44" s="122"/>
    </row>
    <row r="45" spans="1:22" ht="14.25" customHeight="1" x14ac:dyDescent="0.2">
      <c r="A45" s="122"/>
      <c r="B45" s="122"/>
      <c r="C45" s="624"/>
      <c r="D45" s="654"/>
      <c r="E45" s="157" t="s">
        <v>691</v>
      </c>
      <c r="F45" s="334" t="s">
        <v>301</v>
      </c>
      <c r="G45" s="334">
        <v>3</v>
      </c>
      <c r="H45" s="139">
        <v>1.171</v>
      </c>
      <c r="I45" s="330" t="str">
        <f>VLOOKUP(H45,DLFs!$F$14:$G$19,2,FALSE)</f>
        <v>GWLL</v>
      </c>
      <c r="J45" s="141">
        <v>0</v>
      </c>
      <c r="K45" s="141">
        <v>243.04300000000001</v>
      </c>
      <c r="L45" s="141">
        <v>18</v>
      </c>
      <c r="M45" s="142">
        <v>0.14249999999999999</v>
      </c>
      <c r="N45" s="142">
        <v>0.14249999999999999</v>
      </c>
      <c r="O45" s="141">
        <v>0.109</v>
      </c>
      <c r="P45" s="142">
        <v>8.7899999999999992E-3</v>
      </c>
      <c r="Q45" s="141">
        <v>0</v>
      </c>
      <c r="R45" s="142">
        <v>0</v>
      </c>
      <c r="S45" s="333">
        <v>3.5060000000000001E-2</v>
      </c>
      <c r="T45" s="142">
        <v>0</v>
      </c>
      <c r="U45" s="122"/>
      <c r="V45" s="122"/>
    </row>
    <row r="46" spans="1:22" ht="14.25" customHeight="1" x14ac:dyDescent="0.2">
      <c r="A46" s="122"/>
      <c r="B46" s="122"/>
      <c r="C46" s="624"/>
      <c r="D46" s="655"/>
      <c r="E46" s="143" t="s">
        <v>692</v>
      </c>
      <c r="F46" s="335" t="s">
        <v>301</v>
      </c>
      <c r="G46" s="335">
        <v>3</v>
      </c>
      <c r="H46" s="144">
        <v>1.171</v>
      </c>
      <c r="I46" s="331" t="str">
        <f>VLOOKUP(H46,DLFs!$F$14:$G$19,2,FALSE)</f>
        <v>GWLL</v>
      </c>
      <c r="J46" s="146">
        <v>0</v>
      </c>
      <c r="K46" s="146">
        <v>243.04300000000001</v>
      </c>
      <c r="L46" s="146">
        <v>18</v>
      </c>
      <c r="M46" s="147">
        <v>0.14249999999999999</v>
      </c>
      <c r="N46" s="147">
        <v>0.14249999999999999</v>
      </c>
      <c r="O46" s="146">
        <v>0.109</v>
      </c>
      <c r="P46" s="147">
        <v>8.7899999999999992E-3</v>
      </c>
      <c r="Q46" s="146">
        <v>0</v>
      </c>
      <c r="R46" s="147">
        <v>0</v>
      </c>
      <c r="S46" s="332">
        <v>0</v>
      </c>
      <c r="T46" s="147">
        <v>0.10967</v>
      </c>
      <c r="U46" s="122"/>
      <c r="V46" s="122"/>
    </row>
    <row r="47" spans="1:22" ht="14.25" customHeight="1" x14ac:dyDescent="0.2">
      <c r="A47" s="122"/>
      <c r="B47" s="122"/>
      <c r="C47" s="624"/>
      <c r="D47" s="653" t="s">
        <v>323</v>
      </c>
      <c r="E47" s="158" t="s">
        <v>324</v>
      </c>
      <c r="F47" s="160" t="s">
        <v>301</v>
      </c>
      <c r="G47" s="160">
        <v>3</v>
      </c>
      <c r="H47" s="135">
        <v>1.171</v>
      </c>
      <c r="I47" s="328" t="str">
        <f>VLOOKUP(H47,DLFs!$F$14:$G$19,2,FALSE)</f>
        <v>GWLL</v>
      </c>
      <c r="J47" s="137">
        <v>0</v>
      </c>
      <c r="K47" s="137">
        <v>243.04300000000001</v>
      </c>
      <c r="L47" s="137">
        <v>18</v>
      </c>
      <c r="M47" s="138">
        <v>0.14249999999999999</v>
      </c>
      <c r="N47" s="138">
        <v>0.14249999999999999</v>
      </c>
      <c r="O47" s="137">
        <v>0.17699999999999999</v>
      </c>
      <c r="P47" s="138">
        <v>1.0619999999999999E-2</v>
      </c>
      <c r="Q47" s="137">
        <v>0</v>
      </c>
      <c r="R47" s="138">
        <v>0</v>
      </c>
      <c r="S47" s="329">
        <v>0</v>
      </c>
      <c r="T47" s="138">
        <v>0</v>
      </c>
      <c r="U47" s="122"/>
      <c r="V47" s="122"/>
    </row>
    <row r="48" spans="1:22" ht="14.25" customHeight="1" x14ac:dyDescent="0.2">
      <c r="A48" s="122"/>
      <c r="B48" s="122"/>
      <c r="C48" s="624"/>
      <c r="D48" s="654"/>
      <c r="E48" s="157" t="s">
        <v>693</v>
      </c>
      <c r="F48" s="334" t="s">
        <v>301</v>
      </c>
      <c r="G48" s="334">
        <v>3</v>
      </c>
      <c r="H48" s="139">
        <v>1.171</v>
      </c>
      <c r="I48" s="330" t="str">
        <f>VLOOKUP(H48,DLFs!$F$14:$G$19,2,FALSE)</f>
        <v>GWLL</v>
      </c>
      <c r="J48" s="141">
        <v>0</v>
      </c>
      <c r="K48" s="141">
        <v>243.04300000000001</v>
      </c>
      <c r="L48" s="141">
        <v>18</v>
      </c>
      <c r="M48" s="142">
        <v>0.14249999999999999</v>
      </c>
      <c r="N48" s="142">
        <v>0.14249999999999999</v>
      </c>
      <c r="O48" s="141">
        <v>0.17699999999999999</v>
      </c>
      <c r="P48" s="142">
        <v>1.0619999999999999E-2</v>
      </c>
      <c r="Q48" s="141">
        <v>0</v>
      </c>
      <c r="R48" s="142">
        <v>0</v>
      </c>
      <c r="S48" s="333">
        <v>3.5060000000000001E-2</v>
      </c>
      <c r="T48" s="142">
        <v>0</v>
      </c>
      <c r="U48" s="122"/>
      <c r="V48" s="122"/>
    </row>
    <row r="49" spans="1:22" ht="14.25" customHeight="1" x14ac:dyDescent="0.2">
      <c r="A49" s="122"/>
      <c r="B49" s="122"/>
      <c r="C49" s="624"/>
      <c r="D49" s="655"/>
      <c r="E49" s="143" t="s">
        <v>694</v>
      </c>
      <c r="F49" s="335" t="s">
        <v>301</v>
      </c>
      <c r="G49" s="335">
        <v>3</v>
      </c>
      <c r="H49" s="144">
        <v>1.171</v>
      </c>
      <c r="I49" s="331" t="str">
        <f>VLOOKUP(H49,DLFs!$F$14:$G$19,2,FALSE)</f>
        <v>GWLL</v>
      </c>
      <c r="J49" s="146">
        <v>0</v>
      </c>
      <c r="K49" s="146">
        <v>243.04300000000001</v>
      </c>
      <c r="L49" s="146">
        <v>18</v>
      </c>
      <c r="M49" s="147">
        <v>0.14249999999999999</v>
      </c>
      <c r="N49" s="147">
        <v>0.14249999999999999</v>
      </c>
      <c r="O49" s="146">
        <v>0.17699999999999999</v>
      </c>
      <c r="P49" s="147">
        <v>1.0619999999999999E-2</v>
      </c>
      <c r="Q49" s="146">
        <v>0</v>
      </c>
      <c r="R49" s="147">
        <v>0</v>
      </c>
      <c r="S49" s="332">
        <v>0</v>
      </c>
      <c r="T49" s="147">
        <v>0.10967</v>
      </c>
      <c r="U49" s="122"/>
      <c r="V49" s="122"/>
    </row>
    <row r="50" spans="1:22" ht="14.25" customHeight="1" x14ac:dyDescent="0.2">
      <c r="A50" s="122"/>
      <c r="B50" s="122"/>
      <c r="C50" s="624"/>
      <c r="D50" s="653" t="s">
        <v>325</v>
      </c>
      <c r="E50" s="158" t="s">
        <v>326</v>
      </c>
      <c r="F50" s="160" t="s">
        <v>301</v>
      </c>
      <c r="G50" s="160">
        <v>3</v>
      </c>
      <c r="H50" s="135">
        <v>1.171</v>
      </c>
      <c r="I50" s="328" t="str">
        <f>VLOOKUP(H50,DLFs!$F$14:$G$19,2,FALSE)</f>
        <v>GWLL</v>
      </c>
      <c r="J50" s="137">
        <v>0</v>
      </c>
      <c r="K50" s="137">
        <v>243.04300000000001</v>
      </c>
      <c r="L50" s="137">
        <v>18</v>
      </c>
      <c r="M50" s="138">
        <v>0.14249999999999999</v>
      </c>
      <c r="N50" s="138">
        <v>0.14249999999999999</v>
      </c>
      <c r="O50" s="137">
        <v>0.30099999999999999</v>
      </c>
      <c r="P50" s="138">
        <v>1.3350000000000001E-2</v>
      </c>
      <c r="Q50" s="137">
        <v>0</v>
      </c>
      <c r="R50" s="138">
        <v>0</v>
      </c>
      <c r="S50" s="329">
        <v>0</v>
      </c>
      <c r="T50" s="138">
        <v>0</v>
      </c>
      <c r="U50" s="122"/>
      <c r="V50" s="122"/>
    </row>
    <row r="51" spans="1:22" ht="14.25" customHeight="1" x14ac:dyDescent="0.2">
      <c r="A51" s="122"/>
      <c r="B51" s="122"/>
      <c r="C51" s="624"/>
      <c r="D51" s="654"/>
      <c r="E51" s="157" t="s">
        <v>695</v>
      </c>
      <c r="F51" s="334" t="s">
        <v>301</v>
      </c>
      <c r="G51" s="334">
        <v>3</v>
      </c>
      <c r="H51" s="139">
        <v>1.171</v>
      </c>
      <c r="I51" s="330" t="str">
        <f>VLOOKUP(H51,DLFs!$F$14:$G$19,2,FALSE)</f>
        <v>GWLL</v>
      </c>
      <c r="J51" s="141">
        <v>0</v>
      </c>
      <c r="K51" s="141">
        <v>243.04300000000001</v>
      </c>
      <c r="L51" s="141">
        <v>18</v>
      </c>
      <c r="M51" s="142">
        <v>0.14249999999999999</v>
      </c>
      <c r="N51" s="142">
        <v>0.14249999999999999</v>
      </c>
      <c r="O51" s="141">
        <v>0.30099999999999999</v>
      </c>
      <c r="P51" s="142">
        <v>1.3350000000000001E-2</v>
      </c>
      <c r="Q51" s="141">
        <v>0</v>
      </c>
      <c r="R51" s="142">
        <v>0</v>
      </c>
      <c r="S51" s="333">
        <v>3.5060000000000001E-2</v>
      </c>
      <c r="T51" s="142">
        <v>0</v>
      </c>
      <c r="U51" s="122"/>
      <c r="V51" s="122"/>
    </row>
    <row r="52" spans="1:22" ht="14.25" customHeight="1" x14ac:dyDescent="0.2">
      <c r="A52" s="122"/>
      <c r="B52" s="122"/>
      <c r="C52" s="624"/>
      <c r="D52" s="655"/>
      <c r="E52" s="143" t="s">
        <v>696</v>
      </c>
      <c r="F52" s="335" t="s">
        <v>301</v>
      </c>
      <c r="G52" s="335">
        <v>3</v>
      </c>
      <c r="H52" s="144">
        <v>1.171</v>
      </c>
      <c r="I52" s="331" t="str">
        <f>VLOOKUP(H52,DLFs!$F$14:$G$19,2,FALSE)</f>
        <v>GWLL</v>
      </c>
      <c r="J52" s="146">
        <v>0</v>
      </c>
      <c r="K52" s="146">
        <v>243.04300000000001</v>
      </c>
      <c r="L52" s="146">
        <v>18</v>
      </c>
      <c r="M52" s="147">
        <v>0.14249999999999999</v>
      </c>
      <c r="N52" s="147">
        <v>0.14249999999999999</v>
      </c>
      <c r="O52" s="146">
        <v>0.30099999999999999</v>
      </c>
      <c r="P52" s="147">
        <v>1.3350000000000001E-2</v>
      </c>
      <c r="Q52" s="146">
        <v>0</v>
      </c>
      <c r="R52" s="147">
        <v>0</v>
      </c>
      <c r="S52" s="332">
        <v>0</v>
      </c>
      <c r="T52" s="147">
        <v>0.10967</v>
      </c>
      <c r="U52" s="122"/>
      <c r="V52" s="122"/>
    </row>
    <row r="53" spans="1:22" ht="14.25" customHeight="1" x14ac:dyDescent="0.2">
      <c r="A53" s="122"/>
      <c r="B53" s="122"/>
      <c r="C53" s="624"/>
      <c r="D53" s="653" t="s">
        <v>327</v>
      </c>
      <c r="E53" s="158" t="s">
        <v>328</v>
      </c>
      <c r="F53" s="160" t="s">
        <v>301</v>
      </c>
      <c r="G53" s="160">
        <v>3</v>
      </c>
      <c r="H53" s="135">
        <v>1.073</v>
      </c>
      <c r="I53" s="328" t="str">
        <f>VLOOKUP(H53,DLFs!$H$14:$I$19,2,FALSE)</f>
        <v>GMLL</v>
      </c>
      <c r="J53" s="137">
        <v>0</v>
      </c>
      <c r="K53" s="137">
        <v>97.052999999999997</v>
      </c>
      <c r="L53" s="137">
        <v>4</v>
      </c>
      <c r="M53" s="138">
        <v>9.4999999999999998E-3</v>
      </c>
      <c r="N53" s="138">
        <v>9.4999999999999998E-3</v>
      </c>
      <c r="O53" s="137">
        <v>0.13200000000000001</v>
      </c>
      <c r="P53" s="138">
        <v>7.2000000000000005E-4</v>
      </c>
      <c r="Q53" s="137">
        <v>0</v>
      </c>
      <c r="R53" s="138">
        <v>0</v>
      </c>
      <c r="S53" s="329">
        <v>0</v>
      </c>
      <c r="T53" s="138">
        <v>0</v>
      </c>
      <c r="U53" s="122"/>
      <c r="V53" s="122"/>
    </row>
    <row r="54" spans="1:22" ht="14.25" customHeight="1" x14ac:dyDescent="0.2">
      <c r="A54" s="122"/>
      <c r="B54" s="122"/>
      <c r="C54" s="624"/>
      <c r="D54" s="654"/>
      <c r="E54" s="157" t="s">
        <v>697</v>
      </c>
      <c r="F54" s="334" t="s">
        <v>301</v>
      </c>
      <c r="G54" s="334">
        <v>3</v>
      </c>
      <c r="H54" s="139">
        <v>1.073</v>
      </c>
      <c r="I54" s="330" t="str">
        <f>VLOOKUP(H54,DLFs!$H$14:$I$19,2,FALSE)</f>
        <v>GMLL</v>
      </c>
      <c r="J54" s="141">
        <v>0</v>
      </c>
      <c r="K54" s="141">
        <v>97.052999999999997</v>
      </c>
      <c r="L54" s="141">
        <v>4</v>
      </c>
      <c r="M54" s="142">
        <v>9.4999999999999998E-3</v>
      </c>
      <c r="N54" s="142">
        <v>9.4999999999999998E-3</v>
      </c>
      <c r="O54" s="141">
        <v>0.13200000000000001</v>
      </c>
      <c r="P54" s="142">
        <v>7.2000000000000005E-4</v>
      </c>
      <c r="Q54" s="141">
        <v>0</v>
      </c>
      <c r="R54" s="142">
        <v>0</v>
      </c>
      <c r="S54" s="333">
        <v>3.5060000000000001E-2</v>
      </c>
      <c r="T54" s="142">
        <v>0</v>
      </c>
      <c r="U54" s="122"/>
      <c r="V54" s="122"/>
    </row>
    <row r="55" spans="1:22" ht="14.25" customHeight="1" x14ac:dyDescent="0.2">
      <c r="A55" s="122"/>
      <c r="B55" s="122"/>
      <c r="C55" s="625"/>
      <c r="D55" s="655"/>
      <c r="E55" s="143" t="s">
        <v>698</v>
      </c>
      <c r="F55" s="335" t="s">
        <v>301</v>
      </c>
      <c r="G55" s="335">
        <v>3</v>
      </c>
      <c r="H55" s="144">
        <v>1.073</v>
      </c>
      <c r="I55" s="331" t="str">
        <f>VLOOKUP(H55,DLFs!$H$14:$I$19,2,FALSE)</f>
        <v>GMLL</v>
      </c>
      <c r="J55" s="146">
        <v>0</v>
      </c>
      <c r="K55" s="146">
        <v>97.052999999999997</v>
      </c>
      <c r="L55" s="146">
        <v>4</v>
      </c>
      <c r="M55" s="147">
        <v>9.4999999999999998E-3</v>
      </c>
      <c r="N55" s="147">
        <v>9.4999999999999998E-3</v>
      </c>
      <c r="O55" s="146">
        <v>0.13200000000000001</v>
      </c>
      <c r="P55" s="147">
        <v>7.2000000000000005E-4</v>
      </c>
      <c r="Q55" s="146">
        <v>0</v>
      </c>
      <c r="R55" s="147">
        <v>0</v>
      </c>
      <c r="S55" s="332">
        <v>0</v>
      </c>
      <c r="T55" s="147">
        <v>0.10967</v>
      </c>
      <c r="U55" s="122"/>
      <c r="V55" s="122"/>
    </row>
    <row r="56" spans="1:22" x14ac:dyDescent="0.2">
      <c r="A56" s="122"/>
      <c r="B56" s="122"/>
      <c r="C56" s="122"/>
      <c r="D56" s="122"/>
      <c r="E56" s="122"/>
      <c r="F56" s="122"/>
      <c r="G56" s="122"/>
      <c r="H56" s="122"/>
      <c r="I56" s="122"/>
      <c r="J56" s="122"/>
      <c r="K56" s="122"/>
      <c r="L56" s="122"/>
      <c r="M56" s="122"/>
      <c r="N56" s="122"/>
      <c r="O56" s="122"/>
      <c r="P56" s="122"/>
      <c r="Q56" s="122"/>
      <c r="R56" s="3"/>
      <c r="S56" s="3"/>
      <c r="T56" s="122"/>
      <c r="U56" s="122"/>
      <c r="V56" s="122"/>
    </row>
    <row r="57" spans="1:22" x14ac:dyDescent="0.2">
      <c r="A57" s="122"/>
      <c r="B57" s="122"/>
      <c r="C57" s="10" t="s">
        <v>98</v>
      </c>
      <c r="D57" s="11"/>
      <c r="E57" s="11"/>
      <c r="F57" s="11"/>
      <c r="G57" s="11"/>
      <c r="H57" s="225"/>
      <c r="I57" s="122"/>
      <c r="J57" s="122"/>
      <c r="K57" s="122"/>
      <c r="L57" s="122"/>
      <c r="M57" s="122"/>
      <c r="N57" s="122"/>
      <c r="O57" s="122"/>
      <c r="P57" s="122"/>
      <c r="Q57" s="122"/>
      <c r="R57" s="122"/>
      <c r="S57" s="122"/>
      <c r="T57" s="122"/>
      <c r="U57" s="122"/>
      <c r="V57" s="122"/>
    </row>
    <row r="58" spans="1:22" x14ac:dyDescent="0.2">
      <c r="A58" s="122"/>
      <c r="B58" s="122"/>
      <c r="C58" s="225" t="s">
        <v>99</v>
      </c>
      <c r="D58" s="11"/>
      <c r="E58" s="11"/>
      <c r="F58" s="11"/>
      <c r="G58" s="11"/>
      <c r="H58" s="225"/>
      <c r="I58" s="122"/>
      <c r="J58" s="122"/>
      <c r="K58" s="122"/>
      <c r="L58" s="122"/>
      <c r="M58" s="122"/>
      <c r="N58" s="122"/>
      <c r="O58" s="122"/>
      <c r="P58" s="122"/>
      <c r="Q58" s="122"/>
      <c r="R58" s="122"/>
      <c r="S58" s="122"/>
      <c r="T58" s="122"/>
      <c r="U58" s="122"/>
      <c r="V58" s="122"/>
    </row>
    <row r="59" spans="1:22" x14ac:dyDescent="0.2">
      <c r="A59" s="122"/>
      <c r="B59" s="122"/>
      <c r="C59" s="11"/>
      <c r="D59" s="11"/>
      <c r="E59" s="11"/>
      <c r="F59" s="11"/>
      <c r="G59" s="11"/>
      <c r="H59" s="225"/>
      <c r="I59" s="122"/>
      <c r="J59" s="122"/>
      <c r="K59" s="122"/>
      <c r="L59" s="122"/>
      <c r="M59" s="122"/>
      <c r="N59" s="122"/>
      <c r="O59" s="122"/>
      <c r="P59" s="122"/>
      <c r="Q59" s="122"/>
      <c r="R59" s="122"/>
      <c r="S59" s="122"/>
      <c r="T59" s="122"/>
      <c r="U59" s="122"/>
      <c r="V59" s="122"/>
    </row>
    <row r="60" spans="1:22" ht="15" customHeight="1" x14ac:dyDescent="0.2">
      <c r="A60" s="1"/>
      <c r="B60" s="1"/>
      <c r="C60" s="594" t="s">
        <v>1</v>
      </c>
      <c r="D60" s="595"/>
      <c r="E60" s="595"/>
      <c r="F60" s="595"/>
      <c r="G60" s="595"/>
      <c r="H60" s="595"/>
      <c r="I60" s="595"/>
      <c r="J60" s="595"/>
      <c r="K60" s="595"/>
      <c r="L60" s="595"/>
      <c r="M60" s="595"/>
      <c r="N60" s="595"/>
      <c r="O60" s="595"/>
      <c r="P60" s="595"/>
      <c r="Q60" s="596"/>
      <c r="R60" s="122"/>
      <c r="S60" s="122"/>
      <c r="T60" s="122"/>
      <c r="U60" s="122"/>
      <c r="V60" s="122"/>
    </row>
    <row r="61" spans="1:22" ht="41.25" customHeight="1" x14ac:dyDescent="0.2">
      <c r="A61" s="1"/>
      <c r="B61" s="1"/>
      <c r="C61" s="597" t="s">
        <v>224</v>
      </c>
      <c r="D61" s="598"/>
      <c r="E61" s="598"/>
      <c r="F61" s="598"/>
      <c r="G61" s="598"/>
      <c r="H61" s="598"/>
      <c r="I61" s="598"/>
      <c r="J61" s="598"/>
      <c r="K61" s="598"/>
      <c r="L61" s="598"/>
      <c r="M61" s="598"/>
      <c r="N61" s="598"/>
      <c r="O61" s="598"/>
      <c r="P61" s="598"/>
      <c r="Q61" s="599"/>
      <c r="R61" s="122"/>
      <c r="S61" s="122"/>
      <c r="T61" s="122"/>
      <c r="U61" s="122"/>
      <c r="V61" s="122"/>
    </row>
    <row r="62" spans="1:22" ht="30" customHeight="1" x14ac:dyDescent="0.2">
      <c r="A62" s="1"/>
      <c r="B62" s="1"/>
      <c r="C62" s="671" t="s">
        <v>26</v>
      </c>
      <c r="D62" s="600" t="s">
        <v>27</v>
      </c>
      <c r="E62" s="671" t="s">
        <v>3</v>
      </c>
      <c r="F62" s="671" t="s">
        <v>28</v>
      </c>
      <c r="G62" s="672"/>
      <c r="H62" s="673" t="s">
        <v>29</v>
      </c>
      <c r="I62" s="679"/>
      <c r="J62" s="679"/>
      <c r="K62" s="674"/>
      <c r="L62" s="613" t="s">
        <v>30</v>
      </c>
      <c r="M62" s="614"/>
      <c r="N62" s="615" t="s">
        <v>31</v>
      </c>
      <c r="O62" s="616"/>
      <c r="P62" s="661" t="s">
        <v>593</v>
      </c>
      <c r="Q62" s="662"/>
      <c r="R62" s="122"/>
      <c r="S62" s="122"/>
      <c r="T62" s="122"/>
      <c r="U62" s="122"/>
      <c r="V62" s="122"/>
    </row>
    <row r="63" spans="1:22" ht="39.950000000000003" customHeight="1" x14ac:dyDescent="0.2">
      <c r="A63" s="1"/>
      <c r="B63" s="1"/>
      <c r="C63" s="671"/>
      <c r="D63" s="601"/>
      <c r="E63" s="671"/>
      <c r="F63" s="671"/>
      <c r="G63" s="672"/>
      <c r="H63" s="670" t="s">
        <v>4</v>
      </c>
      <c r="I63" s="610" t="s">
        <v>198</v>
      </c>
      <c r="J63" s="610"/>
      <c r="K63" s="611"/>
      <c r="L63" s="614" t="s">
        <v>9</v>
      </c>
      <c r="M63" s="675" t="s">
        <v>11</v>
      </c>
      <c r="N63" s="621" t="s">
        <v>34</v>
      </c>
      <c r="O63" s="621" t="s">
        <v>35</v>
      </c>
      <c r="P63" s="659" t="s">
        <v>594</v>
      </c>
      <c r="Q63" s="659" t="s">
        <v>595</v>
      </c>
      <c r="R63" s="122"/>
      <c r="S63" s="122"/>
      <c r="T63" s="122"/>
      <c r="U63" s="122"/>
      <c r="V63" s="122"/>
    </row>
    <row r="64" spans="1:22" ht="39.950000000000003" customHeight="1" x14ac:dyDescent="0.2">
      <c r="A64" s="1"/>
      <c r="B64" s="1"/>
      <c r="C64" s="671"/>
      <c r="D64" s="601"/>
      <c r="E64" s="671"/>
      <c r="F64" s="671"/>
      <c r="G64" s="672"/>
      <c r="H64" s="670"/>
      <c r="I64" s="217" t="s">
        <v>225</v>
      </c>
      <c r="J64" s="222" t="s">
        <v>226</v>
      </c>
      <c r="K64" s="116" t="s">
        <v>227</v>
      </c>
      <c r="L64" s="614"/>
      <c r="M64" s="675"/>
      <c r="N64" s="622"/>
      <c r="O64" s="622"/>
      <c r="P64" s="660"/>
      <c r="Q64" s="660"/>
      <c r="R64" s="122"/>
      <c r="S64" s="122"/>
      <c r="T64" s="122"/>
      <c r="U64" s="122"/>
      <c r="V64" s="122"/>
    </row>
    <row r="65" spans="1:22" ht="33" customHeight="1" x14ac:dyDescent="0.2">
      <c r="A65" s="1"/>
      <c r="B65" s="1"/>
      <c r="C65" s="671"/>
      <c r="D65" s="602"/>
      <c r="E65" s="671"/>
      <c r="F65" s="214" t="s">
        <v>12</v>
      </c>
      <c r="G65" s="220" t="s">
        <v>13</v>
      </c>
      <c r="H65" s="25" t="s">
        <v>14</v>
      </c>
      <c r="I65" s="26" t="s">
        <v>17</v>
      </c>
      <c r="J65" s="26" t="s">
        <v>17</v>
      </c>
      <c r="K65" s="26" t="s">
        <v>17</v>
      </c>
      <c r="L65" s="219" t="s">
        <v>14</v>
      </c>
      <c r="M65" s="132" t="s">
        <v>17</v>
      </c>
      <c r="N65" s="133" t="s">
        <v>14</v>
      </c>
      <c r="O65" s="31" t="s">
        <v>17</v>
      </c>
      <c r="P65" s="232" t="s">
        <v>14</v>
      </c>
      <c r="Q65" s="232" t="s">
        <v>14</v>
      </c>
      <c r="R65" s="122"/>
      <c r="S65" s="122"/>
      <c r="T65" s="122"/>
      <c r="U65" s="122"/>
      <c r="V65" s="122"/>
    </row>
    <row r="66" spans="1:22" ht="14.25" customHeight="1" x14ac:dyDescent="0.2">
      <c r="A66" s="134"/>
      <c r="B66" s="134"/>
      <c r="C66" s="623" t="s">
        <v>228</v>
      </c>
      <c r="D66" s="653" t="s">
        <v>229</v>
      </c>
      <c r="E66" s="158" t="s">
        <v>230</v>
      </c>
      <c r="F66" s="135">
        <v>1.087</v>
      </c>
      <c r="G66" s="328" t="str">
        <f>VLOOKUP(F66,DLFs!$D$14:$E$19,2,FALSE)</f>
        <v>GELL</v>
      </c>
      <c r="H66" s="137">
        <v>1.25</v>
      </c>
      <c r="I66" s="138">
        <v>2.172E-2</v>
      </c>
      <c r="J66" s="138">
        <v>5.1319999999999998E-2</v>
      </c>
      <c r="K66" s="138">
        <v>8.7929999999999994E-2</v>
      </c>
      <c r="L66" s="137">
        <v>0.109</v>
      </c>
      <c r="M66" s="138">
        <v>8.7899999999999992E-3</v>
      </c>
      <c r="N66" s="137">
        <v>0</v>
      </c>
      <c r="O66" s="138">
        <v>0</v>
      </c>
      <c r="P66" s="329">
        <v>3.5060000000000001E-2</v>
      </c>
      <c r="Q66" s="138">
        <v>0.10967</v>
      </c>
      <c r="R66" s="122"/>
      <c r="S66" s="122"/>
      <c r="T66" s="122"/>
      <c r="U66" s="122"/>
      <c r="V66" s="122"/>
    </row>
    <row r="67" spans="1:22" ht="14.25" customHeight="1" x14ac:dyDescent="0.2">
      <c r="A67" s="134"/>
      <c r="B67" s="134"/>
      <c r="C67" s="624"/>
      <c r="D67" s="654"/>
      <c r="E67" s="157" t="s">
        <v>699</v>
      </c>
      <c r="F67" s="139">
        <v>1.087</v>
      </c>
      <c r="G67" s="330" t="str">
        <f>VLOOKUP(F67,DLFs!$D$14:$E$19,2,FALSE)</f>
        <v>GELL</v>
      </c>
      <c r="H67" s="141">
        <v>1.25</v>
      </c>
      <c r="I67" s="142">
        <v>2.172E-2</v>
      </c>
      <c r="J67" s="142">
        <v>5.1319999999999998E-2</v>
      </c>
      <c r="K67" s="142">
        <v>8.7929999999999994E-2</v>
      </c>
      <c r="L67" s="141">
        <v>0.109</v>
      </c>
      <c r="M67" s="142">
        <v>8.7899999999999992E-3</v>
      </c>
      <c r="N67" s="141">
        <v>0</v>
      </c>
      <c r="O67" s="142">
        <v>0</v>
      </c>
      <c r="P67" s="333">
        <v>0</v>
      </c>
      <c r="Q67" s="142">
        <v>0</v>
      </c>
      <c r="R67" s="122"/>
      <c r="S67" s="122"/>
      <c r="T67" s="122"/>
      <c r="U67" s="122"/>
      <c r="V67" s="122"/>
    </row>
    <row r="68" spans="1:22" ht="14.25" customHeight="1" x14ac:dyDescent="0.2">
      <c r="A68" s="134"/>
      <c r="B68" s="134"/>
      <c r="C68" s="624"/>
      <c r="D68" s="654"/>
      <c r="E68" s="157" t="s">
        <v>700</v>
      </c>
      <c r="F68" s="139">
        <v>1.087</v>
      </c>
      <c r="G68" s="330" t="str">
        <f>VLOOKUP(F68,DLFs!$D$14:$E$19,2,FALSE)</f>
        <v>GELL</v>
      </c>
      <c r="H68" s="141">
        <v>1.25</v>
      </c>
      <c r="I68" s="142">
        <v>2.172E-2</v>
      </c>
      <c r="J68" s="142">
        <v>5.1319999999999998E-2</v>
      </c>
      <c r="K68" s="142">
        <v>8.7929999999999994E-2</v>
      </c>
      <c r="L68" s="141">
        <v>0.109</v>
      </c>
      <c r="M68" s="142">
        <v>8.7899999999999992E-3</v>
      </c>
      <c r="N68" s="141">
        <v>0</v>
      </c>
      <c r="O68" s="142">
        <v>0</v>
      </c>
      <c r="P68" s="333">
        <v>3.5060000000000001E-2</v>
      </c>
      <c r="Q68" s="142">
        <v>0</v>
      </c>
      <c r="R68" s="122"/>
      <c r="S68" s="122"/>
      <c r="T68" s="122"/>
      <c r="U68" s="122"/>
      <c r="V68" s="122"/>
    </row>
    <row r="69" spans="1:22" ht="14.25" customHeight="1" x14ac:dyDescent="0.2">
      <c r="A69" s="134"/>
      <c r="B69" s="134"/>
      <c r="C69" s="624"/>
      <c r="D69" s="655"/>
      <c r="E69" s="143" t="s">
        <v>701</v>
      </c>
      <c r="F69" s="144">
        <v>1.087</v>
      </c>
      <c r="G69" s="331" t="str">
        <f>VLOOKUP(F69,DLFs!$D$14:$E$19,2,FALSE)</f>
        <v>GELL</v>
      </c>
      <c r="H69" s="146">
        <v>1.25</v>
      </c>
      <c r="I69" s="147">
        <v>2.172E-2</v>
      </c>
      <c r="J69" s="147">
        <v>5.1319999999999998E-2</v>
      </c>
      <c r="K69" s="147">
        <v>8.7929999999999994E-2</v>
      </c>
      <c r="L69" s="146">
        <v>0.109</v>
      </c>
      <c r="M69" s="147">
        <v>8.7899999999999992E-3</v>
      </c>
      <c r="N69" s="146">
        <v>0</v>
      </c>
      <c r="O69" s="147">
        <v>0</v>
      </c>
      <c r="P69" s="332">
        <v>0</v>
      </c>
      <c r="Q69" s="147">
        <v>0.10967</v>
      </c>
      <c r="R69" s="122"/>
      <c r="S69" s="122"/>
      <c r="T69" s="122"/>
      <c r="U69" s="122"/>
      <c r="V69" s="122"/>
    </row>
    <row r="70" spans="1:22" ht="14.25" customHeight="1" x14ac:dyDescent="0.2">
      <c r="A70" s="134"/>
      <c r="B70" s="134"/>
      <c r="C70" s="624"/>
      <c r="D70" s="653" t="s">
        <v>231</v>
      </c>
      <c r="E70" s="158" t="s">
        <v>232</v>
      </c>
      <c r="F70" s="135">
        <v>1.087</v>
      </c>
      <c r="G70" s="328" t="str">
        <f>VLOOKUP(F70,DLFs!$D$14:$E$19,2,FALSE)</f>
        <v>GELL</v>
      </c>
      <c r="H70" s="137">
        <v>1.25</v>
      </c>
      <c r="I70" s="138">
        <v>2.172E-2</v>
      </c>
      <c r="J70" s="138">
        <v>5.1319999999999998E-2</v>
      </c>
      <c r="K70" s="138">
        <v>8.7929999999999994E-2</v>
      </c>
      <c r="L70" s="137">
        <v>0.17699999999999999</v>
      </c>
      <c r="M70" s="138">
        <v>1.0619999999999999E-2</v>
      </c>
      <c r="N70" s="137">
        <v>0</v>
      </c>
      <c r="O70" s="138">
        <v>0</v>
      </c>
      <c r="P70" s="329">
        <v>3.5060000000000001E-2</v>
      </c>
      <c r="Q70" s="138">
        <v>0.10967</v>
      </c>
      <c r="R70" s="122"/>
      <c r="S70" s="122"/>
      <c r="T70" s="122"/>
      <c r="U70" s="122"/>
      <c r="V70" s="122"/>
    </row>
    <row r="71" spans="1:22" ht="14.25" customHeight="1" x14ac:dyDescent="0.2">
      <c r="A71" s="134"/>
      <c r="B71" s="134"/>
      <c r="C71" s="624"/>
      <c r="D71" s="654"/>
      <c r="E71" s="157" t="s">
        <v>702</v>
      </c>
      <c r="F71" s="139">
        <v>1.087</v>
      </c>
      <c r="G71" s="330" t="str">
        <f>VLOOKUP(F71,DLFs!$D$14:$E$19,2,FALSE)</f>
        <v>GELL</v>
      </c>
      <c r="H71" s="141">
        <v>1.25</v>
      </c>
      <c r="I71" s="142">
        <v>2.172E-2</v>
      </c>
      <c r="J71" s="142">
        <v>5.1319999999999998E-2</v>
      </c>
      <c r="K71" s="142">
        <v>8.7929999999999994E-2</v>
      </c>
      <c r="L71" s="141">
        <v>0.17699999999999999</v>
      </c>
      <c r="M71" s="142">
        <v>1.0619999999999999E-2</v>
      </c>
      <c r="N71" s="141">
        <v>0</v>
      </c>
      <c r="O71" s="142">
        <v>0</v>
      </c>
      <c r="P71" s="333">
        <v>0</v>
      </c>
      <c r="Q71" s="142">
        <v>0</v>
      </c>
      <c r="R71" s="122"/>
      <c r="S71" s="122"/>
      <c r="T71" s="122"/>
      <c r="U71" s="122"/>
      <c r="V71" s="122"/>
    </row>
    <row r="72" spans="1:22" ht="14.25" customHeight="1" x14ac:dyDescent="0.2">
      <c r="A72" s="134"/>
      <c r="B72" s="134"/>
      <c r="C72" s="624"/>
      <c r="D72" s="654"/>
      <c r="E72" s="157" t="s">
        <v>703</v>
      </c>
      <c r="F72" s="139">
        <v>1.087</v>
      </c>
      <c r="G72" s="330" t="str">
        <f>VLOOKUP(F72,DLFs!$D$14:$E$19,2,FALSE)</f>
        <v>GELL</v>
      </c>
      <c r="H72" s="141">
        <v>1.25</v>
      </c>
      <c r="I72" s="142">
        <v>2.172E-2</v>
      </c>
      <c r="J72" s="142">
        <v>5.1319999999999998E-2</v>
      </c>
      <c r="K72" s="142">
        <v>8.7929999999999994E-2</v>
      </c>
      <c r="L72" s="141">
        <v>0.17699999999999999</v>
      </c>
      <c r="M72" s="142">
        <v>1.0619999999999999E-2</v>
      </c>
      <c r="N72" s="141">
        <v>0</v>
      </c>
      <c r="O72" s="142">
        <v>0</v>
      </c>
      <c r="P72" s="333">
        <v>3.5060000000000001E-2</v>
      </c>
      <c r="Q72" s="142">
        <v>0</v>
      </c>
      <c r="R72" s="122"/>
      <c r="S72" s="122"/>
      <c r="T72" s="122"/>
      <c r="U72" s="122"/>
      <c r="V72" s="122"/>
    </row>
    <row r="73" spans="1:22" ht="14.25" customHeight="1" x14ac:dyDescent="0.2">
      <c r="A73" s="134"/>
      <c r="B73" s="134"/>
      <c r="C73" s="624"/>
      <c r="D73" s="655"/>
      <c r="E73" s="143" t="s">
        <v>704</v>
      </c>
      <c r="F73" s="144">
        <v>1.087</v>
      </c>
      <c r="G73" s="331" t="str">
        <f>VLOOKUP(F73,DLFs!$D$14:$E$19,2,FALSE)</f>
        <v>GELL</v>
      </c>
      <c r="H73" s="146">
        <v>1.25</v>
      </c>
      <c r="I73" s="147">
        <v>2.172E-2</v>
      </c>
      <c r="J73" s="147">
        <v>5.1319999999999998E-2</v>
      </c>
      <c r="K73" s="147">
        <v>8.7929999999999994E-2</v>
      </c>
      <c r="L73" s="146">
        <v>0.17699999999999999</v>
      </c>
      <c r="M73" s="147">
        <v>1.0619999999999999E-2</v>
      </c>
      <c r="N73" s="146">
        <v>0</v>
      </c>
      <c r="O73" s="147">
        <v>0</v>
      </c>
      <c r="P73" s="332">
        <v>0</v>
      </c>
      <c r="Q73" s="147">
        <v>0.10967</v>
      </c>
      <c r="R73" s="122"/>
      <c r="S73" s="122"/>
      <c r="T73" s="122"/>
      <c r="U73" s="122"/>
      <c r="V73" s="122"/>
    </row>
    <row r="74" spans="1:22" ht="14.25" customHeight="1" x14ac:dyDescent="0.2">
      <c r="A74" s="134"/>
      <c r="B74" s="134"/>
      <c r="C74" s="624"/>
      <c r="D74" s="653" t="s">
        <v>233</v>
      </c>
      <c r="E74" s="158" t="s">
        <v>234</v>
      </c>
      <c r="F74" s="135">
        <v>1.087</v>
      </c>
      <c r="G74" s="328" t="str">
        <f>VLOOKUP(F74,DLFs!$D$14:$E$19,2,FALSE)</f>
        <v>GELL</v>
      </c>
      <c r="H74" s="137">
        <v>1.25</v>
      </c>
      <c r="I74" s="138">
        <v>2.172E-2</v>
      </c>
      <c r="J74" s="138">
        <v>5.1319999999999998E-2</v>
      </c>
      <c r="K74" s="138">
        <v>8.7929999999999994E-2</v>
      </c>
      <c r="L74" s="137">
        <v>0.30099999999999999</v>
      </c>
      <c r="M74" s="138">
        <v>1.3350000000000001E-2</v>
      </c>
      <c r="N74" s="137">
        <v>0</v>
      </c>
      <c r="O74" s="138">
        <v>0</v>
      </c>
      <c r="P74" s="329">
        <v>3.5060000000000001E-2</v>
      </c>
      <c r="Q74" s="138">
        <v>0.10967</v>
      </c>
      <c r="R74" s="122"/>
      <c r="S74" s="122"/>
      <c r="T74" s="122"/>
      <c r="U74" s="122"/>
      <c r="V74" s="122"/>
    </row>
    <row r="75" spans="1:22" ht="14.25" customHeight="1" x14ac:dyDescent="0.2">
      <c r="A75" s="134"/>
      <c r="B75" s="134"/>
      <c r="C75" s="624"/>
      <c r="D75" s="654"/>
      <c r="E75" s="157" t="s">
        <v>705</v>
      </c>
      <c r="F75" s="139">
        <v>1.087</v>
      </c>
      <c r="G75" s="330" t="str">
        <f>VLOOKUP(F75,DLFs!$D$14:$E$19,2,FALSE)</f>
        <v>GELL</v>
      </c>
      <c r="H75" s="141">
        <v>1.25</v>
      </c>
      <c r="I75" s="142">
        <v>2.172E-2</v>
      </c>
      <c r="J75" s="142">
        <v>5.1319999999999998E-2</v>
      </c>
      <c r="K75" s="142">
        <v>8.7929999999999994E-2</v>
      </c>
      <c r="L75" s="141">
        <v>0.30099999999999999</v>
      </c>
      <c r="M75" s="142">
        <v>1.3350000000000001E-2</v>
      </c>
      <c r="N75" s="141">
        <v>0</v>
      </c>
      <c r="O75" s="142">
        <v>0</v>
      </c>
      <c r="P75" s="333">
        <v>0</v>
      </c>
      <c r="Q75" s="142">
        <v>0</v>
      </c>
      <c r="R75" s="122"/>
      <c r="S75" s="122"/>
      <c r="T75" s="122"/>
      <c r="U75" s="122"/>
      <c r="V75" s="122"/>
    </row>
    <row r="76" spans="1:22" ht="14.25" customHeight="1" x14ac:dyDescent="0.2">
      <c r="A76" s="134"/>
      <c r="B76" s="134"/>
      <c r="C76" s="624"/>
      <c r="D76" s="654"/>
      <c r="E76" s="157" t="s">
        <v>706</v>
      </c>
      <c r="F76" s="139">
        <v>1.087</v>
      </c>
      <c r="G76" s="330" t="str">
        <f>VLOOKUP(F76,DLFs!$D$14:$E$19,2,FALSE)</f>
        <v>GELL</v>
      </c>
      <c r="H76" s="141">
        <v>1.25</v>
      </c>
      <c r="I76" s="142">
        <v>2.172E-2</v>
      </c>
      <c r="J76" s="142">
        <v>5.1319999999999998E-2</v>
      </c>
      <c r="K76" s="142">
        <v>8.7929999999999994E-2</v>
      </c>
      <c r="L76" s="141">
        <v>0.30099999999999999</v>
      </c>
      <c r="M76" s="142">
        <v>1.3350000000000001E-2</v>
      </c>
      <c r="N76" s="141">
        <v>0</v>
      </c>
      <c r="O76" s="142">
        <v>0</v>
      </c>
      <c r="P76" s="333">
        <v>3.5060000000000001E-2</v>
      </c>
      <c r="Q76" s="142">
        <v>0</v>
      </c>
      <c r="R76" s="122"/>
      <c r="S76" s="122"/>
      <c r="T76" s="122"/>
      <c r="U76" s="122"/>
      <c r="V76" s="122"/>
    </row>
    <row r="77" spans="1:22" ht="14.25" customHeight="1" x14ac:dyDescent="0.2">
      <c r="A77" s="134"/>
      <c r="B77" s="134"/>
      <c r="C77" s="624"/>
      <c r="D77" s="655"/>
      <c r="E77" s="143" t="s">
        <v>707</v>
      </c>
      <c r="F77" s="144">
        <v>1.087</v>
      </c>
      <c r="G77" s="331" t="str">
        <f>VLOOKUP(F77,DLFs!$D$14:$E$19,2,FALSE)</f>
        <v>GELL</v>
      </c>
      <c r="H77" s="146">
        <v>1.25</v>
      </c>
      <c r="I77" s="147">
        <v>2.172E-2</v>
      </c>
      <c r="J77" s="147">
        <v>5.1319999999999998E-2</v>
      </c>
      <c r="K77" s="147">
        <v>8.7929999999999994E-2</v>
      </c>
      <c r="L77" s="146">
        <v>0.30099999999999999</v>
      </c>
      <c r="M77" s="147">
        <v>1.3350000000000001E-2</v>
      </c>
      <c r="N77" s="146">
        <v>0</v>
      </c>
      <c r="O77" s="147">
        <v>0</v>
      </c>
      <c r="P77" s="332">
        <v>0</v>
      </c>
      <c r="Q77" s="147">
        <v>0.10967</v>
      </c>
      <c r="R77" s="122"/>
      <c r="S77" s="122"/>
      <c r="T77" s="122"/>
      <c r="U77" s="122"/>
      <c r="V77" s="122"/>
    </row>
    <row r="78" spans="1:22" ht="14.25" customHeight="1" x14ac:dyDescent="0.2">
      <c r="A78" s="134"/>
      <c r="B78" s="134"/>
      <c r="C78" s="624"/>
      <c r="D78" s="653" t="s">
        <v>235</v>
      </c>
      <c r="E78" s="158" t="s">
        <v>236</v>
      </c>
      <c r="F78" s="135">
        <v>1.171</v>
      </c>
      <c r="G78" s="328" t="str">
        <f>VLOOKUP(F78,DLFs!$F$14:$G$19,2,FALSE)</f>
        <v>GWLL</v>
      </c>
      <c r="H78" s="137">
        <v>2</v>
      </c>
      <c r="I78" s="138">
        <v>7.1709999999999996E-2</v>
      </c>
      <c r="J78" s="138">
        <v>0.29770999999999997</v>
      </c>
      <c r="K78" s="138">
        <v>0.34923999999999999</v>
      </c>
      <c r="L78" s="137">
        <v>0.109</v>
      </c>
      <c r="M78" s="138">
        <v>8.7899999999999992E-3</v>
      </c>
      <c r="N78" s="137">
        <v>0</v>
      </c>
      <c r="O78" s="138">
        <v>0</v>
      </c>
      <c r="P78" s="329">
        <v>3.5060000000000001E-2</v>
      </c>
      <c r="Q78" s="138">
        <v>0.10967</v>
      </c>
      <c r="R78" s="122"/>
      <c r="S78" s="122"/>
      <c r="T78" s="122"/>
      <c r="U78" s="122"/>
      <c r="V78" s="122"/>
    </row>
    <row r="79" spans="1:22" ht="14.25" customHeight="1" x14ac:dyDescent="0.2">
      <c r="A79" s="134"/>
      <c r="B79" s="134"/>
      <c r="C79" s="624"/>
      <c r="D79" s="654"/>
      <c r="E79" s="157" t="s">
        <v>708</v>
      </c>
      <c r="F79" s="139">
        <v>1.171</v>
      </c>
      <c r="G79" s="330" t="str">
        <f>VLOOKUP(F79,DLFs!$F$14:$G$19,2,FALSE)</f>
        <v>GWLL</v>
      </c>
      <c r="H79" s="141">
        <v>2</v>
      </c>
      <c r="I79" s="142">
        <v>7.1709999999999996E-2</v>
      </c>
      <c r="J79" s="142">
        <v>0.29770999999999997</v>
      </c>
      <c r="K79" s="142">
        <v>0.34923999999999999</v>
      </c>
      <c r="L79" s="141">
        <v>0.109</v>
      </c>
      <c r="M79" s="142">
        <v>8.7899999999999992E-3</v>
      </c>
      <c r="N79" s="141">
        <v>0</v>
      </c>
      <c r="O79" s="142">
        <v>0</v>
      </c>
      <c r="P79" s="333">
        <v>0</v>
      </c>
      <c r="Q79" s="142">
        <v>0</v>
      </c>
      <c r="R79" s="122"/>
      <c r="S79" s="122"/>
      <c r="T79" s="122"/>
      <c r="U79" s="122"/>
      <c r="V79" s="122"/>
    </row>
    <row r="80" spans="1:22" ht="14.25" customHeight="1" x14ac:dyDescent="0.2">
      <c r="A80" s="134"/>
      <c r="B80" s="134"/>
      <c r="C80" s="624"/>
      <c r="D80" s="654"/>
      <c r="E80" s="157" t="s">
        <v>709</v>
      </c>
      <c r="F80" s="139">
        <v>1.171</v>
      </c>
      <c r="G80" s="330" t="str">
        <f>VLOOKUP(F80,DLFs!$F$14:$G$19,2,FALSE)</f>
        <v>GWLL</v>
      </c>
      <c r="H80" s="141">
        <v>2</v>
      </c>
      <c r="I80" s="142">
        <v>7.1709999999999996E-2</v>
      </c>
      <c r="J80" s="142">
        <v>0.29770999999999997</v>
      </c>
      <c r="K80" s="142">
        <v>0.34923999999999999</v>
      </c>
      <c r="L80" s="141">
        <v>0.109</v>
      </c>
      <c r="M80" s="142">
        <v>8.7899999999999992E-3</v>
      </c>
      <c r="N80" s="141">
        <v>0</v>
      </c>
      <c r="O80" s="142">
        <v>0</v>
      </c>
      <c r="P80" s="333">
        <v>3.5060000000000001E-2</v>
      </c>
      <c r="Q80" s="142">
        <v>0</v>
      </c>
      <c r="R80" s="122"/>
      <c r="S80" s="122"/>
      <c r="T80" s="122"/>
      <c r="U80" s="122"/>
      <c r="V80" s="122"/>
    </row>
    <row r="81" spans="1:22" ht="14.25" customHeight="1" x14ac:dyDescent="0.2">
      <c r="A81" s="134"/>
      <c r="B81" s="134"/>
      <c r="C81" s="624"/>
      <c r="D81" s="655"/>
      <c r="E81" s="143" t="s">
        <v>710</v>
      </c>
      <c r="F81" s="144">
        <v>1.171</v>
      </c>
      <c r="G81" s="331" t="str">
        <f>VLOOKUP(F81,DLFs!$F$14:$G$19,2,FALSE)</f>
        <v>GWLL</v>
      </c>
      <c r="H81" s="146">
        <v>2</v>
      </c>
      <c r="I81" s="147">
        <v>7.1709999999999996E-2</v>
      </c>
      <c r="J81" s="147">
        <v>0.29770999999999997</v>
      </c>
      <c r="K81" s="147">
        <v>0.34923999999999999</v>
      </c>
      <c r="L81" s="146">
        <v>0.109</v>
      </c>
      <c r="M81" s="147">
        <v>8.7899999999999992E-3</v>
      </c>
      <c r="N81" s="146">
        <v>0</v>
      </c>
      <c r="O81" s="147">
        <v>0</v>
      </c>
      <c r="P81" s="332">
        <v>0</v>
      </c>
      <c r="Q81" s="147">
        <v>0.10967</v>
      </c>
      <c r="R81" s="122"/>
      <c r="S81" s="122"/>
      <c r="T81" s="122"/>
      <c r="U81" s="122"/>
      <c r="V81" s="122"/>
    </row>
    <row r="82" spans="1:22" ht="14.25" customHeight="1" x14ac:dyDescent="0.2">
      <c r="A82" s="134"/>
      <c r="B82" s="134"/>
      <c r="C82" s="624"/>
      <c r="D82" s="653" t="s">
        <v>237</v>
      </c>
      <c r="E82" s="158" t="s">
        <v>238</v>
      </c>
      <c r="F82" s="135">
        <v>1.171</v>
      </c>
      <c r="G82" s="328" t="str">
        <f>VLOOKUP(F82,DLFs!$F$14:$G$19,2,FALSE)</f>
        <v>GWLL</v>
      </c>
      <c r="H82" s="137">
        <v>2</v>
      </c>
      <c r="I82" s="138">
        <v>7.1709999999999996E-2</v>
      </c>
      <c r="J82" s="138">
        <v>0.29770999999999997</v>
      </c>
      <c r="K82" s="138">
        <v>0.34923999999999999</v>
      </c>
      <c r="L82" s="137">
        <v>0.17699999999999999</v>
      </c>
      <c r="M82" s="138">
        <v>1.0619999999999999E-2</v>
      </c>
      <c r="N82" s="137">
        <v>0</v>
      </c>
      <c r="O82" s="138">
        <v>0</v>
      </c>
      <c r="P82" s="329">
        <v>3.5060000000000001E-2</v>
      </c>
      <c r="Q82" s="138">
        <v>0.10967</v>
      </c>
      <c r="R82" s="122"/>
      <c r="S82" s="122"/>
      <c r="T82" s="122"/>
      <c r="U82" s="122"/>
      <c r="V82" s="122"/>
    </row>
    <row r="83" spans="1:22" ht="14.25" customHeight="1" x14ac:dyDescent="0.2">
      <c r="A83" s="134"/>
      <c r="B83" s="134"/>
      <c r="C83" s="624"/>
      <c r="D83" s="654"/>
      <c r="E83" s="157" t="s">
        <v>711</v>
      </c>
      <c r="F83" s="139">
        <v>1.171</v>
      </c>
      <c r="G83" s="330" t="str">
        <f>VLOOKUP(F83,DLFs!$F$14:$G$19,2,FALSE)</f>
        <v>GWLL</v>
      </c>
      <c r="H83" s="141">
        <v>2</v>
      </c>
      <c r="I83" s="142">
        <v>7.1709999999999996E-2</v>
      </c>
      <c r="J83" s="142">
        <v>0.29770999999999997</v>
      </c>
      <c r="K83" s="142">
        <v>0.34923999999999999</v>
      </c>
      <c r="L83" s="141">
        <v>0.17699999999999999</v>
      </c>
      <c r="M83" s="142">
        <v>1.0619999999999999E-2</v>
      </c>
      <c r="N83" s="141">
        <v>0</v>
      </c>
      <c r="O83" s="142">
        <v>0</v>
      </c>
      <c r="P83" s="333">
        <v>0</v>
      </c>
      <c r="Q83" s="142">
        <v>0</v>
      </c>
      <c r="R83" s="122"/>
      <c r="S83" s="122"/>
      <c r="T83" s="122"/>
      <c r="U83" s="122"/>
      <c r="V83" s="122"/>
    </row>
    <row r="84" spans="1:22" ht="14.25" customHeight="1" x14ac:dyDescent="0.2">
      <c r="A84" s="134"/>
      <c r="B84" s="134"/>
      <c r="C84" s="624"/>
      <c r="D84" s="654"/>
      <c r="E84" s="157" t="s">
        <v>712</v>
      </c>
      <c r="F84" s="139">
        <v>1.171</v>
      </c>
      <c r="G84" s="330" t="str">
        <f>VLOOKUP(F84,DLFs!$F$14:$G$19,2,FALSE)</f>
        <v>GWLL</v>
      </c>
      <c r="H84" s="141">
        <v>2</v>
      </c>
      <c r="I84" s="142">
        <v>7.1709999999999996E-2</v>
      </c>
      <c r="J84" s="142">
        <v>0.29770999999999997</v>
      </c>
      <c r="K84" s="142">
        <v>0.34923999999999999</v>
      </c>
      <c r="L84" s="141">
        <v>0.17699999999999999</v>
      </c>
      <c r="M84" s="142">
        <v>1.0619999999999999E-2</v>
      </c>
      <c r="N84" s="141">
        <v>0</v>
      </c>
      <c r="O84" s="142">
        <v>0</v>
      </c>
      <c r="P84" s="333">
        <v>3.5060000000000001E-2</v>
      </c>
      <c r="Q84" s="142">
        <v>0</v>
      </c>
      <c r="R84" s="122"/>
      <c r="S84" s="122"/>
      <c r="T84" s="122"/>
      <c r="U84" s="122"/>
      <c r="V84" s="122"/>
    </row>
    <row r="85" spans="1:22" ht="14.25" customHeight="1" x14ac:dyDescent="0.2">
      <c r="A85" s="134"/>
      <c r="B85" s="134"/>
      <c r="C85" s="624"/>
      <c r="D85" s="655"/>
      <c r="E85" s="143" t="s">
        <v>713</v>
      </c>
      <c r="F85" s="144">
        <v>1.171</v>
      </c>
      <c r="G85" s="331" t="str">
        <f>VLOOKUP(F85,DLFs!$F$14:$G$19,2,FALSE)</f>
        <v>GWLL</v>
      </c>
      <c r="H85" s="146">
        <v>2</v>
      </c>
      <c r="I85" s="147">
        <v>7.1709999999999996E-2</v>
      </c>
      <c r="J85" s="147">
        <v>0.29770999999999997</v>
      </c>
      <c r="K85" s="147">
        <v>0.34923999999999999</v>
      </c>
      <c r="L85" s="146">
        <v>0.17699999999999999</v>
      </c>
      <c r="M85" s="147">
        <v>1.0619999999999999E-2</v>
      </c>
      <c r="N85" s="146">
        <v>0</v>
      </c>
      <c r="O85" s="147">
        <v>0</v>
      </c>
      <c r="P85" s="332">
        <v>0</v>
      </c>
      <c r="Q85" s="147">
        <v>0.10967</v>
      </c>
      <c r="R85" s="122"/>
      <c r="S85" s="122"/>
      <c r="T85" s="122"/>
      <c r="U85" s="122"/>
      <c r="V85" s="122"/>
    </row>
    <row r="86" spans="1:22" ht="14.25" customHeight="1" x14ac:dyDescent="0.2">
      <c r="A86" s="134"/>
      <c r="B86" s="134"/>
      <c r="C86" s="624"/>
      <c r="D86" s="653" t="s">
        <v>239</v>
      </c>
      <c r="E86" s="158" t="s">
        <v>240</v>
      </c>
      <c r="F86" s="135">
        <v>1.171</v>
      </c>
      <c r="G86" s="328" t="str">
        <f>VLOOKUP(F86,DLFs!$F$14:$G$19,2,FALSE)</f>
        <v>GWLL</v>
      </c>
      <c r="H86" s="137">
        <v>2</v>
      </c>
      <c r="I86" s="138">
        <v>7.1709999999999996E-2</v>
      </c>
      <c r="J86" s="138">
        <v>0.29770999999999997</v>
      </c>
      <c r="K86" s="138">
        <v>0.34923999999999999</v>
      </c>
      <c r="L86" s="137">
        <v>0.30099999999999999</v>
      </c>
      <c r="M86" s="138">
        <v>1.3350000000000001E-2</v>
      </c>
      <c r="N86" s="137">
        <v>0</v>
      </c>
      <c r="O86" s="138">
        <v>0</v>
      </c>
      <c r="P86" s="329">
        <v>3.5060000000000001E-2</v>
      </c>
      <c r="Q86" s="138">
        <v>0.10967</v>
      </c>
      <c r="R86" s="122"/>
      <c r="S86" s="122"/>
      <c r="T86" s="122"/>
      <c r="U86" s="122"/>
      <c r="V86" s="122"/>
    </row>
    <row r="87" spans="1:22" ht="14.25" customHeight="1" x14ac:dyDescent="0.2">
      <c r="A87" s="134"/>
      <c r="B87" s="134"/>
      <c r="C87" s="624"/>
      <c r="D87" s="654"/>
      <c r="E87" s="157" t="s">
        <v>714</v>
      </c>
      <c r="F87" s="139">
        <v>1.171</v>
      </c>
      <c r="G87" s="330" t="str">
        <f>VLOOKUP(F87,DLFs!$F$14:$G$19,2,FALSE)</f>
        <v>GWLL</v>
      </c>
      <c r="H87" s="141">
        <v>2</v>
      </c>
      <c r="I87" s="142">
        <v>7.1709999999999996E-2</v>
      </c>
      <c r="J87" s="142">
        <v>0.29770999999999997</v>
      </c>
      <c r="K87" s="142">
        <v>0.34923999999999999</v>
      </c>
      <c r="L87" s="141">
        <v>0.30099999999999999</v>
      </c>
      <c r="M87" s="142">
        <v>1.3350000000000001E-2</v>
      </c>
      <c r="N87" s="141">
        <v>0</v>
      </c>
      <c r="O87" s="142">
        <v>0</v>
      </c>
      <c r="P87" s="333">
        <v>0</v>
      </c>
      <c r="Q87" s="142">
        <v>0</v>
      </c>
      <c r="R87" s="122"/>
      <c r="S87" s="122"/>
      <c r="T87" s="122"/>
      <c r="U87" s="122"/>
      <c r="V87" s="122"/>
    </row>
    <row r="88" spans="1:22" ht="14.25" customHeight="1" x14ac:dyDescent="0.2">
      <c r="A88" s="134"/>
      <c r="B88" s="134"/>
      <c r="C88" s="624"/>
      <c r="D88" s="654"/>
      <c r="E88" s="157" t="s">
        <v>715</v>
      </c>
      <c r="F88" s="139">
        <v>1.171</v>
      </c>
      <c r="G88" s="330" t="str">
        <f>VLOOKUP(F88,DLFs!$F$14:$G$19,2,FALSE)</f>
        <v>GWLL</v>
      </c>
      <c r="H88" s="141">
        <v>2</v>
      </c>
      <c r="I88" s="142">
        <v>7.1709999999999996E-2</v>
      </c>
      <c r="J88" s="142">
        <v>0.29770999999999997</v>
      </c>
      <c r="K88" s="142">
        <v>0.34923999999999999</v>
      </c>
      <c r="L88" s="141">
        <v>0.30099999999999999</v>
      </c>
      <c r="M88" s="142">
        <v>1.3350000000000001E-2</v>
      </c>
      <c r="N88" s="141">
        <v>0</v>
      </c>
      <c r="O88" s="142">
        <v>0</v>
      </c>
      <c r="P88" s="333">
        <v>3.5060000000000001E-2</v>
      </c>
      <c r="Q88" s="142">
        <v>0</v>
      </c>
      <c r="R88" s="122"/>
      <c r="S88" s="122"/>
      <c r="T88" s="122"/>
      <c r="U88" s="122"/>
      <c r="V88" s="122"/>
    </row>
    <row r="89" spans="1:22" ht="14.25" customHeight="1" x14ac:dyDescent="0.2">
      <c r="A89" s="134"/>
      <c r="B89" s="134"/>
      <c r="C89" s="624"/>
      <c r="D89" s="655"/>
      <c r="E89" s="143" t="s">
        <v>716</v>
      </c>
      <c r="F89" s="144">
        <v>1.171</v>
      </c>
      <c r="G89" s="331" t="str">
        <f>VLOOKUP(F89,DLFs!$F$14:$G$19,2,FALSE)</f>
        <v>GWLL</v>
      </c>
      <c r="H89" s="146">
        <v>2</v>
      </c>
      <c r="I89" s="147">
        <v>7.1709999999999996E-2</v>
      </c>
      <c r="J89" s="147">
        <v>0.29770999999999997</v>
      </c>
      <c r="K89" s="147">
        <v>0.34923999999999999</v>
      </c>
      <c r="L89" s="146">
        <v>0.30099999999999999</v>
      </c>
      <c r="M89" s="147">
        <v>1.3350000000000001E-2</v>
      </c>
      <c r="N89" s="146">
        <v>0</v>
      </c>
      <c r="O89" s="147">
        <v>0</v>
      </c>
      <c r="P89" s="332">
        <v>0</v>
      </c>
      <c r="Q89" s="147">
        <v>0.10967</v>
      </c>
      <c r="R89" s="122"/>
      <c r="S89" s="122"/>
      <c r="T89" s="122"/>
      <c r="U89" s="122"/>
      <c r="V89" s="122"/>
    </row>
    <row r="90" spans="1:22" ht="14.25" customHeight="1" x14ac:dyDescent="0.2">
      <c r="A90" s="134"/>
      <c r="B90" s="134"/>
      <c r="C90" s="624"/>
      <c r="D90" s="653" t="s">
        <v>241</v>
      </c>
      <c r="E90" s="158" t="s">
        <v>242</v>
      </c>
      <c r="F90" s="135">
        <v>1.073</v>
      </c>
      <c r="G90" s="328" t="str">
        <f>VLOOKUP(F90,DLFs!$H$14:$I$19,2,FALSE)</f>
        <v>GMLL</v>
      </c>
      <c r="H90" s="137">
        <v>1.25</v>
      </c>
      <c r="I90" s="138">
        <v>2.172E-2</v>
      </c>
      <c r="J90" s="138">
        <v>2.8920000000000001E-2</v>
      </c>
      <c r="K90" s="138">
        <v>5.1639999999999998E-2</v>
      </c>
      <c r="L90" s="137">
        <v>0.13200000000000001</v>
      </c>
      <c r="M90" s="138">
        <v>7.2000000000000005E-4</v>
      </c>
      <c r="N90" s="137">
        <v>0</v>
      </c>
      <c r="O90" s="138">
        <v>0</v>
      </c>
      <c r="P90" s="329">
        <v>3.5060000000000001E-2</v>
      </c>
      <c r="Q90" s="138">
        <v>0.10967</v>
      </c>
      <c r="R90" s="122"/>
      <c r="S90" s="122"/>
      <c r="T90" s="122"/>
      <c r="U90" s="122"/>
      <c r="V90" s="122"/>
    </row>
    <row r="91" spans="1:22" ht="14.25" customHeight="1" x14ac:dyDescent="0.2">
      <c r="A91" s="134"/>
      <c r="B91" s="134"/>
      <c r="C91" s="624"/>
      <c r="D91" s="654"/>
      <c r="E91" s="157" t="s">
        <v>717</v>
      </c>
      <c r="F91" s="139">
        <v>1.073</v>
      </c>
      <c r="G91" s="330" t="str">
        <f>VLOOKUP(F91,DLFs!$H$14:$I$19,2,FALSE)</f>
        <v>GMLL</v>
      </c>
      <c r="H91" s="141">
        <v>1.25</v>
      </c>
      <c r="I91" s="142">
        <v>2.172E-2</v>
      </c>
      <c r="J91" s="142">
        <v>2.8920000000000001E-2</v>
      </c>
      <c r="K91" s="142">
        <v>5.1639999999999998E-2</v>
      </c>
      <c r="L91" s="141">
        <v>0.13200000000000001</v>
      </c>
      <c r="M91" s="142">
        <v>7.2000000000000005E-4</v>
      </c>
      <c r="N91" s="141">
        <v>0</v>
      </c>
      <c r="O91" s="142">
        <v>0</v>
      </c>
      <c r="P91" s="333">
        <v>0</v>
      </c>
      <c r="Q91" s="142">
        <v>0</v>
      </c>
      <c r="R91" s="122"/>
      <c r="S91" s="122"/>
      <c r="T91" s="122"/>
      <c r="U91" s="122"/>
      <c r="V91" s="122"/>
    </row>
    <row r="92" spans="1:22" ht="14.25" customHeight="1" x14ac:dyDescent="0.2">
      <c r="A92" s="134"/>
      <c r="B92" s="134"/>
      <c r="C92" s="624"/>
      <c r="D92" s="654"/>
      <c r="E92" s="157" t="s">
        <v>718</v>
      </c>
      <c r="F92" s="139">
        <v>1.073</v>
      </c>
      <c r="G92" s="330" t="str">
        <f>VLOOKUP(F92,DLFs!$H$14:$I$19,2,FALSE)</f>
        <v>GMLL</v>
      </c>
      <c r="H92" s="141">
        <v>1.25</v>
      </c>
      <c r="I92" s="142">
        <v>2.172E-2</v>
      </c>
      <c r="J92" s="142">
        <v>2.8920000000000001E-2</v>
      </c>
      <c r="K92" s="142">
        <v>5.1639999999999998E-2</v>
      </c>
      <c r="L92" s="141">
        <v>0.13200000000000001</v>
      </c>
      <c r="M92" s="142">
        <v>7.2000000000000005E-4</v>
      </c>
      <c r="N92" s="141">
        <v>0</v>
      </c>
      <c r="O92" s="142">
        <v>0</v>
      </c>
      <c r="P92" s="333">
        <v>3.5060000000000001E-2</v>
      </c>
      <c r="Q92" s="142">
        <v>0</v>
      </c>
      <c r="R92" s="122"/>
      <c r="S92" s="122"/>
      <c r="T92" s="122"/>
      <c r="U92" s="122"/>
      <c r="V92" s="122"/>
    </row>
    <row r="93" spans="1:22" ht="14.25" customHeight="1" x14ac:dyDescent="0.2">
      <c r="A93" s="134"/>
      <c r="B93" s="134"/>
      <c r="C93" s="625"/>
      <c r="D93" s="655"/>
      <c r="E93" s="143" t="s">
        <v>719</v>
      </c>
      <c r="F93" s="144">
        <v>1.073</v>
      </c>
      <c r="G93" s="331" t="str">
        <f>VLOOKUP(F93,DLFs!$H$14:$I$19,2,FALSE)</f>
        <v>GMLL</v>
      </c>
      <c r="H93" s="146">
        <v>1.25</v>
      </c>
      <c r="I93" s="147">
        <v>2.172E-2</v>
      </c>
      <c r="J93" s="147">
        <v>2.8920000000000001E-2</v>
      </c>
      <c r="K93" s="147">
        <v>5.1639999999999998E-2</v>
      </c>
      <c r="L93" s="146">
        <v>0.13200000000000001</v>
      </c>
      <c r="M93" s="147">
        <v>7.2000000000000005E-4</v>
      </c>
      <c r="N93" s="146">
        <v>0</v>
      </c>
      <c r="O93" s="147">
        <v>0</v>
      </c>
      <c r="P93" s="332">
        <v>0</v>
      </c>
      <c r="Q93" s="147">
        <v>0.10967</v>
      </c>
      <c r="R93" s="122"/>
      <c r="S93" s="122"/>
      <c r="T93" s="122"/>
      <c r="U93" s="122"/>
      <c r="V93" s="122"/>
    </row>
    <row r="94" spans="1:22" ht="14.25" customHeight="1" x14ac:dyDescent="0.2">
      <c r="A94" s="134"/>
      <c r="B94" s="134"/>
      <c r="C94" s="623" t="s">
        <v>243</v>
      </c>
      <c r="D94" s="653" t="s">
        <v>244</v>
      </c>
      <c r="E94" s="158" t="s">
        <v>245</v>
      </c>
      <c r="F94" s="135">
        <v>1.087</v>
      </c>
      <c r="G94" s="328" t="str">
        <f>VLOOKUP(F94,DLFs!$D$14:$E$19,2,FALSE)</f>
        <v>GELL</v>
      </c>
      <c r="H94" s="137">
        <v>1.25</v>
      </c>
      <c r="I94" s="138">
        <v>2.5250000000000002E-2</v>
      </c>
      <c r="J94" s="138">
        <v>7.6749999999999999E-2</v>
      </c>
      <c r="K94" s="138">
        <v>0.11597</v>
      </c>
      <c r="L94" s="137">
        <v>0.109</v>
      </c>
      <c r="M94" s="138">
        <v>8.7899999999999992E-3</v>
      </c>
      <c r="N94" s="137">
        <v>0</v>
      </c>
      <c r="O94" s="138">
        <v>0</v>
      </c>
      <c r="P94" s="329">
        <v>3.5060000000000001E-2</v>
      </c>
      <c r="Q94" s="138">
        <v>0.10967</v>
      </c>
      <c r="R94" s="122"/>
      <c r="S94" s="122"/>
      <c r="T94" s="122"/>
      <c r="U94" s="122"/>
      <c r="V94" s="122"/>
    </row>
    <row r="95" spans="1:22" ht="14.25" customHeight="1" x14ac:dyDescent="0.2">
      <c r="A95" s="134"/>
      <c r="B95" s="134"/>
      <c r="C95" s="624"/>
      <c r="D95" s="654"/>
      <c r="E95" s="157" t="s">
        <v>720</v>
      </c>
      <c r="F95" s="139">
        <v>1.087</v>
      </c>
      <c r="G95" s="330" t="str">
        <f>VLOOKUP(F95,DLFs!$D$14:$E$19,2,FALSE)</f>
        <v>GELL</v>
      </c>
      <c r="H95" s="141">
        <v>1.25</v>
      </c>
      <c r="I95" s="142">
        <v>2.5250000000000002E-2</v>
      </c>
      <c r="J95" s="142">
        <v>7.6749999999999999E-2</v>
      </c>
      <c r="K95" s="142">
        <v>0.11597</v>
      </c>
      <c r="L95" s="141">
        <v>0.109</v>
      </c>
      <c r="M95" s="142">
        <v>8.7899999999999992E-3</v>
      </c>
      <c r="N95" s="141">
        <v>0</v>
      </c>
      <c r="O95" s="142">
        <v>0</v>
      </c>
      <c r="P95" s="333">
        <v>0</v>
      </c>
      <c r="Q95" s="142">
        <v>0</v>
      </c>
      <c r="R95" s="122"/>
      <c r="S95" s="122"/>
      <c r="T95" s="122"/>
      <c r="U95" s="122"/>
      <c r="V95" s="122"/>
    </row>
    <row r="96" spans="1:22" ht="14.25" customHeight="1" x14ac:dyDescent="0.2">
      <c r="A96" s="134"/>
      <c r="B96" s="134"/>
      <c r="C96" s="624"/>
      <c r="D96" s="654"/>
      <c r="E96" s="157" t="s">
        <v>721</v>
      </c>
      <c r="F96" s="139">
        <v>1.087</v>
      </c>
      <c r="G96" s="330" t="str">
        <f>VLOOKUP(F96,DLFs!$D$14:$E$19,2,FALSE)</f>
        <v>GELL</v>
      </c>
      <c r="H96" s="141">
        <v>1.25</v>
      </c>
      <c r="I96" s="142">
        <v>2.5250000000000002E-2</v>
      </c>
      <c r="J96" s="142">
        <v>7.6749999999999999E-2</v>
      </c>
      <c r="K96" s="142">
        <v>0.11597</v>
      </c>
      <c r="L96" s="141">
        <v>0.109</v>
      </c>
      <c r="M96" s="142">
        <v>8.7899999999999992E-3</v>
      </c>
      <c r="N96" s="141">
        <v>0</v>
      </c>
      <c r="O96" s="142">
        <v>0</v>
      </c>
      <c r="P96" s="333">
        <v>3.5060000000000001E-2</v>
      </c>
      <c r="Q96" s="142">
        <v>0</v>
      </c>
      <c r="R96" s="122"/>
      <c r="S96" s="122"/>
      <c r="T96" s="122"/>
      <c r="U96" s="122"/>
      <c r="V96" s="122"/>
    </row>
    <row r="97" spans="1:22" ht="14.25" customHeight="1" x14ac:dyDescent="0.2">
      <c r="A97" s="134"/>
      <c r="B97" s="134"/>
      <c r="C97" s="624"/>
      <c r="D97" s="655"/>
      <c r="E97" s="143" t="s">
        <v>722</v>
      </c>
      <c r="F97" s="144">
        <v>1.087</v>
      </c>
      <c r="G97" s="331" t="str">
        <f>VLOOKUP(F97,DLFs!$D$14:$E$19,2,FALSE)</f>
        <v>GELL</v>
      </c>
      <c r="H97" s="146">
        <v>1.25</v>
      </c>
      <c r="I97" s="147">
        <v>2.5250000000000002E-2</v>
      </c>
      <c r="J97" s="147">
        <v>7.6749999999999999E-2</v>
      </c>
      <c r="K97" s="147">
        <v>0.11597</v>
      </c>
      <c r="L97" s="146">
        <v>0.109</v>
      </c>
      <c r="M97" s="147">
        <v>8.7899999999999992E-3</v>
      </c>
      <c r="N97" s="146">
        <v>0</v>
      </c>
      <c r="O97" s="147">
        <v>0</v>
      </c>
      <c r="P97" s="332">
        <v>0</v>
      </c>
      <c r="Q97" s="147">
        <v>0.10967</v>
      </c>
      <c r="R97" s="122"/>
      <c r="S97" s="122"/>
      <c r="T97" s="122"/>
      <c r="U97" s="122"/>
      <c r="V97" s="122"/>
    </row>
    <row r="98" spans="1:22" ht="14.25" customHeight="1" x14ac:dyDescent="0.2">
      <c r="A98" s="134"/>
      <c r="B98" s="134"/>
      <c r="C98" s="624"/>
      <c r="D98" s="653" t="s">
        <v>246</v>
      </c>
      <c r="E98" s="158" t="s">
        <v>247</v>
      </c>
      <c r="F98" s="135">
        <v>1.087</v>
      </c>
      <c r="G98" s="328" t="str">
        <f>VLOOKUP(F98,DLFs!$D$14:$E$19,2,FALSE)</f>
        <v>GELL</v>
      </c>
      <c r="H98" s="137">
        <v>1.25</v>
      </c>
      <c r="I98" s="138">
        <v>2.5250000000000002E-2</v>
      </c>
      <c r="J98" s="138">
        <v>7.6749999999999999E-2</v>
      </c>
      <c r="K98" s="138">
        <v>0.11597</v>
      </c>
      <c r="L98" s="137">
        <v>0.17699999999999999</v>
      </c>
      <c r="M98" s="138">
        <v>1.0619999999999999E-2</v>
      </c>
      <c r="N98" s="137">
        <v>0</v>
      </c>
      <c r="O98" s="138">
        <v>0</v>
      </c>
      <c r="P98" s="329">
        <v>3.5060000000000001E-2</v>
      </c>
      <c r="Q98" s="138">
        <v>0.10967</v>
      </c>
      <c r="R98" s="122"/>
      <c r="S98" s="122"/>
      <c r="T98" s="122"/>
      <c r="U98" s="122"/>
      <c r="V98" s="122"/>
    </row>
    <row r="99" spans="1:22" ht="14.25" customHeight="1" x14ac:dyDescent="0.2">
      <c r="A99" s="134"/>
      <c r="B99" s="134"/>
      <c r="C99" s="624"/>
      <c r="D99" s="654"/>
      <c r="E99" s="157" t="s">
        <v>723</v>
      </c>
      <c r="F99" s="139">
        <v>1.087</v>
      </c>
      <c r="G99" s="330" t="str">
        <f>VLOOKUP(F99,DLFs!$D$14:$E$19,2,FALSE)</f>
        <v>GELL</v>
      </c>
      <c r="H99" s="141">
        <v>1.25</v>
      </c>
      <c r="I99" s="142">
        <v>2.5250000000000002E-2</v>
      </c>
      <c r="J99" s="142">
        <v>7.6749999999999999E-2</v>
      </c>
      <c r="K99" s="142">
        <v>0.11597</v>
      </c>
      <c r="L99" s="141">
        <v>0.17699999999999999</v>
      </c>
      <c r="M99" s="142">
        <v>1.0619999999999999E-2</v>
      </c>
      <c r="N99" s="141">
        <v>0</v>
      </c>
      <c r="O99" s="142">
        <v>0</v>
      </c>
      <c r="P99" s="333">
        <v>0</v>
      </c>
      <c r="Q99" s="142">
        <v>0</v>
      </c>
      <c r="R99" s="122"/>
      <c r="S99" s="122"/>
      <c r="T99" s="122"/>
      <c r="U99" s="122"/>
      <c r="V99" s="122"/>
    </row>
    <row r="100" spans="1:22" ht="14.25" customHeight="1" x14ac:dyDescent="0.2">
      <c r="A100" s="134"/>
      <c r="B100" s="134"/>
      <c r="C100" s="624"/>
      <c r="D100" s="654"/>
      <c r="E100" s="157" t="s">
        <v>724</v>
      </c>
      <c r="F100" s="139">
        <v>1.087</v>
      </c>
      <c r="G100" s="330" t="str">
        <f>VLOOKUP(F100,DLFs!$D$14:$E$19,2,FALSE)</f>
        <v>GELL</v>
      </c>
      <c r="H100" s="141">
        <v>1.25</v>
      </c>
      <c r="I100" s="142">
        <v>2.5250000000000002E-2</v>
      </c>
      <c r="J100" s="142">
        <v>7.6749999999999999E-2</v>
      </c>
      <c r="K100" s="142">
        <v>0.11597</v>
      </c>
      <c r="L100" s="141">
        <v>0.17699999999999999</v>
      </c>
      <c r="M100" s="142">
        <v>1.0619999999999999E-2</v>
      </c>
      <c r="N100" s="141">
        <v>0</v>
      </c>
      <c r="O100" s="142">
        <v>0</v>
      </c>
      <c r="P100" s="333">
        <v>3.5060000000000001E-2</v>
      </c>
      <c r="Q100" s="142">
        <v>0</v>
      </c>
      <c r="R100" s="122"/>
      <c r="S100" s="122"/>
      <c r="T100" s="122"/>
      <c r="U100" s="122"/>
      <c r="V100" s="122"/>
    </row>
    <row r="101" spans="1:22" ht="14.25" customHeight="1" x14ac:dyDescent="0.2">
      <c r="A101" s="134"/>
      <c r="B101" s="134"/>
      <c r="C101" s="624"/>
      <c r="D101" s="655"/>
      <c r="E101" s="143" t="s">
        <v>725</v>
      </c>
      <c r="F101" s="144">
        <v>1.087</v>
      </c>
      <c r="G101" s="331" t="str">
        <f>VLOOKUP(F101,DLFs!$D$14:$E$19,2,FALSE)</f>
        <v>GELL</v>
      </c>
      <c r="H101" s="146">
        <v>1.25</v>
      </c>
      <c r="I101" s="147">
        <v>2.5250000000000002E-2</v>
      </c>
      <c r="J101" s="147">
        <v>7.6749999999999999E-2</v>
      </c>
      <c r="K101" s="147">
        <v>0.11597</v>
      </c>
      <c r="L101" s="146">
        <v>0.17699999999999999</v>
      </c>
      <c r="M101" s="147">
        <v>1.0619999999999999E-2</v>
      </c>
      <c r="N101" s="146">
        <v>0</v>
      </c>
      <c r="O101" s="147">
        <v>0</v>
      </c>
      <c r="P101" s="332">
        <v>0</v>
      </c>
      <c r="Q101" s="147">
        <v>0.10967</v>
      </c>
      <c r="R101" s="122"/>
      <c r="S101" s="122"/>
      <c r="T101" s="122"/>
      <c r="U101" s="122"/>
      <c r="V101" s="122"/>
    </row>
    <row r="102" spans="1:22" ht="14.25" customHeight="1" x14ac:dyDescent="0.2">
      <c r="A102" s="134"/>
      <c r="B102" s="134"/>
      <c r="C102" s="624"/>
      <c r="D102" s="653" t="s">
        <v>248</v>
      </c>
      <c r="E102" s="158" t="s">
        <v>249</v>
      </c>
      <c r="F102" s="135">
        <v>1.087</v>
      </c>
      <c r="G102" s="328" t="str">
        <f>VLOOKUP(F102,DLFs!$D$14:$E$19,2,FALSE)</f>
        <v>GELL</v>
      </c>
      <c r="H102" s="137">
        <v>1.25</v>
      </c>
      <c r="I102" s="138">
        <v>2.5250000000000002E-2</v>
      </c>
      <c r="J102" s="138">
        <v>7.6749999999999999E-2</v>
      </c>
      <c r="K102" s="138">
        <v>0.11597</v>
      </c>
      <c r="L102" s="137">
        <v>0.30099999999999999</v>
      </c>
      <c r="M102" s="138">
        <v>1.3350000000000001E-2</v>
      </c>
      <c r="N102" s="137">
        <v>0</v>
      </c>
      <c r="O102" s="138">
        <v>0</v>
      </c>
      <c r="P102" s="329">
        <v>3.5060000000000001E-2</v>
      </c>
      <c r="Q102" s="138">
        <v>0.10967</v>
      </c>
      <c r="R102" s="122"/>
      <c r="S102" s="122"/>
      <c r="T102" s="122"/>
      <c r="U102" s="122"/>
      <c r="V102" s="122"/>
    </row>
    <row r="103" spans="1:22" ht="14.25" customHeight="1" x14ac:dyDescent="0.2">
      <c r="A103" s="134"/>
      <c r="B103" s="134"/>
      <c r="C103" s="624"/>
      <c r="D103" s="654"/>
      <c r="E103" s="157" t="s">
        <v>726</v>
      </c>
      <c r="F103" s="139">
        <v>1.087</v>
      </c>
      <c r="G103" s="330" t="str">
        <f>VLOOKUP(F103,DLFs!$D$14:$E$19,2,FALSE)</f>
        <v>GELL</v>
      </c>
      <c r="H103" s="141">
        <v>1.25</v>
      </c>
      <c r="I103" s="142">
        <v>2.5250000000000002E-2</v>
      </c>
      <c r="J103" s="142">
        <v>7.6749999999999999E-2</v>
      </c>
      <c r="K103" s="142">
        <v>0.11597</v>
      </c>
      <c r="L103" s="141">
        <v>0.30099999999999999</v>
      </c>
      <c r="M103" s="142">
        <v>1.3350000000000001E-2</v>
      </c>
      <c r="N103" s="141">
        <v>0</v>
      </c>
      <c r="O103" s="142">
        <v>0</v>
      </c>
      <c r="P103" s="333">
        <v>0</v>
      </c>
      <c r="Q103" s="142">
        <v>0</v>
      </c>
      <c r="R103" s="122"/>
      <c r="S103" s="122"/>
      <c r="T103" s="122"/>
      <c r="U103" s="122"/>
      <c r="V103" s="122"/>
    </row>
    <row r="104" spans="1:22" ht="14.25" customHeight="1" x14ac:dyDescent="0.2">
      <c r="A104" s="134"/>
      <c r="B104" s="134"/>
      <c r="C104" s="624"/>
      <c r="D104" s="654"/>
      <c r="E104" s="157" t="s">
        <v>727</v>
      </c>
      <c r="F104" s="139">
        <v>1.087</v>
      </c>
      <c r="G104" s="330" t="str">
        <f>VLOOKUP(F104,DLFs!$D$14:$E$19,2,FALSE)</f>
        <v>GELL</v>
      </c>
      <c r="H104" s="141">
        <v>1.25</v>
      </c>
      <c r="I104" s="142">
        <v>2.5250000000000002E-2</v>
      </c>
      <c r="J104" s="142">
        <v>7.6749999999999999E-2</v>
      </c>
      <c r="K104" s="142">
        <v>0.11597</v>
      </c>
      <c r="L104" s="141">
        <v>0.30099999999999999</v>
      </c>
      <c r="M104" s="142">
        <v>1.3350000000000001E-2</v>
      </c>
      <c r="N104" s="141">
        <v>0</v>
      </c>
      <c r="O104" s="142">
        <v>0</v>
      </c>
      <c r="P104" s="333">
        <v>3.5060000000000001E-2</v>
      </c>
      <c r="Q104" s="142">
        <v>0</v>
      </c>
      <c r="R104" s="122"/>
      <c r="S104" s="122"/>
      <c r="T104" s="122"/>
      <c r="U104" s="122"/>
      <c r="V104" s="122"/>
    </row>
    <row r="105" spans="1:22" ht="14.25" customHeight="1" x14ac:dyDescent="0.2">
      <c r="A105" s="134"/>
      <c r="B105" s="134"/>
      <c r="C105" s="624"/>
      <c r="D105" s="655"/>
      <c r="E105" s="143" t="s">
        <v>728</v>
      </c>
      <c r="F105" s="144">
        <v>1.087</v>
      </c>
      <c r="G105" s="331" t="str">
        <f>VLOOKUP(F105,DLFs!$D$14:$E$19,2,FALSE)</f>
        <v>GELL</v>
      </c>
      <c r="H105" s="146">
        <v>1.25</v>
      </c>
      <c r="I105" s="147">
        <v>2.5250000000000002E-2</v>
      </c>
      <c r="J105" s="147">
        <v>7.6749999999999999E-2</v>
      </c>
      <c r="K105" s="147">
        <v>0.11597</v>
      </c>
      <c r="L105" s="146">
        <v>0.30099999999999999</v>
      </c>
      <c r="M105" s="147">
        <v>1.3350000000000001E-2</v>
      </c>
      <c r="N105" s="146">
        <v>0</v>
      </c>
      <c r="O105" s="147">
        <v>0</v>
      </c>
      <c r="P105" s="332">
        <v>0</v>
      </c>
      <c r="Q105" s="147">
        <v>0.10967</v>
      </c>
      <c r="R105" s="122"/>
      <c r="S105" s="122"/>
      <c r="T105" s="122"/>
      <c r="U105" s="122"/>
      <c r="V105" s="122"/>
    </row>
    <row r="106" spans="1:22" ht="14.25" customHeight="1" x14ac:dyDescent="0.2">
      <c r="A106" s="134"/>
      <c r="B106" s="134"/>
      <c r="C106" s="624"/>
      <c r="D106" s="653" t="s">
        <v>250</v>
      </c>
      <c r="E106" s="158" t="s">
        <v>251</v>
      </c>
      <c r="F106" s="135">
        <v>1.171</v>
      </c>
      <c r="G106" s="328" t="str">
        <f>VLOOKUP(F106,DLFs!$F$14:$G$19,2,FALSE)</f>
        <v>GWLL</v>
      </c>
      <c r="H106" s="137">
        <v>2</v>
      </c>
      <c r="I106" s="138">
        <v>7.1709999999999996E-2</v>
      </c>
      <c r="J106" s="138">
        <v>0.30670999999999998</v>
      </c>
      <c r="K106" s="138">
        <v>0.35926000000000002</v>
      </c>
      <c r="L106" s="137">
        <v>0.109</v>
      </c>
      <c r="M106" s="138">
        <v>8.7899999999999992E-3</v>
      </c>
      <c r="N106" s="137">
        <v>0</v>
      </c>
      <c r="O106" s="138">
        <v>0</v>
      </c>
      <c r="P106" s="329">
        <v>3.5060000000000001E-2</v>
      </c>
      <c r="Q106" s="138">
        <v>0.10967</v>
      </c>
      <c r="R106" s="122"/>
      <c r="S106" s="122"/>
      <c r="T106" s="122"/>
      <c r="U106" s="122"/>
      <c r="V106" s="122"/>
    </row>
    <row r="107" spans="1:22" ht="14.25" customHeight="1" x14ac:dyDescent="0.2">
      <c r="A107" s="134"/>
      <c r="B107" s="134"/>
      <c r="C107" s="624"/>
      <c r="D107" s="654"/>
      <c r="E107" s="157" t="s">
        <v>729</v>
      </c>
      <c r="F107" s="139">
        <v>1.171</v>
      </c>
      <c r="G107" s="330" t="str">
        <f>VLOOKUP(F107,DLFs!$F$14:$G$19,2,FALSE)</f>
        <v>GWLL</v>
      </c>
      <c r="H107" s="141">
        <v>2</v>
      </c>
      <c r="I107" s="142">
        <v>7.1709999999999996E-2</v>
      </c>
      <c r="J107" s="142">
        <v>0.30670999999999998</v>
      </c>
      <c r="K107" s="142">
        <v>0.35926000000000002</v>
      </c>
      <c r="L107" s="141">
        <v>0.109</v>
      </c>
      <c r="M107" s="142">
        <v>8.7899999999999992E-3</v>
      </c>
      <c r="N107" s="141">
        <v>0</v>
      </c>
      <c r="O107" s="142">
        <v>0</v>
      </c>
      <c r="P107" s="333">
        <v>0</v>
      </c>
      <c r="Q107" s="142">
        <v>0</v>
      </c>
      <c r="R107" s="122"/>
      <c r="S107" s="122"/>
      <c r="T107" s="122"/>
      <c r="U107" s="122"/>
      <c r="V107" s="122"/>
    </row>
    <row r="108" spans="1:22" ht="14.25" customHeight="1" x14ac:dyDescent="0.2">
      <c r="A108" s="134"/>
      <c r="B108" s="134"/>
      <c r="C108" s="624"/>
      <c r="D108" s="654"/>
      <c r="E108" s="157" t="s">
        <v>730</v>
      </c>
      <c r="F108" s="139">
        <v>1.171</v>
      </c>
      <c r="G108" s="330" t="str">
        <f>VLOOKUP(F108,DLFs!$F$14:$G$19,2,FALSE)</f>
        <v>GWLL</v>
      </c>
      <c r="H108" s="141">
        <v>2</v>
      </c>
      <c r="I108" s="142">
        <v>7.1709999999999996E-2</v>
      </c>
      <c r="J108" s="142">
        <v>0.30670999999999998</v>
      </c>
      <c r="K108" s="142">
        <v>0.35926000000000002</v>
      </c>
      <c r="L108" s="141">
        <v>0.109</v>
      </c>
      <c r="M108" s="142">
        <v>8.7899999999999992E-3</v>
      </c>
      <c r="N108" s="141">
        <v>0</v>
      </c>
      <c r="O108" s="142">
        <v>0</v>
      </c>
      <c r="P108" s="333">
        <v>3.5060000000000001E-2</v>
      </c>
      <c r="Q108" s="142">
        <v>0</v>
      </c>
      <c r="R108" s="122"/>
      <c r="S108" s="122"/>
      <c r="T108" s="122"/>
      <c r="U108" s="122"/>
      <c r="V108" s="122"/>
    </row>
    <row r="109" spans="1:22" ht="14.25" customHeight="1" x14ac:dyDescent="0.2">
      <c r="A109" s="134"/>
      <c r="B109" s="134"/>
      <c r="C109" s="624"/>
      <c r="D109" s="655"/>
      <c r="E109" s="143" t="s">
        <v>731</v>
      </c>
      <c r="F109" s="144">
        <v>1.171</v>
      </c>
      <c r="G109" s="331" t="str">
        <f>VLOOKUP(F109,DLFs!$F$14:$G$19,2,FALSE)</f>
        <v>GWLL</v>
      </c>
      <c r="H109" s="146">
        <v>2</v>
      </c>
      <c r="I109" s="147">
        <v>7.1709999999999996E-2</v>
      </c>
      <c r="J109" s="147">
        <v>0.30670999999999998</v>
      </c>
      <c r="K109" s="147">
        <v>0.35926000000000002</v>
      </c>
      <c r="L109" s="146">
        <v>0.109</v>
      </c>
      <c r="M109" s="147">
        <v>8.7899999999999992E-3</v>
      </c>
      <c r="N109" s="146">
        <v>0</v>
      </c>
      <c r="O109" s="147">
        <v>0</v>
      </c>
      <c r="P109" s="332">
        <v>0</v>
      </c>
      <c r="Q109" s="147">
        <v>0.10967</v>
      </c>
      <c r="R109" s="122"/>
      <c r="S109" s="122"/>
      <c r="T109" s="122"/>
      <c r="U109" s="122"/>
      <c r="V109" s="122"/>
    </row>
    <row r="110" spans="1:22" ht="14.25" customHeight="1" x14ac:dyDescent="0.2">
      <c r="A110" s="134"/>
      <c r="B110" s="134"/>
      <c r="C110" s="624"/>
      <c r="D110" s="653" t="s">
        <v>252</v>
      </c>
      <c r="E110" s="158" t="s">
        <v>253</v>
      </c>
      <c r="F110" s="135">
        <v>1.171</v>
      </c>
      <c r="G110" s="328" t="str">
        <f>VLOOKUP(F110,DLFs!$F$14:$G$19,2,FALSE)</f>
        <v>GWLL</v>
      </c>
      <c r="H110" s="137">
        <v>2</v>
      </c>
      <c r="I110" s="138">
        <v>7.1709999999999996E-2</v>
      </c>
      <c r="J110" s="138">
        <v>0.30670999999999998</v>
      </c>
      <c r="K110" s="138">
        <v>0.35926000000000002</v>
      </c>
      <c r="L110" s="137">
        <v>0.17699999999999999</v>
      </c>
      <c r="M110" s="138">
        <v>1.0619999999999999E-2</v>
      </c>
      <c r="N110" s="137">
        <v>0</v>
      </c>
      <c r="O110" s="138">
        <v>0</v>
      </c>
      <c r="P110" s="329">
        <v>3.5060000000000001E-2</v>
      </c>
      <c r="Q110" s="138">
        <v>0.10967</v>
      </c>
      <c r="R110" s="122"/>
      <c r="S110" s="122"/>
      <c r="T110" s="122"/>
      <c r="U110" s="122"/>
      <c r="V110" s="122"/>
    </row>
    <row r="111" spans="1:22" ht="14.25" customHeight="1" x14ac:dyDescent="0.2">
      <c r="A111" s="134"/>
      <c r="B111" s="134"/>
      <c r="C111" s="624"/>
      <c r="D111" s="654"/>
      <c r="E111" s="157" t="s">
        <v>732</v>
      </c>
      <c r="F111" s="139">
        <v>1.171</v>
      </c>
      <c r="G111" s="330" t="str">
        <f>VLOOKUP(F111,DLFs!$F$14:$G$19,2,FALSE)</f>
        <v>GWLL</v>
      </c>
      <c r="H111" s="141">
        <v>2</v>
      </c>
      <c r="I111" s="142">
        <v>7.1709999999999996E-2</v>
      </c>
      <c r="J111" s="142">
        <v>0.30670999999999998</v>
      </c>
      <c r="K111" s="142">
        <v>0.35926000000000002</v>
      </c>
      <c r="L111" s="141">
        <v>0.17699999999999999</v>
      </c>
      <c r="M111" s="142">
        <v>1.0619999999999999E-2</v>
      </c>
      <c r="N111" s="141">
        <v>0</v>
      </c>
      <c r="O111" s="142">
        <v>0</v>
      </c>
      <c r="P111" s="333">
        <v>0</v>
      </c>
      <c r="Q111" s="142">
        <v>0</v>
      </c>
      <c r="R111" s="122"/>
      <c r="S111" s="122"/>
      <c r="T111" s="122"/>
      <c r="U111" s="122"/>
      <c r="V111" s="122"/>
    </row>
    <row r="112" spans="1:22" ht="14.25" customHeight="1" x14ac:dyDescent="0.2">
      <c r="A112" s="134"/>
      <c r="B112" s="134"/>
      <c r="C112" s="624"/>
      <c r="D112" s="654"/>
      <c r="E112" s="157" t="s">
        <v>733</v>
      </c>
      <c r="F112" s="139">
        <v>1.171</v>
      </c>
      <c r="G112" s="330" t="str">
        <f>VLOOKUP(F112,DLFs!$F$14:$G$19,2,FALSE)</f>
        <v>GWLL</v>
      </c>
      <c r="H112" s="141">
        <v>2</v>
      </c>
      <c r="I112" s="142">
        <v>7.1709999999999996E-2</v>
      </c>
      <c r="J112" s="142">
        <v>0.30670999999999998</v>
      </c>
      <c r="K112" s="142">
        <v>0.35926000000000002</v>
      </c>
      <c r="L112" s="141">
        <v>0.17699999999999999</v>
      </c>
      <c r="M112" s="142">
        <v>1.0619999999999999E-2</v>
      </c>
      <c r="N112" s="141">
        <v>0</v>
      </c>
      <c r="O112" s="142">
        <v>0</v>
      </c>
      <c r="P112" s="333">
        <v>3.5060000000000001E-2</v>
      </c>
      <c r="Q112" s="142">
        <v>0</v>
      </c>
      <c r="R112" s="122"/>
      <c r="S112" s="122"/>
      <c r="T112" s="122"/>
      <c r="U112" s="122"/>
      <c r="V112" s="122"/>
    </row>
    <row r="113" spans="1:22" ht="14.25" customHeight="1" x14ac:dyDescent="0.2">
      <c r="A113" s="134"/>
      <c r="B113" s="134"/>
      <c r="C113" s="624"/>
      <c r="D113" s="655"/>
      <c r="E113" s="143" t="s">
        <v>734</v>
      </c>
      <c r="F113" s="144">
        <v>1.171</v>
      </c>
      <c r="G113" s="331" t="str">
        <f>VLOOKUP(F113,DLFs!$F$14:$G$19,2,FALSE)</f>
        <v>GWLL</v>
      </c>
      <c r="H113" s="146">
        <v>2</v>
      </c>
      <c r="I113" s="147">
        <v>7.1709999999999996E-2</v>
      </c>
      <c r="J113" s="147">
        <v>0.30670999999999998</v>
      </c>
      <c r="K113" s="147">
        <v>0.35926000000000002</v>
      </c>
      <c r="L113" s="146">
        <v>0.17699999999999999</v>
      </c>
      <c r="M113" s="147">
        <v>1.0619999999999999E-2</v>
      </c>
      <c r="N113" s="146">
        <v>0</v>
      </c>
      <c r="O113" s="147">
        <v>0</v>
      </c>
      <c r="P113" s="332">
        <v>0</v>
      </c>
      <c r="Q113" s="147">
        <v>0.10967</v>
      </c>
      <c r="R113" s="122"/>
      <c r="S113" s="122"/>
      <c r="T113" s="122"/>
      <c r="U113" s="122"/>
      <c r="V113" s="122"/>
    </row>
    <row r="114" spans="1:22" ht="14.25" customHeight="1" x14ac:dyDescent="0.2">
      <c r="A114" s="134"/>
      <c r="B114" s="134"/>
      <c r="C114" s="624"/>
      <c r="D114" s="653" t="s">
        <v>254</v>
      </c>
      <c r="E114" s="158" t="s">
        <v>255</v>
      </c>
      <c r="F114" s="135">
        <v>1.171</v>
      </c>
      <c r="G114" s="328" t="str">
        <f>VLOOKUP(F114,DLFs!$F$14:$G$19,2,FALSE)</f>
        <v>GWLL</v>
      </c>
      <c r="H114" s="137">
        <v>2</v>
      </c>
      <c r="I114" s="138">
        <v>7.1709999999999996E-2</v>
      </c>
      <c r="J114" s="138">
        <v>0.30670999999999998</v>
      </c>
      <c r="K114" s="138">
        <v>0.35926000000000002</v>
      </c>
      <c r="L114" s="137">
        <v>0.30099999999999999</v>
      </c>
      <c r="M114" s="138">
        <v>1.3350000000000001E-2</v>
      </c>
      <c r="N114" s="137">
        <v>0</v>
      </c>
      <c r="O114" s="138">
        <v>0</v>
      </c>
      <c r="P114" s="329">
        <v>3.5060000000000001E-2</v>
      </c>
      <c r="Q114" s="138">
        <v>0.10967</v>
      </c>
      <c r="R114" s="122"/>
      <c r="S114" s="122"/>
      <c r="T114" s="122"/>
      <c r="U114" s="122"/>
      <c r="V114" s="122"/>
    </row>
    <row r="115" spans="1:22" ht="14.25" customHeight="1" x14ac:dyDescent="0.2">
      <c r="A115" s="134"/>
      <c r="B115" s="134"/>
      <c r="C115" s="624"/>
      <c r="D115" s="654"/>
      <c r="E115" s="157" t="s">
        <v>735</v>
      </c>
      <c r="F115" s="139">
        <v>1.171</v>
      </c>
      <c r="G115" s="330" t="str">
        <f>VLOOKUP(F115,DLFs!$F$14:$G$19,2,FALSE)</f>
        <v>GWLL</v>
      </c>
      <c r="H115" s="141">
        <v>2</v>
      </c>
      <c r="I115" s="142">
        <v>7.1709999999999996E-2</v>
      </c>
      <c r="J115" s="142">
        <v>0.30670999999999998</v>
      </c>
      <c r="K115" s="142">
        <v>0.35926000000000002</v>
      </c>
      <c r="L115" s="141">
        <v>0.30099999999999999</v>
      </c>
      <c r="M115" s="142">
        <v>1.3350000000000001E-2</v>
      </c>
      <c r="N115" s="141">
        <v>0</v>
      </c>
      <c r="O115" s="142">
        <v>0</v>
      </c>
      <c r="P115" s="333">
        <v>0</v>
      </c>
      <c r="Q115" s="142">
        <v>0</v>
      </c>
      <c r="R115" s="122"/>
      <c r="S115" s="122"/>
      <c r="T115" s="122"/>
      <c r="U115" s="122"/>
      <c r="V115" s="122"/>
    </row>
    <row r="116" spans="1:22" ht="14.25" customHeight="1" x14ac:dyDescent="0.2">
      <c r="A116" s="134"/>
      <c r="B116" s="134"/>
      <c r="C116" s="624"/>
      <c r="D116" s="654"/>
      <c r="E116" s="157" t="s">
        <v>736</v>
      </c>
      <c r="F116" s="139">
        <v>1.171</v>
      </c>
      <c r="G116" s="330" t="str">
        <f>VLOOKUP(F116,DLFs!$F$14:$G$19,2,FALSE)</f>
        <v>GWLL</v>
      </c>
      <c r="H116" s="141">
        <v>2</v>
      </c>
      <c r="I116" s="142">
        <v>7.1709999999999996E-2</v>
      </c>
      <c r="J116" s="142">
        <v>0.30670999999999998</v>
      </c>
      <c r="K116" s="142">
        <v>0.35926000000000002</v>
      </c>
      <c r="L116" s="141">
        <v>0.30099999999999999</v>
      </c>
      <c r="M116" s="142">
        <v>1.3350000000000001E-2</v>
      </c>
      <c r="N116" s="141">
        <v>0</v>
      </c>
      <c r="O116" s="142">
        <v>0</v>
      </c>
      <c r="P116" s="333">
        <v>3.5060000000000001E-2</v>
      </c>
      <c r="Q116" s="142">
        <v>0</v>
      </c>
      <c r="R116" s="122"/>
      <c r="S116" s="122"/>
      <c r="T116" s="122"/>
      <c r="U116" s="122"/>
      <c r="V116" s="122"/>
    </row>
    <row r="117" spans="1:22" ht="14.25" customHeight="1" x14ac:dyDescent="0.2">
      <c r="A117" s="134"/>
      <c r="B117" s="134"/>
      <c r="C117" s="624"/>
      <c r="D117" s="655"/>
      <c r="E117" s="143" t="s">
        <v>737</v>
      </c>
      <c r="F117" s="144">
        <v>1.171</v>
      </c>
      <c r="G117" s="331" t="str">
        <f>VLOOKUP(F117,DLFs!$F$14:$G$19,2,FALSE)</f>
        <v>GWLL</v>
      </c>
      <c r="H117" s="146">
        <v>2</v>
      </c>
      <c r="I117" s="147">
        <v>7.1709999999999996E-2</v>
      </c>
      <c r="J117" s="147">
        <v>0.30670999999999998</v>
      </c>
      <c r="K117" s="147">
        <v>0.35926000000000002</v>
      </c>
      <c r="L117" s="146">
        <v>0.30099999999999999</v>
      </c>
      <c r="M117" s="147">
        <v>1.3350000000000001E-2</v>
      </c>
      <c r="N117" s="146">
        <v>0</v>
      </c>
      <c r="O117" s="147">
        <v>0</v>
      </c>
      <c r="P117" s="332">
        <v>0</v>
      </c>
      <c r="Q117" s="147">
        <v>0.10967</v>
      </c>
      <c r="R117" s="122"/>
      <c r="S117" s="122"/>
      <c r="T117" s="122"/>
      <c r="U117" s="122"/>
      <c r="V117" s="122"/>
    </row>
    <row r="118" spans="1:22" ht="14.25" customHeight="1" x14ac:dyDescent="0.2">
      <c r="A118" s="134"/>
      <c r="B118" s="134"/>
      <c r="C118" s="624"/>
      <c r="D118" s="653" t="s">
        <v>256</v>
      </c>
      <c r="E118" s="158" t="s">
        <v>257</v>
      </c>
      <c r="F118" s="135">
        <v>1.073</v>
      </c>
      <c r="G118" s="328" t="str">
        <f>VLOOKUP(F118,DLFs!$H$14:$I$19,2,FALSE)</f>
        <v>GMLL</v>
      </c>
      <c r="H118" s="137">
        <v>1.25</v>
      </c>
      <c r="I118" s="138">
        <v>2.5250000000000002E-2</v>
      </c>
      <c r="J118" s="138">
        <v>5.1249999999999997E-2</v>
      </c>
      <c r="K118" s="138">
        <v>7.213E-2</v>
      </c>
      <c r="L118" s="137">
        <v>0.13200000000000001</v>
      </c>
      <c r="M118" s="138">
        <v>7.2000000000000005E-4</v>
      </c>
      <c r="N118" s="137">
        <v>0</v>
      </c>
      <c r="O118" s="138">
        <v>0</v>
      </c>
      <c r="P118" s="329">
        <v>3.5060000000000001E-2</v>
      </c>
      <c r="Q118" s="138">
        <v>0.10967</v>
      </c>
      <c r="R118" s="122"/>
      <c r="S118" s="122"/>
      <c r="T118" s="122"/>
      <c r="U118" s="122"/>
      <c r="V118" s="122"/>
    </row>
    <row r="119" spans="1:22" ht="14.25" customHeight="1" x14ac:dyDescent="0.2">
      <c r="A119" s="134"/>
      <c r="B119" s="134"/>
      <c r="C119" s="624"/>
      <c r="D119" s="654"/>
      <c r="E119" s="157" t="s">
        <v>738</v>
      </c>
      <c r="F119" s="139">
        <v>1.073</v>
      </c>
      <c r="G119" s="330" t="str">
        <f>VLOOKUP(F119,DLFs!$H$14:$I$19,2,FALSE)</f>
        <v>GMLL</v>
      </c>
      <c r="H119" s="141">
        <v>1.25</v>
      </c>
      <c r="I119" s="142">
        <v>2.5250000000000002E-2</v>
      </c>
      <c r="J119" s="142">
        <v>5.1249999999999997E-2</v>
      </c>
      <c r="K119" s="142">
        <v>7.213E-2</v>
      </c>
      <c r="L119" s="141">
        <v>0.13200000000000001</v>
      </c>
      <c r="M119" s="142">
        <v>7.2000000000000005E-4</v>
      </c>
      <c r="N119" s="141">
        <v>0</v>
      </c>
      <c r="O119" s="142">
        <v>0</v>
      </c>
      <c r="P119" s="333">
        <v>0</v>
      </c>
      <c r="Q119" s="142">
        <v>0</v>
      </c>
      <c r="R119" s="122"/>
      <c r="S119" s="122"/>
      <c r="T119" s="122"/>
      <c r="U119" s="122"/>
      <c r="V119" s="122"/>
    </row>
    <row r="120" spans="1:22" ht="14.25" customHeight="1" x14ac:dyDescent="0.2">
      <c r="A120" s="134"/>
      <c r="B120" s="134"/>
      <c r="C120" s="624"/>
      <c r="D120" s="654"/>
      <c r="E120" s="157" t="s">
        <v>739</v>
      </c>
      <c r="F120" s="139">
        <v>1.073</v>
      </c>
      <c r="G120" s="330" t="str">
        <f>VLOOKUP(F120,DLFs!$H$14:$I$19,2,FALSE)</f>
        <v>GMLL</v>
      </c>
      <c r="H120" s="141">
        <v>1.25</v>
      </c>
      <c r="I120" s="142">
        <v>2.5250000000000002E-2</v>
      </c>
      <c r="J120" s="142">
        <v>5.1249999999999997E-2</v>
      </c>
      <c r="K120" s="142">
        <v>7.213E-2</v>
      </c>
      <c r="L120" s="141">
        <v>0.13200000000000001</v>
      </c>
      <c r="M120" s="142">
        <v>7.2000000000000005E-4</v>
      </c>
      <c r="N120" s="141">
        <v>0</v>
      </c>
      <c r="O120" s="142">
        <v>0</v>
      </c>
      <c r="P120" s="333">
        <v>3.5060000000000001E-2</v>
      </c>
      <c r="Q120" s="142">
        <v>0</v>
      </c>
      <c r="R120" s="122"/>
      <c r="S120" s="122"/>
      <c r="T120" s="122"/>
      <c r="U120" s="122"/>
      <c r="V120" s="122"/>
    </row>
    <row r="121" spans="1:22" ht="14.25" customHeight="1" x14ac:dyDescent="0.2">
      <c r="A121" s="134"/>
      <c r="B121" s="134"/>
      <c r="C121" s="625"/>
      <c r="D121" s="655"/>
      <c r="E121" s="143" t="s">
        <v>740</v>
      </c>
      <c r="F121" s="144">
        <v>1.073</v>
      </c>
      <c r="G121" s="331" t="str">
        <f>VLOOKUP(F121,DLFs!$H$14:$I$19,2,FALSE)</f>
        <v>GMLL</v>
      </c>
      <c r="H121" s="146">
        <v>1.25</v>
      </c>
      <c r="I121" s="147">
        <v>2.5250000000000002E-2</v>
      </c>
      <c r="J121" s="147">
        <v>5.1249999999999997E-2</v>
      </c>
      <c r="K121" s="147">
        <v>7.213E-2</v>
      </c>
      <c r="L121" s="146">
        <v>0.13200000000000001</v>
      </c>
      <c r="M121" s="147">
        <v>7.2000000000000005E-4</v>
      </c>
      <c r="N121" s="146">
        <v>0</v>
      </c>
      <c r="O121" s="147">
        <v>0</v>
      </c>
      <c r="P121" s="332">
        <v>0</v>
      </c>
      <c r="Q121" s="147">
        <v>0.10967</v>
      </c>
      <c r="R121" s="122"/>
      <c r="S121" s="122"/>
      <c r="T121" s="122"/>
      <c r="U121" s="122"/>
      <c r="V121" s="122"/>
    </row>
    <row r="122" spans="1:22" ht="12.75" customHeight="1" x14ac:dyDescent="0.2">
      <c r="A122" s="134"/>
      <c r="B122" s="134"/>
      <c r="C122" s="128"/>
      <c r="D122" s="128"/>
      <c r="E122" s="128"/>
      <c r="F122" s="128"/>
      <c r="G122" s="128"/>
      <c r="H122" s="128"/>
      <c r="I122" s="128"/>
      <c r="J122" s="150"/>
      <c r="K122" s="150"/>
      <c r="L122" s="150"/>
      <c r="M122" s="128"/>
      <c r="N122" s="128"/>
      <c r="O122" s="128"/>
      <c r="P122" s="131"/>
      <c r="Q122" s="122"/>
      <c r="R122" s="122"/>
      <c r="S122" s="122"/>
      <c r="T122" s="122"/>
      <c r="U122" s="122"/>
      <c r="V122" s="122"/>
    </row>
    <row r="123" spans="1:22" s="88" customFormat="1" x14ac:dyDescent="0.2">
      <c r="A123" s="11"/>
      <c r="B123" s="11"/>
      <c r="C123" s="10" t="s">
        <v>98</v>
      </c>
      <c r="D123" s="11"/>
      <c r="E123" s="11"/>
      <c r="F123" s="11"/>
      <c r="G123" s="11"/>
      <c r="H123" s="225"/>
      <c r="I123" s="225"/>
      <c r="J123" s="225"/>
      <c r="K123" s="11"/>
      <c r="L123" s="11"/>
      <c r="M123" s="11"/>
      <c r="N123" s="11"/>
      <c r="O123" s="11"/>
      <c r="P123" s="11"/>
      <c r="Q123" s="11"/>
      <c r="R123" s="11"/>
      <c r="S123" s="11"/>
      <c r="T123" s="11"/>
      <c r="U123" s="11"/>
      <c r="V123" s="10"/>
    </row>
    <row r="124" spans="1:22" s="88" customFormat="1" x14ac:dyDescent="0.2">
      <c r="A124" s="11"/>
      <c r="B124" s="11"/>
      <c r="C124" s="225" t="s">
        <v>99</v>
      </c>
      <c r="D124" s="11"/>
      <c r="E124" s="11"/>
      <c r="F124" s="11"/>
      <c r="G124" s="11"/>
      <c r="H124" s="225"/>
      <c r="I124" s="225"/>
      <c r="J124" s="225"/>
      <c r="K124" s="11"/>
      <c r="L124" s="11"/>
      <c r="M124" s="11"/>
      <c r="N124" s="11"/>
      <c r="O124" s="11"/>
      <c r="P124" s="11"/>
      <c r="Q124" s="11"/>
      <c r="R124" s="11"/>
      <c r="S124" s="11"/>
      <c r="T124" s="11"/>
      <c r="U124" s="11"/>
      <c r="V124" s="10"/>
    </row>
    <row r="125" spans="1:22" s="257" customFormat="1" x14ac:dyDescent="0.2">
      <c r="A125" s="154"/>
      <c r="B125" s="154"/>
      <c r="C125" s="151"/>
      <c r="D125" s="151"/>
      <c r="E125" s="86"/>
      <c r="F125" s="151"/>
      <c r="G125" s="151"/>
      <c r="H125" s="151"/>
      <c r="I125" s="153"/>
      <c r="J125" s="153"/>
      <c r="K125" s="151"/>
      <c r="L125" s="151"/>
      <c r="M125" s="151"/>
      <c r="N125" s="151"/>
      <c r="O125" s="154"/>
      <c r="P125" s="154"/>
      <c r="Q125" s="154"/>
      <c r="R125" s="154"/>
      <c r="S125" s="154"/>
      <c r="T125" s="154"/>
      <c r="U125" s="154"/>
      <c r="V125" s="154"/>
    </row>
    <row r="126" spans="1:22" s="257" customFormat="1" ht="14.25" customHeight="1" x14ac:dyDescent="0.2">
      <c r="A126" s="154"/>
      <c r="B126" s="154"/>
      <c r="C126" s="594" t="s">
        <v>1</v>
      </c>
      <c r="D126" s="595"/>
      <c r="E126" s="595"/>
      <c r="F126" s="595"/>
      <c r="G126" s="595"/>
      <c r="H126" s="595"/>
      <c r="I126" s="595"/>
      <c r="J126" s="595"/>
      <c r="K126" s="595"/>
      <c r="L126" s="595"/>
      <c r="M126" s="595"/>
      <c r="N126" s="595"/>
      <c r="O126" s="595"/>
      <c r="P126" s="596"/>
      <c r="Q126" s="154"/>
      <c r="R126" s="154"/>
      <c r="S126" s="154"/>
      <c r="T126" s="154"/>
      <c r="U126" s="154"/>
      <c r="V126" s="154"/>
    </row>
    <row r="127" spans="1:22" s="257" customFormat="1" ht="41.25" customHeight="1" x14ac:dyDescent="0.2">
      <c r="A127" s="154"/>
      <c r="B127" s="154"/>
      <c r="C127" s="597" t="s">
        <v>258</v>
      </c>
      <c r="D127" s="598"/>
      <c r="E127" s="598"/>
      <c r="F127" s="598"/>
      <c r="G127" s="598"/>
      <c r="H127" s="598"/>
      <c r="I127" s="598"/>
      <c r="J127" s="598"/>
      <c r="K127" s="598"/>
      <c r="L127" s="598"/>
      <c r="M127" s="598"/>
      <c r="N127" s="598"/>
      <c r="O127" s="598"/>
      <c r="P127" s="599"/>
      <c r="Q127" s="154"/>
      <c r="R127" s="154"/>
      <c r="S127" s="154"/>
      <c r="T127" s="154"/>
      <c r="U127" s="154"/>
      <c r="V127" s="154"/>
    </row>
    <row r="128" spans="1:22" s="257" customFormat="1" ht="30" customHeight="1" x14ac:dyDescent="0.2">
      <c r="A128" s="154"/>
      <c r="B128" s="154"/>
      <c r="C128" s="600" t="s">
        <v>26</v>
      </c>
      <c r="D128" s="600" t="s">
        <v>27</v>
      </c>
      <c r="E128" s="600" t="s">
        <v>3</v>
      </c>
      <c r="F128" s="603" t="s">
        <v>28</v>
      </c>
      <c r="G128" s="604"/>
      <c r="H128" s="609" t="s">
        <v>29</v>
      </c>
      <c r="I128" s="610"/>
      <c r="J128" s="611"/>
      <c r="K128" s="612" t="s">
        <v>30</v>
      </c>
      <c r="L128" s="614"/>
      <c r="M128" s="615" t="s">
        <v>31</v>
      </c>
      <c r="N128" s="616"/>
      <c r="O128" s="661" t="s">
        <v>593</v>
      </c>
      <c r="P128" s="662"/>
      <c r="Q128" s="154"/>
      <c r="R128" s="154"/>
      <c r="S128" s="154"/>
      <c r="T128" s="154"/>
      <c r="U128" s="154"/>
      <c r="V128" s="154"/>
    </row>
    <row r="129" spans="1:23" s="257" customFormat="1" ht="30" customHeight="1" x14ac:dyDescent="0.2">
      <c r="A129" s="154"/>
      <c r="B129" s="154"/>
      <c r="C129" s="601"/>
      <c r="D129" s="601"/>
      <c r="E129" s="601"/>
      <c r="F129" s="605"/>
      <c r="G129" s="606"/>
      <c r="H129" s="670" t="s">
        <v>4</v>
      </c>
      <c r="I129" s="609" t="s">
        <v>198</v>
      </c>
      <c r="J129" s="611"/>
      <c r="K129" s="619" t="s">
        <v>259</v>
      </c>
      <c r="L129" s="619" t="s">
        <v>260</v>
      </c>
      <c r="M129" s="621" t="s">
        <v>34</v>
      </c>
      <c r="N129" s="621" t="s">
        <v>35</v>
      </c>
      <c r="O129" s="659" t="s">
        <v>594</v>
      </c>
      <c r="P129" s="659" t="s">
        <v>595</v>
      </c>
      <c r="Q129" s="154"/>
      <c r="R129" s="154"/>
      <c r="S129" s="154"/>
      <c r="T129" s="154"/>
      <c r="U129" s="154"/>
      <c r="V129" s="154"/>
    </row>
    <row r="130" spans="1:23" s="257" customFormat="1" ht="49.5" customHeight="1" x14ac:dyDescent="0.2">
      <c r="A130" s="154"/>
      <c r="B130" s="154"/>
      <c r="C130" s="601"/>
      <c r="D130" s="601"/>
      <c r="E130" s="601"/>
      <c r="F130" s="607"/>
      <c r="G130" s="608"/>
      <c r="H130" s="670"/>
      <c r="I130" s="222" t="s">
        <v>261</v>
      </c>
      <c r="J130" s="116" t="s">
        <v>262</v>
      </c>
      <c r="K130" s="620"/>
      <c r="L130" s="620"/>
      <c r="M130" s="622"/>
      <c r="N130" s="622"/>
      <c r="O130" s="660"/>
      <c r="P130" s="660"/>
      <c r="Q130" s="154"/>
      <c r="R130" s="154"/>
      <c r="S130" s="154"/>
      <c r="T130" s="154"/>
      <c r="U130" s="154"/>
      <c r="V130" s="154"/>
    </row>
    <row r="131" spans="1:23" s="257" customFormat="1" ht="30" customHeight="1" x14ac:dyDescent="0.2">
      <c r="A131" s="154"/>
      <c r="B131" s="154"/>
      <c r="C131" s="602"/>
      <c r="D131" s="602"/>
      <c r="E131" s="602"/>
      <c r="F131" s="214" t="s">
        <v>12</v>
      </c>
      <c r="G131" s="220" t="s">
        <v>13</v>
      </c>
      <c r="H131" s="25" t="s">
        <v>14</v>
      </c>
      <c r="I131" s="26" t="s">
        <v>17</v>
      </c>
      <c r="J131" s="26" t="s">
        <v>17</v>
      </c>
      <c r="K131" s="219" t="s">
        <v>14</v>
      </c>
      <c r="L131" s="132" t="s">
        <v>17</v>
      </c>
      <c r="M131" s="133" t="s">
        <v>14</v>
      </c>
      <c r="N131" s="31" t="s">
        <v>17</v>
      </c>
      <c r="O131" s="232" t="s">
        <v>14</v>
      </c>
      <c r="P131" s="232" t="s">
        <v>14</v>
      </c>
      <c r="Q131" s="154"/>
      <c r="R131" s="154"/>
      <c r="S131" s="154"/>
      <c r="T131" s="154"/>
      <c r="U131" s="154"/>
      <c r="V131" s="154"/>
    </row>
    <row r="132" spans="1:23" ht="14.25" customHeight="1" x14ac:dyDescent="0.2">
      <c r="A132" s="122"/>
      <c r="B132" s="122"/>
      <c r="C132" s="623" t="s">
        <v>263</v>
      </c>
      <c r="D132" s="653" t="s">
        <v>264</v>
      </c>
      <c r="E132" s="155" t="s">
        <v>265</v>
      </c>
      <c r="F132" s="135">
        <v>1.087</v>
      </c>
      <c r="G132" s="328" t="str">
        <f>VLOOKUP(F132,DLFs!$D$14:$E$19,2,FALSE)</f>
        <v>GELL</v>
      </c>
      <c r="H132" s="137">
        <v>1.25</v>
      </c>
      <c r="I132" s="138">
        <v>0.39456999999999998</v>
      </c>
      <c r="J132" s="138">
        <v>4.2000000000000003E-2</v>
      </c>
      <c r="K132" s="137">
        <v>0.109</v>
      </c>
      <c r="L132" s="138">
        <v>8.7899999999999992E-3</v>
      </c>
      <c r="M132" s="137">
        <v>0</v>
      </c>
      <c r="N132" s="138">
        <v>0</v>
      </c>
      <c r="O132" s="329">
        <v>3.5060000000000001E-2</v>
      </c>
      <c r="P132" s="138">
        <v>0.10967</v>
      </c>
      <c r="Q132" s="122"/>
      <c r="R132" s="122"/>
      <c r="S132" s="122"/>
      <c r="T132" s="122"/>
      <c r="U132" s="122"/>
      <c r="V132" s="122"/>
    </row>
    <row r="133" spans="1:23" ht="14.25" customHeight="1" x14ac:dyDescent="0.2">
      <c r="A133" s="122"/>
      <c r="B133" s="122"/>
      <c r="C133" s="624"/>
      <c r="D133" s="654"/>
      <c r="E133" s="156" t="s">
        <v>741</v>
      </c>
      <c r="F133" s="139">
        <v>1.087</v>
      </c>
      <c r="G133" s="330" t="str">
        <f>VLOOKUP(F133,DLFs!$D$14:$E$19,2,FALSE)</f>
        <v>GELL</v>
      </c>
      <c r="H133" s="141">
        <v>1.25</v>
      </c>
      <c r="I133" s="142">
        <v>0.39456999999999998</v>
      </c>
      <c r="J133" s="142">
        <v>4.2000000000000003E-2</v>
      </c>
      <c r="K133" s="141">
        <v>0.109</v>
      </c>
      <c r="L133" s="142">
        <v>8.7899999999999992E-3</v>
      </c>
      <c r="M133" s="141">
        <v>0</v>
      </c>
      <c r="N133" s="142">
        <v>0</v>
      </c>
      <c r="O133" s="333">
        <v>0</v>
      </c>
      <c r="P133" s="142">
        <v>0</v>
      </c>
      <c r="Q133" s="122"/>
      <c r="R133" s="122"/>
      <c r="S133" s="122"/>
      <c r="T133" s="122"/>
      <c r="U133" s="122"/>
      <c r="V133" s="122"/>
    </row>
    <row r="134" spans="1:23" ht="14.25" customHeight="1" x14ac:dyDescent="0.2">
      <c r="A134" s="122"/>
      <c r="B134" s="122"/>
      <c r="C134" s="624"/>
      <c r="D134" s="654"/>
      <c r="E134" s="156" t="s">
        <v>742</v>
      </c>
      <c r="F134" s="139">
        <v>1.087</v>
      </c>
      <c r="G134" s="330" t="str">
        <f>VLOOKUP(F134,DLFs!$D$14:$E$19,2,FALSE)</f>
        <v>GELL</v>
      </c>
      <c r="H134" s="141">
        <v>1.25</v>
      </c>
      <c r="I134" s="142">
        <v>0.39456999999999998</v>
      </c>
      <c r="J134" s="142">
        <v>4.2000000000000003E-2</v>
      </c>
      <c r="K134" s="141">
        <v>0.109</v>
      </c>
      <c r="L134" s="142">
        <v>8.7899999999999992E-3</v>
      </c>
      <c r="M134" s="141">
        <v>0</v>
      </c>
      <c r="N134" s="142">
        <v>0</v>
      </c>
      <c r="O134" s="333">
        <v>3.5060000000000001E-2</v>
      </c>
      <c r="P134" s="142">
        <v>0</v>
      </c>
      <c r="Q134" s="122"/>
      <c r="R134" s="122"/>
      <c r="S134" s="122"/>
      <c r="T134" s="122"/>
      <c r="U134" s="122"/>
      <c r="V134" s="122"/>
    </row>
    <row r="135" spans="1:23" ht="14.25" customHeight="1" x14ac:dyDescent="0.2">
      <c r="A135" s="122"/>
      <c r="B135" s="122"/>
      <c r="C135" s="624"/>
      <c r="D135" s="655"/>
      <c r="E135" s="258" t="s">
        <v>743</v>
      </c>
      <c r="F135" s="144">
        <v>1.087</v>
      </c>
      <c r="G135" s="331" t="str">
        <f>VLOOKUP(F135,DLFs!$D$14:$E$19,2,FALSE)</f>
        <v>GELL</v>
      </c>
      <c r="H135" s="146">
        <v>1.25</v>
      </c>
      <c r="I135" s="147">
        <v>0.39456999999999998</v>
      </c>
      <c r="J135" s="147">
        <v>4.2000000000000003E-2</v>
      </c>
      <c r="K135" s="146">
        <v>0.109</v>
      </c>
      <c r="L135" s="147">
        <v>8.7899999999999992E-3</v>
      </c>
      <c r="M135" s="146">
        <v>0</v>
      </c>
      <c r="N135" s="147">
        <v>0</v>
      </c>
      <c r="O135" s="332">
        <v>0</v>
      </c>
      <c r="P135" s="147">
        <v>0.10967</v>
      </c>
      <c r="Q135" s="122"/>
      <c r="R135" s="122"/>
      <c r="S135" s="122"/>
      <c r="T135" s="122"/>
      <c r="U135" s="122"/>
      <c r="V135" s="122"/>
    </row>
    <row r="136" spans="1:23" s="241" customFormat="1" ht="14.25" customHeight="1" x14ac:dyDescent="0.2">
      <c r="A136" s="3"/>
      <c r="B136" s="3"/>
      <c r="C136" s="624"/>
      <c r="D136" s="653" t="s">
        <v>266</v>
      </c>
      <c r="E136" s="155" t="s">
        <v>267</v>
      </c>
      <c r="F136" s="135">
        <v>1.087</v>
      </c>
      <c r="G136" s="328" t="str">
        <f>VLOOKUP(F136,DLFs!$D$14:$E$19,2,FALSE)</f>
        <v>GELL</v>
      </c>
      <c r="H136" s="137">
        <v>1.25</v>
      </c>
      <c r="I136" s="138">
        <v>0.39456999999999998</v>
      </c>
      <c r="J136" s="138">
        <v>4.2000000000000003E-2</v>
      </c>
      <c r="K136" s="137">
        <v>0.17699999999999999</v>
      </c>
      <c r="L136" s="138">
        <v>1.0619999999999999E-2</v>
      </c>
      <c r="M136" s="137">
        <v>0</v>
      </c>
      <c r="N136" s="138">
        <v>0</v>
      </c>
      <c r="O136" s="329">
        <v>3.5060000000000001E-2</v>
      </c>
      <c r="P136" s="138">
        <v>0.10967</v>
      </c>
      <c r="Q136" s="11"/>
      <c r="R136" s="11"/>
      <c r="S136" s="11"/>
      <c r="T136" s="122"/>
      <c r="U136" s="122"/>
      <c r="V136" s="122"/>
      <c r="W136" s="172"/>
    </row>
    <row r="137" spans="1:23" s="241" customFormat="1" ht="14.25" customHeight="1" x14ac:dyDescent="0.2">
      <c r="A137" s="3"/>
      <c r="B137" s="3"/>
      <c r="C137" s="624"/>
      <c r="D137" s="654"/>
      <c r="E137" s="156" t="s">
        <v>744</v>
      </c>
      <c r="F137" s="139">
        <v>1.087</v>
      </c>
      <c r="G137" s="330" t="str">
        <f>VLOOKUP(F137,DLFs!$D$14:$E$19,2,FALSE)</f>
        <v>GELL</v>
      </c>
      <c r="H137" s="141">
        <v>1.25</v>
      </c>
      <c r="I137" s="142">
        <v>0.39456999999999998</v>
      </c>
      <c r="J137" s="142">
        <v>4.2000000000000003E-2</v>
      </c>
      <c r="K137" s="141">
        <v>0.17699999999999999</v>
      </c>
      <c r="L137" s="142">
        <v>1.0619999999999999E-2</v>
      </c>
      <c r="M137" s="141">
        <v>0</v>
      </c>
      <c r="N137" s="142">
        <v>0</v>
      </c>
      <c r="O137" s="333">
        <v>0</v>
      </c>
      <c r="P137" s="142">
        <v>0</v>
      </c>
      <c r="Q137" s="11"/>
      <c r="R137" s="11"/>
      <c r="S137" s="11"/>
      <c r="T137" s="122"/>
      <c r="U137" s="122"/>
      <c r="V137" s="122"/>
      <c r="W137" s="172"/>
    </row>
    <row r="138" spans="1:23" s="241" customFormat="1" ht="14.25" customHeight="1" x14ac:dyDescent="0.2">
      <c r="A138" s="3"/>
      <c r="B138" s="3"/>
      <c r="C138" s="624"/>
      <c r="D138" s="654"/>
      <c r="E138" s="156" t="s">
        <v>745</v>
      </c>
      <c r="F138" s="139">
        <v>1.087</v>
      </c>
      <c r="G138" s="330" t="str">
        <f>VLOOKUP(F138,DLFs!$D$14:$E$19,2,FALSE)</f>
        <v>GELL</v>
      </c>
      <c r="H138" s="141">
        <v>1.25</v>
      </c>
      <c r="I138" s="142">
        <v>0.39456999999999998</v>
      </c>
      <c r="J138" s="142">
        <v>4.2000000000000003E-2</v>
      </c>
      <c r="K138" s="141">
        <v>0.17699999999999999</v>
      </c>
      <c r="L138" s="142">
        <v>1.0619999999999999E-2</v>
      </c>
      <c r="M138" s="141">
        <v>0</v>
      </c>
      <c r="N138" s="142">
        <v>0</v>
      </c>
      <c r="O138" s="333">
        <v>3.5060000000000001E-2</v>
      </c>
      <c r="P138" s="142">
        <v>0</v>
      </c>
      <c r="Q138" s="11"/>
      <c r="R138" s="11"/>
      <c r="S138" s="11"/>
      <c r="T138" s="122"/>
      <c r="U138" s="122"/>
      <c r="V138" s="122"/>
      <c r="W138" s="172"/>
    </row>
    <row r="139" spans="1:23" s="241" customFormat="1" ht="14.25" customHeight="1" x14ac:dyDescent="0.2">
      <c r="A139" s="3"/>
      <c r="B139" s="3"/>
      <c r="C139" s="624"/>
      <c r="D139" s="655"/>
      <c r="E139" s="258" t="s">
        <v>746</v>
      </c>
      <c r="F139" s="144">
        <v>1.087</v>
      </c>
      <c r="G139" s="331" t="str">
        <f>VLOOKUP(F139,DLFs!$D$14:$E$19,2,FALSE)</f>
        <v>GELL</v>
      </c>
      <c r="H139" s="146">
        <v>1.25</v>
      </c>
      <c r="I139" s="147">
        <v>0.39456999999999998</v>
      </c>
      <c r="J139" s="147">
        <v>4.2000000000000003E-2</v>
      </c>
      <c r="K139" s="146">
        <v>0.17699999999999999</v>
      </c>
      <c r="L139" s="147">
        <v>1.0619999999999999E-2</v>
      </c>
      <c r="M139" s="146">
        <v>0</v>
      </c>
      <c r="N139" s="147">
        <v>0</v>
      </c>
      <c r="O139" s="332">
        <v>0</v>
      </c>
      <c r="P139" s="147">
        <v>0.10967</v>
      </c>
      <c r="Q139" s="11"/>
      <c r="R139" s="11"/>
      <c r="S139" s="11"/>
      <c r="T139" s="122"/>
      <c r="U139" s="122"/>
      <c r="V139" s="122"/>
      <c r="W139" s="172"/>
    </row>
    <row r="140" spans="1:23" ht="14.25" customHeight="1" x14ac:dyDescent="0.2">
      <c r="A140" s="122"/>
      <c r="B140" s="122"/>
      <c r="C140" s="624"/>
      <c r="D140" s="653" t="s">
        <v>268</v>
      </c>
      <c r="E140" s="158" t="s">
        <v>269</v>
      </c>
      <c r="F140" s="135">
        <v>1.087</v>
      </c>
      <c r="G140" s="328" t="str">
        <f>VLOOKUP(F140,DLFs!$D$14:$E$19,2,FALSE)</f>
        <v>GELL</v>
      </c>
      <c r="H140" s="137">
        <v>1.25</v>
      </c>
      <c r="I140" s="138">
        <v>0.39456999999999998</v>
      </c>
      <c r="J140" s="138">
        <v>4.2000000000000003E-2</v>
      </c>
      <c r="K140" s="137">
        <v>0.30099999999999999</v>
      </c>
      <c r="L140" s="138">
        <v>1.3350000000000001E-2</v>
      </c>
      <c r="M140" s="137">
        <v>0</v>
      </c>
      <c r="N140" s="138">
        <v>0</v>
      </c>
      <c r="O140" s="329">
        <v>3.5060000000000001E-2</v>
      </c>
      <c r="P140" s="138">
        <v>0.10967</v>
      </c>
      <c r="Q140" s="3"/>
      <c r="R140" s="3"/>
      <c r="S140" s="3"/>
      <c r="T140" s="122"/>
      <c r="U140" s="122"/>
      <c r="V140" s="122"/>
    </row>
    <row r="141" spans="1:23" ht="14.25" customHeight="1" x14ac:dyDescent="0.2">
      <c r="A141" s="122"/>
      <c r="B141" s="122"/>
      <c r="C141" s="624"/>
      <c r="D141" s="654"/>
      <c r="E141" s="157" t="s">
        <v>747</v>
      </c>
      <c r="F141" s="139">
        <v>1.087</v>
      </c>
      <c r="G141" s="330" t="str">
        <f>VLOOKUP(F141,DLFs!$D$14:$E$19,2,FALSE)</f>
        <v>GELL</v>
      </c>
      <c r="H141" s="141">
        <v>1.25</v>
      </c>
      <c r="I141" s="142">
        <v>0.39456999999999998</v>
      </c>
      <c r="J141" s="142">
        <v>4.2000000000000003E-2</v>
      </c>
      <c r="K141" s="141">
        <v>0.30099999999999999</v>
      </c>
      <c r="L141" s="142">
        <v>1.3350000000000001E-2</v>
      </c>
      <c r="M141" s="141">
        <v>0</v>
      </c>
      <c r="N141" s="142">
        <v>0</v>
      </c>
      <c r="O141" s="333">
        <v>0</v>
      </c>
      <c r="P141" s="142">
        <v>0</v>
      </c>
      <c r="Q141" s="3"/>
      <c r="R141" s="3"/>
      <c r="S141" s="3"/>
      <c r="T141" s="122"/>
      <c r="U141" s="122"/>
      <c r="V141" s="122"/>
    </row>
    <row r="142" spans="1:23" ht="14.25" customHeight="1" x14ac:dyDescent="0.2">
      <c r="A142" s="122"/>
      <c r="B142" s="122"/>
      <c r="C142" s="624"/>
      <c r="D142" s="654"/>
      <c r="E142" s="157" t="s">
        <v>748</v>
      </c>
      <c r="F142" s="139">
        <v>1.087</v>
      </c>
      <c r="G142" s="330" t="str">
        <f>VLOOKUP(F142,DLFs!$D$14:$E$19,2,FALSE)</f>
        <v>GELL</v>
      </c>
      <c r="H142" s="141">
        <v>1.25</v>
      </c>
      <c r="I142" s="142">
        <v>0.39456999999999998</v>
      </c>
      <c r="J142" s="142">
        <v>4.2000000000000003E-2</v>
      </c>
      <c r="K142" s="141">
        <v>0.30099999999999999</v>
      </c>
      <c r="L142" s="142">
        <v>1.3350000000000001E-2</v>
      </c>
      <c r="M142" s="141">
        <v>0</v>
      </c>
      <c r="N142" s="142">
        <v>0</v>
      </c>
      <c r="O142" s="333">
        <v>3.5060000000000001E-2</v>
      </c>
      <c r="P142" s="142">
        <v>0</v>
      </c>
      <c r="Q142" s="3"/>
      <c r="R142" s="3"/>
      <c r="S142" s="3"/>
      <c r="T142" s="122"/>
      <c r="U142" s="122"/>
      <c r="V142" s="122"/>
    </row>
    <row r="143" spans="1:23" ht="14.25" customHeight="1" x14ac:dyDescent="0.2">
      <c r="A143" s="122"/>
      <c r="B143" s="122"/>
      <c r="C143" s="624"/>
      <c r="D143" s="655"/>
      <c r="E143" s="143" t="s">
        <v>749</v>
      </c>
      <c r="F143" s="144">
        <v>1.087</v>
      </c>
      <c r="G143" s="331" t="str">
        <f>VLOOKUP(F143,DLFs!$D$14:$E$19,2,FALSE)</f>
        <v>GELL</v>
      </c>
      <c r="H143" s="146">
        <v>1.25</v>
      </c>
      <c r="I143" s="147">
        <v>0.39456999999999998</v>
      </c>
      <c r="J143" s="147">
        <v>4.2000000000000003E-2</v>
      </c>
      <c r="K143" s="146">
        <v>0.30099999999999999</v>
      </c>
      <c r="L143" s="147">
        <v>1.3350000000000001E-2</v>
      </c>
      <c r="M143" s="146">
        <v>0</v>
      </c>
      <c r="N143" s="147">
        <v>0</v>
      </c>
      <c r="O143" s="332">
        <v>0</v>
      </c>
      <c r="P143" s="147">
        <v>0.10967</v>
      </c>
      <c r="Q143" s="3"/>
      <c r="R143" s="3"/>
      <c r="S143" s="3"/>
      <c r="T143" s="122"/>
      <c r="U143" s="122"/>
      <c r="V143" s="122"/>
    </row>
    <row r="144" spans="1:23" ht="14.25" customHeight="1" x14ac:dyDescent="0.2">
      <c r="A144" s="122"/>
      <c r="B144" s="122"/>
      <c r="C144" s="624"/>
      <c r="D144" s="653" t="s">
        <v>270</v>
      </c>
      <c r="E144" s="158" t="s">
        <v>271</v>
      </c>
      <c r="F144" s="135">
        <v>1.171</v>
      </c>
      <c r="G144" s="328" t="str">
        <f>VLOOKUP(F144,DLFs!$F$14:$G$19,2,FALSE)</f>
        <v>GWLL</v>
      </c>
      <c r="H144" s="137">
        <v>2</v>
      </c>
      <c r="I144" s="138">
        <v>0.98773999999999995</v>
      </c>
      <c r="J144" s="138">
        <v>0.22</v>
      </c>
      <c r="K144" s="137">
        <v>0.109</v>
      </c>
      <c r="L144" s="138">
        <v>8.7899999999999992E-3</v>
      </c>
      <c r="M144" s="137">
        <v>0</v>
      </c>
      <c r="N144" s="138">
        <v>0</v>
      </c>
      <c r="O144" s="329">
        <v>3.5060000000000001E-2</v>
      </c>
      <c r="P144" s="138">
        <v>0.10967</v>
      </c>
      <c r="Q144" s="3"/>
      <c r="R144" s="3"/>
      <c r="S144" s="3"/>
      <c r="T144" s="122"/>
      <c r="U144" s="122"/>
      <c r="V144" s="122"/>
    </row>
    <row r="145" spans="1:22" ht="14.25" customHeight="1" x14ac:dyDescent="0.2">
      <c r="A145" s="122"/>
      <c r="B145" s="122"/>
      <c r="C145" s="624"/>
      <c r="D145" s="654"/>
      <c r="E145" s="157" t="s">
        <v>750</v>
      </c>
      <c r="F145" s="139">
        <v>1.171</v>
      </c>
      <c r="G145" s="330" t="str">
        <f>VLOOKUP(F145,DLFs!$F$14:$G$19,2,FALSE)</f>
        <v>GWLL</v>
      </c>
      <c r="H145" s="141">
        <v>2</v>
      </c>
      <c r="I145" s="142">
        <v>0.98773999999999995</v>
      </c>
      <c r="J145" s="142">
        <v>0.22</v>
      </c>
      <c r="K145" s="141">
        <v>0.109</v>
      </c>
      <c r="L145" s="142">
        <v>8.7899999999999992E-3</v>
      </c>
      <c r="M145" s="141">
        <v>0</v>
      </c>
      <c r="N145" s="142">
        <v>0</v>
      </c>
      <c r="O145" s="333">
        <v>0</v>
      </c>
      <c r="P145" s="142">
        <v>0</v>
      </c>
      <c r="Q145" s="3"/>
      <c r="R145" s="3"/>
      <c r="S145" s="3"/>
      <c r="T145" s="122"/>
      <c r="U145" s="122"/>
      <c r="V145" s="122"/>
    </row>
    <row r="146" spans="1:22" ht="14.25" customHeight="1" x14ac:dyDescent="0.2">
      <c r="A146" s="122"/>
      <c r="B146" s="122"/>
      <c r="C146" s="624"/>
      <c r="D146" s="654"/>
      <c r="E146" s="157" t="s">
        <v>751</v>
      </c>
      <c r="F146" s="139">
        <v>1.171</v>
      </c>
      <c r="G146" s="330" t="str">
        <f>VLOOKUP(F146,DLFs!$F$14:$G$19,2,FALSE)</f>
        <v>GWLL</v>
      </c>
      <c r="H146" s="141">
        <v>2</v>
      </c>
      <c r="I146" s="142">
        <v>0.98773999999999995</v>
      </c>
      <c r="J146" s="142">
        <v>0.22</v>
      </c>
      <c r="K146" s="141">
        <v>0.109</v>
      </c>
      <c r="L146" s="142">
        <v>8.7899999999999992E-3</v>
      </c>
      <c r="M146" s="141">
        <v>0</v>
      </c>
      <c r="N146" s="142">
        <v>0</v>
      </c>
      <c r="O146" s="333">
        <v>3.5060000000000001E-2</v>
      </c>
      <c r="P146" s="142">
        <v>0</v>
      </c>
      <c r="Q146" s="3"/>
      <c r="R146" s="3"/>
      <c r="S146" s="3"/>
      <c r="T146" s="122"/>
      <c r="U146" s="122"/>
      <c r="V146" s="122"/>
    </row>
    <row r="147" spans="1:22" ht="14.25" customHeight="1" x14ac:dyDescent="0.2">
      <c r="A147" s="122"/>
      <c r="B147" s="122"/>
      <c r="C147" s="624"/>
      <c r="D147" s="655"/>
      <c r="E147" s="143" t="s">
        <v>752</v>
      </c>
      <c r="F147" s="144">
        <v>1.171</v>
      </c>
      <c r="G147" s="331" t="str">
        <f>VLOOKUP(F147,DLFs!$F$14:$G$19,2,FALSE)</f>
        <v>GWLL</v>
      </c>
      <c r="H147" s="146">
        <v>2</v>
      </c>
      <c r="I147" s="147">
        <v>0.98773999999999995</v>
      </c>
      <c r="J147" s="147">
        <v>0.22</v>
      </c>
      <c r="K147" s="146">
        <v>0.109</v>
      </c>
      <c r="L147" s="147">
        <v>8.7899999999999992E-3</v>
      </c>
      <c r="M147" s="146">
        <v>0</v>
      </c>
      <c r="N147" s="147">
        <v>0</v>
      </c>
      <c r="O147" s="332">
        <v>0</v>
      </c>
      <c r="P147" s="147">
        <v>0.10967</v>
      </c>
      <c r="Q147" s="3"/>
      <c r="R147" s="3"/>
      <c r="S147" s="3"/>
      <c r="T147" s="122"/>
      <c r="U147" s="122"/>
      <c r="V147" s="122"/>
    </row>
    <row r="148" spans="1:22" ht="14.25" customHeight="1" x14ac:dyDescent="0.2">
      <c r="A148" s="122"/>
      <c r="B148" s="122"/>
      <c r="C148" s="624"/>
      <c r="D148" s="653" t="s">
        <v>272</v>
      </c>
      <c r="E148" s="158" t="s">
        <v>273</v>
      </c>
      <c r="F148" s="135">
        <v>1.171</v>
      </c>
      <c r="G148" s="328" t="str">
        <f>VLOOKUP(F148,DLFs!$F$14:$G$19,2,FALSE)</f>
        <v>GWLL</v>
      </c>
      <c r="H148" s="137">
        <v>2</v>
      </c>
      <c r="I148" s="138">
        <v>0.98773999999999995</v>
      </c>
      <c r="J148" s="138">
        <v>0.22</v>
      </c>
      <c r="K148" s="137">
        <v>0.17699999999999999</v>
      </c>
      <c r="L148" s="138">
        <v>1.0619999999999999E-2</v>
      </c>
      <c r="M148" s="137">
        <v>0</v>
      </c>
      <c r="N148" s="138">
        <v>0</v>
      </c>
      <c r="O148" s="329">
        <v>3.5060000000000001E-2</v>
      </c>
      <c r="P148" s="138">
        <v>0.10967</v>
      </c>
      <c r="Q148" s="3"/>
      <c r="R148" s="3"/>
      <c r="S148" s="3"/>
      <c r="T148" s="122"/>
      <c r="U148" s="122"/>
      <c r="V148" s="122"/>
    </row>
    <row r="149" spans="1:22" ht="14.25" customHeight="1" x14ac:dyDescent="0.2">
      <c r="A149" s="122"/>
      <c r="B149" s="122"/>
      <c r="C149" s="624"/>
      <c r="D149" s="654"/>
      <c r="E149" s="157" t="s">
        <v>753</v>
      </c>
      <c r="F149" s="139">
        <v>1.171</v>
      </c>
      <c r="G149" s="330" t="str">
        <f>VLOOKUP(F149,DLFs!$F$14:$G$19,2,FALSE)</f>
        <v>GWLL</v>
      </c>
      <c r="H149" s="141">
        <v>2</v>
      </c>
      <c r="I149" s="142">
        <v>0.98773999999999995</v>
      </c>
      <c r="J149" s="142">
        <v>0.22</v>
      </c>
      <c r="K149" s="141">
        <v>0.17699999999999999</v>
      </c>
      <c r="L149" s="142">
        <v>1.0619999999999999E-2</v>
      </c>
      <c r="M149" s="141">
        <v>0</v>
      </c>
      <c r="N149" s="142">
        <v>0</v>
      </c>
      <c r="O149" s="333">
        <v>0</v>
      </c>
      <c r="P149" s="142">
        <v>0</v>
      </c>
      <c r="Q149" s="3"/>
      <c r="R149" s="3"/>
      <c r="S149" s="3"/>
      <c r="T149" s="122"/>
      <c r="U149" s="122"/>
      <c r="V149" s="122"/>
    </row>
    <row r="150" spans="1:22" ht="14.25" customHeight="1" x14ac:dyDescent="0.2">
      <c r="A150" s="122"/>
      <c r="B150" s="122"/>
      <c r="C150" s="624"/>
      <c r="D150" s="654"/>
      <c r="E150" s="157" t="s">
        <v>754</v>
      </c>
      <c r="F150" s="139">
        <v>1.171</v>
      </c>
      <c r="G150" s="330" t="str">
        <f>VLOOKUP(F150,DLFs!$F$14:$G$19,2,FALSE)</f>
        <v>GWLL</v>
      </c>
      <c r="H150" s="141">
        <v>2</v>
      </c>
      <c r="I150" s="142">
        <v>0.98773999999999995</v>
      </c>
      <c r="J150" s="142">
        <v>0.22</v>
      </c>
      <c r="K150" s="141">
        <v>0.17699999999999999</v>
      </c>
      <c r="L150" s="142">
        <v>1.0619999999999999E-2</v>
      </c>
      <c r="M150" s="141">
        <v>0</v>
      </c>
      <c r="N150" s="142">
        <v>0</v>
      </c>
      <c r="O150" s="333">
        <v>3.5060000000000001E-2</v>
      </c>
      <c r="P150" s="142">
        <v>0</v>
      </c>
      <c r="Q150" s="3"/>
      <c r="R150" s="3"/>
      <c r="S150" s="3"/>
      <c r="T150" s="122"/>
      <c r="U150" s="122"/>
      <c r="V150" s="122"/>
    </row>
    <row r="151" spans="1:22" ht="14.25" customHeight="1" x14ac:dyDescent="0.2">
      <c r="A151" s="122"/>
      <c r="B151" s="122"/>
      <c r="C151" s="624"/>
      <c r="D151" s="655"/>
      <c r="E151" s="143" t="s">
        <v>755</v>
      </c>
      <c r="F151" s="144">
        <v>1.171</v>
      </c>
      <c r="G151" s="331" t="str">
        <f>VLOOKUP(F151,DLFs!$F$14:$G$19,2,FALSE)</f>
        <v>GWLL</v>
      </c>
      <c r="H151" s="146">
        <v>2</v>
      </c>
      <c r="I151" s="147">
        <v>0.98773999999999995</v>
      </c>
      <c r="J151" s="147">
        <v>0.22</v>
      </c>
      <c r="K151" s="146">
        <v>0.17699999999999999</v>
      </c>
      <c r="L151" s="147">
        <v>1.0619999999999999E-2</v>
      </c>
      <c r="M151" s="146">
        <v>0</v>
      </c>
      <c r="N151" s="147">
        <v>0</v>
      </c>
      <c r="O151" s="332">
        <v>0</v>
      </c>
      <c r="P151" s="147">
        <v>0.10967</v>
      </c>
      <c r="Q151" s="3"/>
      <c r="R151" s="3"/>
      <c r="S151" s="3"/>
      <c r="T151" s="122"/>
      <c r="U151" s="122"/>
      <c r="V151" s="122"/>
    </row>
    <row r="152" spans="1:22" ht="14.25" customHeight="1" x14ac:dyDescent="0.2">
      <c r="A152" s="122"/>
      <c r="B152" s="122"/>
      <c r="C152" s="624"/>
      <c r="D152" s="653" t="s">
        <v>274</v>
      </c>
      <c r="E152" s="158" t="s">
        <v>275</v>
      </c>
      <c r="F152" s="135">
        <v>1.171</v>
      </c>
      <c r="G152" s="328" t="str">
        <f>VLOOKUP(F152,DLFs!$F$14:$G$19,2,FALSE)</f>
        <v>GWLL</v>
      </c>
      <c r="H152" s="137">
        <v>2</v>
      </c>
      <c r="I152" s="138">
        <v>0.98773999999999995</v>
      </c>
      <c r="J152" s="138">
        <v>0.22</v>
      </c>
      <c r="K152" s="137">
        <v>0.30099999999999999</v>
      </c>
      <c r="L152" s="138">
        <v>1.3350000000000001E-2</v>
      </c>
      <c r="M152" s="137">
        <v>0</v>
      </c>
      <c r="N152" s="138">
        <v>0</v>
      </c>
      <c r="O152" s="329">
        <v>3.5060000000000001E-2</v>
      </c>
      <c r="P152" s="138">
        <v>0.10967</v>
      </c>
      <c r="Q152" s="3"/>
      <c r="R152" s="3"/>
      <c r="S152" s="3"/>
      <c r="T152" s="122"/>
      <c r="U152" s="122"/>
      <c r="V152" s="122"/>
    </row>
    <row r="153" spans="1:22" ht="14.25" customHeight="1" x14ac:dyDescent="0.2">
      <c r="A153" s="122"/>
      <c r="B153" s="122"/>
      <c r="C153" s="624"/>
      <c r="D153" s="654"/>
      <c r="E153" s="157" t="s">
        <v>756</v>
      </c>
      <c r="F153" s="139">
        <v>1.171</v>
      </c>
      <c r="G153" s="330" t="str">
        <f>VLOOKUP(F153,DLFs!$F$14:$G$19,2,FALSE)</f>
        <v>GWLL</v>
      </c>
      <c r="H153" s="141">
        <v>2</v>
      </c>
      <c r="I153" s="142">
        <v>0.98773999999999995</v>
      </c>
      <c r="J153" s="142">
        <v>0.22</v>
      </c>
      <c r="K153" s="141">
        <v>0.30099999999999999</v>
      </c>
      <c r="L153" s="142">
        <v>1.3350000000000001E-2</v>
      </c>
      <c r="M153" s="141">
        <v>0</v>
      </c>
      <c r="N153" s="142">
        <v>0</v>
      </c>
      <c r="O153" s="333">
        <v>0</v>
      </c>
      <c r="P153" s="142">
        <v>0</v>
      </c>
      <c r="Q153" s="3"/>
      <c r="R153" s="3"/>
      <c r="S153" s="3"/>
      <c r="T153" s="122"/>
      <c r="U153" s="122"/>
      <c r="V153" s="122"/>
    </row>
    <row r="154" spans="1:22" ht="14.25" customHeight="1" x14ac:dyDescent="0.2">
      <c r="A154" s="122"/>
      <c r="B154" s="122"/>
      <c r="C154" s="624"/>
      <c r="D154" s="654"/>
      <c r="E154" s="157" t="s">
        <v>757</v>
      </c>
      <c r="F154" s="139">
        <v>1.171</v>
      </c>
      <c r="G154" s="330" t="str">
        <f>VLOOKUP(F154,DLFs!$F$14:$G$19,2,FALSE)</f>
        <v>GWLL</v>
      </c>
      <c r="H154" s="141">
        <v>2</v>
      </c>
      <c r="I154" s="142">
        <v>0.98773999999999995</v>
      </c>
      <c r="J154" s="142">
        <v>0.22</v>
      </c>
      <c r="K154" s="141">
        <v>0.30099999999999999</v>
      </c>
      <c r="L154" s="142">
        <v>1.3350000000000001E-2</v>
      </c>
      <c r="M154" s="141">
        <v>0</v>
      </c>
      <c r="N154" s="142">
        <v>0</v>
      </c>
      <c r="O154" s="333">
        <v>3.5060000000000001E-2</v>
      </c>
      <c r="P154" s="142">
        <v>0</v>
      </c>
      <c r="Q154" s="3"/>
      <c r="R154" s="3"/>
      <c r="S154" s="3"/>
      <c r="T154" s="122"/>
      <c r="U154" s="122"/>
      <c r="V154" s="122"/>
    </row>
    <row r="155" spans="1:22" ht="14.25" customHeight="1" x14ac:dyDescent="0.2">
      <c r="A155" s="122"/>
      <c r="B155" s="122"/>
      <c r="C155" s="624"/>
      <c r="D155" s="655"/>
      <c r="E155" s="143" t="s">
        <v>758</v>
      </c>
      <c r="F155" s="144">
        <v>1.171</v>
      </c>
      <c r="G155" s="331" t="str">
        <f>VLOOKUP(F155,DLFs!$F$14:$G$19,2,FALSE)</f>
        <v>GWLL</v>
      </c>
      <c r="H155" s="146">
        <v>2</v>
      </c>
      <c r="I155" s="147">
        <v>0.98773999999999995</v>
      </c>
      <c r="J155" s="147">
        <v>0.22</v>
      </c>
      <c r="K155" s="146">
        <v>0.30099999999999999</v>
      </c>
      <c r="L155" s="147">
        <v>1.3350000000000001E-2</v>
      </c>
      <c r="M155" s="146">
        <v>0</v>
      </c>
      <c r="N155" s="147">
        <v>0</v>
      </c>
      <c r="O155" s="332">
        <v>0</v>
      </c>
      <c r="P155" s="147">
        <v>0.10967</v>
      </c>
      <c r="Q155" s="3"/>
      <c r="R155" s="3"/>
      <c r="S155" s="3"/>
      <c r="T155" s="122"/>
      <c r="U155" s="122"/>
      <c r="V155" s="122"/>
    </row>
    <row r="156" spans="1:22" ht="14.25" customHeight="1" x14ac:dyDescent="0.2">
      <c r="A156" s="122"/>
      <c r="B156" s="122"/>
      <c r="C156" s="624"/>
      <c r="D156" s="653" t="s">
        <v>276</v>
      </c>
      <c r="E156" s="158" t="s">
        <v>277</v>
      </c>
      <c r="F156" s="135">
        <v>1.073</v>
      </c>
      <c r="G156" s="328" t="str">
        <f>VLOOKUP(F156,DLFs!$H$14:$I$19,2,FALSE)</f>
        <v>GMLL</v>
      </c>
      <c r="H156" s="137">
        <v>1.25</v>
      </c>
      <c r="I156" s="138">
        <v>0.39443</v>
      </c>
      <c r="J156" s="138">
        <v>1.0999999999999999E-2</v>
      </c>
      <c r="K156" s="137">
        <v>0.13200000000000001</v>
      </c>
      <c r="L156" s="138">
        <v>7.2000000000000005E-4</v>
      </c>
      <c r="M156" s="137">
        <v>0</v>
      </c>
      <c r="N156" s="138">
        <v>0</v>
      </c>
      <c r="O156" s="329">
        <v>3.5060000000000001E-2</v>
      </c>
      <c r="P156" s="138">
        <v>0.10967</v>
      </c>
      <c r="Q156" s="3"/>
      <c r="R156" s="3"/>
      <c r="S156" s="3"/>
      <c r="T156" s="122"/>
      <c r="U156" s="122"/>
      <c r="V156" s="122"/>
    </row>
    <row r="157" spans="1:22" ht="14.25" customHeight="1" x14ac:dyDescent="0.2">
      <c r="A157" s="122"/>
      <c r="B157" s="122"/>
      <c r="C157" s="624"/>
      <c r="D157" s="654"/>
      <c r="E157" s="157" t="s">
        <v>759</v>
      </c>
      <c r="F157" s="139">
        <v>1.073</v>
      </c>
      <c r="G157" s="330" t="str">
        <f>VLOOKUP(F157,DLFs!$H$14:$I$19,2,FALSE)</f>
        <v>GMLL</v>
      </c>
      <c r="H157" s="141">
        <v>1.25</v>
      </c>
      <c r="I157" s="142">
        <v>0.39443</v>
      </c>
      <c r="J157" s="142">
        <v>1.0999999999999999E-2</v>
      </c>
      <c r="K157" s="141">
        <v>0.13200000000000001</v>
      </c>
      <c r="L157" s="142">
        <v>7.2000000000000005E-4</v>
      </c>
      <c r="M157" s="141">
        <v>0</v>
      </c>
      <c r="N157" s="142">
        <v>0</v>
      </c>
      <c r="O157" s="333">
        <v>0</v>
      </c>
      <c r="P157" s="142">
        <v>0</v>
      </c>
      <c r="Q157" s="3"/>
      <c r="R157" s="3"/>
      <c r="S157" s="3"/>
      <c r="T157" s="122"/>
      <c r="U157" s="122"/>
      <c r="V157" s="122"/>
    </row>
    <row r="158" spans="1:22" ht="14.25" customHeight="1" x14ac:dyDescent="0.2">
      <c r="A158" s="122"/>
      <c r="B158" s="122"/>
      <c r="C158" s="624"/>
      <c r="D158" s="654"/>
      <c r="E158" s="157" t="s">
        <v>760</v>
      </c>
      <c r="F158" s="139">
        <v>1.073</v>
      </c>
      <c r="G158" s="330" t="str">
        <f>VLOOKUP(F158,DLFs!$H$14:$I$19,2,FALSE)</f>
        <v>GMLL</v>
      </c>
      <c r="H158" s="141">
        <v>1.25</v>
      </c>
      <c r="I158" s="142">
        <v>0.39443</v>
      </c>
      <c r="J158" s="142">
        <v>1.0999999999999999E-2</v>
      </c>
      <c r="K158" s="141">
        <v>0.13200000000000001</v>
      </c>
      <c r="L158" s="142">
        <v>7.2000000000000005E-4</v>
      </c>
      <c r="M158" s="141">
        <v>0</v>
      </c>
      <c r="N158" s="142">
        <v>0</v>
      </c>
      <c r="O158" s="333">
        <v>3.5060000000000001E-2</v>
      </c>
      <c r="P158" s="142">
        <v>0</v>
      </c>
      <c r="Q158" s="3"/>
      <c r="R158" s="3"/>
      <c r="S158" s="3"/>
      <c r="T158" s="122"/>
      <c r="U158" s="122"/>
      <c r="V158" s="122"/>
    </row>
    <row r="159" spans="1:22" ht="14.25" customHeight="1" x14ac:dyDescent="0.2">
      <c r="A159" s="122"/>
      <c r="B159" s="122"/>
      <c r="C159" s="625"/>
      <c r="D159" s="655"/>
      <c r="E159" s="143" t="s">
        <v>761</v>
      </c>
      <c r="F159" s="144">
        <v>1.073</v>
      </c>
      <c r="G159" s="331" t="str">
        <f>VLOOKUP(F159,DLFs!$H$14:$I$19,2,FALSE)</f>
        <v>GMLL</v>
      </c>
      <c r="H159" s="146">
        <v>1.25</v>
      </c>
      <c r="I159" s="147">
        <v>0.39443</v>
      </c>
      <c r="J159" s="147">
        <v>1.0999999999999999E-2</v>
      </c>
      <c r="K159" s="146">
        <v>0.13200000000000001</v>
      </c>
      <c r="L159" s="147">
        <v>7.2000000000000005E-4</v>
      </c>
      <c r="M159" s="146">
        <v>0</v>
      </c>
      <c r="N159" s="147">
        <v>0</v>
      </c>
      <c r="O159" s="332">
        <v>0</v>
      </c>
      <c r="P159" s="147">
        <v>0.10967</v>
      </c>
      <c r="Q159" s="3"/>
      <c r="R159" s="3"/>
      <c r="S159" s="3"/>
      <c r="T159" s="122"/>
      <c r="U159" s="122"/>
      <c r="V159" s="122"/>
    </row>
    <row r="160" spans="1:22" ht="14.25" customHeight="1" x14ac:dyDescent="0.2">
      <c r="A160" s="122"/>
      <c r="B160" s="122"/>
      <c r="C160" s="623" t="s">
        <v>278</v>
      </c>
      <c r="D160" s="653" t="s">
        <v>279</v>
      </c>
      <c r="E160" s="158" t="s">
        <v>280</v>
      </c>
      <c r="F160" s="135">
        <v>1.087</v>
      </c>
      <c r="G160" s="328" t="str">
        <f>VLOOKUP(F160,DLFs!$D$14:$E$19,2,FALSE)</f>
        <v>GELL</v>
      </c>
      <c r="H160" s="137">
        <v>1.25</v>
      </c>
      <c r="I160" s="138">
        <v>0.44672000000000001</v>
      </c>
      <c r="J160" s="138">
        <v>7.9990000000000006E-2</v>
      </c>
      <c r="K160" s="137">
        <v>0.109</v>
      </c>
      <c r="L160" s="138">
        <v>8.7899999999999992E-3</v>
      </c>
      <c r="M160" s="137">
        <v>0</v>
      </c>
      <c r="N160" s="138">
        <v>0</v>
      </c>
      <c r="O160" s="329">
        <v>3.5060000000000001E-2</v>
      </c>
      <c r="P160" s="138">
        <v>0.10967</v>
      </c>
      <c r="Q160" s="3"/>
      <c r="R160" s="3"/>
      <c r="S160" s="3"/>
      <c r="T160" s="122"/>
      <c r="U160" s="122"/>
      <c r="V160" s="122"/>
    </row>
    <row r="161" spans="1:22" ht="14.25" customHeight="1" x14ac:dyDescent="0.2">
      <c r="A161" s="122"/>
      <c r="B161" s="122"/>
      <c r="C161" s="624"/>
      <c r="D161" s="654"/>
      <c r="E161" s="157" t="s">
        <v>762</v>
      </c>
      <c r="F161" s="139">
        <v>1.087</v>
      </c>
      <c r="G161" s="330" t="str">
        <f>VLOOKUP(F161,DLFs!$D$14:$E$19,2,FALSE)</f>
        <v>GELL</v>
      </c>
      <c r="H161" s="141">
        <v>1.25</v>
      </c>
      <c r="I161" s="142">
        <v>0.44672000000000001</v>
      </c>
      <c r="J161" s="142">
        <v>7.9990000000000006E-2</v>
      </c>
      <c r="K161" s="141">
        <v>0.109</v>
      </c>
      <c r="L161" s="142">
        <v>8.7899999999999992E-3</v>
      </c>
      <c r="M161" s="141">
        <v>0</v>
      </c>
      <c r="N161" s="142">
        <v>0</v>
      </c>
      <c r="O161" s="333">
        <v>0</v>
      </c>
      <c r="P161" s="142">
        <v>0</v>
      </c>
      <c r="Q161" s="3"/>
      <c r="R161" s="3"/>
      <c r="S161" s="3"/>
      <c r="T161" s="122"/>
      <c r="U161" s="122"/>
      <c r="V161" s="122"/>
    </row>
    <row r="162" spans="1:22" ht="14.25" customHeight="1" x14ac:dyDescent="0.2">
      <c r="A162" s="122"/>
      <c r="B162" s="122"/>
      <c r="C162" s="624"/>
      <c r="D162" s="654"/>
      <c r="E162" s="157" t="s">
        <v>763</v>
      </c>
      <c r="F162" s="139">
        <v>1.087</v>
      </c>
      <c r="G162" s="330" t="str">
        <f>VLOOKUP(F162,DLFs!$D$14:$E$19,2,FALSE)</f>
        <v>GELL</v>
      </c>
      <c r="H162" s="141">
        <v>1.25</v>
      </c>
      <c r="I162" s="142">
        <v>0.44672000000000001</v>
      </c>
      <c r="J162" s="142">
        <v>7.9990000000000006E-2</v>
      </c>
      <c r="K162" s="141">
        <v>0.109</v>
      </c>
      <c r="L162" s="142">
        <v>8.7899999999999992E-3</v>
      </c>
      <c r="M162" s="141">
        <v>0</v>
      </c>
      <c r="N162" s="142">
        <v>0</v>
      </c>
      <c r="O162" s="333">
        <v>3.5060000000000001E-2</v>
      </c>
      <c r="P162" s="142">
        <v>0</v>
      </c>
      <c r="Q162" s="3"/>
      <c r="R162" s="3"/>
      <c r="S162" s="3"/>
      <c r="T162" s="122"/>
      <c r="U162" s="122"/>
      <c r="V162" s="122"/>
    </row>
    <row r="163" spans="1:22" ht="14.25" customHeight="1" x14ac:dyDescent="0.2">
      <c r="A163" s="122"/>
      <c r="B163" s="122"/>
      <c r="C163" s="624"/>
      <c r="D163" s="655"/>
      <c r="E163" s="143" t="s">
        <v>764</v>
      </c>
      <c r="F163" s="144">
        <v>1.087</v>
      </c>
      <c r="G163" s="331" t="str">
        <f>VLOOKUP(F163,DLFs!$D$14:$E$19,2,FALSE)</f>
        <v>GELL</v>
      </c>
      <c r="H163" s="146">
        <v>1.25</v>
      </c>
      <c r="I163" s="147">
        <v>0.44672000000000001</v>
      </c>
      <c r="J163" s="147">
        <v>7.9990000000000006E-2</v>
      </c>
      <c r="K163" s="146">
        <v>0.109</v>
      </c>
      <c r="L163" s="147">
        <v>8.7899999999999992E-3</v>
      </c>
      <c r="M163" s="146">
        <v>0</v>
      </c>
      <c r="N163" s="147">
        <v>0</v>
      </c>
      <c r="O163" s="332">
        <v>0</v>
      </c>
      <c r="P163" s="147">
        <v>0.10967</v>
      </c>
      <c r="Q163" s="3"/>
      <c r="R163" s="3"/>
      <c r="S163" s="3"/>
      <c r="T163" s="122"/>
      <c r="U163" s="122"/>
      <c r="V163" s="122"/>
    </row>
    <row r="164" spans="1:22" ht="14.25" customHeight="1" x14ac:dyDescent="0.2">
      <c r="A164" s="122"/>
      <c r="B164" s="122"/>
      <c r="C164" s="624"/>
      <c r="D164" s="653" t="s">
        <v>281</v>
      </c>
      <c r="E164" s="158" t="s">
        <v>282</v>
      </c>
      <c r="F164" s="135">
        <v>1.087</v>
      </c>
      <c r="G164" s="328" t="str">
        <f>VLOOKUP(F164,DLFs!$D$14:$E$19,2,FALSE)</f>
        <v>GELL</v>
      </c>
      <c r="H164" s="137">
        <v>1.25</v>
      </c>
      <c r="I164" s="138">
        <v>0.44672000000000001</v>
      </c>
      <c r="J164" s="138">
        <v>7.9990000000000006E-2</v>
      </c>
      <c r="K164" s="137">
        <v>0.17699999999999999</v>
      </c>
      <c r="L164" s="138">
        <v>1.0619999999999999E-2</v>
      </c>
      <c r="M164" s="137">
        <v>0</v>
      </c>
      <c r="N164" s="138">
        <v>0</v>
      </c>
      <c r="O164" s="329">
        <v>3.5060000000000001E-2</v>
      </c>
      <c r="P164" s="138">
        <v>0.10967</v>
      </c>
      <c r="Q164" s="5"/>
      <c r="R164" s="327"/>
      <c r="S164" s="3"/>
      <c r="T164" s="122"/>
      <c r="U164" s="122"/>
      <c r="V164" s="122"/>
    </row>
    <row r="165" spans="1:22" ht="14.25" customHeight="1" x14ac:dyDescent="0.2">
      <c r="A165" s="122"/>
      <c r="B165" s="122"/>
      <c r="C165" s="624"/>
      <c r="D165" s="654"/>
      <c r="E165" s="157" t="s">
        <v>765</v>
      </c>
      <c r="F165" s="139">
        <v>1.087</v>
      </c>
      <c r="G165" s="330" t="str">
        <f>VLOOKUP(F165,DLFs!$D$14:$E$19,2,FALSE)</f>
        <v>GELL</v>
      </c>
      <c r="H165" s="141">
        <v>1.25</v>
      </c>
      <c r="I165" s="142">
        <v>0.44672000000000001</v>
      </c>
      <c r="J165" s="142">
        <v>7.9990000000000006E-2</v>
      </c>
      <c r="K165" s="141">
        <v>0.17699999999999999</v>
      </c>
      <c r="L165" s="142">
        <v>1.0619999999999999E-2</v>
      </c>
      <c r="M165" s="141">
        <v>0</v>
      </c>
      <c r="N165" s="142">
        <v>0</v>
      </c>
      <c r="O165" s="333">
        <v>0</v>
      </c>
      <c r="P165" s="142">
        <v>0</v>
      </c>
      <c r="Q165" s="3"/>
      <c r="R165" s="3"/>
      <c r="S165" s="3"/>
      <c r="T165" s="122"/>
      <c r="U165" s="122"/>
      <c r="V165" s="122"/>
    </row>
    <row r="166" spans="1:22" ht="14.25" customHeight="1" x14ac:dyDescent="0.2">
      <c r="A166" s="122"/>
      <c r="B166" s="122"/>
      <c r="C166" s="624"/>
      <c r="D166" s="654"/>
      <c r="E166" s="157" t="s">
        <v>766</v>
      </c>
      <c r="F166" s="139">
        <v>1.087</v>
      </c>
      <c r="G166" s="330" t="str">
        <f>VLOOKUP(F166,DLFs!$D$14:$E$19,2,FALSE)</f>
        <v>GELL</v>
      </c>
      <c r="H166" s="141">
        <v>1.25</v>
      </c>
      <c r="I166" s="142">
        <v>0.44672000000000001</v>
      </c>
      <c r="J166" s="142">
        <v>7.9990000000000006E-2</v>
      </c>
      <c r="K166" s="141">
        <v>0.17699999999999999</v>
      </c>
      <c r="L166" s="142">
        <v>1.0619999999999999E-2</v>
      </c>
      <c r="M166" s="141">
        <v>0</v>
      </c>
      <c r="N166" s="142">
        <v>0</v>
      </c>
      <c r="O166" s="333">
        <v>3.5060000000000001E-2</v>
      </c>
      <c r="P166" s="142">
        <v>0</v>
      </c>
      <c r="Q166" s="3"/>
      <c r="R166" s="3"/>
      <c r="S166" s="3"/>
      <c r="T166" s="122"/>
      <c r="U166" s="122"/>
      <c r="V166" s="122"/>
    </row>
    <row r="167" spans="1:22" ht="14.25" customHeight="1" x14ac:dyDescent="0.2">
      <c r="A167" s="122"/>
      <c r="B167" s="122"/>
      <c r="C167" s="624"/>
      <c r="D167" s="655"/>
      <c r="E167" s="143" t="s">
        <v>767</v>
      </c>
      <c r="F167" s="144">
        <v>1.087</v>
      </c>
      <c r="G167" s="331" t="str">
        <f>VLOOKUP(F167,DLFs!$D$14:$E$19,2,FALSE)</f>
        <v>GELL</v>
      </c>
      <c r="H167" s="146">
        <v>1.25</v>
      </c>
      <c r="I167" s="147">
        <v>0.44672000000000001</v>
      </c>
      <c r="J167" s="147">
        <v>7.9990000000000006E-2</v>
      </c>
      <c r="K167" s="146">
        <v>0.17699999999999999</v>
      </c>
      <c r="L167" s="147">
        <v>1.0619999999999999E-2</v>
      </c>
      <c r="M167" s="146">
        <v>0</v>
      </c>
      <c r="N167" s="147">
        <v>0</v>
      </c>
      <c r="O167" s="332">
        <v>0</v>
      </c>
      <c r="P167" s="147">
        <v>0.10967</v>
      </c>
      <c r="Q167" s="3"/>
      <c r="R167" s="3"/>
      <c r="S167" s="3"/>
      <c r="T167" s="122"/>
      <c r="U167" s="122"/>
      <c r="V167" s="122"/>
    </row>
    <row r="168" spans="1:22" ht="14.25" customHeight="1" x14ac:dyDescent="0.2">
      <c r="A168" s="122"/>
      <c r="B168" s="122"/>
      <c r="C168" s="624"/>
      <c r="D168" s="653" t="s">
        <v>283</v>
      </c>
      <c r="E168" s="158" t="s">
        <v>284</v>
      </c>
      <c r="F168" s="135">
        <v>1.087</v>
      </c>
      <c r="G168" s="328" t="str">
        <f>VLOOKUP(F168,DLFs!$D$14:$E$19,2,FALSE)</f>
        <v>GELL</v>
      </c>
      <c r="H168" s="137">
        <v>1.25</v>
      </c>
      <c r="I168" s="138">
        <v>0.44672000000000001</v>
      </c>
      <c r="J168" s="138">
        <v>7.9990000000000006E-2</v>
      </c>
      <c r="K168" s="137">
        <v>0.30099999999999999</v>
      </c>
      <c r="L168" s="138">
        <v>1.3350000000000001E-2</v>
      </c>
      <c r="M168" s="137">
        <v>0</v>
      </c>
      <c r="N168" s="138">
        <v>0</v>
      </c>
      <c r="O168" s="329">
        <v>3.5060000000000001E-2</v>
      </c>
      <c r="P168" s="138">
        <v>0.10967</v>
      </c>
      <c r="Q168" s="3"/>
      <c r="R168" s="3"/>
      <c r="S168" s="3"/>
      <c r="T168" s="122"/>
      <c r="U168" s="122"/>
      <c r="V168" s="122"/>
    </row>
    <row r="169" spans="1:22" ht="14.25" customHeight="1" x14ac:dyDescent="0.2">
      <c r="A169" s="122"/>
      <c r="B169" s="122"/>
      <c r="C169" s="624"/>
      <c r="D169" s="654"/>
      <c r="E169" s="157" t="s">
        <v>768</v>
      </c>
      <c r="F169" s="139">
        <v>1.087</v>
      </c>
      <c r="G169" s="330" t="str">
        <f>VLOOKUP(F169,DLFs!$D$14:$E$19,2,FALSE)</f>
        <v>GELL</v>
      </c>
      <c r="H169" s="141">
        <v>1.25</v>
      </c>
      <c r="I169" s="142">
        <v>0.44672000000000001</v>
      </c>
      <c r="J169" s="142">
        <v>7.9990000000000006E-2</v>
      </c>
      <c r="K169" s="141">
        <v>0.30099999999999999</v>
      </c>
      <c r="L169" s="142">
        <v>1.3350000000000001E-2</v>
      </c>
      <c r="M169" s="141">
        <v>0</v>
      </c>
      <c r="N169" s="142">
        <v>0</v>
      </c>
      <c r="O169" s="333">
        <v>0</v>
      </c>
      <c r="P169" s="142">
        <v>0</v>
      </c>
      <c r="Q169" s="3"/>
      <c r="R169" s="3"/>
      <c r="S169" s="3"/>
      <c r="T169" s="122"/>
      <c r="U169" s="122"/>
      <c r="V169" s="122"/>
    </row>
    <row r="170" spans="1:22" ht="14.25" customHeight="1" x14ac:dyDescent="0.2">
      <c r="A170" s="122"/>
      <c r="B170" s="122"/>
      <c r="C170" s="624"/>
      <c r="D170" s="654"/>
      <c r="E170" s="157" t="s">
        <v>769</v>
      </c>
      <c r="F170" s="139">
        <v>1.087</v>
      </c>
      <c r="G170" s="330" t="str">
        <f>VLOOKUP(F170,DLFs!$D$14:$E$19,2,FALSE)</f>
        <v>GELL</v>
      </c>
      <c r="H170" s="141">
        <v>1.25</v>
      </c>
      <c r="I170" s="142">
        <v>0.44672000000000001</v>
      </c>
      <c r="J170" s="142">
        <v>7.9990000000000006E-2</v>
      </c>
      <c r="K170" s="141">
        <v>0.30099999999999999</v>
      </c>
      <c r="L170" s="142">
        <v>1.3350000000000001E-2</v>
      </c>
      <c r="M170" s="141">
        <v>0</v>
      </c>
      <c r="N170" s="142">
        <v>0</v>
      </c>
      <c r="O170" s="333">
        <v>3.5060000000000001E-2</v>
      </c>
      <c r="P170" s="142">
        <v>0</v>
      </c>
      <c r="Q170" s="3"/>
      <c r="R170" s="3"/>
      <c r="S170" s="3"/>
      <c r="T170" s="122"/>
      <c r="U170" s="122"/>
      <c r="V170" s="122"/>
    </row>
    <row r="171" spans="1:22" ht="14.25" customHeight="1" x14ac:dyDescent="0.2">
      <c r="A171" s="122"/>
      <c r="B171" s="122"/>
      <c r="C171" s="624"/>
      <c r="D171" s="655"/>
      <c r="E171" s="143" t="s">
        <v>770</v>
      </c>
      <c r="F171" s="144">
        <v>1.087</v>
      </c>
      <c r="G171" s="331" t="str">
        <f>VLOOKUP(F171,DLFs!$D$14:$E$19,2,FALSE)</f>
        <v>GELL</v>
      </c>
      <c r="H171" s="146">
        <v>1.25</v>
      </c>
      <c r="I171" s="147">
        <v>0.44672000000000001</v>
      </c>
      <c r="J171" s="147">
        <v>7.9990000000000006E-2</v>
      </c>
      <c r="K171" s="146">
        <v>0.30099999999999999</v>
      </c>
      <c r="L171" s="147">
        <v>1.3350000000000001E-2</v>
      </c>
      <c r="M171" s="146">
        <v>0</v>
      </c>
      <c r="N171" s="147">
        <v>0</v>
      </c>
      <c r="O171" s="332">
        <v>0</v>
      </c>
      <c r="P171" s="147">
        <v>0.10967</v>
      </c>
      <c r="Q171" s="3"/>
      <c r="R171" s="3"/>
      <c r="S171" s="3"/>
      <c r="T171" s="122"/>
      <c r="U171" s="122"/>
      <c r="V171" s="122"/>
    </row>
    <row r="172" spans="1:22" ht="14.25" customHeight="1" x14ac:dyDescent="0.2">
      <c r="A172" s="122"/>
      <c r="B172" s="122"/>
      <c r="C172" s="624"/>
      <c r="D172" s="676" t="s">
        <v>285</v>
      </c>
      <c r="E172" s="157" t="s">
        <v>286</v>
      </c>
      <c r="F172" s="135">
        <v>1.171</v>
      </c>
      <c r="G172" s="328" t="str">
        <f>VLOOKUP(F172,DLFs!$F$14:$G$19,2,FALSE)</f>
        <v>GWLL</v>
      </c>
      <c r="H172" s="137">
        <v>2</v>
      </c>
      <c r="I172" s="138">
        <v>1.11829</v>
      </c>
      <c r="J172" s="138">
        <v>0.24</v>
      </c>
      <c r="K172" s="137">
        <v>0.109</v>
      </c>
      <c r="L172" s="138">
        <v>8.7899999999999992E-3</v>
      </c>
      <c r="M172" s="137">
        <v>0</v>
      </c>
      <c r="N172" s="138">
        <v>0</v>
      </c>
      <c r="O172" s="329">
        <v>3.5060000000000001E-2</v>
      </c>
      <c r="P172" s="138">
        <v>0.10967</v>
      </c>
      <c r="Q172" s="3"/>
      <c r="R172" s="3"/>
      <c r="S172" s="3"/>
      <c r="T172" s="122"/>
      <c r="U172" s="122"/>
      <c r="V172" s="122"/>
    </row>
    <row r="173" spans="1:22" ht="14.25" customHeight="1" x14ac:dyDescent="0.2">
      <c r="A173" s="122"/>
      <c r="B173" s="122"/>
      <c r="C173" s="624"/>
      <c r="D173" s="677"/>
      <c r="E173" s="157" t="s">
        <v>771</v>
      </c>
      <c r="F173" s="139">
        <v>1.171</v>
      </c>
      <c r="G173" s="330" t="str">
        <f>VLOOKUP(F173,DLFs!$F$14:$G$19,2,FALSE)</f>
        <v>GWLL</v>
      </c>
      <c r="H173" s="141">
        <v>2</v>
      </c>
      <c r="I173" s="142">
        <v>1.11829</v>
      </c>
      <c r="J173" s="142">
        <v>0.24</v>
      </c>
      <c r="K173" s="141">
        <v>0.109</v>
      </c>
      <c r="L173" s="142">
        <v>8.7899999999999992E-3</v>
      </c>
      <c r="M173" s="141">
        <v>0</v>
      </c>
      <c r="N173" s="142">
        <v>0</v>
      </c>
      <c r="O173" s="333">
        <v>0</v>
      </c>
      <c r="P173" s="142">
        <v>0</v>
      </c>
      <c r="Q173" s="3"/>
      <c r="R173" s="3"/>
      <c r="S173" s="3"/>
      <c r="T173" s="122"/>
      <c r="U173" s="122"/>
      <c r="V173" s="122"/>
    </row>
    <row r="174" spans="1:22" ht="14.25" customHeight="1" x14ac:dyDescent="0.2">
      <c r="A174" s="122"/>
      <c r="B174" s="122"/>
      <c r="C174" s="624"/>
      <c r="D174" s="677"/>
      <c r="E174" s="157" t="s">
        <v>772</v>
      </c>
      <c r="F174" s="139">
        <v>1.171</v>
      </c>
      <c r="G174" s="330" t="str">
        <f>VLOOKUP(F174,DLFs!$F$14:$G$19,2,FALSE)</f>
        <v>GWLL</v>
      </c>
      <c r="H174" s="141">
        <v>2</v>
      </c>
      <c r="I174" s="142">
        <v>1.11829</v>
      </c>
      <c r="J174" s="142">
        <v>0.24</v>
      </c>
      <c r="K174" s="141">
        <v>0.109</v>
      </c>
      <c r="L174" s="142">
        <v>8.7899999999999992E-3</v>
      </c>
      <c r="M174" s="141">
        <v>0</v>
      </c>
      <c r="N174" s="142">
        <v>0</v>
      </c>
      <c r="O174" s="333">
        <v>3.5060000000000001E-2</v>
      </c>
      <c r="P174" s="142">
        <v>0</v>
      </c>
      <c r="Q174" s="3"/>
      <c r="R174" s="3"/>
      <c r="S174" s="3"/>
      <c r="T174" s="122"/>
      <c r="U174" s="122"/>
      <c r="V174" s="122"/>
    </row>
    <row r="175" spans="1:22" ht="14.25" customHeight="1" x14ac:dyDescent="0.2">
      <c r="A175" s="122"/>
      <c r="B175" s="122"/>
      <c r="C175" s="624"/>
      <c r="D175" s="678"/>
      <c r="E175" s="157" t="s">
        <v>773</v>
      </c>
      <c r="F175" s="144">
        <v>1.171</v>
      </c>
      <c r="G175" s="331" t="str">
        <f>VLOOKUP(F175,DLFs!$F$14:$G$19,2,FALSE)</f>
        <v>GWLL</v>
      </c>
      <c r="H175" s="146">
        <v>2</v>
      </c>
      <c r="I175" s="147">
        <v>1.11829</v>
      </c>
      <c r="J175" s="147">
        <v>0.24</v>
      </c>
      <c r="K175" s="146">
        <v>0.109</v>
      </c>
      <c r="L175" s="147">
        <v>8.7899999999999992E-3</v>
      </c>
      <c r="M175" s="146">
        <v>0</v>
      </c>
      <c r="N175" s="147">
        <v>0</v>
      </c>
      <c r="O175" s="332">
        <v>0</v>
      </c>
      <c r="P175" s="147">
        <v>0.10967</v>
      </c>
      <c r="Q175" s="3"/>
      <c r="R175" s="3"/>
      <c r="S175" s="3"/>
      <c r="T175" s="122"/>
      <c r="U175" s="122"/>
      <c r="V175" s="122"/>
    </row>
    <row r="176" spans="1:22" ht="14.25" customHeight="1" x14ac:dyDescent="0.2">
      <c r="A176" s="122"/>
      <c r="B176" s="122"/>
      <c r="C176" s="624"/>
      <c r="D176" s="653" t="s">
        <v>287</v>
      </c>
      <c r="E176" s="158" t="s">
        <v>288</v>
      </c>
      <c r="F176" s="135">
        <v>1.171</v>
      </c>
      <c r="G176" s="328" t="str">
        <f>VLOOKUP(F176,DLFs!$F$14:$G$19,2,FALSE)</f>
        <v>GWLL</v>
      </c>
      <c r="H176" s="137">
        <v>2</v>
      </c>
      <c r="I176" s="138">
        <v>1.11829</v>
      </c>
      <c r="J176" s="138">
        <v>0.24</v>
      </c>
      <c r="K176" s="137">
        <v>0.17699999999999999</v>
      </c>
      <c r="L176" s="138">
        <v>1.0619999999999999E-2</v>
      </c>
      <c r="M176" s="137">
        <v>0</v>
      </c>
      <c r="N176" s="138">
        <v>0</v>
      </c>
      <c r="O176" s="329">
        <v>3.5060000000000001E-2</v>
      </c>
      <c r="P176" s="138">
        <v>0.10967</v>
      </c>
      <c r="Q176" s="3"/>
      <c r="R176" s="3"/>
      <c r="S176" s="3"/>
      <c r="T176" s="122"/>
      <c r="U176" s="122"/>
      <c r="V176" s="122"/>
    </row>
    <row r="177" spans="1:22" ht="14.25" customHeight="1" x14ac:dyDescent="0.2">
      <c r="A177" s="122"/>
      <c r="B177" s="122"/>
      <c r="C177" s="624"/>
      <c r="D177" s="654"/>
      <c r="E177" s="157" t="s">
        <v>774</v>
      </c>
      <c r="F177" s="139">
        <v>1.171</v>
      </c>
      <c r="G177" s="330" t="str">
        <f>VLOOKUP(F177,DLFs!$F$14:$G$19,2,FALSE)</f>
        <v>GWLL</v>
      </c>
      <c r="H177" s="141">
        <v>2</v>
      </c>
      <c r="I177" s="142">
        <v>1.11829</v>
      </c>
      <c r="J177" s="142">
        <v>0.24</v>
      </c>
      <c r="K177" s="141">
        <v>0.17699999999999999</v>
      </c>
      <c r="L177" s="142">
        <v>1.0619999999999999E-2</v>
      </c>
      <c r="M177" s="141">
        <v>0</v>
      </c>
      <c r="N177" s="142">
        <v>0</v>
      </c>
      <c r="O177" s="333">
        <v>0</v>
      </c>
      <c r="P177" s="142">
        <v>0</v>
      </c>
      <c r="Q177" s="3"/>
      <c r="R177" s="3"/>
      <c r="S177" s="3"/>
      <c r="T177" s="122"/>
      <c r="U177" s="122"/>
      <c r="V177" s="122"/>
    </row>
    <row r="178" spans="1:22" ht="14.25" customHeight="1" x14ac:dyDescent="0.2">
      <c r="A178" s="122"/>
      <c r="B178" s="122"/>
      <c r="C178" s="624"/>
      <c r="D178" s="654"/>
      <c r="E178" s="157" t="s">
        <v>775</v>
      </c>
      <c r="F178" s="139">
        <v>1.171</v>
      </c>
      <c r="G178" s="330" t="str">
        <f>VLOOKUP(F178,DLFs!$F$14:$G$19,2,FALSE)</f>
        <v>GWLL</v>
      </c>
      <c r="H178" s="141">
        <v>2</v>
      </c>
      <c r="I178" s="142">
        <v>1.11829</v>
      </c>
      <c r="J178" s="142">
        <v>0.24</v>
      </c>
      <c r="K178" s="141">
        <v>0.17699999999999999</v>
      </c>
      <c r="L178" s="142">
        <v>1.0619999999999999E-2</v>
      </c>
      <c r="M178" s="141">
        <v>0</v>
      </c>
      <c r="N178" s="142">
        <v>0</v>
      </c>
      <c r="O178" s="333">
        <v>3.5060000000000001E-2</v>
      </c>
      <c r="P178" s="142">
        <v>0</v>
      </c>
      <c r="Q178" s="3"/>
      <c r="R178" s="3"/>
      <c r="S178" s="3"/>
      <c r="T178" s="122"/>
      <c r="U178" s="122"/>
      <c r="V178" s="122"/>
    </row>
    <row r="179" spans="1:22" ht="14.25" customHeight="1" x14ac:dyDescent="0.2">
      <c r="A179" s="122"/>
      <c r="B179" s="122"/>
      <c r="C179" s="624"/>
      <c r="D179" s="655"/>
      <c r="E179" s="143" t="s">
        <v>776</v>
      </c>
      <c r="F179" s="144">
        <v>1.171</v>
      </c>
      <c r="G179" s="331" t="str">
        <f>VLOOKUP(F179,DLFs!$F$14:$G$19,2,FALSE)</f>
        <v>GWLL</v>
      </c>
      <c r="H179" s="146">
        <v>2</v>
      </c>
      <c r="I179" s="147">
        <v>1.11829</v>
      </c>
      <c r="J179" s="147">
        <v>0.24</v>
      </c>
      <c r="K179" s="146">
        <v>0.17699999999999999</v>
      </c>
      <c r="L179" s="147">
        <v>1.0619999999999999E-2</v>
      </c>
      <c r="M179" s="146">
        <v>0</v>
      </c>
      <c r="N179" s="147">
        <v>0</v>
      </c>
      <c r="O179" s="332">
        <v>0</v>
      </c>
      <c r="P179" s="147">
        <v>0.10967</v>
      </c>
      <c r="Q179" s="3"/>
      <c r="R179" s="3"/>
      <c r="S179" s="3"/>
      <c r="T179" s="122"/>
      <c r="U179" s="122"/>
      <c r="V179" s="122"/>
    </row>
    <row r="180" spans="1:22" ht="14.25" customHeight="1" x14ac:dyDescent="0.2">
      <c r="A180" s="122"/>
      <c r="B180" s="122"/>
      <c r="C180" s="624"/>
      <c r="D180" s="653" t="s">
        <v>289</v>
      </c>
      <c r="E180" s="158" t="s">
        <v>290</v>
      </c>
      <c r="F180" s="135">
        <v>1.171</v>
      </c>
      <c r="G180" s="328" t="str">
        <f>VLOOKUP(F180,DLFs!$F$14:$G$19,2,FALSE)</f>
        <v>GWLL</v>
      </c>
      <c r="H180" s="137">
        <v>2</v>
      </c>
      <c r="I180" s="138">
        <v>1.11829</v>
      </c>
      <c r="J180" s="138">
        <v>0.24</v>
      </c>
      <c r="K180" s="137">
        <v>0.30099999999999999</v>
      </c>
      <c r="L180" s="138">
        <v>1.3350000000000001E-2</v>
      </c>
      <c r="M180" s="137">
        <v>0</v>
      </c>
      <c r="N180" s="138">
        <v>0</v>
      </c>
      <c r="O180" s="329">
        <v>3.5060000000000001E-2</v>
      </c>
      <c r="P180" s="138">
        <v>0.10967</v>
      </c>
      <c r="Q180" s="3"/>
      <c r="R180" s="3"/>
      <c r="S180" s="3"/>
      <c r="T180" s="122"/>
      <c r="U180" s="122"/>
      <c r="V180" s="122"/>
    </row>
    <row r="181" spans="1:22" ht="14.25" customHeight="1" x14ac:dyDescent="0.2">
      <c r="A181" s="122"/>
      <c r="B181" s="122"/>
      <c r="C181" s="624"/>
      <c r="D181" s="654"/>
      <c r="E181" s="157" t="s">
        <v>777</v>
      </c>
      <c r="F181" s="139">
        <v>1.171</v>
      </c>
      <c r="G181" s="330" t="str">
        <f>VLOOKUP(F181,DLFs!$F$14:$G$19,2,FALSE)</f>
        <v>GWLL</v>
      </c>
      <c r="H181" s="141">
        <v>2</v>
      </c>
      <c r="I181" s="142">
        <v>1.11829</v>
      </c>
      <c r="J181" s="142">
        <v>0.24</v>
      </c>
      <c r="K181" s="141">
        <v>0.30099999999999999</v>
      </c>
      <c r="L181" s="142">
        <v>1.3350000000000001E-2</v>
      </c>
      <c r="M181" s="141">
        <v>0</v>
      </c>
      <c r="N181" s="142">
        <v>0</v>
      </c>
      <c r="O181" s="333">
        <v>0</v>
      </c>
      <c r="P181" s="142">
        <v>0</v>
      </c>
      <c r="Q181" s="3"/>
      <c r="R181" s="3"/>
      <c r="S181" s="3"/>
      <c r="T181" s="122"/>
      <c r="U181" s="122"/>
      <c r="V181" s="122"/>
    </row>
    <row r="182" spans="1:22" ht="14.25" customHeight="1" x14ac:dyDescent="0.2">
      <c r="A182" s="122"/>
      <c r="B182" s="122"/>
      <c r="C182" s="624"/>
      <c r="D182" s="654"/>
      <c r="E182" s="157" t="s">
        <v>778</v>
      </c>
      <c r="F182" s="139">
        <v>1.171</v>
      </c>
      <c r="G182" s="330" t="str">
        <f>VLOOKUP(F182,DLFs!$F$14:$G$19,2,FALSE)</f>
        <v>GWLL</v>
      </c>
      <c r="H182" s="141">
        <v>2</v>
      </c>
      <c r="I182" s="142">
        <v>1.11829</v>
      </c>
      <c r="J182" s="142">
        <v>0.24</v>
      </c>
      <c r="K182" s="141">
        <v>0.30099999999999999</v>
      </c>
      <c r="L182" s="142">
        <v>1.3350000000000001E-2</v>
      </c>
      <c r="M182" s="141">
        <v>0</v>
      </c>
      <c r="N182" s="142">
        <v>0</v>
      </c>
      <c r="O182" s="333">
        <v>3.5060000000000001E-2</v>
      </c>
      <c r="P182" s="142">
        <v>0</v>
      </c>
      <c r="Q182" s="3"/>
      <c r="R182" s="3"/>
      <c r="S182" s="3"/>
      <c r="T182" s="122"/>
      <c r="U182" s="122"/>
      <c r="V182" s="122"/>
    </row>
    <row r="183" spans="1:22" ht="14.25" customHeight="1" x14ac:dyDescent="0.2">
      <c r="A183" s="122"/>
      <c r="B183" s="122"/>
      <c r="C183" s="624"/>
      <c r="D183" s="655"/>
      <c r="E183" s="143" t="s">
        <v>779</v>
      </c>
      <c r="F183" s="144">
        <v>1.171</v>
      </c>
      <c r="G183" s="331" t="str">
        <f>VLOOKUP(F183,DLFs!$F$14:$G$19,2,FALSE)</f>
        <v>GWLL</v>
      </c>
      <c r="H183" s="146">
        <v>2</v>
      </c>
      <c r="I183" s="147">
        <v>1.11829</v>
      </c>
      <c r="J183" s="147">
        <v>0.24</v>
      </c>
      <c r="K183" s="146">
        <v>0.30099999999999999</v>
      </c>
      <c r="L183" s="147">
        <v>1.3350000000000001E-2</v>
      </c>
      <c r="M183" s="146">
        <v>0</v>
      </c>
      <c r="N183" s="147">
        <v>0</v>
      </c>
      <c r="O183" s="332">
        <v>0</v>
      </c>
      <c r="P183" s="147">
        <v>0.10967</v>
      </c>
      <c r="Q183" s="3"/>
      <c r="R183" s="3"/>
      <c r="S183" s="3"/>
      <c r="T183" s="122"/>
      <c r="U183" s="122"/>
      <c r="V183" s="122"/>
    </row>
    <row r="184" spans="1:22" ht="14.25" customHeight="1" x14ac:dyDescent="0.2">
      <c r="A184" s="122"/>
      <c r="B184" s="122"/>
      <c r="C184" s="624"/>
      <c r="D184" s="653" t="s">
        <v>291</v>
      </c>
      <c r="E184" s="158" t="s">
        <v>292</v>
      </c>
      <c r="F184" s="135">
        <v>1.073</v>
      </c>
      <c r="G184" s="328" t="str">
        <f>VLOOKUP(F184,DLFs!$H$14:$I$19,2,FALSE)</f>
        <v>GMLL</v>
      </c>
      <c r="H184" s="137">
        <v>1.25</v>
      </c>
      <c r="I184" s="138">
        <v>0.44656000000000001</v>
      </c>
      <c r="J184" s="138">
        <v>4.1000000000000002E-2</v>
      </c>
      <c r="K184" s="137">
        <v>0.13200000000000001</v>
      </c>
      <c r="L184" s="138">
        <v>7.2000000000000005E-4</v>
      </c>
      <c r="M184" s="137">
        <v>0</v>
      </c>
      <c r="N184" s="138">
        <v>0</v>
      </c>
      <c r="O184" s="329">
        <v>3.5060000000000001E-2</v>
      </c>
      <c r="P184" s="138">
        <v>0.10967</v>
      </c>
      <c r="Q184" s="3"/>
      <c r="R184" s="3"/>
      <c r="S184" s="3"/>
      <c r="T184" s="122"/>
      <c r="U184" s="122"/>
      <c r="V184" s="122"/>
    </row>
    <row r="185" spans="1:22" ht="14.25" customHeight="1" x14ac:dyDescent="0.2">
      <c r="A185" s="122"/>
      <c r="B185" s="122"/>
      <c r="C185" s="624"/>
      <c r="D185" s="654"/>
      <c r="E185" s="157" t="s">
        <v>780</v>
      </c>
      <c r="F185" s="139">
        <v>1.073</v>
      </c>
      <c r="G185" s="330" t="str">
        <f>VLOOKUP(F185,DLFs!$H$14:$I$19,2,FALSE)</f>
        <v>GMLL</v>
      </c>
      <c r="H185" s="141">
        <v>1.25</v>
      </c>
      <c r="I185" s="142">
        <v>0.44656000000000001</v>
      </c>
      <c r="J185" s="142">
        <v>4.1000000000000002E-2</v>
      </c>
      <c r="K185" s="141">
        <v>0.13200000000000001</v>
      </c>
      <c r="L185" s="142">
        <v>7.2000000000000005E-4</v>
      </c>
      <c r="M185" s="141">
        <v>0</v>
      </c>
      <c r="N185" s="142">
        <v>0</v>
      </c>
      <c r="O185" s="333">
        <v>0</v>
      </c>
      <c r="P185" s="142">
        <v>0</v>
      </c>
      <c r="Q185" s="3"/>
      <c r="R185" s="3"/>
      <c r="S185" s="3"/>
      <c r="T185" s="122"/>
      <c r="U185" s="122"/>
      <c r="V185" s="122"/>
    </row>
    <row r="186" spans="1:22" ht="14.25" customHeight="1" x14ac:dyDescent="0.2">
      <c r="A186" s="122"/>
      <c r="B186" s="122"/>
      <c r="C186" s="624"/>
      <c r="D186" s="654"/>
      <c r="E186" s="157" t="s">
        <v>781</v>
      </c>
      <c r="F186" s="139">
        <v>1.073</v>
      </c>
      <c r="G186" s="330" t="str">
        <f>VLOOKUP(F186,DLFs!$H$14:$I$19,2,FALSE)</f>
        <v>GMLL</v>
      </c>
      <c r="H186" s="141">
        <v>1.25</v>
      </c>
      <c r="I186" s="142">
        <v>0.44656000000000001</v>
      </c>
      <c r="J186" s="142">
        <v>4.1000000000000002E-2</v>
      </c>
      <c r="K186" s="141">
        <v>0.13200000000000001</v>
      </c>
      <c r="L186" s="142">
        <v>7.2000000000000005E-4</v>
      </c>
      <c r="M186" s="141">
        <v>0</v>
      </c>
      <c r="N186" s="142">
        <v>0</v>
      </c>
      <c r="O186" s="333">
        <v>3.5060000000000001E-2</v>
      </c>
      <c r="P186" s="142">
        <v>0</v>
      </c>
      <c r="Q186" s="3"/>
      <c r="R186" s="3"/>
      <c r="S186" s="3"/>
      <c r="T186" s="122"/>
      <c r="U186" s="122"/>
      <c r="V186" s="122"/>
    </row>
    <row r="187" spans="1:22" ht="14.25" customHeight="1" x14ac:dyDescent="0.2">
      <c r="A187" s="122"/>
      <c r="B187" s="122"/>
      <c r="C187" s="625"/>
      <c r="D187" s="655"/>
      <c r="E187" s="143" t="s">
        <v>782</v>
      </c>
      <c r="F187" s="144">
        <v>1.073</v>
      </c>
      <c r="G187" s="331" t="str">
        <f>VLOOKUP(F187,DLFs!$H$14:$I$19,2,FALSE)</f>
        <v>GMLL</v>
      </c>
      <c r="H187" s="146">
        <v>1.25</v>
      </c>
      <c r="I187" s="147">
        <v>0.44656000000000001</v>
      </c>
      <c r="J187" s="147">
        <v>4.1000000000000002E-2</v>
      </c>
      <c r="K187" s="146">
        <v>0.13200000000000001</v>
      </c>
      <c r="L187" s="147">
        <v>7.2000000000000005E-4</v>
      </c>
      <c r="M187" s="146">
        <v>0</v>
      </c>
      <c r="N187" s="147">
        <v>0</v>
      </c>
      <c r="O187" s="332">
        <v>0</v>
      </c>
      <c r="P187" s="147">
        <v>0.10967</v>
      </c>
      <c r="Q187" s="3"/>
      <c r="R187" s="3"/>
      <c r="S187" s="3"/>
      <c r="T187" s="122"/>
      <c r="U187" s="122"/>
      <c r="V187" s="122"/>
    </row>
    <row r="188" spans="1:22" x14ac:dyDescent="0.2">
      <c r="A188" s="122"/>
      <c r="B188" s="122"/>
      <c r="C188" s="122"/>
      <c r="D188" s="122"/>
      <c r="E188" s="122"/>
      <c r="F188" s="122"/>
      <c r="G188" s="122"/>
      <c r="H188" s="122"/>
      <c r="I188" s="122"/>
      <c r="J188" s="122"/>
      <c r="K188" s="122"/>
      <c r="L188" s="122"/>
      <c r="M188" s="122"/>
      <c r="N188" s="122"/>
      <c r="O188" s="3"/>
      <c r="P188" s="3"/>
      <c r="Q188" s="3"/>
      <c r="R188" s="3"/>
      <c r="S188" s="3"/>
      <c r="T188" s="122"/>
      <c r="U188" s="122"/>
      <c r="V188" s="122"/>
    </row>
    <row r="189" spans="1:22" x14ac:dyDescent="0.2">
      <c r="A189" s="122"/>
      <c r="B189" s="122"/>
      <c r="C189" s="10" t="s">
        <v>98</v>
      </c>
      <c r="D189" s="11"/>
      <c r="E189" s="11"/>
      <c r="F189" s="11"/>
      <c r="G189" s="11"/>
      <c r="H189" s="225"/>
      <c r="I189" s="225"/>
      <c r="J189" s="122"/>
      <c r="K189" s="122"/>
      <c r="L189" s="122"/>
      <c r="M189" s="122"/>
      <c r="N189" s="122"/>
      <c r="O189" s="122"/>
      <c r="P189" s="122"/>
      <c r="Q189" s="122"/>
      <c r="R189" s="122"/>
      <c r="S189" s="122"/>
      <c r="T189" s="122"/>
      <c r="U189" s="122"/>
      <c r="V189" s="122"/>
    </row>
    <row r="190" spans="1:22" x14ac:dyDescent="0.2">
      <c r="A190" s="122"/>
      <c r="B190" s="122"/>
      <c r="C190" s="225" t="s">
        <v>99</v>
      </c>
      <c r="D190" s="11"/>
      <c r="E190" s="11"/>
      <c r="F190" s="11"/>
      <c r="G190" s="11"/>
      <c r="H190" s="225"/>
      <c r="I190" s="225"/>
      <c r="J190" s="122"/>
      <c r="K190" s="122"/>
      <c r="L190" s="122"/>
      <c r="M190" s="122"/>
      <c r="N190" s="122"/>
      <c r="O190" s="122"/>
      <c r="P190" s="122"/>
      <c r="Q190" s="122"/>
      <c r="R190" s="122"/>
      <c r="S190" s="122"/>
      <c r="T190" s="122"/>
      <c r="U190" s="122"/>
      <c r="V190" s="122"/>
    </row>
    <row r="191" spans="1:22" x14ac:dyDescent="0.2">
      <c r="A191" s="122"/>
      <c r="B191" s="122"/>
      <c r="C191" s="122"/>
      <c r="D191" s="122"/>
      <c r="E191" s="122"/>
      <c r="F191" s="122"/>
      <c r="G191" s="122"/>
      <c r="H191" s="122"/>
      <c r="I191" s="122"/>
      <c r="J191" s="122"/>
      <c r="K191" s="122"/>
      <c r="L191" s="122"/>
      <c r="M191" s="122"/>
      <c r="N191" s="122"/>
      <c r="O191" s="122"/>
      <c r="P191" s="122"/>
      <c r="Q191" s="122"/>
      <c r="R191" s="122"/>
      <c r="S191" s="122"/>
      <c r="T191" s="122"/>
      <c r="U191" s="122"/>
      <c r="V191" s="122"/>
    </row>
    <row r="192" spans="1:22" s="128" customFormat="1" x14ac:dyDescent="0.2">
      <c r="C192" s="594" t="s">
        <v>1</v>
      </c>
      <c r="D192" s="595"/>
      <c r="E192" s="595"/>
      <c r="F192" s="595"/>
      <c r="G192" s="595"/>
      <c r="H192" s="595"/>
      <c r="I192" s="595"/>
      <c r="J192" s="595"/>
      <c r="K192" s="595"/>
      <c r="L192" s="595"/>
      <c r="M192" s="595"/>
      <c r="N192" s="595"/>
      <c r="O192" s="595"/>
      <c r="P192" s="596"/>
      <c r="Q192" s="161"/>
      <c r="R192" s="48"/>
      <c r="S192" s="48"/>
      <c r="T192" s="48"/>
      <c r="U192" s="48"/>
    </row>
    <row r="193" spans="1:22" s="128" customFormat="1" ht="12.75" customHeight="1" x14ac:dyDescent="0.2">
      <c r="C193" s="597" t="s">
        <v>329</v>
      </c>
      <c r="D193" s="598"/>
      <c r="E193" s="598"/>
      <c r="F193" s="598"/>
      <c r="G193" s="598"/>
      <c r="H193" s="598"/>
      <c r="I193" s="598"/>
      <c r="J193" s="598"/>
      <c r="K193" s="598"/>
      <c r="L193" s="598"/>
      <c r="M193" s="598"/>
      <c r="N193" s="598"/>
      <c r="O193" s="598"/>
      <c r="P193" s="599"/>
      <c r="Q193" s="326"/>
      <c r="R193" s="48"/>
      <c r="S193" s="48"/>
      <c r="T193" s="48"/>
      <c r="U193" s="48"/>
    </row>
    <row r="194" spans="1:22" s="128" customFormat="1" ht="30" customHeight="1" x14ac:dyDescent="0.2">
      <c r="C194" s="600" t="s">
        <v>26</v>
      </c>
      <c r="D194" s="600" t="s">
        <v>27</v>
      </c>
      <c r="E194" s="600" t="s">
        <v>3</v>
      </c>
      <c r="F194" s="603" t="s">
        <v>28</v>
      </c>
      <c r="G194" s="604"/>
      <c r="H194" s="673" t="s">
        <v>29</v>
      </c>
      <c r="I194" s="679"/>
      <c r="J194" s="679"/>
      <c r="K194" s="679"/>
      <c r="L194" s="679"/>
      <c r="M194" s="679"/>
      <c r="N194" s="674"/>
      <c r="O194" s="612" t="s">
        <v>30</v>
      </c>
      <c r="P194" s="614"/>
      <c r="R194" s="7"/>
      <c r="S194" s="7"/>
      <c r="T194" s="7"/>
    </row>
    <row r="195" spans="1:22" s="128" customFormat="1" ht="51" customHeight="1" x14ac:dyDescent="0.2">
      <c r="C195" s="601"/>
      <c r="D195" s="601"/>
      <c r="E195" s="601"/>
      <c r="F195" s="605"/>
      <c r="G195" s="606"/>
      <c r="H195" s="609" t="s">
        <v>1329</v>
      </c>
      <c r="I195" s="610"/>
      <c r="J195" s="610"/>
      <c r="K195" s="610"/>
      <c r="L195" s="611"/>
      <c r="M195" s="617" t="s">
        <v>7</v>
      </c>
      <c r="N195" s="617" t="s">
        <v>1027</v>
      </c>
      <c r="O195" s="619" t="s">
        <v>1028</v>
      </c>
      <c r="P195" s="619" t="s">
        <v>260</v>
      </c>
      <c r="R195" s="7"/>
      <c r="S195" s="7"/>
      <c r="T195" s="7"/>
    </row>
    <row r="196" spans="1:22" s="128" customFormat="1" x14ac:dyDescent="0.2">
      <c r="C196" s="601"/>
      <c r="D196" s="601"/>
      <c r="E196" s="601"/>
      <c r="F196" s="607"/>
      <c r="G196" s="608"/>
      <c r="H196" s="345" t="s">
        <v>1330</v>
      </c>
      <c r="I196" s="345" t="s">
        <v>1331</v>
      </c>
      <c r="J196" s="345" t="s">
        <v>1332</v>
      </c>
      <c r="K196" s="345" t="s">
        <v>1333</v>
      </c>
      <c r="L196" s="345" t="s">
        <v>1334</v>
      </c>
      <c r="M196" s="618"/>
      <c r="N196" s="618"/>
      <c r="O196" s="620"/>
      <c r="P196" s="620"/>
      <c r="R196" s="7"/>
      <c r="S196" s="7"/>
      <c r="T196" s="7"/>
    </row>
    <row r="197" spans="1:22" s="128" customFormat="1" x14ac:dyDescent="0.2">
      <c r="C197" s="602"/>
      <c r="D197" s="602"/>
      <c r="E197" s="602"/>
      <c r="F197" s="24" t="s">
        <v>12</v>
      </c>
      <c r="G197" s="57" t="s">
        <v>13</v>
      </c>
      <c r="H197" s="25" t="s">
        <v>330</v>
      </c>
      <c r="I197" s="25" t="s">
        <v>330</v>
      </c>
      <c r="J197" s="25" t="s">
        <v>330</v>
      </c>
      <c r="K197" s="25" t="s">
        <v>330</v>
      </c>
      <c r="L197" s="25" t="s">
        <v>330</v>
      </c>
      <c r="M197" s="26" t="s">
        <v>17</v>
      </c>
      <c r="N197" s="26" t="s">
        <v>331</v>
      </c>
      <c r="O197" s="223" t="s">
        <v>330</v>
      </c>
      <c r="P197" s="132" t="s">
        <v>17</v>
      </c>
      <c r="R197" s="7"/>
    </row>
    <row r="198" spans="1:22" s="128" customFormat="1" x14ac:dyDescent="0.2">
      <c r="C198" s="685" t="s">
        <v>332</v>
      </c>
      <c r="D198" s="682" t="s">
        <v>333</v>
      </c>
      <c r="E198" s="162" t="s">
        <v>1024</v>
      </c>
      <c r="F198" s="163">
        <v>1.087</v>
      </c>
      <c r="G198" s="163" t="s">
        <v>439</v>
      </c>
      <c r="H198" s="336">
        <v>24.032477898942801</v>
      </c>
      <c r="I198" s="336">
        <v>39.6616445656095</v>
      </c>
      <c r="J198" s="336">
        <v>55.29081123227617</v>
      </c>
      <c r="K198" s="336">
        <v>70.919977898942832</v>
      </c>
      <c r="L198" s="336">
        <v>86.54914456560951</v>
      </c>
      <c r="M198" s="337">
        <v>1.5789999999999998E-2</v>
      </c>
      <c r="N198" s="336">
        <v>8.252200000000002</v>
      </c>
      <c r="O198" s="137">
        <v>3.3176874999999999</v>
      </c>
      <c r="P198" s="138">
        <v>8.7899999999999992E-3</v>
      </c>
      <c r="R198" s="344"/>
    </row>
    <row r="199" spans="1:22" s="128" customFormat="1" x14ac:dyDescent="0.2">
      <c r="C199" s="686"/>
      <c r="D199" s="683"/>
      <c r="E199" s="165" t="s">
        <v>1025</v>
      </c>
      <c r="F199" s="166">
        <v>1.087</v>
      </c>
      <c r="G199" s="166" t="s">
        <v>439</v>
      </c>
      <c r="H199" s="338">
        <v>24.032477898942801</v>
      </c>
      <c r="I199" s="338">
        <v>39.6616445656095</v>
      </c>
      <c r="J199" s="338">
        <v>55.29081123227617</v>
      </c>
      <c r="K199" s="338">
        <v>70.919977898942832</v>
      </c>
      <c r="L199" s="338">
        <v>86.54914456560951</v>
      </c>
      <c r="M199" s="339">
        <v>1.5789999999999998E-2</v>
      </c>
      <c r="N199" s="338">
        <v>8.252200000000002</v>
      </c>
      <c r="O199" s="141">
        <v>5.3874374999999999</v>
      </c>
      <c r="P199" s="142">
        <v>1.0619999999999999E-2</v>
      </c>
      <c r="R199" s="344"/>
    </row>
    <row r="200" spans="1:22" s="128" customFormat="1" x14ac:dyDescent="0.2">
      <c r="C200" s="687"/>
      <c r="D200" s="684"/>
      <c r="E200" s="167" t="s">
        <v>1026</v>
      </c>
      <c r="F200" s="168">
        <v>1.087</v>
      </c>
      <c r="G200" s="168" t="s">
        <v>439</v>
      </c>
      <c r="H200" s="340">
        <v>24.032477898942801</v>
      </c>
      <c r="I200" s="340">
        <v>39.6616445656095</v>
      </c>
      <c r="J200" s="340">
        <v>55.29081123227617</v>
      </c>
      <c r="K200" s="340">
        <v>70.919977898942832</v>
      </c>
      <c r="L200" s="340">
        <v>86.54914456560951</v>
      </c>
      <c r="M200" s="341">
        <v>1.5789999999999998E-2</v>
      </c>
      <c r="N200" s="340">
        <v>8.252200000000002</v>
      </c>
      <c r="O200" s="146">
        <v>9.1616874999999993</v>
      </c>
      <c r="P200" s="147">
        <v>1.3350000000000001E-2</v>
      </c>
      <c r="R200" s="344"/>
    </row>
    <row r="201" spans="1:22" s="128" customFormat="1" x14ac:dyDescent="0.2">
      <c r="C201" s="325"/>
      <c r="D201" s="322"/>
      <c r="E201" s="323"/>
      <c r="F201" s="323"/>
      <c r="G201" s="323"/>
      <c r="H201" s="324"/>
      <c r="I201" s="320"/>
      <c r="J201" s="321"/>
      <c r="K201" s="320"/>
      <c r="L201" s="152"/>
      <c r="M201" s="343"/>
      <c r="N201" s="342"/>
      <c r="O201" s="152"/>
      <c r="P201" s="152"/>
      <c r="Q201" s="152"/>
      <c r="R201" s="152"/>
    </row>
    <row r="202" spans="1:22" s="128" customFormat="1" x14ac:dyDescent="0.2">
      <c r="C202" s="325"/>
      <c r="D202" s="322"/>
      <c r="E202" s="323"/>
      <c r="F202" s="323"/>
      <c r="G202" s="323"/>
      <c r="H202" s="324"/>
      <c r="I202" s="320"/>
      <c r="J202" s="321"/>
      <c r="K202" s="320"/>
      <c r="L202" s="152"/>
      <c r="M202" s="152"/>
      <c r="N202" s="152"/>
      <c r="O202" s="152"/>
      <c r="P202" s="152"/>
      <c r="Q202" s="152"/>
      <c r="R202" s="152"/>
    </row>
    <row r="203" spans="1:22" ht="15" customHeight="1" x14ac:dyDescent="0.2">
      <c r="A203" s="122"/>
      <c r="B203" s="122"/>
      <c r="C203" s="594" t="s">
        <v>1</v>
      </c>
      <c r="D203" s="595"/>
      <c r="E203" s="595"/>
      <c r="F203" s="595"/>
      <c r="G203" s="595"/>
      <c r="H203" s="595"/>
      <c r="I203" s="595"/>
      <c r="J203" s="595"/>
      <c r="K203" s="595"/>
      <c r="L203" s="595"/>
      <c r="M203" s="595"/>
      <c r="N203" s="595"/>
      <c r="O203" s="596"/>
      <c r="P203" s="122"/>
      <c r="Q203" s="122"/>
      <c r="R203" s="122"/>
      <c r="S203" s="122"/>
      <c r="T203" s="122"/>
      <c r="U203" s="122"/>
      <c r="V203" s="122"/>
    </row>
    <row r="204" spans="1:22" ht="41.25" customHeight="1" x14ac:dyDescent="0.2">
      <c r="A204" s="122"/>
      <c r="B204" s="122"/>
      <c r="C204" s="597" t="s">
        <v>334</v>
      </c>
      <c r="D204" s="598"/>
      <c r="E204" s="598"/>
      <c r="F204" s="598"/>
      <c r="G204" s="598"/>
      <c r="H204" s="598"/>
      <c r="I204" s="598"/>
      <c r="J204" s="598"/>
      <c r="K204" s="598"/>
      <c r="L204" s="598"/>
      <c r="M204" s="598"/>
      <c r="N204" s="598"/>
      <c r="O204" s="599"/>
      <c r="P204" s="122"/>
      <c r="Q204" s="122"/>
      <c r="R204" s="122"/>
      <c r="S204" s="122"/>
      <c r="T204" s="122"/>
      <c r="U204" s="122"/>
      <c r="V204" s="122"/>
    </row>
    <row r="205" spans="1:22" ht="30" customHeight="1" x14ac:dyDescent="0.2">
      <c r="A205" s="122"/>
      <c r="B205" s="122"/>
      <c r="C205" s="671" t="s">
        <v>26</v>
      </c>
      <c r="D205" s="600" t="s">
        <v>27</v>
      </c>
      <c r="E205" s="671" t="s">
        <v>3</v>
      </c>
      <c r="F205" s="671" t="s">
        <v>28</v>
      </c>
      <c r="G205" s="672"/>
      <c r="H205" s="673" t="s">
        <v>29</v>
      </c>
      <c r="I205" s="674"/>
      <c r="J205" s="612" t="s">
        <v>30</v>
      </c>
      <c r="K205" s="614"/>
      <c r="L205" s="615" t="s">
        <v>31</v>
      </c>
      <c r="M205" s="616"/>
      <c r="N205" s="661" t="s">
        <v>593</v>
      </c>
      <c r="O205" s="662"/>
      <c r="P205" s="122"/>
      <c r="Q205" s="122"/>
      <c r="R205" s="122"/>
      <c r="S205" s="122"/>
      <c r="T205" s="122"/>
      <c r="U205" s="122"/>
      <c r="V205" s="122"/>
    </row>
    <row r="206" spans="1:22" ht="30" customHeight="1" x14ac:dyDescent="0.2">
      <c r="A206" s="122"/>
      <c r="B206" s="122"/>
      <c r="C206" s="671"/>
      <c r="D206" s="601"/>
      <c r="E206" s="671"/>
      <c r="F206" s="671"/>
      <c r="G206" s="672"/>
      <c r="H206" s="670" t="s">
        <v>4</v>
      </c>
      <c r="I206" s="617" t="s">
        <v>7</v>
      </c>
      <c r="J206" s="614" t="s">
        <v>9</v>
      </c>
      <c r="K206" s="675" t="s">
        <v>260</v>
      </c>
      <c r="L206" s="621" t="s">
        <v>34</v>
      </c>
      <c r="M206" s="621" t="s">
        <v>35</v>
      </c>
      <c r="N206" s="659" t="s">
        <v>783</v>
      </c>
      <c r="O206" s="659" t="s">
        <v>784</v>
      </c>
      <c r="P206" s="122"/>
      <c r="Q206" s="122"/>
      <c r="R206" s="122"/>
      <c r="S206" s="122"/>
      <c r="T206" s="122"/>
      <c r="U206" s="122"/>
      <c r="V206" s="122"/>
    </row>
    <row r="207" spans="1:22" ht="57" customHeight="1" x14ac:dyDescent="0.2">
      <c r="A207" s="122"/>
      <c r="B207" s="122"/>
      <c r="C207" s="671"/>
      <c r="D207" s="601"/>
      <c r="E207" s="671"/>
      <c r="F207" s="671"/>
      <c r="G207" s="672"/>
      <c r="H207" s="670"/>
      <c r="I207" s="618"/>
      <c r="J207" s="614"/>
      <c r="K207" s="675"/>
      <c r="L207" s="622"/>
      <c r="M207" s="622"/>
      <c r="N207" s="660"/>
      <c r="O207" s="660"/>
      <c r="P207" s="122"/>
      <c r="Q207" s="122"/>
      <c r="R207" s="122"/>
      <c r="S207" s="122"/>
      <c r="T207" s="122"/>
      <c r="U207" s="122"/>
      <c r="V207" s="122"/>
    </row>
    <row r="208" spans="1:22" ht="30" customHeight="1" x14ac:dyDescent="0.2">
      <c r="A208" s="122"/>
      <c r="B208" s="122"/>
      <c r="C208" s="671"/>
      <c r="D208" s="602"/>
      <c r="E208" s="671"/>
      <c r="F208" s="214" t="s">
        <v>12</v>
      </c>
      <c r="G208" s="220" t="s">
        <v>13</v>
      </c>
      <c r="H208" s="25" t="s">
        <v>14</v>
      </c>
      <c r="I208" s="26" t="s">
        <v>17</v>
      </c>
      <c r="J208" s="219" t="s">
        <v>14</v>
      </c>
      <c r="K208" s="132" t="s">
        <v>17</v>
      </c>
      <c r="L208" s="133" t="s">
        <v>14</v>
      </c>
      <c r="M208" s="31" t="s">
        <v>17</v>
      </c>
      <c r="N208" s="232" t="s">
        <v>14</v>
      </c>
      <c r="O208" s="232" t="s">
        <v>14</v>
      </c>
      <c r="P208" s="122"/>
      <c r="Q208" s="122"/>
      <c r="R208" s="122"/>
      <c r="S208" s="122"/>
      <c r="T208" s="122"/>
      <c r="U208" s="122"/>
      <c r="V208" s="122"/>
    </row>
    <row r="209" spans="1:22" ht="14.25" customHeight="1" x14ac:dyDescent="0.2">
      <c r="A209" s="122"/>
      <c r="B209" s="122"/>
      <c r="C209" s="623" t="s">
        <v>335</v>
      </c>
      <c r="D209" s="653" t="s">
        <v>336</v>
      </c>
      <c r="E209" s="158" t="s">
        <v>337</v>
      </c>
      <c r="F209" s="135">
        <v>1.087</v>
      </c>
      <c r="G209" s="136" t="str">
        <f>VLOOKUP(F209,DLFs!$D$14:$E$19,2,FALSE)</f>
        <v>GELL</v>
      </c>
      <c r="H209" s="137">
        <v>9.4E-2</v>
      </c>
      <c r="I209" s="138">
        <v>4.1410000000000002E-2</v>
      </c>
      <c r="J209" s="169"/>
      <c r="K209" s="138">
        <v>8.7899999999999992E-3</v>
      </c>
      <c r="L209" s="169"/>
      <c r="M209" s="138">
        <v>0</v>
      </c>
      <c r="N209" s="235">
        <v>1.289E-2</v>
      </c>
      <c r="O209" s="100">
        <v>4.0320000000000002E-2</v>
      </c>
      <c r="P209" s="127"/>
      <c r="Q209" s="122"/>
      <c r="R209" s="122"/>
      <c r="S209" s="122"/>
      <c r="T209" s="122"/>
      <c r="U209" s="122"/>
      <c r="V209" s="122"/>
    </row>
    <row r="210" spans="1:22" ht="14.25" customHeight="1" x14ac:dyDescent="0.2">
      <c r="A210" s="122"/>
      <c r="B210" s="122"/>
      <c r="C210" s="624"/>
      <c r="D210" s="654"/>
      <c r="E210" s="157" t="s">
        <v>785</v>
      </c>
      <c r="F210" s="139">
        <v>1.087</v>
      </c>
      <c r="G210" s="140" t="str">
        <f>VLOOKUP(F210,DLFs!$D$14:$E$19,2,FALSE)</f>
        <v>GELL</v>
      </c>
      <c r="H210" s="141">
        <v>9.4E-2</v>
      </c>
      <c r="I210" s="142">
        <v>4.1410000000000002E-2</v>
      </c>
      <c r="J210" s="170"/>
      <c r="K210" s="142">
        <v>8.7899999999999992E-3</v>
      </c>
      <c r="L210" s="170"/>
      <c r="M210" s="142">
        <v>0</v>
      </c>
      <c r="N210" s="236">
        <v>0</v>
      </c>
      <c r="O210" s="106">
        <v>0</v>
      </c>
      <c r="P210" s="122"/>
      <c r="Q210" s="122"/>
      <c r="R210" s="122"/>
      <c r="S210" s="122"/>
      <c r="T210" s="122"/>
      <c r="U210" s="122"/>
      <c r="V210" s="122"/>
    </row>
    <row r="211" spans="1:22" ht="14.25" customHeight="1" x14ac:dyDescent="0.2">
      <c r="A211" s="122"/>
      <c r="B211" s="122"/>
      <c r="C211" s="624"/>
      <c r="D211" s="654"/>
      <c r="E211" s="157" t="s">
        <v>786</v>
      </c>
      <c r="F211" s="139">
        <v>1.087</v>
      </c>
      <c r="G211" s="140" t="str">
        <f>VLOOKUP(F211,DLFs!$D$14:$E$19,2,FALSE)</f>
        <v>GELL</v>
      </c>
      <c r="H211" s="141">
        <v>9.4E-2</v>
      </c>
      <c r="I211" s="142">
        <v>4.1410000000000002E-2</v>
      </c>
      <c r="J211" s="170"/>
      <c r="K211" s="142">
        <v>8.7899999999999992E-3</v>
      </c>
      <c r="L211" s="170"/>
      <c r="M211" s="142">
        <v>0</v>
      </c>
      <c r="N211" s="236">
        <v>1.289E-2</v>
      </c>
      <c r="O211" s="106">
        <v>0</v>
      </c>
      <c r="P211" s="122"/>
      <c r="Q211" s="122"/>
      <c r="R211" s="122"/>
      <c r="S211" s="122"/>
      <c r="T211" s="122"/>
      <c r="U211" s="122"/>
      <c r="V211" s="122"/>
    </row>
    <row r="212" spans="1:22" ht="14.25" customHeight="1" x14ac:dyDescent="0.2">
      <c r="A212" s="122"/>
      <c r="B212" s="122"/>
      <c r="C212" s="624"/>
      <c r="D212" s="655"/>
      <c r="E212" s="143" t="s">
        <v>787</v>
      </c>
      <c r="F212" s="144">
        <v>1.087</v>
      </c>
      <c r="G212" s="145" t="str">
        <f>VLOOKUP(F212,DLFs!$D$14:$E$19,2,FALSE)</f>
        <v>GELL</v>
      </c>
      <c r="H212" s="146">
        <v>9.4E-2</v>
      </c>
      <c r="I212" s="147">
        <v>4.1410000000000002E-2</v>
      </c>
      <c r="J212" s="171"/>
      <c r="K212" s="147">
        <v>8.7899999999999992E-3</v>
      </c>
      <c r="L212" s="171"/>
      <c r="M212" s="147">
        <v>0</v>
      </c>
      <c r="N212" s="240">
        <v>0</v>
      </c>
      <c r="O212" s="120">
        <v>4.0320000000000002E-2</v>
      </c>
      <c r="P212" s="122"/>
      <c r="Q212" s="122"/>
      <c r="R212" s="122"/>
      <c r="S212" s="122"/>
      <c r="T212" s="122"/>
      <c r="U212" s="122"/>
      <c r="V212" s="122"/>
    </row>
    <row r="213" spans="1:22" ht="14.25" customHeight="1" x14ac:dyDescent="0.2">
      <c r="A213" s="122"/>
      <c r="B213" s="122"/>
      <c r="C213" s="624"/>
      <c r="D213" s="653" t="s">
        <v>338</v>
      </c>
      <c r="E213" s="158" t="s">
        <v>339</v>
      </c>
      <c r="F213" s="135">
        <v>1.087</v>
      </c>
      <c r="G213" s="136" t="str">
        <f>VLOOKUP(F213,DLFs!$D$14:$E$19,2,FALSE)</f>
        <v>GELL</v>
      </c>
      <c r="H213" s="137">
        <v>9.4E-2</v>
      </c>
      <c r="I213" s="138">
        <v>4.1410000000000002E-2</v>
      </c>
      <c r="J213" s="169"/>
      <c r="K213" s="138">
        <v>1.0619999999999999E-2</v>
      </c>
      <c r="L213" s="169"/>
      <c r="M213" s="138">
        <v>0</v>
      </c>
      <c r="N213" s="235">
        <v>1.289E-2</v>
      </c>
      <c r="O213" s="100">
        <v>4.0320000000000002E-2</v>
      </c>
      <c r="P213" s="122"/>
      <c r="Q213" s="122"/>
      <c r="R213" s="122"/>
      <c r="S213" s="122"/>
      <c r="T213" s="122"/>
      <c r="U213" s="122"/>
      <c r="V213" s="122"/>
    </row>
    <row r="214" spans="1:22" ht="14.25" customHeight="1" x14ac:dyDescent="0.2">
      <c r="A214" s="122"/>
      <c r="B214" s="122"/>
      <c r="C214" s="624"/>
      <c r="D214" s="654"/>
      <c r="E214" s="157" t="s">
        <v>788</v>
      </c>
      <c r="F214" s="139">
        <v>1.087</v>
      </c>
      <c r="G214" s="140" t="str">
        <f>VLOOKUP(F214,DLFs!$D$14:$E$19,2,FALSE)</f>
        <v>GELL</v>
      </c>
      <c r="H214" s="141">
        <v>9.4E-2</v>
      </c>
      <c r="I214" s="142">
        <v>4.1410000000000002E-2</v>
      </c>
      <c r="J214" s="170"/>
      <c r="K214" s="142">
        <v>1.0619999999999999E-2</v>
      </c>
      <c r="L214" s="170"/>
      <c r="M214" s="142">
        <v>0</v>
      </c>
      <c r="N214" s="236">
        <v>0</v>
      </c>
      <c r="O214" s="106">
        <v>0</v>
      </c>
      <c r="P214" s="122"/>
      <c r="Q214" s="122"/>
      <c r="R214" s="122"/>
      <c r="S214" s="122"/>
      <c r="T214" s="122"/>
      <c r="U214" s="122"/>
      <c r="V214" s="122"/>
    </row>
    <row r="215" spans="1:22" ht="14.25" customHeight="1" x14ac:dyDescent="0.2">
      <c r="A215" s="122"/>
      <c r="B215" s="122"/>
      <c r="C215" s="624"/>
      <c r="D215" s="654"/>
      <c r="E215" s="157" t="s">
        <v>789</v>
      </c>
      <c r="F215" s="139">
        <v>1.087</v>
      </c>
      <c r="G215" s="140" t="str">
        <f>VLOOKUP(F215,DLFs!$D$14:$E$19,2,FALSE)</f>
        <v>GELL</v>
      </c>
      <c r="H215" s="141">
        <v>9.4E-2</v>
      </c>
      <c r="I215" s="142">
        <v>4.1410000000000002E-2</v>
      </c>
      <c r="J215" s="170"/>
      <c r="K215" s="142">
        <v>1.0619999999999999E-2</v>
      </c>
      <c r="L215" s="170"/>
      <c r="M215" s="142">
        <v>0</v>
      </c>
      <c r="N215" s="236">
        <v>1.289E-2</v>
      </c>
      <c r="O215" s="106">
        <v>0</v>
      </c>
      <c r="P215" s="122"/>
      <c r="Q215" s="122"/>
      <c r="R215" s="122"/>
      <c r="S215" s="122"/>
      <c r="T215" s="122"/>
      <c r="U215" s="122"/>
      <c r="V215" s="122"/>
    </row>
    <row r="216" spans="1:22" ht="14.25" customHeight="1" x14ac:dyDescent="0.2">
      <c r="A216" s="122"/>
      <c r="B216" s="122"/>
      <c r="C216" s="624"/>
      <c r="D216" s="655"/>
      <c r="E216" s="143" t="s">
        <v>790</v>
      </c>
      <c r="F216" s="144">
        <v>1.087</v>
      </c>
      <c r="G216" s="145" t="str">
        <f>VLOOKUP(F216,DLFs!$D$14:$E$19,2,FALSE)</f>
        <v>GELL</v>
      </c>
      <c r="H216" s="146">
        <v>9.4E-2</v>
      </c>
      <c r="I216" s="147">
        <v>4.1410000000000002E-2</v>
      </c>
      <c r="J216" s="171"/>
      <c r="K216" s="147">
        <v>1.0619999999999999E-2</v>
      </c>
      <c r="L216" s="171"/>
      <c r="M216" s="147">
        <v>0</v>
      </c>
      <c r="N216" s="240">
        <v>0</v>
      </c>
      <c r="O216" s="120">
        <v>4.0320000000000002E-2</v>
      </c>
      <c r="P216" s="122"/>
      <c r="Q216" s="122"/>
      <c r="R216" s="122"/>
      <c r="S216" s="122"/>
      <c r="T216" s="122"/>
      <c r="U216" s="122"/>
      <c r="V216" s="122"/>
    </row>
    <row r="217" spans="1:22" ht="14.25" customHeight="1" x14ac:dyDescent="0.2">
      <c r="A217" s="122"/>
      <c r="B217" s="122"/>
      <c r="C217" s="624"/>
      <c r="D217" s="653" t="s">
        <v>340</v>
      </c>
      <c r="E217" s="158" t="s">
        <v>341</v>
      </c>
      <c r="F217" s="135">
        <v>1.087</v>
      </c>
      <c r="G217" s="136" t="str">
        <f>VLOOKUP(F217,DLFs!$D$14:$E$19,2,FALSE)</f>
        <v>GELL</v>
      </c>
      <c r="H217" s="137">
        <v>9.4E-2</v>
      </c>
      <c r="I217" s="138">
        <v>4.1410000000000002E-2</v>
      </c>
      <c r="J217" s="169"/>
      <c r="K217" s="138">
        <v>1.3350000000000001E-2</v>
      </c>
      <c r="L217" s="169"/>
      <c r="M217" s="138">
        <v>0</v>
      </c>
      <c r="N217" s="235">
        <v>1.289E-2</v>
      </c>
      <c r="O217" s="100">
        <v>4.0320000000000002E-2</v>
      </c>
      <c r="P217" s="122"/>
      <c r="Q217" s="122"/>
      <c r="R217" s="122"/>
      <c r="S217" s="122"/>
      <c r="T217" s="122"/>
      <c r="U217" s="122"/>
      <c r="V217" s="122"/>
    </row>
    <row r="218" spans="1:22" ht="14.25" customHeight="1" x14ac:dyDescent="0.2">
      <c r="A218" s="122"/>
      <c r="B218" s="122"/>
      <c r="C218" s="624"/>
      <c r="D218" s="654"/>
      <c r="E218" s="157" t="s">
        <v>791</v>
      </c>
      <c r="F218" s="139">
        <v>1.087</v>
      </c>
      <c r="G218" s="140" t="str">
        <f>VLOOKUP(F218,DLFs!$D$14:$E$19,2,FALSE)</f>
        <v>GELL</v>
      </c>
      <c r="H218" s="141">
        <v>9.4E-2</v>
      </c>
      <c r="I218" s="142">
        <v>4.1410000000000002E-2</v>
      </c>
      <c r="J218" s="170"/>
      <c r="K218" s="142">
        <v>1.3350000000000001E-2</v>
      </c>
      <c r="L218" s="170"/>
      <c r="M218" s="142">
        <v>0</v>
      </c>
      <c r="N218" s="236">
        <v>0</v>
      </c>
      <c r="O218" s="106">
        <v>0</v>
      </c>
      <c r="P218" s="122"/>
      <c r="Q218" s="122"/>
      <c r="R218" s="122"/>
      <c r="S218" s="122"/>
      <c r="T218" s="122"/>
      <c r="U218" s="122"/>
      <c r="V218" s="122"/>
    </row>
    <row r="219" spans="1:22" ht="14.25" customHeight="1" x14ac:dyDescent="0.2">
      <c r="A219" s="122"/>
      <c r="B219" s="122"/>
      <c r="C219" s="624"/>
      <c r="D219" s="654"/>
      <c r="E219" s="157" t="s">
        <v>792</v>
      </c>
      <c r="F219" s="139">
        <v>1.087</v>
      </c>
      <c r="G219" s="140" t="str">
        <f>VLOOKUP(F219,DLFs!$D$14:$E$19,2,FALSE)</f>
        <v>GELL</v>
      </c>
      <c r="H219" s="141">
        <v>9.4E-2</v>
      </c>
      <c r="I219" s="142">
        <v>4.1410000000000002E-2</v>
      </c>
      <c r="J219" s="170"/>
      <c r="K219" s="142">
        <v>1.3350000000000001E-2</v>
      </c>
      <c r="L219" s="170"/>
      <c r="M219" s="142">
        <v>0</v>
      </c>
      <c r="N219" s="236">
        <v>1.289E-2</v>
      </c>
      <c r="O219" s="106">
        <v>0</v>
      </c>
      <c r="P219" s="122"/>
      <c r="Q219" s="122"/>
      <c r="R219" s="122"/>
      <c r="S219" s="122"/>
      <c r="T219" s="122"/>
      <c r="U219" s="122"/>
      <c r="V219" s="122"/>
    </row>
    <row r="220" spans="1:22" ht="14.25" customHeight="1" x14ac:dyDescent="0.2">
      <c r="A220" s="122"/>
      <c r="B220" s="122"/>
      <c r="C220" s="624"/>
      <c r="D220" s="655"/>
      <c r="E220" s="143" t="s">
        <v>793</v>
      </c>
      <c r="F220" s="144">
        <v>1.087</v>
      </c>
      <c r="G220" s="145" t="str">
        <f>VLOOKUP(F220,DLFs!$D$14:$E$19,2,FALSE)</f>
        <v>GELL</v>
      </c>
      <c r="H220" s="146">
        <v>9.4E-2</v>
      </c>
      <c r="I220" s="147">
        <v>4.1410000000000002E-2</v>
      </c>
      <c r="J220" s="171"/>
      <c r="K220" s="147">
        <v>1.3350000000000001E-2</v>
      </c>
      <c r="L220" s="171"/>
      <c r="M220" s="147">
        <v>0</v>
      </c>
      <c r="N220" s="240">
        <v>0</v>
      </c>
      <c r="O220" s="120">
        <v>4.0320000000000002E-2</v>
      </c>
      <c r="P220" s="122"/>
      <c r="Q220" s="122"/>
      <c r="R220" s="122"/>
      <c r="S220" s="122"/>
      <c r="T220" s="122"/>
      <c r="U220" s="122"/>
      <c r="V220" s="122"/>
    </row>
    <row r="221" spans="1:22" ht="14.25" customHeight="1" x14ac:dyDescent="0.2">
      <c r="A221" s="122"/>
      <c r="B221" s="122"/>
      <c r="C221" s="624"/>
      <c r="D221" s="653" t="s">
        <v>342</v>
      </c>
      <c r="E221" s="158" t="s">
        <v>343</v>
      </c>
      <c r="F221" s="135">
        <v>1.171</v>
      </c>
      <c r="G221" s="136" t="str">
        <f>VLOOKUP(F221,DLFs!$F$14:$G$19,2,FALSE)</f>
        <v>GWLL</v>
      </c>
      <c r="H221" s="137">
        <v>0.11799999999999999</v>
      </c>
      <c r="I221" s="138">
        <v>8.2820000000000005E-2</v>
      </c>
      <c r="J221" s="169"/>
      <c r="K221" s="138">
        <v>8.7899999999999992E-3</v>
      </c>
      <c r="L221" s="169"/>
      <c r="M221" s="138">
        <v>0</v>
      </c>
      <c r="N221" s="235">
        <v>1.289E-2</v>
      </c>
      <c r="O221" s="100">
        <v>4.0320000000000002E-2</v>
      </c>
      <c r="P221" s="122"/>
      <c r="Q221" s="122"/>
      <c r="R221" s="122"/>
      <c r="S221" s="122"/>
      <c r="T221" s="122"/>
      <c r="U221" s="122"/>
      <c r="V221" s="122"/>
    </row>
    <row r="222" spans="1:22" ht="14.25" customHeight="1" x14ac:dyDescent="0.2">
      <c r="A222" s="122"/>
      <c r="B222" s="122"/>
      <c r="C222" s="624"/>
      <c r="D222" s="654"/>
      <c r="E222" s="157" t="s">
        <v>794</v>
      </c>
      <c r="F222" s="139">
        <v>1.171</v>
      </c>
      <c r="G222" s="140" t="str">
        <f>VLOOKUP(F222,DLFs!$F$14:$G$19,2,FALSE)</f>
        <v>GWLL</v>
      </c>
      <c r="H222" s="141">
        <v>0.11799999999999999</v>
      </c>
      <c r="I222" s="142">
        <v>8.2820000000000005E-2</v>
      </c>
      <c r="J222" s="170"/>
      <c r="K222" s="142">
        <v>8.7899999999999992E-3</v>
      </c>
      <c r="L222" s="170"/>
      <c r="M222" s="142">
        <v>0</v>
      </c>
      <c r="N222" s="236">
        <v>0</v>
      </c>
      <c r="O222" s="106">
        <v>0</v>
      </c>
      <c r="P222" s="122"/>
      <c r="Q222" s="122"/>
      <c r="R222" s="122"/>
      <c r="S222" s="122"/>
      <c r="T222" s="122"/>
      <c r="U222" s="122"/>
      <c r="V222" s="122"/>
    </row>
    <row r="223" spans="1:22" ht="14.25" customHeight="1" x14ac:dyDescent="0.2">
      <c r="A223" s="122"/>
      <c r="B223" s="122"/>
      <c r="C223" s="624"/>
      <c r="D223" s="654"/>
      <c r="E223" s="157" t="s">
        <v>795</v>
      </c>
      <c r="F223" s="139">
        <v>1.171</v>
      </c>
      <c r="G223" s="140" t="str">
        <f>VLOOKUP(F223,DLFs!$F$14:$G$19,2,FALSE)</f>
        <v>GWLL</v>
      </c>
      <c r="H223" s="141">
        <v>0.11799999999999999</v>
      </c>
      <c r="I223" s="142">
        <v>8.2820000000000005E-2</v>
      </c>
      <c r="J223" s="170"/>
      <c r="K223" s="142">
        <v>8.7899999999999992E-3</v>
      </c>
      <c r="L223" s="170"/>
      <c r="M223" s="142">
        <v>0</v>
      </c>
      <c r="N223" s="236">
        <v>1.289E-2</v>
      </c>
      <c r="O223" s="106">
        <v>0</v>
      </c>
      <c r="P223" s="122"/>
      <c r="Q223" s="122"/>
      <c r="R223" s="122"/>
      <c r="S223" s="122"/>
      <c r="T223" s="122"/>
      <c r="U223" s="122"/>
      <c r="V223" s="122"/>
    </row>
    <row r="224" spans="1:22" ht="14.25" customHeight="1" x14ac:dyDescent="0.2">
      <c r="A224" s="122"/>
      <c r="B224" s="122"/>
      <c r="C224" s="624"/>
      <c r="D224" s="655"/>
      <c r="E224" s="143" t="s">
        <v>796</v>
      </c>
      <c r="F224" s="144">
        <v>1.171</v>
      </c>
      <c r="G224" s="145" t="str">
        <f>VLOOKUP(F224,DLFs!$F$14:$G$19,2,FALSE)</f>
        <v>GWLL</v>
      </c>
      <c r="H224" s="146">
        <v>0.11799999999999999</v>
      </c>
      <c r="I224" s="147">
        <v>8.2820000000000005E-2</v>
      </c>
      <c r="J224" s="171"/>
      <c r="K224" s="147">
        <v>8.7899999999999992E-3</v>
      </c>
      <c r="L224" s="171"/>
      <c r="M224" s="147">
        <v>0</v>
      </c>
      <c r="N224" s="240">
        <v>0</v>
      </c>
      <c r="O224" s="120">
        <v>4.0320000000000002E-2</v>
      </c>
      <c r="P224" s="122"/>
      <c r="Q224" s="122"/>
      <c r="R224" s="122"/>
      <c r="S224" s="122"/>
      <c r="T224" s="122"/>
      <c r="U224" s="122"/>
      <c r="V224" s="122"/>
    </row>
    <row r="225" spans="1:22" ht="14.25" customHeight="1" x14ac:dyDescent="0.2">
      <c r="A225" s="122"/>
      <c r="B225" s="122"/>
      <c r="C225" s="624"/>
      <c r="D225" s="653" t="s">
        <v>344</v>
      </c>
      <c r="E225" s="158" t="s">
        <v>345</v>
      </c>
      <c r="F225" s="135">
        <v>1.171</v>
      </c>
      <c r="G225" s="136" t="str">
        <f>VLOOKUP(F225,DLFs!$F$14:$G$19,2,FALSE)</f>
        <v>GWLL</v>
      </c>
      <c r="H225" s="137">
        <v>0.11799999999999999</v>
      </c>
      <c r="I225" s="138">
        <v>8.2820000000000005E-2</v>
      </c>
      <c r="J225" s="169"/>
      <c r="K225" s="138">
        <v>1.0619999999999999E-2</v>
      </c>
      <c r="L225" s="169"/>
      <c r="M225" s="138">
        <v>0</v>
      </c>
      <c r="N225" s="235">
        <v>1.289E-2</v>
      </c>
      <c r="O225" s="100">
        <v>4.0320000000000002E-2</v>
      </c>
      <c r="P225" s="3"/>
      <c r="Q225" s="3"/>
      <c r="R225" s="3"/>
      <c r="S225" s="3"/>
      <c r="T225" s="122"/>
      <c r="U225" s="122"/>
      <c r="V225" s="122"/>
    </row>
    <row r="226" spans="1:22" ht="14.25" customHeight="1" x14ac:dyDescent="0.2">
      <c r="A226" s="122"/>
      <c r="B226" s="122"/>
      <c r="C226" s="624"/>
      <c r="D226" s="654"/>
      <c r="E226" s="157" t="s">
        <v>797</v>
      </c>
      <c r="F226" s="139">
        <v>1.171</v>
      </c>
      <c r="G226" s="140" t="str">
        <f>VLOOKUP(F226,DLFs!$F$14:$G$19,2,FALSE)</f>
        <v>GWLL</v>
      </c>
      <c r="H226" s="141">
        <v>0.11799999999999999</v>
      </c>
      <c r="I226" s="142">
        <v>8.2820000000000005E-2</v>
      </c>
      <c r="J226" s="170"/>
      <c r="K226" s="142">
        <v>1.0619999999999999E-2</v>
      </c>
      <c r="L226" s="170"/>
      <c r="M226" s="142">
        <v>0</v>
      </c>
      <c r="N226" s="236">
        <v>0</v>
      </c>
      <c r="O226" s="106">
        <v>0</v>
      </c>
      <c r="P226" s="3"/>
      <c r="Q226" s="3"/>
      <c r="R226" s="3"/>
      <c r="S226" s="3"/>
      <c r="T226" s="122"/>
      <c r="U226" s="122"/>
      <c r="V226" s="122"/>
    </row>
    <row r="227" spans="1:22" ht="14.25" customHeight="1" x14ac:dyDescent="0.2">
      <c r="A227" s="122"/>
      <c r="B227" s="122"/>
      <c r="C227" s="624"/>
      <c r="D227" s="654"/>
      <c r="E227" s="157" t="s">
        <v>798</v>
      </c>
      <c r="F227" s="139">
        <v>1.171</v>
      </c>
      <c r="G227" s="140" t="str">
        <f>VLOOKUP(F227,DLFs!$F$14:$G$19,2,FALSE)</f>
        <v>GWLL</v>
      </c>
      <c r="H227" s="141">
        <v>0.11799999999999999</v>
      </c>
      <c r="I227" s="142">
        <v>8.2820000000000005E-2</v>
      </c>
      <c r="J227" s="170"/>
      <c r="K227" s="142">
        <v>1.0619999999999999E-2</v>
      </c>
      <c r="L227" s="170"/>
      <c r="M227" s="142">
        <v>0</v>
      </c>
      <c r="N227" s="236">
        <v>1.289E-2</v>
      </c>
      <c r="O227" s="106">
        <v>0</v>
      </c>
      <c r="P227" s="3"/>
      <c r="Q227" s="3"/>
      <c r="R227" s="3"/>
      <c r="S227" s="3"/>
      <c r="T227" s="122"/>
      <c r="U227" s="122"/>
      <c r="V227" s="122"/>
    </row>
    <row r="228" spans="1:22" ht="14.25" customHeight="1" x14ac:dyDescent="0.2">
      <c r="A228" s="122"/>
      <c r="B228" s="122"/>
      <c r="C228" s="624"/>
      <c r="D228" s="655"/>
      <c r="E228" s="143" t="s">
        <v>799</v>
      </c>
      <c r="F228" s="144">
        <v>1.171</v>
      </c>
      <c r="G228" s="145" t="str">
        <f>VLOOKUP(F228,DLFs!$F$14:$G$19,2,FALSE)</f>
        <v>GWLL</v>
      </c>
      <c r="H228" s="146">
        <v>0.11799999999999999</v>
      </c>
      <c r="I228" s="147">
        <v>8.2820000000000005E-2</v>
      </c>
      <c r="J228" s="171"/>
      <c r="K228" s="147">
        <v>1.0619999999999999E-2</v>
      </c>
      <c r="L228" s="171"/>
      <c r="M228" s="147">
        <v>0</v>
      </c>
      <c r="N228" s="240">
        <v>0</v>
      </c>
      <c r="O228" s="120">
        <v>4.0320000000000002E-2</v>
      </c>
      <c r="P228" s="3"/>
      <c r="Q228" s="3"/>
      <c r="R228" s="3"/>
      <c r="S228" s="3"/>
      <c r="T228" s="122"/>
      <c r="U228" s="122"/>
      <c r="V228" s="122"/>
    </row>
    <row r="229" spans="1:22" ht="14.25" customHeight="1" x14ac:dyDescent="0.2">
      <c r="A229" s="122"/>
      <c r="B229" s="122"/>
      <c r="C229" s="624"/>
      <c r="D229" s="653" t="s">
        <v>346</v>
      </c>
      <c r="E229" s="158" t="s">
        <v>347</v>
      </c>
      <c r="F229" s="135">
        <v>1.171</v>
      </c>
      <c r="G229" s="136" t="str">
        <f>VLOOKUP(F229,DLFs!$F$14:$G$19,2,FALSE)</f>
        <v>GWLL</v>
      </c>
      <c r="H229" s="137">
        <v>0.11799999999999999</v>
      </c>
      <c r="I229" s="138">
        <v>8.2820000000000005E-2</v>
      </c>
      <c r="J229" s="169"/>
      <c r="K229" s="138">
        <v>1.3350000000000001E-2</v>
      </c>
      <c r="L229" s="169"/>
      <c r="M229" s="138">
        <v>0</v>
      </c>
      <c r="N229" s="235">
        <v>1.289E-2</v>
      </c>
      <c r="O229" s="100">
        <v>4.0320000000000002E-2</v>
      </c>
      <c r="P229" s="122"/>
      <c r="Q229" s="122"/>
      <c r="R229" s="122"/>
      <c r="S229" s="122"/>
      <c r="T229" s="122"/>
      <c r="U229" s="122"/>
      <c r="V229" s="122"/>
    </row>
    <row r="230" spans="1:22" ht="14.25" customHeight="1" x14ac:dyDescent="0.2">
      <c r="A230" s="122"/>
      <c r="B230" s="122"/>
      <c r="C230" s="624"/>
      <c r="D230" s="654"/>
      <c r="E230" s="157" t="s">
        <v>800</v>
      </c>
      <c r="F230" s="139">
        <v>1.171</v>
      </c>
      <c r="G230" s="140" t="str">
        <f>VLOOKUP(F230,DLFs!$F$14:$G$19,2,FALSE)</f>
        <v>GWLL</v>
      </c>
      <c r="H230" s="141">
        <v>0.11799999999999999</v>
      </c>
      <c r="I230" s="142">
        <v>8.2820000000000005E-2</v>
      </c>
      <c r="J230" s="170"/>
      <c r="K230" s="142">
        <v>1.3350000000000001E-2</v>
      </c>
      <c r="L230" s="170"/>
      <c r="M230" s="142">
        <v>0</v>
      </c>
      <c r="N230" s="236">
        <v>0</v>
      </c>
      <c r="O230" s="106">
        <v>0</v>
      </c>
      <c r="P230" s="122"/>
      <c r="Q230" s="122"/>
      <c r="R230" s="122"/>
      <c r="S230" s="122"/>
      <c r="T230" s="122"/>
      <c r="U230" s="122"/>
      <c r="V230" s="122"/>
    </row>
    <row r="231" spans="1:22" ht="14.25" customHeight="1" x14ac:dyDescent="0.2">
      <c r="A231" s="122"/>
      <c r="B231" s="122"/>
      <c r="C231" s="624"/>
      <c r="D231" s="654"/>
      <c r="E231" s="157" t="s">
        <v>801</v>
      </c>
      <c r="F231" s="139">
        <v>1.171</v>
      </c>
      <c r="G231" s="140" t="str">
        <f>VLOOKUP(F231,DLFs!$F$14:$G$19,2,FALSE)</f>
        <v>GWLL</v>
      </c>
      <c r="H231" s="141">
        <v>0.11799999999999999</v>
      </c>
      <c r="I231" s="142">
        <v>8.2820000000000005E-2</v>
      </c>
      <c r="J231" s="170"/>
      <c r="K231" s="142">
        <v>1.3350000000000001E-2</v>
      </c>
      <c r="L231" s="170"/>
      <c r="M231" s="142">
        <v>0</v>
      </c>
      <c r="N231" s="236">
        <v>1.289E-2</v>
      </c>
      <c r="O231" s="106">
        <v>0</v>
      </c>
      <c r="P231" s="122"/>
      <c r="Q231" s="122"/>
      <c r="R231" s="122"/>
      <c r="S231" s="122"/>
      <c r="T231" s="122"/>
      <c r="U231" s="122"/>
      <c r="V231" s="122"/>
    </row>
    <row r="232" spans="1:22" ht="14.25" customHeight="1" x14ac:dyDescent="0.2">
      <c r="A232" s="122"/>
      <c r="B232" s="122"/>
      <c r="C232" s="624"/>
      <c r="D232" s="655"/>
      <c r="E232" s="143" t="s">
        <v>802</v>
      </c>
      <c r="F232" s="144">
        <v>1.171</v>
      </c>
      <c r="G232" s="145" t="str">
        <f>VLOOKUP(F232,DLFs!$F$14:$G$19,2,FALSE)</f>
        <v>GWLL</v>
      </c>
      <c r="H232" s="146">
        <v>0.11799999999999999</v>
      </c>
      <c r="I232" s="147">
        <v>8.2820000000000005E-2</v>
      </c>
      <c r="J232" s="171"/>
      <c r="K232" s="147">
        <v>1.3350000000000001E-2</v>
      </c>
      <c r="L232" s="171"/>
      <c r="M232" s="147">
        <v>0</v>
      </c>
      <c r="N232" s="240">
        <v>0</v>
      </c>
      <c r="O232" s="120">
        <v>4.0320000000000002E-2</v>
      </c>
      <c r="P232" s="122"/>
      <c r="Q232" s="122"/>
      <c r="R232" s="122"/>
      <c r="S232" s="122"/>
      <c r="T232" s="122"/>
      <c r="U232" s="122"/>
      <c r="V232" s="122"/>
    </row>
    <row r="233" spans="1:22" ht="14.25" customHeight="1" x14ac:dyDescent="0.2">
      <c r="A233" s="122"/>
      <c r="B233" s="122"/>
      <c r="C233" s="624"/>
      <c r="D233" s="653" t="s">
        <v>348</v>
      </c>
      <c r="E233" s="158" t="s">
        <v>349</v>
      </c>
      <c r="F233" s="135">
        <v>1.073</v>
      </c>
      <c r="G233" s="136" t="str">
        <f>VLOOKUP(F233,DLFs!$H$14:$I$19,2,FALSE)</f>
        <v>GMLL</v>
      </c>
      <c r="H233" s="137">
        <v>0.126</v>
      </c>
      <c r="I233" s="138">
        <v>4.1410000000000002E-2</v>
      </c>
      <c r="J233" s="169"/>
      <c r="K233" s="138">
        <v>7.2000000000000005E-4</v>
      </c>
      <c r="L233" s="169"/>
      <c r="M233" s="138">
        <v>0</v>
      </c>
      <c r="N233" s="235">
        <v>1.289E-2</v>
      </c>
      <c r="O233" s="100">
        <v>4.0320000000000002E-2</v>
      </c>
      <c r="P233" s="122"/>
      <c r="Q233" s="122"/>
      <c r="R233" s="122"/>
      <c r="S233" s="122"/>
      <c r="T233" s="122"/>
      <c r="U233" s="122"/>
      <c r="V233" s="122"/>
    </row>
    <row r="234" spans="1:22" ht="14.25" customHeight="1" x14ac:dyDescent="0.2">
      <c r="A234" s="122"/>
      <c r="B234" s="122"/>
      <c r="C234" s="624"/>
      <c r="D234" s="654"/>
      <c r="E234" s="157" t="s">
        <v>803</v>
      </c>
      <c r="F234" s="139">
        <v>1.073</v>
      </c>
      <c r="G234" s="140" t="str">
        <f>VLOOKUP(F234,DLFs!$H$14:$I$19,2,FALSE)</f>
        <v>GMLL</v>
      </c>
      <c r="H234" s="141">
        <v>0.126</v>
      </c>
      <c r="I234" s="142">
        <v>4.1410000000000002E-2</v>
      </c>
      <c r="J234" s="170"/>
      <c r="K234" s="142">
        <v>7.2000000000000005E-4</v>
      </c>
      <c r="L234" s="170"/>
      <c r="M234" s="142">
        <v>0</v>
      </c>
      <c r="N234" s="236">
        <v>0</v>
      </c>
      <c r="O234" s="106">
        <v>0</v>
      </c>
      <c r="P234" s="122"/>
      <c r="Q234" s="122"/>
      <c r="R234" s="122"/>
      <c r="S234" s="122"/>
      <c r="T234" s="122"/>
      <c r="U234" s="122"/>
      <c r="V234" s="122"/>
    </row>
    <row r="235" spans="1:22" ht="14.25" customHeight="1" x14ac:dyDescent="0.2">
      <c r="A235" s="122"/>
      <c r="B235" s="122"/>
      <c r="C235" s="624"/>
      <c r="D235" s="654"/>
      <c r="E235" s="157" t="s">
        <v>804</v>
      </c>
      <c r="F235" s="139">
        <v>1.073</v>
      </c>
      <c r="G235" s="140" t="str">
        <f>VLOOKUP(F235,DLFs!$H$14:$I$19,2,FALSE)</f>
        <v>GMLL</v>
      </c>
      <c r="H235" s="141">
        <v>0.126</v>
      </c>
      <c r="I235" s="142">
        <v>4.1410000000000002E-2</v>
      </c>
      <c r="J235" s="170"/>
      <c r="K235" s="142">
        <v>7.2000000000000005E-4</v>
      </c>
      <c r="L235" s="170"/>
      <c r="M235" s="142">
        <v>0</v>
      </c>
      <c r="N235" s="236">
        <v>1.289E-2</v>
      </c>
      <c r="O235" s="106">
        <v>0</v>
      </c>
      <c r="P235" s="122"/>
      <c r="Q235" s="122"/>
      <c r="R235" s="122"/>
      <c r="S235" s="122"/>
      <c r="T235" s="122"/>
      <c r="U235" s="122"/>
      <c r="V235" s="122"/>
    </row>
    <row r="236" spans="1:22" ht="14.25" customHeight="1" x14ac:dyDescent="0.2">
      <c r="A236" s="122"/>
      <c r="B236" s="122"/>
      <c r="C236" s="625"/>
      <c r="D236" s="655"/>
      <c r="E236" s="143" t="s">
        <v>805</v>
      </c>
      <c r="F236" s="144">
        <v>1.073</v>
      </c>
      <c r="G236" s="145" t="str">
        <f>VLOOKUP(F236,DLFs!$H$14:$I$19,2,FALSE)</f>
        <v>GMLL</v>
      </c>
      <c r="H236" s="146">
        <v>0.126</v>
      </c>
      <c r="I236" s="147">
        <v>4.1410000000000002E-2</v>
      </c>
      <c r="J236" s="171"/>
      <c r="K236" s="147">
        <v>7.2000000000000005E-4</v>
      </c>
      <c r="L236" s="171"/>
      <c r="M236" s="147">
        <v>0</v>
      </c>
      <c r="N236" s="240">
        <v>0</v>
      </c>
      <c r="O236" s="120">
        <v>4.0320000000000002E-2</v>
      </c>
      <c r="P236" s="122"/>
      <c r="Q236" s="122"/>
      <c r="R236" s="122"/>
      <c r="S236" s="122"/>
      <c r="T236" s="122"/>
      <c r="U236" s="122"/>
      <c r="V236" s="122"/>
    </row>
    <row r="237" spans="1:22" ht="14.25" customHeight="1" x14ac:dyDescent="0.2">
      <c r="A237" s="122"/>
      <c r="B237" s="122"/>
      <c r="C237" s="623" t="s">
        <v>350</v>
      </c>
      <c r="D237" s="653" t="s">
        <v>351</v>
      </c>
      <c r="E237" s="158" t="s">
        <v>352</v>
      </c>
      <c r="F237" s="135">
        <v>1.087</v>
      </c>
      <c r="G237" s="136" t="str">
        <f>VLOOKUP(F237,DLFs!$D$14:$E$19,2,FALSE)</f>
        <v>GELL</v>
      </c>
      <c r="H237" s="137">
        <v>9.4E-2</v>
      </c>
      <c r="I237" s="138">
        <v>4.6460000000000001E-2</v>
      </c>
      <c r="J237" s="169"/>
      <c r="K237" s="138">
        <v>8.7899999999999992E-3</v>
      </c>
      <c r="L237" s="169"/>
      <c r="M237" s="138">
        <v>0</v>
      </c>
      <c r="N237" s="235">
        <v>1.289E-2</v>
      </c>
      <c r="O237" s="100">
        <v>4.0320000000000002E-2</v>
      </c>
      <c r="P237" s="122"/>
      <c r="Q237" s="122"/>
      <c r="R237" s="122"/>
      <c r="S237" s="122"/>
      <c r="T237" s="122"/>
      <c r="U237" s="122"/>
      <c r="V237" s="122"/>
    </row>
    <row r="238" spans="1:22" ht="14.25" customHeight="1" x14ac:dyDescent="0.2">
      <c r="A238" s="122"/>
      <c r="B238" s="122"/>
      <c r="C238" s="624"/>
      <c r="D238" s="654"/>
      <c r="E238" s="157" t="s">
        <v>806</v>
      </c>
      <c r="F238" s="139">
        <v>1.087</v>
      </c>
      <c r="G238" s="140" t="str">
        <f>VLOOKUP(F238,DLFs!$D$14:$E$19,2,FALSE)</f>
        <v>GELL</v>
      </c>
      <c r="H238" s="141">
        <v>9.4E-2</v>
      </c>
      <c r="I238" s="142">
        <v>4.6460000000000001E-2</v>
      </c>
      <c r="J238" s="170"/>
      <c r="K238" s="142">
        <v>8.7899999999999992E-3</v>
      </c>
      <c r="L238" s="170"/>
      <c r="M238" s="142">
        <v>0</v>
      </c>
      <c r="N238" s="236">
        <v>0</v>
      </c>
      <c r="O238" s="106">
        <v>0</v>
      </c>
      <c r="P238" s="122"/>
      <c r="Q238" s="122"/>
      <c r="R238" s="122"/>
      <c r="S238" s="122"/>
      <c r="T238" s="122"/>
      <c r="U238" s="122"/>
      <c r="V238" s="122"/>
    </row>
    <row r="239" spans="1:22" ht="14.25" customHeight="1" x14ac:dyDescent="0.2">
      <c r="A239" s="122"/>
      <c r="B239" s="122"/>
      <c r="C239" s="624"/>
      <c r="D239" s="654"/>
      <c r="E239" s="157" t="s">
        <v>807</v>
      </c>
      <c r="F239" s="139">
        <v>1.087</v>
      </c>
      <c r="G239" s="140" t="str">
        <f>VLOOKUP(F239,DLFs!$D$14:$E$19,2,FALSE)</f>
        <v>GELL</v>
      </c>
      <c r="H239" s="141">
        <v>9.4E-2</v>
      </c>
      <c r="I239" s="142">
        <v>4.6460000000000001E-2</v>
      </c>
      <c r="J239" s="170"/>
      <c r="K239" s="142">
        <v>8.7899999999999992E-3</v>
      </c>
      <c r="L239" s="170"/>
      <c r="M239" s="142">
        <v>0</v>
      </c>
      <c r="N239" s="236">
        <v>1.289E-2</v>
      </c>
      <c r="O239" s="106">
        <v>0</v>
      </c>
      <c r="P239" s="122"/>
      <c r="Q239" s="122"/>
      <c r="R239" s="122"/>
      <c r="S239" s="122"/>
      <c r="T239" s="122"/>
      <c r="U239" s="122"/>
      <c r="V239" s="122"/>
    </row>
    <row r="240" spans="1:22" ht="14.25" customHeight="1" x14ac:dyDescent="0.2">
      <c r="A240" s="122"/>
      <c r="B240" s="122"/>
      <c r="C240" s="624"/>
      <c r="D240" s="655"/>
      <c r="E240" s="143" t="s">
        <v>808</v>
      </c>
      <c r="F240" s="144">
        <v>1.087</v>
      </c>
      <c r="G240" s="145" t="str">
        <f>VLOOKUP(F240,DLFs!$D$14:$E$19,2,FALSE)</f>
        <v>GELL</v>
      </c>
      <c r="H240" s="146">
        <v>9.4E-2</v>
      </c>
      <c r="I240" s="147">
        <v>4.6460000000000001E-2</v>
      </c>
      <c r="J240" s="171"/>
      <c r="K240" s="147">
        <v>8.7899999999999992E-3</v>
      </c>
      <c r="L240" s="171"/>
      <c r="M240" s="147">
        <v>0</v>
      </c>
      <c r="N240" s="240">
        <v>0</v>
      </c>
      <c r="O240" s="120">
        <v>4.0320000000000002E-2</v>
      </c>
      <c r="P240" s="122"/>
      <c r="Q240" s="122"/>
      <c r="R240" s="122"/>
      <c r="S240" s="122"/>
      <c r="T240" s="122"/>
      <c r="U240" s="122"/>
      <c r="V240" s="122"/>
    </row>
    <row r="241" spans="1:22" ht="14.25" customHeight="1" x14ac:dyDescent="0.2">
      <c r="A241" s="122"/>
      <c r="B241" s="122"/>
      <c r="C241" s="624"/>
      <c r="D241" s="653" t="s">
        <v>353</v>
      </c>
      <c r="E241" s="158" t="s">
        <v>354</v>
      </c>
      <c r="F241" s="135">
        <v>1.087</v>
      </c>
      <c r="G241" s="136" t="str">
        <f>VLOOKUP(F241,DLFs!$D$14:$E$19,2,FALSE)</f>
        <v>GELL</v>
      </c>
      <c r="H241" s="137">
        <v>9.4E-2</v>
      </c>
      <c r="I241" s="138">
        <v>4.6460000000000001E-2</v>
      </c>
      <c r="J241" s="169"/>
      <c r="K241" s="138">
        <v>1.0619999999999999E-2</v>
      </c>
      <c r="L241" s="169"/>
      <c r="M241" s="138">
        <v>0</v>
      </c>
      <c r="N241" s="235">
        <v>1.289E-2</v>
      </c>
      <c r="O241" s="100">
        <v>4.0320000000000002E-2</v>
      </c>
      <c r="P241" s="122"/>
      <c r="Q241" s="122"/>
      <c r="R241" s="122"/>
      <c r="S241" s="122"/>
      <c r="T241" s="122"/>
      <c r="U241" s="122"/>
      <c r="V241" s="122"/>
    </row>
    <row r="242" spans="1:22" ht="14.25" customHeight="1" x14ac:dyDescent="0.2">
      <c r="A242" s="122"/>
      <c r="B242" s="122"/>
      <c r="C242" s="624"/>
      <c r="D242" s="654"/>
      <c r="E242" s="157" t="s">
        <v>809</v>
      </c>
      <c r="F242" s="139">
        <v>1.087</v>
      </c>
      <c r="G242" s="140" t="str">
        <f>VLOOKUP(F242,DLFs!$D$14:$E$19,2,FALSE)</f>
        <v>GELL</v>
      </c>
      <c r="H242" s="141">
        <v>9.4E-2</v>
      </c>
      <c r="I242" s="142">
        <v>4.6460000000000001E-2</v>
      </c>
      <c r="J242" s="170"/>
      <c r="K242" s="142">
        <v>1.0619999999999999E-2</v>
      </c>
      <c r="L242" s="170"/>
      <c r="M242" s="142">
        <v>0</v>
      </c>
      <c r="N242" s="236">
        <v>0</v>
      </c>
      <c r="O242" s="106">
        <v>0</v>
      </c>
      <c r="P242" s="122"/>
      <c r="Q242" s="122"/>
      <c r="R242" s="122"/>
      <c r="S242" s="122"/>
      <c r="T242" s="122"/>
      <c r="U242" s="122"/>
      <c r="V242" s="122"/>
    </row>
    <row r="243" spans="1:22" ht="14.25" customHeight="1" x14ac:dyDescent="0.2">
      <c r="A243" s="122"/>
      <c r="B243" s="122"/>
      <c r="C243" s="624"/>
      <c r="D243" s="654"/>
      <c r="E243" s="157" t="s">
        <v>810</v>
      </c>
      <c r="F243" s="139">
        <v>1.087</v>
      </c>
      <c r="G243" s="140" t="str">
        <f>VLOOKUP(F243,DLFs!$D$14:$E$19,2,FALSE)</f>
        <v>GELL</v>
      </c>
      <c r="H243" s="141">
        <v>9.4E-2</v>
      </c>
      <c r="I243" s="142">
        <v>4.6460000000000001E-2</v>
      </c>
      <c r="J243" s="170"/>
      <c r="K243" s="142">
        <v>1.0619999999999999E-2</v>
      </c>
      <c r="L243" s="170"/>
      <c r="M243" s="142">
        <v>0</v>
      </c>
      <c r="N243" s="236">
        <v>1.289E-2</v>
      </c>
      <c r="O243" s="106">
        <v>0</v>
      </c>
      <c r="P243" s="122"/>
      <c r="Q243" s="122"/>
      <c r="R243" s="122"/>
      <c r="S243" s="122"/>
      <c r="T243" s="122"/>
      <c r="U243" s="122"/>
      <c r="V243" s="122"/>
    </row>
    <row r="244" spans="1:22" ht="14.25" customHeight="1" x14ac:dyDescent="0.2">
      <c r="A244" s="122"/>
      <c r="B244" s="122"/>
      <c r="C244" s="624"/>
      <c r="D244" s="655"/>
      <c r="E244" s="143" t="s">
        <v>811</v>
      </c>
      <c r="F244" s="144">
        <v>1.087</v>
      </c>
      <c r="G244" s="145" t="str">
        <f>VLOOKUP(F244,DLFs!$D$14:$E$19,2,FALSE)</f>
        <v>GELL</v>
      </c>
      <c r="H244" s="146">
        <v>9.4E-2</v>
      </c>
      <c r="I244" s="147">
        <v>4.6460000000000001E-2</v>
      </c>
      <c r="J244" s="171"/>
      <c r="K244" s="147">
        <v>1.0619999999999999E-2</v>
      </c>
      <c r="L244" s="171"/>
      <c r="M244" s="147">
        <v>0</v>
      </c>
      <c r="N244" s="240">
        <v>0</v>
      </c>
      <c r="O244" s="120">
        <v>4.0320000000000002E-2</v>
      </c>
      <c r="P244" s="122"/>
      <c r="Q244" s="122"/>
      <c r="R244" s="122"/>
      <c r="S244" s="122"/>
      <c r="T244" s="122"/>
      <c r="U244" s="122"/>
      <c r="V244" s="122"/>
    </row>
    <row r="245" spans="1:22" ht="14.25" customHeight="1" x14ac:dyDescent="0.2">
      <c r="A245" s="122"/>
      <c r="B245" s="122"/>
      <c r="C245" s="624"/>
      <c r="D245" s="653" t="s">
        <v>355</v>
      </c>
      <c r="E245" s="158" t="s">
        <v>356</v>
      </c>
      <c r="F245" s="135">
        <v>1.087</v>
      </c>
      <c r="G245" s="136" t="str">
        <f>VLOOKUP(F245,DLFs!$D$14:$E$19,2,FALSE)</f>
        <v>GELL</v>
      </c>
      <c r="H245" s="137">
        <v>9.4E-2</v>
      </c>
      <c r="I245" s="138">
        <v>4.6460000000000001E-2</v>
      </c>
      <c r="J245" s="169"/>
      <c r="K245" s="138">
        <v>1.3350000000000001E-2</v>
      </c>
      <c r="L245" s="169"/>
      <c r="M245" s="138">
        <v>0</v>
      </c>
      <c r="N245" s="235">
        <v>1.289E-2</v>
      </c>
      <c r="O245" s="100">
        <v>4.0320000000000002E-2</v>
      </c>
      <c r="P245" s="122"/>
      <c r="Q245" s="122"/>
      <c r="R245" s="122"/>
      <c r="S245" s="122"/>
      <c r="T245" s="122"/>
      <c r="U245" s="122"/>
      <c r="V245" s="122"/>
    </row>
    <row r="246" spans="1:22" ht="14.25" customHeight="1" x14ac:dyDescent="0.2">
      <c r="A246" s="122"/>
      <c r="B246" s="122"/>
      <c r="C246" s="624"/>
      <c r="D246" s="654"/>
      <c r="E246" s="157" t="s">
        <v>812</v>
      </c>
      <c r="F246" s="139">
        <v>1.087</v>
      </c>
      <c r="G246" s="140" t="str">
        <f>VLOOKUP(F246,DLFs!$D$14:$E$19,2,FALSE)</f>
        <v>GELL</v>
      </c>
      <c r="H246" s="141">
        <v>9.4E-2</v>
      </c>
      <c r="I246" s="142">
        <v>4.6460000000000001E-2</v>
      </c>
      <c r="J246" s="170"/>
      <c r="K246" s="142">
        <v>1.3350000000000001E-2</v>
      </c>
      <c r="L246" s="170"/>
      <c r="M246" s="142">
        <v>0</v>
      </c>
      <c r="N246" s="236">
        <v>0</v>
      </c>
      <c r="O246" s="106">
        <v>0</v>
      </c>
      <c r="P246" s="122"/>
      <c r="Q246" s="122"/>
      <c r="R246" s="122"/>
      <c r="S246" s="122"/>
      <c r="T246" s="122"/>
      <c r="U246" s="122"/>
      <c r="V246" s="122"/>
    </row>
    <row r="247" spans="1:22" ht="14.25" customHeight="1" x14ac:dyDescent="0.2">
      <c r="A247" s="122"/>
      <c r="B247" s="122"/>
      <c r="C247" s="624"/>
      <c r="D247" s="654"/>
      <c r="E247" s="157" t="s">
        <v>813</v>
      </c>
      <c r="F247" s="139">
        <v>1.087</v>
      </c>
      <c r="G247" s="140" t="str">
        <f>VLOOKUP(F247,DLFs!$D$14:$E$19,2,FALSE)</f>
        <v>GELL</v>
      </c>
      <c r="H247" s="141">
        <v>9.4E-2</v>
      </c>
      <c r="I247" s="142">
        <v>4.6460000000000001E-2</v>
      </c>
      <c r="J247" s="170"/>
      <c r="K247" s="142">
        <v>1.3350000000000001E-2</v>
      </c>
      <c r="L247" s="170"/>
      <c r="M247" s="142">
        <v>0</v>
      </c>
      <c r="N247" s="236">
        <v>1.289E-2</v>
      </c>
      <c r="O247" s="106">
        <v>0</v>
      </c>
      <c r="P247" s="122"/>
      <c r="Q247" s="122"/>
      <c r="R247" s="122"/>
      <c r="S247" s="122"/>
      <c r="T247" s="122"/>
      <c r="U247" s="122"/>
      <c r="V247" s="122"/>
    </row>
    <row r="248" spans="1:22" ht="14.25" customHeight="1" x14ac:dyDescent="0.2">
      <c r="A248" s="122"/>
      <c r="B248" s="122"/>
      <c r="C248" s="624"/>
      <c r="D248" s="655"/>
      <c r="E248" s="143" t="s">
        <v>814</v>
      </c>
      <c r="F248" s="144">
        <v>1.087</v>
      </c>
      <c r="G248" s="145" t="str">
        <f>VLOOKUP(F248,DLFs!$D$14:$E$19,2,FALSE)</f>
        <v>GELL</v>
      </c>
      <c r="H248" s="146">
        <v>9.4E-2</v>
      </c>
      <c r="I248" s="147">
        <v>4.6460000000000001E-2</v>
      </c>
      <c r="J248" s="171"/>
      <c r="K248" s="147">
        <v>1.3350000000000001E-2</v>
      </c>
      <c r="L248" s="171"/>
      <c r="M248" s="147">
        <v>0</v>
      </c>
      <c r="N248" s="240">
        <v>0</v>
      </c>
      <c r="O248" s="120">
        <v>4.0320000000000002E-2</v>
      </c>
      <c r="P248" s="122"/>
      <c r="Q248" s="122"/>
      <c r="R248" s="122"/>
      <c r="S248" s="122"/>
      <c r="T248" s="122"/>
      <c r="U248" s="122"/>
      <c r="V248" s="122"/>
    </row>
    <row r="249" spans="1:22" ht="14.25" customHeight="1" x14ac:dyDescent="0.2">
      <c r="A249" s="122"/>
      <c r="B249" s="122"/>
      <c r="C249" s="624"/>
      <c r="D249" s="653" t="s">
        <v>357</v>
      </c>
      <c r="E249" s="158" t="s">
        <v>358</v>
      </c>
      <c r="F249" s="135">
        <v>1.171</v>
      </c>
      <c r="G249" s="136" t="str">
        <f>VLOOKUP(F249,DLFs!$F$14:$G$19,2,FALSE)</f>
        <v>GWLL</v>
      </c>
      <c r="H249" s="137">
        <v>0.11799999999999999</v>
      </c>
      <c r="I249" s="138">
        <v>0.10807</v>
      </c>
      <c r="J249" s="169"/>
      <c r="K249" s="138">
        <v>8.7899999999999992E-3</v>
      </c>
      <c r="L249" s="169"/>
      <c r="M249" s="138">
        <v>0</v>
      </c>
      <c r="N249" s="235">
        <v>1.289E-2</v>
      </c>
      <c r="O249" s="100">
        <v>4.0320000000000002E-2</v>
      </c>
      <c r="P249" s="122"/>
      <c r="Q249" s="122"/>
      <c r="R249" s="122"/>
      <c r="S249" s="122"/>
      <c r="T249" s="122"/>
      <c r="U249" s="122"/>
      <c r="V249" s="122"/>
    </row>
    <row r="250" spans="1:22" ht="14.25" customHeight="1" x14ac:dyDescent="0.2">
      <c r="A250" s="122"/>
      <c r="B250" s="122"/>
      <c r="C250" s="624"/>
      <c r="D250" s="654"/>
      <c r="E250" s="157" t="s">
        <v>815</v>
      </c>
      <c r="F250" s="139">
        <v>1.171</v>
      </c>
      <c r="G250" s="140" t="str">
        <f>VLOOKUP(F250,DLFs!$F$14:$G$19,2,FALSE)</f>
        <v>GWLL</v>
      </c>
      <c r="H250" s="141">
        <v>0.11799999999999999</v>
      </c>
      <c r="I250" s="142">
        <v>0.10807</v>
      </c>
      <c r="J250" s="170"/>
      <c r="K250" s="142">
        <v>8.7899999999999992E-3</v>
      </c>
      <c r="L250" s="170"/>
      <c r="M250" s="142">
        <v>0</v>
      </c>
      <c r="N250" s="236">
        <v>0</v>
      </c>
      <c r="O250" s="106">
        <v>0</v>
      </c>
      <c r="P250" s="122"/>
      <c r="Q250" s="122"/>
      <c r="R250" s="122"/>
      <c r="S250" s="122"/>
      <c r="T250" s="122"/>
      <c r="U250" s="122"/>
      <c r="V250" s="122"/>
    </row>
    <row r="251" spans="1:22" ht="14.25" customHeight="1" x14ac:dyDescent="0.2">
      <c r="A251" s="122"/>
      <c r="B251" s="122"/>
      <c r="C251" s="624"/>
      <c r="D251" s="654"/>
      <c r="E251" s="157" t="s">
        <v>816</v>
      </c>
      <c r="F251" s="139">
        <v>1.171</v>
      </c>
      <c r="G251" s="140" t="str">
        <f>VLOOKUP(F251,DLFs!$F$14:$G$19,2,FALSE)</f>
        <v>GWLL</v>
      </c>
      <c r="H251" s="141">
        <v>0.11799999999999999</v>
      </c>
      <c r="I251" s="142">
        <v>0.10807</v>
      </c>
      <c r="J251" s="170"/>
      <c r="K251" s="142">
        <v>8.7899999999999992E-3</v>
      </c>
      <c r="L251" s="170"/>
      <c r="M251" s="142">
        <v>0</v>
      </c>
      <c r="N251" s="236">
        <v>1.289E-2</v>
      </c>
      <c r="O251" s="106">
        <v>0</v>
      </c>
      <c r="P251" s="122"/>
      <c r="Q251" s="122"/>
      <c r="R251" s="122"/>
      <c r="S251" s="122"/>
      <c r="T251" s="122"/>
      <c r="U251" s="122"/>
      <c r="V251" s="122"/>
    </row>
    <row r="252" spans="1:22" ht="14.25" customHeight="1" x14ac:dyDescent="0.2">
      <c r="A252" s="122"/>
      <c r="B252" s="122"/>
      <c r="C252" s="624"/>
      <c r="D252" s="655"/>
      <c r="E252" s="143" t="s">
        <v>817</v>
      </c>
      <c r="F252" s="144">
        <v>1.171</v>
      </c>
      <c r="G252" s="145" t="str">
        <f>VLOOKUP(F252,DLFs!$F$14:$G$19,2,FALSE)</f>
        <v>GWLL</v>
      </c>
      <c r="H252" s="146">
        <v>0.11799999999999999</v>
      </c>
      <c r="I252" s="147">
        <v>0.10807</v>
      </c>
      <c r="J252" s="171"/>
      <c r="K252" s="147">
        <v>8.7899999999999992E-3</v>
      </c>
      <c r="L252" s="171"/>
      <c r="M252" s="147">
        <v>0</v>
      </c>
      <c r="N252" s="240">
        <v>0</v>
      </c>
      <c r="O252" s="120">
        <v>4.0320000000000002E-2</v>
      </c>
      <c r="P252" s="122"/>
      <c r="Q252" s="122"/>
      <c r="R252" s="122"/>
      <c r="S252" s="122"/>
      <c r="T252" s="122"/>
      <c r="U252" s="122"/>
      <c r="V252" s="122"/>
    </row>
    <row r="253" spans="1:22" ht="14.25" customHeight="1" x14ac:dyDescent="0.2">
      <c r="A253" s="122"/>
      <c r="B253" s="122"/>
      <c r="C253" s="624"/>
      <c r="D253" s="653" t="s">
        <v>359</v>
      </c>
      <c r="E253" s="158" t="s">
        <v>360</v>
      </c>
      <c r="F253" s="135">
        <v>1.171</v>
      </c>
      <c r="G253" s="136" t="str">
        <f>VLOOKUP(F253,DLFs!$F$14:$G$19,2,FALSE)</f>
        <v>GWLL</v>
      </c>
      <c r="H253" s="137">
        <v>0.11799999999999999</v>
      </c>
      <c r="I253" s="138">
        <v>0.10807</v>
      </c>
      <c r="J253" s="169"/>
      <c r="K253" s="138">
        <v>1.0619999999999999E-2</v>
      </c>
      <c r="L253" s="169"/>
      <c r="M253" s="138">
        <v>0</v>
      </c>
      <c r="N253" s="235">
        <v>1.289E-2</v>
      </c>
      <c r="O253" s="100">
        <v>4.0320000000000002E-2</v>
      </c>
      <c r="P253" s="122"/>
      <c r="Q253" s="122"/>
      <c r="R253" s="122"/>
      <c r="S253" s="122"/>
      <c r="T253" s="122"/>
      <c r="U253" s="122"/>
      <c r="V253" s="122"/>
    </row>
    <row r="254" spans="1:22" ht="14.25" customHeight="1" x14ac:dyDescent="0.2">
      <c r="A254" s="122"/>
      <c r="B254" s="122"/>
      <c r="C254" s="624"/>
      <c r="D254" s="654"/>
      <c r="E254" s="157" t="s">
        <v>818</v>
      </c>
      <c r="F254" s="139">
        <v>1.171</v>
      </c>
      <c r="G254" s="140" t="str">
        <f>VLOOKUP(F254,DLFs!$F$14:$G$19,2,FALSE)</f>
        <v>GWLL</v>
      </c>
      <c r="H254" s="141">
        <v>0.11799999999999999</v>
      </c>
      <c r="I254" s="142">
        <v>0.10807</v>
      </c>
      <c r="J254" s="170"/>
      <c r="K254" s="142">
        <v>1.0619999999999999E-2</v>
      </c>
      <c r="L254" s="170"/>
      <c r="M254" s="142">
        <v>0</v>
      </c>
      <c r="N254" s="236">
        <v>0</v>
      </c>
      <c r="O254" s="106">
        <v>0</v>
      </c>
      <c r="P254" s="122"/>
      <c r="Q254" s="122"/>
      <c r="R254" s="122"/>
      <c r="S254" s="122"/>
      <c r="T254" s="122"/>
      <c r="U254" s="122"/>
      <c r="V254" s="122"/>
    </row>
    <row r="255" spans="1:22" ht="14.25" customHeight="1" x14ac:dyDescent="0.2">
      <c r="A255" s="122"/>
      <c r="B255" s="122"/>
      <c r="C255" s="624"/>
      <c r="D255" s="654"/>
      <c r="E255" s="157" t="s">
        <v>819</v>
      </c>
      <c r="F255" s="139">
        <v>1.171</v>
      </c>
      <c r="G255" s="140" t="str">
        <f>VLOOKUP(F255,DLFs!$F$14:$G$19,2,FALSE)</f>
        <v>GWLL</v>
      </c>
      <c r="H255" s="141">
        <v>0.11799999999999999</v>
      </c>
      <c r="I255" s="142">
        <v>0.10807</v>
      </c>
      <c r="J255" s="170"/>
      <c r="K255" s="142">
        <v>1.0619999999999999E-2</v>
      </c>
      <c r="L255" s="170"/>
      <c r="M255" s="142">
        <v>0</v>
      </c>
      <c r="N255" s="236">
        <v>1.289E-2</v>
      </c>
      <c r="O255" s="106">
        <v>0</v>
      </c>
      <c r="P255" s="122"/>
      <c r="Q255" s="122"/>
      <c r="R255" s="122"/>
      <c r="S255" s="122"/>
      <c r="T255" s="122"/>
      <c r="U255" s="122"/>
      <c r="V255" s="122"/>
    </row>
    <row r="256" spans="1:22" ht="14.25" customHeight="1" x14ac:dyDescent="0.2">
      <c r="A256" s="122"/>
      <c r="B256" s="122"/>
      <c r="C256" s="624"/>
      <c r="D256" s="655"/>
      <c r="E256" s="143" t="s">
        <v>820</v>
      </c>
      <c r="F256" s="144">
        <v>1.171</v>
      </c>
      <c r="G256" s="145" t="str">
        <f>VLOOKUP(F256,DLFs!$F$14:$G$19,2,FALSE)</f>
        <v>GWLL</v>
      </c>
      <c r="H256" s="146">
        <v>0.11799999999999999</v>
      </c>
      <c r="I256" s="147">
        <v>0.10807</v>
      </c>
      <c r="J256" s="171"/>
      <c r="K256" s="147">
        <v>1.0619999999999999E-2</v>
      </c>
      <c r="L256" s="171"/>
      <c r="M256" s="147">
        <v>0</v>
      </c>
      <c r="N256" s="240">
        <v>0</v>
      </c>
      <c r="O256" s="120">
        <v>4.0320000000000002E-2</v>
      </c>
      <c r="P256" s="122"/>
      <c r="Q256" s="122"/>
      <c r="R256" s="122"/>
      <c r="S256" s="122"/>
      <c r="T256" s="122"/>
      <c r="U256" s="122"/>
      <c r="V256" s="122"/>
    </row>
    <row r="257" spans="1:22" ht="14.25" customHeight="1" x14ac:dyDescent="0.2">
      <c r="A257" s="122"/>
      <c r="B257" s="122"/>
      <c r="C257" s="624"/>
      <c r="D257" s="653" t="s">
        <v>361</v>
      </c>
      <c r="E257" s="158" t="s">
        <v>362</v>
      </c>
      <c r="F257" s="135">
        <v>1.171</v>
      </c>
      <c r="G257" s="136" t="str">
        <f>VLOOKUP(F257,DLFs!$F$14:$G$19,2,FALSE)</f>
        <v>GWLL</v>
      </c>
      <c r="H257" s="137">
        <v>0.11799999999999999</v>
      </c>
      <c r="I257" s="138">
        <v>0.10807</v>
      </c>
      <c r="J257" s="169"/>
      <c r="K257" s="138">
        <v>1.3350000000000001E-2</v>
      </c>
      <c r="L257" s="169"/>
      <c r="M257" s="138">
        <v>0</v>
      </c>
      <c r="N257" s="235">
        <v>1.289E-2</v>
      </c>
      <c r="O257" s="100">
        <v>4.0320000000000002E-2</v>
      </c>
      <c r="P257" s="122"/>
      <c r="Q257" s="122"/>
      <c r="R257" s="122"/>
      <c r="S257" s="122"/>
      <c r="T257" s="122"/>
      <c r="U257" s="122"/>
      <c r="V257" s="122"/>
    </row>
    <row r="258" spans="1:22" ht="14.25" customHeight="1" x14ac:dyDescent="0.2">
      <c r="A258" s="122"/>
      <c r="B258" s="122"/>
      <c r="C258" s="624"/>
      <c r="D258" s="654"/>
      <c r="E258" s="157" t="s">
        <v>821</v>
      </c>
      <c r="F258" s="139">
        <v>1.171</v>
      </c>
      <c r="G258" s="140" t="str">
        <f>VLOOKUP(F258,DLFs!$F$14:$G$19,2,FALSE)</f>
        <v>GWLL</v>
      </c>
      <c r="H258" s="141">
        <v>0.11799999999999999</v>
      </c>
      <c r="I258" s="142">
        <v>0.10807</v>
      </c>
      <c r="J258" s="170"/>
      <c r="K258" s="142">
        <v>1.3350000000000001E-2</v>
      </c>
      <c r="L258" s="170"/>
      <c r="M258" s="142">
        <v>0</v>
      </c>
      <c r="N258" s="236">
        <v>0</v>
      </c>
      <c r="O258" s="106">
        <v>0</v>
      </c>
      <c r="P258" s="122"/>
      <c r="Q258" s="122"/>
      <c r="R258" s="122"/>
      <c r="S258" s="122"/>
      <c r="T258" s="122"/>
      <c r="U258" s="122"/>
      <c r="V258" s="122"/>
    </row>
    <row r="259" spans="1:22" ht="14.25" customHeight="1" x14ac:dyDescent="0.2">
      <c r="A259" s="122"/>
      <c r="B259" s="122"/>
      <c r="C259" s="624"/>
      <c r="D259" s="654"/>
      <c r="E259" s="157" t="s">
        <v>822</v>
      </c>
      <c r="F259" s="139">
        <v>1.171</v>
      </c>
      <c r="G259" s="140" t="str">
        <f>VLOOKUP(F259,DLFs!$F$14:$G$19,2,FALSE)</f>
        <v>GWLL</v>
      </c>
      <c r="H259" s="141">
        <v>0.11799999999999999</v>
      </c>
      <c r="I259" s="142">
        <v>0.10807</v>
      </c>
      <c r="J259" s="170"/>
      <c r="K259" s="142">
        <v>1.3350000000000001E-2</v>
      </c>
      <c r="L259" s="170"/>
      <c r="M259" s="142">
        <v>0</v>
      </c>
      <c r="N259" s="236">
        <v>1.289E-2</v>
      </c>
      <c r="O259" s="106">
        <v>0</v>
      </c>
      <c r="P259" s="122"/>
      <c r="Q259" s="122"/>
      <c r="R259" s="122"/>
      <c r="S259" s="122"/>
      <c r="T259" s="122"/>
      <c r="U259" s="122"/>
      <c r="V259" s="122"/>
    </row>
    <row r="260" spans="1:22" ht="14.25" customHeight="1" x14ac:dyDescent="0.2">
      <c r="A260" s="122"/>
      <c r="B260" s="122"/>
      <c r="C260" s="624"/>
      <c r="D260" s="655"/>
      <c r="E260" s="143" t="s">
        <v>823</v>
      </c>
      <c r="F260" s="144">
        <v>1.171</v>
      </c>
      <c r="G260" s="145" t="str">
        <f>VLOOKUP(F260,DLFs!$F$14:$G$19,2,FALSE)</f>
        <v>GWLL</v>
      </c>
      <c r="H260" s="146">
        <v>0.11799999999999999</v>
      </c>
      <c r="I260" s="147">
        <v>0.10807</v>
      </c>
      <c r="J260" s="171"/>
      <c r="K260" s="147">
        <v>1.3350000000000001E-2</v>
      </c>
      <c r="L260" s="171"/>
      <c r="M260" s="147">
        <v>0</v>
      </c>
      <c r="N260" s="240">
        <v>0</v>
      </c>
      <c r="O260" s="120">
        <v>4.0320000000000002E-2</v>
      </c>
      <c r="P260" s="122"/>
      <c r="Q260" s="122"/>
      <c r="R260" s="122"/>
      <c r="S260" s="122"/>
      <c r="T260" s="122"/>
      <c r="U260" s="122"/>
      <c r="V260" s="122"/>
    </row>
    <row r="261" spans="1:22" ht="14.25" customHeight="1" x14ac:dyDescent="0.2">
      <c r="A261" s="122"/>
      <c r="B261" s="122"/>
      <c r="C261" s="624"/>
      <c r="D261" s="653" t="s">
        <v>363</v>
      </c>
      <c r="E261" s="158" t="s">
        <v>364</v>
      </c>
      <c r="F261" s="135">
        <v>1.073</v>
      </c>
      <c r="G261" s="136" t="str">
        <f>VLOOKUP(F261,DLFs!$H$14:$I$19,2,FALSE)</f>
        <v>GMLL</v>
      </c>
      <c r="H261" s="137">
        <v>0.126</v>
      </c>
      <c r="I261" s="138">
        <v>4.6460000000000001E-2</v>
      </c>
      <c r="J261" s="169"/>
      <c r="K261" s="138">
        <v>7.2000000000000005E-4</v>
      </c>
      <c r="L261" s="169"/>
      <c r="M261" s="138">
        <v>0</v>
      </c>
      <c r="N261" s="235">
        <v>1.289E-2</v>
      </c>
      <c r="O261" s="100">
        <v>4.0320000000000002E-2</v>
      </c>
      <c r="P261" s="122"/>
      <c r="Q261" s="122"/>
      <c r="R261" s="122"/>
      <c r="S261" s="122"/>
      <c r="T261" s="122"/>
      <c r="U261" s="122"/>
      <c r="V261" s="122"/>
    </row>
    <row r="262" spans="1:22" ht="14.25" customHeight="1" x14ac:dyDescent="0.2">
      <c r="A262" s="122"/>
      <c r="B262" s="122"/>
      <c r="C262" s="624"/>
      <c r="D262" s="654"/>
      <c r="E262" s="157" t="s">
        <v>824</v>
      </c>
      <c r="F262" s="139">
        <v>1.073</v>
      </c>
      <c r="G262" s="140" t="str">
        <f>VLOOKUP(F262,DLFs!$H$14:$I$19,2,FALSE)</f>
        <v>GMLL</v>
      </c>
      <c r="H262" s="141">
        <v>0.126</v>
      </c>
      <c r="I262" s="142">
        <v>4.6460000000000001E-2</v>
      </c>
      <c r="J262" s="170"/>
      <c r="K262" s="142">
        <v>7.2000000000000005E-4</v>
      </c>
      <c r="L262" s="170"/>
      <c r="M262" s="142">
        <v>0</v>
      </c>
      <c r="N262" s="236">
        <v>0</v>
      </c>
      <c r="O262" s="106">
        <v>0</v>
      </c>
      <c r="P262" s="122"/>
      <c r="Q262" s="122"/>
      <c r="R262" s="122"/>
      <c r="S262" s="122"/>
      <c r="T262" s="122"/>
      <c r="U262" s="122"/>
      <c r="V262" s="122"/>
    </row>
    <row r="263" spans="1:22" ht="14.25" customHeight="1" x14ac:dyDescent="0.2">
      <c r="A263" s="122"/>
      <c r="B263" s="122"/>
      <c r="C263" s="624"/>
      <c r="D263" s="654"/>
      <c r="E263" s="157" t="s">
        <v>825</v>
      </c>
      <c r="F263" s="139">
        <v>1.073</v>
      </c>
      <c r="G263" s="140" t="str">
        <f>VLOOKUP(F263,DLFs!$H$14:$I$19,2,FALSE)</f>
        <v>GMLL</v>
      </c>
      <c r="H263" s="141">
        <v>0.126</v>
      </c>
      <c r="I263" s="142">
        <v>4.6460000000000001E-2</v>
      </c>
      <c r="J263" s="170"/>
      <c r="K263" s="142">
        <v>7.2000000000000005E-4</v>
      </c>
      <c r="L263" s="170"/>
      <c r="M263" s="142">
        <v>0</v>
      </c>
      <c r="N263" s="236">
        <v>1.289E-2</v>
      </c>
      <c r="O263" s="106">
        <v>0</v>
      </c>
      <c r="P263" s="122"/>
      <c r="Q263" s="122"/>
      <c r="R263" s="122"/>
      <c r="S263" s="122"/>
      <c r="T263" s="122"/>
      <c r="U263" s="122"/>
      <c r="V263" s="122"/>
    </row>
    <row r="264" spans="1:22" ht="14.25" customHeight="1" x14ac:dyDescent="0.2">
      <c r="A264" s="122"/>
      <c r="B264" s="122"/>
      <c r="C264" s="625"/>
      <c r="D264" s="655"/>
      <c r="E264" s="143" t="s">
        <v>826</v>
      </c>
      <c r="F264" s="144">
        <v>1.073</v>
      </c>
      <c r="G264" s="145" t="str">
        <f>VLOOKUP(F264,DLFs!$H$14:$I$19,2,FALSE)</f>
        <v>GMLL</v>
      </c>
      <c r="H264" s="146">
        <v>0.126</v>
      </c>
      <c r="I264" s="147">
        <v>4.6460000000000001E-2</v>
      </c>
      <c r="J264" s="171"/>
      <c r="K264" s="147">
        <v>7.2000000000000005E-4</v>
      </c>
      <c r="L264" s="171"/>
      <c r="M264" s="147">
        <v>0</v>
      </c>
      <c r="N264" s="240">
        <v>0</v>
      </c>
      <c r="O264" s="120">
        <v>4.0320000000000002E-2</v>
      </c>
      <c r="P264" s="122"/>
      <c r="Q264" s="122"/>
      <c r="R264" s="122"/>
      <c r="S264" s="122"/>
      <c r="T264" s="122"/>
      <c r="U264" s="122"/>
      <c r="V264" s="122"/>
    </row>
    <row r="265" spans="1:22" x14ac:dyDescent="0.2">
      <c r="A265" s="122"/>
      <c r="B265" s="122"/>
      <c r="C265" s="122"/>
      <c r="D265" s="122"/>
      <c r="E265" s="122"/>
      <c r="F265" s="122"/>
      <c r="G265" s="122"/>
      <c r="H265" s="122"/>
      <c r="I265" s="122"/>
      <c r="J265" s="122"/>
      <c r="K265" s="122"/>
      <c r="L265" s="122"/>
      <c r="M265" s="122"/>
      <c r="N265" s="122"/>
      <c r="O265" s="122"/>
      <c r="P265" s="122"/>
      <c r="Q265" s="122"/>
      <c r="R265" s="122"/>
      <c r="S265" s="122"/>
      <c r="T265" s="122"/>
      <c r="U265" s="122"/>
      <c r="V265" s="122"/>
    </row>
    <row r="266" spans="1:22" x14ac:dyDescent="0.2">
      <c r="A266" s="122"/>
      <c r="B266" s="122"/>
      <c r="C266" s="10" t="s">
        <v>98</v>
      </c>
      <c r="D266" s="11"/>
      <c r="E266" s="11"/>
      <c r="F266" s="11"/>
      <c r="G266" s="11"/>
      <c r="H266" s="225"/>
      <c r="I266" s="122"/>
      <c r="J266" s="122"/>
      <c r="K266" s="122"/>
      <c r="L266" s="122"/>
      <c r="M266" s="122"/>
      <c r="N266" s="122"/>
      <c r="O266" s="122"/>
      <c r="P266" s="122"/>
      <c r="Q266" s="122"/>
      <c r="R266" s="122"/>
      <c r="S266" s="122"/>
      <c r="T266" s="122"/>
      <c r="U266" s="122"/>
      <c r="V266" s="122"/>
    </row>
    <row r="267" spans="1:22" x14ac:dyDescent="0.2">
      <c r="A267" s="122"/>
      <c r="B267" s="122"/>
      <c r="C267" s="225" t="s">
        <v>99</v>
      </c>
      <c r="D267" s="122"/>
      <c r="E267" s="122"/>
      <c r="F267" s="122"/>
      <c r="G267" s="122"/>
      <c r="H267" s="122"/>
      <c r="I267" s="122"/>
      <c r="J267" s="122"/>
      <c r="K267" s="122"/>
      <c r="L267" s="122"/>
      <c r="M267" s="122"/>
      <c r="N267" s="122"/>
      <c r="O267" s="122"/>
      <c r="P267" s="122"/>
      <c r="Q267" s="122"/>
      <c r="R267" s="122"/>
      <c r="S267" s="122"/>
      <c r="T267" s="122"/>
      <c r="U267" s="122"/>
      <c r="V267" s="122"/>
    </row>
    <row r="268" spans="1:22" x14ac:dyDescent="0.2">
      <c r="A268" s="122"/>
      <c r="B268" s="122"/>
      <c r="C268" s="122"/>
      <c r="D268" s="122"/>
      <c r="E268" s="122"/>
      <c r="F268" s="122"/>
      <c r="G268" s="122"/>
      <c r="H268" s="122"/>
      <c r="I268" s="122"/>
      <c r="J268" s="122"/>
      <c r="K268" s="122"/>
      <c r="L268" s="122"/>
      <c r="M268" s="122"/>
      <c r="N268" s="122"/>
      <c r="O268" s="122"/>
      <c r="P268" s="122"/>
      <c r="Q268" s="122"/>
      <c r="R268" s="122"/>
      <c r="S268" s="122"/>
      <c r="T268" s="122"/>
      <c r="U268" s="122"/>
      <c r="V268" s="122"/>
    </row>
    <row r="269" spans="1:22" x14ac:dyDescent="0.2">
      <c r="A269" s="122"/>
      <c r="B269" s="122"/>
      <c r="C269" s="122"/>
      <c r="D269" s="122"/>
      <c r="E269" s="122"/>
      <c r="F269" s="122"/>
      <c r="G269" s="122"/>
      <c r="H269" s="122"/>
      <c r="I269" s="122"/>
      <c r="J269" s="122"/>
      <c r="K269" s="122"/>
      <c r="L269" s="122"/>
      <c r="M269" s="122"/>
      <c r="N269" s="122"/>
      <c r="O269" s="122"/>
      <c r="P269" s="122"/>
      <c r="Q269" s="122"/>
      <c r="R269" s="122"/>
      <c r="S269" s="122"/>
      <c r="T269" s="122"/>
      <c r="U269" s="122"/>
      <c r="V269" s="122"/>
    </row>
    <row r="270" spans="1:22" x14ac:dyDescent="0.2">
      <c r="A270" s="122"/>
      <c r="B270" s="122"/>
      <c r="C270" s="122"/>
      <c r="D270" s="122"/>
      <c r="E270" s="122"/>
      <c r="F270" s="122"/>
      <c r="G270" s="122"/>
      <c r="H270" s="122"/>
      <c r="I270" s="122"/>
      <c r="J270" s="122"/>
      <c r="K270" s="122"/>
      <c r="L270" s="122"/>
      <c r="M270" s="122"/>
      <c r="N270" s="122"/>
      <c r="O270" s="122"/>
      <c r="P270" s="122"/>
      <c r="Q270" s="122"/>
      <c r="R270" s="122"/>
      <c r="S270" s="122"/>
      <c r="T270" s="122"/>
      <c r="U270" s="122"/>
      <c r="V270" s="122"/>
    </row>
    <row r="271" spans="1:22" x14ac:dyDescent="0.2">
      <c r="A271" s="122"/>
      <c r="B271" s="122"/>
      <c r="C271" s="122"/>
      <c r="D271" s="122"/>
      <c r="E271" s="122"/>
      <c r="F271" s="122"/>
      <c r="G271" s="122"/>
      <c r="H271" s="122"/>
      <c r="I271" s="122"/>
      <c r="J271" s="122"/>
      <c r="K271" s="122"/>
      <c r="L271" s="122"/>
      <c r="M271" s="122"/>
      <c r="N271" s="122"/>
      <c r="O271" s="122"/>
      <c r="P271" s="122"/>
      <c r="Q271" s="122"/>
      <c r="R271" s="122"/>
      <c r="S271" s="122"/>
      <c r="T271" s="122"/>
      <c r="U271" s="122"/>
      <c r="V271" s="122"/>
    </row>
    <row r="272" spans="1:22" x14ac:dyDescent="0.2">
      <c r="A272" s="122"/>
      <c r="B272" s="122"/>
      <c r="C272" s="122"/>
      <c r="D272" s="122"/>
      <c r="E272" s="122"/>
      <c r="F272" s="122"/>
      <c r="G272" s="122"/>
      <c r="H272" s="122"/>
      <c r="I272" s="122"/>
      <c r="J272" s="122"/>
      <c r="K272" s="122"/>
      <c r="L272" s="122"/>
      <c r="M272" s="122"/>
      <c r="N272" s="122"/>
      <c r="O272" s="122"/>
      <c r="P272" s="122"/>
      <c r="Q272" s="122"/>
      <c r="R272" s="122"/>
      <c r="S272" s="122"/>
      <c r="T272" s="122"/>
      <c r="U272" s="122"/>
      <c r="V272" s="122"/>
    </row>
    <row r="273" spans="1:22" x14ac:dyDescent="0.2">
      <c r="A273" s="122"/>
      <c r="B273" s="122"/>
      <c r="C273" s="122"/>
      <c r="D273" s="122"/>
      <c r="E273" s="122"/>
      <c r="F273" s="122"/>
      <c r="G273" s="122"/>
      <c r="H273" s="122"/>
      <c r="I273" s="122"/>
      <c r="J273" s="122"/>
      <c r="K273" s="122"/>
      <c r="L273" s="122"/>
      <c r="M273" s="122"/>
      <c r="N273" s="122"/>
      <c r="O273" s="122"/>
      <c r="P273" s="122"/>
      <c r="Q273" s="122"/>
      <c r="R273" s="122"/>
      <c r="S273" s="122"/>
      <c r="T273" s="122"/>
      <c r="U273" s="122"/>
      <c r="V273" s="122"/>
    </row>
    <row r="274" spans="1:22" x14ac:dyDescent="0.2">
      <c r="A274" s="122"/>
      <c r="B274" s="122"/>
      <c r="C274" s="122"/>
      <c r="D274" s="122"/>
      <c r="E274" s="122"/>
      <c r="F274" s="122"/>
      <c r="G274" s="122"/>
      <c r="H274" s="122"/>
      <c r="I274" s="122"/>
      <c r="J274" s="122"/>
      <c r="K274" s="122"/>
      <c r="L274" s="122"/>
      <c r="M274" s="122"/>
      <c r="N274" s="122"/>
      <c r="O274" s="122"/>
      <c r="P274" s="122"/>
      <c r="Q274" s="122"/>
      <c r="R274" s="122"/>
      <c r="S274" s="122"/>
      <c r="T274" s="122"/>
      <c r="U274" s="122"/>
      <c r="V274" s="122"/>
    </row>
    <row r="275" spans="1:22" x14ac:dyDescent="0.2">
      <c r="A275" s="122"/>
      <c r="B275" s="122"/>
      <c r="C275" s="122"/>
      <c r="D275" s="122"/>
      <c r="E275" s="122"/>
      <c r="F275" s="122"/>
      <c r="G275" s="122"/>
      <c r="H275" s="122"/>
      <c r="I275" s="122"/>
      <c r="J275" s="122"/>
      <c r="K275" s="122"/>
      <c r="L275" s="122"/>
      <c r="M275" s="122"/>
      <c r="N275" s="122"/>
      <c r="O275" s="122"/>
      <c r="P275" s="122"/>
      <c r="Q275" s="122"/>
      <c r="R275" s="122"/>
      <c r="S275" s="122"/>
      <c r="T275" s="122"/>
      <c r="U275" s="122"/>
      <c r="V275" s="122"/>
    </row>
    <row r="276" spans="1:22" x14ac:dyDescent="0.2">
      <c r="A276" s="122"/>
      <c r="B276" s="122"/>
      <c r="C276" s="122"/>
      <c r="D276" s="122"/>
      <c r="E276" s="122"/>
      <c r="F276" s="122"/>
      <c r="G276" s="122"/>
      <c r="H276" s="122"/>
      <c r="I276" s="122"/>
      <c r="J276" s="122"/>
      <c r="K276" s="122"/>
      <c r="L276" s="122"/>
      <c r="M276" s="122"/>
      <c r="N276" s="122"/>
      <c r="O276" s="122"/>
      <c r="P276" s="122"/>
      <c r="Q276" s="122"/>
      <c r="R276" s="122"/>
      <c r="S276" s="122"/>
      <c r="T276" s="122"/>
      <c r="U276" s="122"/>
      <c r="V276" s="122"/>
    </row>
    <row r="277" spans="1:22" x14ac:dyDescent="0.2">
      <c r="A277" s="122"/>
      <c r="B277" s="122"/>
      <c r="C277" s="122"/>
      <c r="D277" s="122"/>
      <c r="E277" s="122"/>
      <c r="F277" s="122"/>
      <c r="G277" s="122"/>
      <c r="H277" s="122"/>
      <c r="I277" s="122"/>
      <c r="J277" s="122"/>
      <c r="K277" s="122"/>
      <c r="L277" s="122"/>
      <c r="M277" s="122"/>
      <c r="N277" s="122"/>
      <c r="O277" s="122"/>
      <c r="P277" s="122"/>
      <c r="Q277" s="122"/>
      <c r="R277" s="122"/>
      <c r="S277" s="122"/>
      <c r="T277" s="122"/>
      <c r="U277" s="122"/>
      <c r="V277" s="122"/>
    </row>
    <row r="278" spans="1:22" x14ac:dyDescent="0.2">
      <c r="A278" s="122"/>
      <c r="B278" s="122"/>
      <c r="C278" s="122"/>
      <c r="D278" s="122"/>
      <c r="E278" s="122"/>
      <c r="F278" s="122"/>
      <c r="G278" s="122"/>
      <c r="H278" s="122"/>
      <c r="I278" s="122"/>
      <c r="J278" s="122"/>
      <c r="K278" s="122"/>
      <c r="L278" s="122"/>
      <c r="M278" s="122"/>
      <c r="N278" s="122"/>
      <c r="O278" s="122"/>
      <c r="P278" s="122"/>
      <c r="Q278" s="122"/>
      <c r="R278" s="122"/>
      <c r="S278" s="122"/>
      <c r="T278" s="122"/>
      <c r="U278" s="122"/>
      <c r="V278" s="122"/>
    </row>
    <row r="279" spans="1:22" x14ac:dyDescent="0.2">
      <c r="A279" s="122"/>
      <c r="B279" s="122"/>
      <c r="C279" s="122"/>
      <c r="D279" s="122"/>
      <c r="E279" s="122"/>
      <c r="F279" s="122"/>
      <c r="G279" s="122"/>
      <c r="H279" s="122"/>
      <c r="I279" s="122"/>
      <c r="J279" s="122"/>
      <c r="K279" s="122"/>
      <c r="L279" s="122"/>
      <c r="M279" s="122"/>
      <c r="N279" s="122"/>
      <c r="O279" s="122"/>
      <c r="P279" s="122"/>
      <c r="Q279" s="122"/>
      <c r="R279" s="122"/>
      <c r="S279" s="122"/>
      <c r="T279" s="122"/>
      <c r="U279" s="122"/>
      <c r="V279" s="122"/>
    </row>
    <row r="280" spans="1:22" x14ac:dyDescent="0.2">
      <c r="A280" s="122"/>
      <c r="B280" s="122"/>
      <c r="C280" s="122"/>
      <c r="D280" s="122"/>
      <c r="E280" s="122"/>
      <c r="F280" s="122"/>
      <c r="G280" s="122"/>
      <c r="H280" s="122"/>
      <c r="I280" s="122"/>
      <c r="J280" s="122"/>
      <c r="K280" s="122"/>
      <c r="L280" s="122"/>
      <c r="M280" s="122"/>
      <c r="N280" s="122"/>
      <c r="O280" s="122"/>
      <c r="P280" s="122"/>
      <c r="Q280" s="122"/>
      <c r="R280" s="122"/>
      <c r="S280" s="122"/>
      <c r="T280" s="122"/>
      <c r="U280" s="122"/>
      <c r="V280" s="122"/>
    </row>
    <row r="281" spans="1:22" x14ac:dyDescent="0.2">
      <c r="A281" s="122"/>
      <c r="B281" s="122"/>
      <c r="C281" s="122"/>
      <c r="D281" s="122"/>
      <c r="E281" s="122"/>
      <c r="F281" s="122"/>
      <c r="G281" s="122"/>
      <c r="H281" s="122"/>
      <c r="I281" s="122"/>
      <c r="J281" s="122"/>
      <c r="K281" s="122"/>
      <c r="L281" s="122"/>
      <c r="M281" s="122"/>
      <c r="N281" s="122"/>
      <c r="O281" s="122"/>
      <c r="P281" s="122"/>
      <c r="Q281" s="122"/>
      <c r="R281" s="122"/>
      <c r="S281" s="122"/>
      <c r="T281" s="122"/>
      <c r="U281" s="122"/>
      <c r="V281" s="122"/>
    </row>
    <row r="282" spans="1:22" x14ac:dyDescent="0.2">
      <c r="A282" s="122"/>
      <c r="B282" s="122"/>
      <c r="C282" s="122"/>
      <c r="D282" s="122"/>
      <c r="E282" s="122"/>
      <c r="F282" s="122"/>
      <c r="G282" s="122"/>
      <c r="H282" s="122"/>
      <c r="I282" s="122"/>
      <c r="J282" s="122"/>
      <c r="K282" s="122"/>
      <c r="L282" s="122"/>
      <c r="M282" s="122"/>
      <c r="N282" s="122"/>
      <c r="O282" s="122"/>
      <c r="P282" s="122"/>
      <c r="Q282" s="122"/>
      <c r="R282" s="122"/>
      <c r="S282" s="122"/>
      <c r="T282" s="122"/>
      <c r="U282" s="122"/>
      <c r="V282" s="122"/>
    </row>
    <row r="283" spans="1:22" x14ac:dyDescent="0.2">
      <c r="A283" s="122"/>
      <c r="B283" s="122"/>
      <c r="C283" s="122"/>
      <c r="D283" s="122"/>
      <c r="E283" s="122"/>
      <c r="F283" s="122"/>
      <c r="G283" s="122"/>
      <c r="H283" s="122"/>
      <c r="I283" s="122"/>
      <c r="J283" s="122"/>
      <c r="K283" s="122"/>
      <c r="L283" s="122"/>
      <c r="M283" s="122"/>
      <c r="N283" s="122"/>
      <c r="O283" s="122"/>
      <c r="P283" s="122"/>
      <c r="Q283" s="122"/>
      <c r="R283" s="122"/>
      <c r="S283" s="122"/>
      <c r="T283" s="122"/>
      <c r="U283" s="122"/>
      <c r="V283" s="122"/>
    </row>
    <row r="284" spans="1:22" x14ac:dyDescent="0.2">
      <c r="A284" s="122"/>
      <c r="B284" s="122"/>
      <c r="C284" s="122"/>
      <c r="D284" s="122"/>
      <c r="E284" s="122"/>
      <c r="F284" s="122"/>
      <c r="G284" s="122"/>
      <c r="H284" s="122"/>
      <c r="I284" s="122"/>
      <c r="J284" s="122"/>
      <c r="K284" s="122"/>
      <c r="L284" s="122"/>
      <c r="M284" s="122"/>
      <c r="N284" s="122"/>
      <c r="O284" s="122"/>
      <c r="P284" s="122"/>
      <c r="Q284" s="122"/>
      <c r="R284" s="122"/>
      <c r="S284" s="122"/>
      <c r="T284" s="122"/>
      <c r="U284" s="122"/>
      <c r="V284" s="122"/>
    </row>
    <row r="285" spans="1:22" x14ac:dyDescent="0.2">
      <c r="A285" s="122"/>
      <c r="B285" s="122"/>
      <c r="C285" s="122"/>
      <c r="D285" s="122"/>
      <c r="E285" s="122"/>
      <c r="F285" s="122"/>
      <c r="G285" s="122"/>
      <c r="H285" s="122"/>
      <c r="I285" s="122"/>
      <c r="J285" s="122"/>
      <c r="K285" s="122"/>
      <c r="L285" s="122"/>
      <c r="M285" s="122"/>
      <c r="N285" s="122"/>
      <c r="O285" s="122"/>
      <c r="P285" s="122"/>
      <c r="Q285" s="122"/>
      <c r="R285" s="122"/>
      <c r="S285" s="122"/>
      <c r="T285" s="122"/>
      <c r="U285" s="122"/>
      <c r="V285" s="122"/>
    </row>
    <row r="286" spans="1:22" x14ac:dyDescent="0.2">
      <c r="A286" s="122"/>
      <c r="B286" s="122"/>
      <c r="C286" s="122"/>
      <c r="D286" s="122"/>
      <c r="E286" s="122"/>
      <c r="F286" s="122"/>
      <c r="G286" s="122"/>
      <c r="H286" s="122"/>
      <c r="I286" s="122"/>
      <c r="J286" s="122"/>
      <c r="K286" s="122"/>
      <c r="L286" s="122"/>
      <c r="M286" s="122"/>
      <c r="N286" s="122"/>
      <c r="O286" s="122"/>
      <c r="P286" s="122"/>
      <c r="Q286" s="122"/>
      <c r="R286" s="122"/>
      <c r="S286" s="122"/>
      <c r="T286" s="122"/>
      <c r="U286" s="122"/>
      <c r="V286" s="122"/>
    </row>
    <row r="287" spans="1:22" x14ac:dyDescent="0.2">
      <c r="A287" s="122"/>
      <c r="B287" s="122"/>
      <c r="C287" s="122"/>
      <c r="D287" s="122"/>
      <c r="E287" s="122"/>
      <c r="F287" s="122"/>
      <c r="G287" s="122"/>
      <c r="H287" s="122"/>
      <c r="I287" s="122"/>
      <c r="J287" s="122"/>
      <c r="K287" s="122"/>
      <c r="L287" s="122"/>
      <c r="M287" s="122"/>
      <c r="N287" s="122"/>
      <c r="O287" s="122"/>
      <c r="P287" s="122"/>
      <c r="Q287" s="122"/>
      <c r="R287" s="122"/>
      <c r="S287" s="122"/>
      <c r="T287" s="122"/>
      <c r="U287" s="122"/>
      <c r="V287" s="122"/>
    </row>
    <row r="288" spans="1:22" x14ac:dyDescent="0.2">
      <c r="A288" s="122"/>
      <c r="B288" s="122"/>
      <c r="C288" s="122"/>
      <c r="D288" s="122"/>
      <c r="E288" s="122"/>
      <c r="F288" s="122"/>
      <c r="G288" s="122"/>
      <c r="H288" s="122"/>
      <c r="I288" s="122"/>
      <c r="J288" s="122"/>
      <c r="K288" s="122"/>
      <c r="L288" s="122"/>
      <c r="M288" s="122"/>
      <c r="N288" s="122"/>
      <c r="O288" s="122"/>
      <c r="P288" s="122"/>
      <c r="Q288" s="122"/>
      <c r="R288" s="122"/>
      <c r="S288" s="122"/>
      <c r="T288" s="122"/>
      <c r="U288" s="122"/>
      <c r="V288" s="122"/>
    </row>
    <row r="289" spans="1:22" x14ac:dyDescent="0.2">
      <c r="A289" s="122"/>
      <c r="B289" s="122"/>
      <c r="C289" s="122"/>
      <c r="D289" s="122"/>
      <c r="E289" s="122"/>
      <c r="F289" s="122"/>
      <c r="G289" s="122"/>
      <c r="H289" s="122"/>
      <c r="I289" s="122"/>
      <c r="J289" s="122"/>
      <c r="K289" s="122"/>
      <c r="L289" s="122"/>
      <c r="M289" s="122"/>
      <c r="N289" s="122"/>
      <c r="O289" s="122"/>
      <c r="P289" s="122"/>
      <c r="Q289" s="122"/>
      <c r="R289" s="122"/>
      <c r="S289" s="122"/>
      <c r="T289" s="122"/>
      <c r="U289" s="122"/>
      <c r="V289" s="122"/>
    </row>
    <row r="290" spans="1:22" x14ac:dyDescent="0.2">
      <c r="A290" s="122"/>
      <c r="B290" s="122"/>
      <c r="C290" s="122"/>
      <c r="D290" s="122"/>
      <c r="E290" s="122"/>
      <c r="F290" s="122"/>
      <c r="G290" s="122"/>
      <c r="H290" s="122"/>
      <c r="I290" s="122"/>
      <c r="J290" s="122"/>
      <c r="K290" s="122"/>
      <c r="L290" s="122"/>
      <c r="M290" s="122"/>
      <c r="N290" s="122"/>
      <c r="O290" s="122"/>
      <c r="P290" s="122"/>
      <c r="Q290" s="122"/>
      <c r="R290" s="122"/>
      <c r="S290" s="122"/>
      <c r="T290" s="122"/>
      <c r="U290" s="122"/>
      <c r="V290" s="122"/>
    </row>
    <row r="292" spans="1:22" ht="12" customHeight="1" x14ac:dyDescent="0.2"/>
  </sheetData>
  <mergeCells count="153">
    <mergeCell ref="O194:P194"/>
    <mergeCell ref="D198:D200"/>
    <mergeCell ref="C198:C200"/>
    <mergeCell ref="M195:M196"/>
    <mergeCell ref="N195:N196"/>
    <mergeCell ref="O195:O196"/>
    <mergeCell ref="P195:P196"/>
    <mergeCell ref="C192:P192"/>
    <mergeCell ref="C193:P193"/>
    <mergeCell ref="F194:G196"/>
    <mergeCell ref="C194:C197"/>
    <mergeCell ref="D194:D197"/>
    <mergeCell ref="E194:E197"/>
    <mergeCell ref="H195:L195"/>
    <mergeCell ref="H194:N194"/>
    <mergeCell ref="C8:T8"/>
    <mergeCell ref="C9:T9"/>
    <mergeCell ref="C10:C13"/>
    <mergeCell ref="D10:D13"/>
    <mergeCell ref="E10:E13"/>
    <mergeCell ref="F10:G12"/>
    <mergeCell ref="H10:I12"/>
    <mergeCell ref="J10:N10"/>
    <mergeCell ref="O10:P10"/>
    <mergeCell ref="Q10:R10"/>
    <mergeCell ref="S10:T10"/>
    <mergeCell ref="J11:J12"/>
    <mergeCell ref="K11:L11"/>
    <mergeCell ref="M11:N11"/>
    <mergeCell ref="O11:O12"/>
    <mergeCell ref="P11:P12"/>
    <mergeCell ref="Q11:Q12"/>
    <mergeCell ref="R11:R12"/>
    <mergeCell ref="S11:S12"/>
    <mergeCell ref="T11:T12"/>
    <mergeCell ref="C35:C55"/>
    <mergeCell ref="D35:D37"/>
    <mergeCell ref="D38:D40"/>
    <mergeCell ref="D41:D43"/>
    <mergeCell ref="D44:D46"/>
    <mergeCell ref="D47:D49"/>
    <mergeCell ref="D50:D52"/>
    <mergeCell ref="D53:D55"/>
    <mergeCell ref="C14:C34"/>
    <mergeCell ref="D14:D16"/>
    <mergeCell ref="D17:D19"/>
    <mergeCell ref="D20:D22"/>
    <mergeCell ref="D23:D25"/>
    <mergeCell ref="D26:D28"/>
    <mergeCell ref="D29:D31"/>
    <mergeCell ref="D32:D34"/>
    <mergeCell ref="C60:Q60"/>
    <mergeCell ref="C61:Q61"/>
    <mergeCell ref="C62:C65"/>
    <mergeCell ref="D62:D65"/>
    <mergeCell ref="E62:E65"/>
    <mergeCell ref="F62:G64"/>
    <mergeCell ref="H62:K62"/>
    <mergeCell ref="L62:M62"/>
    <mergeCell ref="N62:O62"/>
    <mergeCell ref="P62:Q62"/>
    <mergeCell ref="Q63:Q64"/>
    <mergeCell ref="I63:K63"/>
    <mergeCell ref="L63:L64"/>
    <mergeCell ref="M63:M64"/>
    <mergeCell ref="N63:N64"/>
    <mergeCell ref="O63:O64"/>
    <mergeCell ref="C94:C121"/>
    <mergeCell ref="D94:D97"/>
    <mergeCell ref="D98:D101"/>
    <mergeCell ref="D102:D105"/>
    <mergeCell ref="D106:D109"/>
    <mergeCell ref="D110:D113"/>
    <mergeCell ref="D114:D117"/>
    <mergeCell ref="D118:D121"/>
    <mergeCell ref="P63:P64"/>
    <mergeCell ref="C66:C93"/>
    <mergeCell ref="D66:D69"/>
    <mergeCell ref="D70:D73"/>
    <mergeCell ref="D74:D77"/>
    <mergeCell ref="D78:D81"/>
    <mergeCell ref="D82:D85"/>
    <mergeCell ref="D86:D89"/>
    <mergeCell ref="D90:D93"/>
    <mergeCell ref="H63:H64"/>
    <mergeCell ref="C126:P126"/>
    <mergeCell ref="C127:P127"/>
    <mergeCell ref="C128:C131"/>
    <mergeCell ref="D128:D131"/>
    <mergeCell ref="E128:E131"/>
    <mergeCell ref="F128:G130"/>
    <mergeCell ref="H128:J128"/>
    <mergeCell ref="K128:L128"/>
    <mergeCell ref="M128:N128"/>
    <mergeCell ref="O128:P128"/>
    <mergeCell ref="P129:P130"/>
    <mergeCell ref="I129:J129"/>
    <mergeCell ref="K129:K130"/>
    <mergeCell ref="L129:L130"/>
    <mergeCell ref="M129:M130"/>
    <mergeCell ref="N129:N130"/>
    <mergeCell ref="C160:C187"/>
    <mergeCell ref="D160:D163"/>
    <mergeCell ref="D164:D167"/>
    <mergeCell ref="D168:D171"/>
    <mergeCell ref="D172:D175"/>
    <mergeCell ref="D176:D179"/>
    <mergeCell ref="D180:D183"/>
    <mergeCell ref="D184:D187"/>
    <mergeCell ref="O129:O130"/>
    <mergeCell ref="C132:C159"/>
    <mergeCell ref="D132:D135"/>
    <mergeCell ref="D136:D139"/>
    <mergeCell ref="D140:D143"/>
    <mergeCell ref="D144:D147"/>
    <mergeCell ref="D148:D151"/>
    <mergeCell ref="D152:D155"/>
    <mergeCell ref="D156:D159"/>
    <mergeCell ref="H129:H130"/>
    <mergeCell ref="C203:O203"/>
    <mergeCell ref="C204:O204"/>
    <mergeCell ref="C205:C208"/>
    <mergeCell ref="D205:D208"/>
    <mergeCell ref="E205:E208"/>
    <mergeCell ref="F205:G207"/>
    <mergeCell ref="H205:I205"/>
    <mergeCell ref="J205:K205"/>
    <mergeCell ref="L205:M205"/>
    <mergeCell ref="N205:O205"/>
    <mergeCell ref="O206:O207"/>
    <mergeCell ref="I206:I207"/>
    <mergeCell ref="J206:J207"/>
    <mergeCell ref="K206:K207"/>
    <mergeCell ref="L206:L207"/>
    <mergeCell ref="M206:M207"/>
    <mergeCell ref="C237:C264"/>
    <mergeCell ref="D237:D240"/>
    <mergeCell ref="D241:D244"/>
    <mergeCell ref="D245:D248"/>
    <mergeCell ref="D249:D252"/>
    <mergeCell ref="D253:D256"/>
    <mergeCell ref="D257:D260"/>
    <mergeCell ref="D261:D264"/>
    <mergeCell ref="N206:N207"/>
    <mergeCell ref="C209:C236"/>
    <mergeCell ref="D209:D212"/>
    <mergeCell ref="D213:D216"/>
    <mergeCell ref="D217:D220"/>
    <mergeCell ref="D221:D224"/>
    <mergeCell ref="D225:D228"/>
    <mergeCell ref="D229:D232"/>
    <mergeCell ref="D233:D236"/>
    <mergeCell ref="H206:H207"/>
  </mergeCells>
  <conditionalFormatting sqref="L63:M63 K129:L129 J206:K206 O11:P11">
    <cfRule type="cellIs" dxfId="4" priority="2" stopIfTrue="1" operator="equal">
      <formula>"ERROR"</formula>
    </cfRule>
  </conditionalFormatting>
  <conditionalFormatting sqref="O195:P195">
    <cfRule type="cellIs" dxfId="3" priority="1" stopIfTrue="1" operator="equal">
      <formula>"ERROR"</formula>
    </cfRule>
  </conditionalFormatting>
  <hyperlinks>
    <hyperlink ref="C58" r:id="rId1"/>
    <hyperlink ref="C124" r:id="rId2"/>
    <hyperlink ref="C190" r:id="rId3"/>
    <hyperlink ref="C267" r:id="rId4"/>
  </hyperlinks>
  <pageMargins left="0.70866141732283472" right="0.70866141732283472" top="0.74803149606299213" bottom="0.74803149606299213" header="0.31496062992125984" footer="0.31496062992125984"/>
  <pageSetup paperSize="9" scale="46" fitToHeight="0" orientation="landscape" r:id="rId5"/>
  <headerFooter alignWithMargins="0">
    <oddHeader>&amp;C&amp;"Arial,Bold"&amp;14&amp;A</oddHeader>
    <oddFooter>&amp;L2017-18 Network Tariff Tables&amp;C&amp;P of &amp;N</oddFooter>
  </headerFooter>
  <rowBreaks count="5" manualBreakCount="5">
    <brk id="59" min="2" max="19" man="1"/>
    <brk id="93" min="2" max="19" man="1"/>
    <brk id="125" min="2" max="19" man="1"/>
    <brk id="175" min="2" max="19" man="1"/>
    <brk id="190" max="16383"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zoomScale="80" zoomScaleNormal="80" zoomScalePageLayoutView="70" workbookViewId="0"/>
  </sheetViews>
  <sheetFormatPr defaultColWidth="9.140625" defaultRowHeight="12.75" x14ac:dyDescent="0.2"/>
  <cols>
    <col min="1" max="2" width="3.7109375" style="172" customWidth="1"/>
    <col min="3" max="3" width="20.5703125" style="172" customWidth="1"/>
    <col min="4" max="4" width="53.7109375" style="172" customWidth="1"/>
    <col min="5" max="5" width="14.140625" style="172" customWidth="1"/>
    <col min="6" max="7" width="7.5703125" style="172" customWidth="1"/>
    <col min="8" max="13" width="11.7109375" style="172" customWidth="1"/>
    <col min="14" max="42" width="9.140625" style="172" customWidth="1"/>
    <col min="43" max="70" width="9.140625" style="172"/>
    <col min="71" max="16383" width="9.140625" style="172" customWidth="1"/>
    <col min="16384" max="16384" width="9.140625" style="172"/>
  </cols>
  <sheetData>
    <row r="1" spans="1:13" s="259" customFormat="1" x14ac:dyDescent="0.2">
      <c r="A1" s="173"/>
      <c r="B1" s="173"/>
      <c r="C1" s="174"/>
      <c r="D1" s="174"/>
      <c r="E1" s="174"/>
      <c r="F1" s="174"/>
      <c r="G1" s="174"/>
      <c r="H1" s="174"/>
      <c r="I1" s="174"/>
      <c r="J1" s="174"/>
      <c r="K1" s="174"/>
      <c r="L1" s="174"/>
      <c r="M1" s="174"/>
    </row>
    <row r="2" spans="1:13" s="224" customFormat="1" ht="18" x14ac:dyDescent="0.2">
      <c r="A2" s="12"/>
      <c r="B2" s="11"/>
      <c r="C2" s="11"/>
      <c r="D2" s="11"/>
      <c r="E2" s="4"/>
      <c r="F2" s="14"/>
      <c r="G2" s="14"/>
      <c r="H2" s="14"/>
      <c r="I2" s="14"/>
      <c r="J2" s="14"/>
      <c r="K2" s="14"/>
      <c r="L2" s="14"/>
      <c r="M2" s="14"/>
    </row>
    <row r="3" spans="1:13" s="224" customFormat="1" ht="18" x14ac:dyDescent="0.2">
      <c r="A3" s="12"/>
      <c r="B3" s="11"/>
      <c r="C3" s="4" t="s">
        <v>0</v>
      </c>
      <c r="D3" s="11"/>
      <c r="E3" s="6"/>
      <c r="F3" s="14"/>
      <c r="G3" s="14"/>
      <c r="H3" s="14"/>
      <c r="I3" s="14"/>
      <c r="J3" s="14"/>
      <c r="K3" s="14"/>
      <c r="L3" s="14"/>
      <c r="M3" s="14"/>
    </row>
    <row r="4" spans="1:13" ht="18" x14ac:dyDescent="0.25">
      <c r="A4" s="122"/>
      <c r="B4" s="125"/>
      <c r="C4" s="6" t="s">
        <v>365</v>
      </c>
      <c r="D4" s="122"/>
      <c r="E4" s="122"/>
      <c r="F4" s="122"/>
      <c r="G4" s="122"/>
      <c r="H4" s="122"/>
      <c r="I4" s="122"/>
      <c r="J4" s="126"/>
      <c r="K4" s="122"/>
      <c r="L4" s="122"/>
      <c r="M4" s="122"/>
    </row>
    <row r="5" spans="1:13" ht="14.25" x14ac:dyDescent="0.2">
      <c r="A5" s="122"/>
      <c r="B5" s="122"/>
      <c r="C5" s="122"/>
      <c r="D5" s="122"/>
      <c r="E5" s="122"/>
      <c r="F5" s="122"/>
      <c r="G5" s="122"/>
      <c r="H5" s="122"/>
      <c r="I5" s="130"/>
      <c r="J5" s="122"/>
      <c r="K5" s="122"/>
      <c r="L5" s="122"/>
      <c r="M5" s="122"/>
    </row>
    <row r="6" spans="1:13" s="241" customFormat="1" ht="12" x14ac:dyDescent="0.2">
      <c r="A6" s="3"/>
      <c r="B6" s="3"/>
      <c r="C6" s="3"/>
      <c r="D6" s="3"/>
      <c r="E6" s="3"/>
      <c r="F6" s="3"/>
      <c r="G6" s="3"/>
      <c r="H6" s="3"/>
      <c r="I6" s="175"/>
      <c r="J6" s="3"/>
      <c r="K6" s="3"/>
      <c r="L6" s="3"/>
      <c r="M6" s="3"/>
    </row>
    <row r="7" spans="1:13" s="241" customFormat="1" ht="12" x14ac:dyDescent="0.2">
      <c r="A7" s="3"/>
      <c r="B7" s="3"/>
      <c r="C7" s="3"/>
      <c r="D7" s="3"/>
      <c r="E7" s="3"/>
      <c r="F7" s="3"/>
      <c r="G7" s="3"/>
      <c r="H7" s="3"/>
      <c r="I7" s="175"/>
      <c r="J7" s="3"/>
      <c r="K7" s="3"/>
      <c r="L7" s="3"/>
      <c r="M7" s="3"/>
    </row>
    <row r="8" spans="1:13" ht="15" customHeight="1" x14ac:dyDescent="0.2">
      <c r="A8" s="122"/>
      <c r="B8" s="122"/>
      <c r="C8" s="594" t="s">
        <v>1</v>
      </c>
      <c r="D8" s="595"/>
      <c r="E8" s="595"/>
      <c r="F8" s="595"/>
      <c r="G8" s="595"/>
      <c r="H8" s="595"/>
      <c r="I8" s="595"/>
      <c r="J8" s="595"/>
      <c r="K8" s="596"/>
      <c r="L8" s="11"/>
      <c r="M8" s="11"/>
    </row>
    <row r="9" spans="1:13" ht="34.5" customHeight="1" x14ac:dyDescent="0.2">
      <c r="A9" s="1"/>
      <c r="B9" s="1"/>
      <c r="C9" s="597" t="s">
        <v>366</v>
      </c>
      <c r="D9" s="598"/>
      <c r="E9" s="598"/>
      <c r="F9" s="598"/>
      <c r="G9" s="598"/>
      <c r="H9" s="598"/>
      <c r="I9" s="598"/>
      <c r="J9" s="598"/>
      <c r="K9" s="599"/>
      <c r="L9" s="11"/>
      <c r="M9" s="11"/>
    </row>
    <row r="10" spans="1:13" ht="35.1" customHeight="1" x14ac:dyDescent="0.2">
      <c r="A10" s="1"/>
      <c r="B10" s="1"/>
      <c r="C10" s="600" t="s">
        <v>26</v>
      </c>
      <c r="D10" s="600" t="s">
        <v>27</v>
      </c>
      <c r="E10" s="600" t="s">
        <v>3</v>
      </c>
      <c r="F10" s="603" t="s">
        <v>28</v>
      </c>
      <c r="G10" s="604"/>
      <c r="H10" s="609" t="s">
        <v>29</v>
      </c>
      <c r="I10" s="611"/>
      <c r="J10" s="612" t="s">
        <v>30</v>
      </c>
      <c r="K10" s="614"/>
      <c r="L10" s="11"/>
      <c r="M10" s="11"/>
    </row>
    <row r="11" spans="1:13" ht="30" customHeight="1" x14ac:dyDescent="0.2">
      <c r="A11" s="1"/>
      <c r="B11" s="1"/>
      <c r="C11" s="601"/>
      <c r="D11" s="601"/>
      <c r="E11" s="601"/>
      <c r="F11" s="605"/>
      <c r="G11" s="606"/>
      <c r="H11" s="617" t="s">
        <v>4</v>
      </c>
      <c r="I11" s="688" t="s">
        <v>367</v>
      </c>
      <c r="J11" s="619" t="s">
        <v>9</v>
      </c>
      <c r="K11" s="619" t="s">
        <v>260</v>
      </c>
      <c r="L11" s="11"/>
      <c r="M11" s="11"/>
    </row>
    <row r="12" spans="1:13" ht="30" customHeight="1" x14ac:dyDescent="0.2">
      <c r="A12" s="1"/>
      <c r="B12" s="1"/>
      <c r="C12" s="601"/>
      <c r="D12" s="601"/>
      <c r="E12" s="601"/>
      <c r="F12" s="607"/>
      <c r="G12" s="608"/>
      <c r="H12" s="618"/>
      <c r="I12" s="689"/>
      <c r="J12" s="620"/>
      <c r="K12" s="620"/>
      <c r="L12" s="11"/>
      <c r="M12" s="11"/>
    </row>
    <row r="13" spans="1:13" ht="30" customHeight="1" x14ac:dyDescent="0.2">
      <c r="A13" s="1"/>
      <c r="B13" s="1"/>
      <c r="C13" s="602"/>
      <c r="D13" s="602"/>
      <c r="E13" s="602"/>
      <c r="F13" s="215" t="s">
        <v>12</v>
      </c>
      <c r="G13" s="215" t="s">
        <v>13</v>
      </c>
      <c r="H13" s="25" t="s">
        <v>14</v>
      </c>
      <c r="I13" s="26" t="s">
        <v>17</v>
      </c>
      <c r="J13" s="176" t="s">
        <v>14</v>
      </c>
      <c r="K13" s="132" t="s">
        <v>17</v>
      </c>
      <c r="L13" s="11"/>
      <c r="M13" s="11"/>
    </row>
    <row r="14" spans="1:13" ht="14.25" customHeight="1" x14ac:dyDescent="0.2">
      <c r="A14" s="1"/>
      <c r="B14" s="1"/>
      <c r="C14" s="623" t="s">
        <v>368</v>
      </c>
      <c r="D14" s="158" t="s">
        <v>369</v>
      </c>
      <c r="E14" s="158" t="s">
        <v>370</v>
      </c>
      <c r="F14" s="177">
        <v>1.087</v>
      </c>
      <c r="G14" s="178" t="str">
        <f>VLOOKUP(F14,DLFs!$D$14:$E$19,2,FALSE)</f>
        <v>GELL</v>
      </c>
      <c r="H14" s="141">
        <v>5.0000000000000001E-3</v>
      </c>
      <c r="I14" s="142">
        <v>0.15157000000000001</v>
      </c>
      <c r="J14" s="179"/>
      <c r="K14" s="149">
        <v>8.7899999999999992E-3</v>
      </c>
      <c r="L14" s="11"/>
      <c r="M14" s="11"/>
    </row>
    <row r="15" spans="1:13" ht="14.25" customHeight="1" x14ac:dyDescent="0.2">
      <c r="A15" s="134"/>
      <c r="B15" s="134"/>
      <c r="C15" s="624"/>
      <c r="D15" s="157" t="s">
        <v>371</v>
      </c>
      <c r="E15" s="157" t="s">
        <v>372</v>
      </c>
      <c r="F15" s="180">
        <v>1.087</v>
      </c>
      <c r="G15" s="104" t="str">
        <f>VLOOKUP(F15,DLFs!$D$14:$E$19,2,FALSE)</f>
        <v>GELL</v>
      </c>
      <c r="H15" s="141">
        <v>5.0000000000000001E-3</v>
      </c>
      <c r="I15" s="142">
        <v>0.15157000000000001</v>
      </c>
      <c r="J15" s="181"/>
      <c r="K15" s="142">
        <v>8.7899999999999992E-3</v>
      </c>
      <c r="L15" s="11"/>
      <c r="M15" s="11"/>
    </row>
    <row r="16" spans="1:13" ht="14.25" customHeight="1" x14ac:dyDescent="0.2">
      <c r="A16" s="134"/>
      <c r="B16" s="134"/>
      <c r="C16" s="624"/>
      <c r="D16" s="157" t="s">
        <v>373</v>
      </c>
      <c r="E16" s="157" t="s">
        <v>374</v>
      </c>
      <c r="F16" s="180">
        <v>1.087</v>
      </c>
      <c r="G16" s="104" t="str">
        <f>VLOOKUP(F16,DLFs!$D$14:$E$19,2,FALSE)</f>
        <v>GELL</v>
      </c>
      <c r="H16" s="141">
        <v>5.0000000000000001E-3</v>
      </c>
      <c r="I16" s="142">
        <v>0.15157000000000001</v>
      </c>
      <c r="J16" s="181"/>
      <c r="K16" s="142">
        <v>8.7899999999999992E-3</v>
      </c>
      <c r="L16" s="11"/>
      <c r="M16" s="11"/>
    </row>
    <row r="17" spans="1:13" ht="14.25" customHeight="1" x14ac:dyDescent="0.2">
      <c r="A17" s="134"/>
      <c r="B17" s="134"/>
      <c r="C17" s="624"/>
      <c r="D17" s="157" t="s">
        <v>375</v>
      </c>
      <c r="E17" s="157" t="s">
        <v>376</v>
      </c>
      <c r="F17" s="180">
        <v>1.087</v>
      </c>
      <c r="G17" s="104" t="str">
        <f>VLOOKUP(F17,DLFs!$D$14:$E$19,2,FALSE)</f>
        <v>GELL</v>
      </c>
      <c r="H17" s="141">
        <v>5.0000000000000001E-3</v>
      </c>
      <c r="I17" s="142">
        <v>0.15157000000000001</v>
      </c>
      <c r="J17" s="181"/>
      <c r="K17" s="142">
        <v>1.0619999999999999E-2</v>
      </c>
      <c r="L17" s="11"/>
      <c r="M17" s="11"/>
    </row>
    <row r="18" spans="1:13" ht="14.25" customHeight="1" x14ac:dyDescent="0.2">
      <c r="A18" s="134"/>
      <c r="B18" s="134"/>
      <c r="C18" s="624"/>
      <c r="D18" s="157" t="s">
        <v>377</v>
      </c>
      <c r="E18" s="157" t="s">
        <v>378</v>
      </c>
      <c r="F18" s="180">
        <v>1.087</v>
      </c>
      <c r="G18" s="104" t="str">
        <f>VLOOKUP(F18,DLFs!$D$14:$E$19,2,FALSE)</f>
        <v>GELL</v>
      </c>
      <c r="H18" s="141">
        <v>5.0000000000000001E-3</v>
      </c>
      <c r="I18" s="142">
        <v>0.15157000000000001</v>
      </c>
      <c r="J18" s="181"/>
      <c r="K18" s="142">
        <v>1.0619999999999999E-2</v>
      </c>
      <c r="L18" s="11"/>
      <c r="M18" s="11"/>
    </row>
    <row r="19" spans="1:13" ht="14.25" customHeight="1" x14ac:dyDescent="0.2">
      <c r="A19" s="134"/>
      <c r="B19" s="134"/>
      <c r="C19" s="624"/>
      <c r="D19" s="157" t="s">
        <v>379</v>
      </c>
      <c r="E19" s="157" t="s">
        <v>380</v>
      </c>
      <c r="F19" s="180">
        <v>1.087</v>
      </c>
      <c r="G19" s="104" t="str">
        <f>VLOOKUP(F19,DLFs!$D$14:$E$19,2,FALSE)</f>
        <v>GELL</v>
      </c>
      <c r="H19" s="141">
        <v>5.0000000000000001E-3</v>
      </c>
      <c r="I19" s="142">
        <v>0.15157000000000001</v>
      </c>
      <c r="J19" s="181"/>
      <c r="K19" s="142">
        <v>1.0619999999999999E-2</v>
      </c>
      <c r="L19" s="11"/>
      <c r="M19" s="11"/>
    </row>
    <row r="20" spans="1:13" ht="14.25" customHeight="1" x14ac:dyDescent="0.2">
      <c r="A20" s="134"/>
      <c r="B20" s="134"/>
      <c r="C20" s="624"/>
      <c r="D20" s="157" t="s">
        <v>381</v>
      </c>
      <c r="E20" s="157" t="s">
        <v>382</v>
      </c>
      <c r="F20" s="180">
        <v>1.087</v>
      </c>
      <c r="G20" s="104" t="str">
        <f>VLOOKUP(F20,DLFs!$D$14:$E$19,2,FALSE)</f>
        <v>GELL</v>
      </c>
      <c r="H20" s="141">
        <v>5.0000000000000001E-3</v>
      </c>
      <c r="I20" s="142">
        <v>0.15157000000000001</v>
      </c>
      <c r="J20" s="181"/>
      <c r="K20" s="142">
        <v>1.3350000000000001E-2</v>
      </c>
      <c r="L20" s="11"/>
      <c r="M20" s="11"/>
    </row>
    <row r="21" spans="1:13" ht="14.25" customHeight="1" x14ac:dyDescent="0.2">
      <c r="A21" s="134"/>
      <c r="B21" s="134"/>
      <c r="C21" s="624"/>
      <c r="D21" s="157" t="s">
        <v>383</v>
      </c>
      <c r="E21" s="157" t="s">
        <v>384</v>
      </c>
      <c r="F21" s="180">
        <v>1.087</v>
      </c>
      <c r="G21" s="104" t="str">
        <f>VLOOKUP(F21,DLFs!$D$14:$E$19,2,FALSE)</f>
        <v>GELL</v>
      </c>
      <c r="H21" s="141">
        <v>5.0000000000000001E-3</v>
      </c>
      <c r="I21" s="142">
        <v>0.15157000000000001</v>
      </c>
      <c r="J21" s="181"/>
      <c r="K21" s="142">
        <v>1.3350000000000001E-2</v>
      </c>
      <c r="L21" s="11"/>
      <c r="M21" s="11"/>
    </row>
    <row r="22" spans="1:13" ht="14.25" customHeight="1" x14ac:dyDescent="0.2">
      <c r="A22" s="134"/>
      <c r="B22" s="134"/>
      <c r="C22" s="624"/>
      <c r="D22" s="157" t="s">
        <v>385</v>
      </c>
      <c r="E22" s="157" t="s">
        <v>386</v>
      </c>
      <c r="F22" s="180">
        <v>1.087</v>
      </c>
      <c r="G22" s="104" t="str">
        <f>VLOOKUP(F22,DLFs!$D$14:$E$19,2,FALSE)</f>
        <v>GELL</v>
      </c>
      <c r="H22" s="141">
        <v>5.0000000000000001E-3</v>
      </c>
      <c r="I22" s="142">
        <v>0.15157000000000001</v>
      </c>
      <c r="J22" s="181"/>
      <c r="K22" s="142">
        <v>1.3350000000000001E-2</v>
      </c>
      <c r="L22" s="11"/>
      <c r="M22" s="11"/>
    </row>
    <row r="23" spans="1:13" ht="14.25" customHeight="1" x14ac:dyDescent="0.2">
      <c r="A23" s="134"/>
      <c r="B23" s="134"/>
      <c r="C23" s="624"/>
      <c r="D23" s="157" t="s">
        <v>387</v>
      </c>
      <c r="E23" s="157" t="s">
        <v>388</v>
      </c>
      <c r="F23" s="180">
        <v>1.171</v>
      </c>
      <c r="G23" s="104" t="str">
        <f>VLOOKUP(F23,DLFs!$F$14:$G$19,2,FALSE)</f>
        <v>GWLL</v>
      </c>
      <c r="H23" s="141">
        <v>0.24199999999999999</v>
      </c>
      <c r="I23" s="142">
        <v>0.18115999999999999</v>
      </c>
      <c r="J23" s="181"/>
      <c r="K23" s="142">
        <v>8.7899999999999992E-3</v>
      </c>
      <c r="L23" s="11"/>
      <c r="M23" s="11"/>
    </row>
    <row r="24" spans="1:13" ht="14.25" customHeight="1" x14ac:dyDescent="0.2">
      <c r="A24" s="134"/>
      <c r="B24" s="134"/>
      <c r="C24" s="624"/>
      <c r="D24" s="157" t="s">
        <v>389</v>
      </c>
      <c r="E24" s="157" t="s">
        <v>390</v>
      </c>
      <c r="F24" s="180">
        <v>1.171</v>
      </c>
      <c r="G24" s="104" t="str">
        <f>VLOOKUP(F24,DLFs!$F$14:$G$19,2,FALSE)</f>
        <v>GWLL</v>
      </c>
      <c r="H24" s="141">
        <v>0.24199999999999999</v>
      </c>
      <c r="I24" s="142">
        <v>0.18115999999999999</v>
      </c>
      <c r="J24" s="181"/>
      <c r="K24" s="142">
        <v>8.7899999999999992E-3</v>
      </c>
      <c r="L24" s="11"/>
      <c r="M24" s="11"/>
    </row>
    <row r="25" spans="1:13" ht="14.25" customHeight="1" x14ac:dyDescent="0.2">
      <c r="A25" s="134"/>
      <c r="B25" s="134"/>
      <c r="C25" s="624"/>
      <c r="D25" s="157" t="s">
        <v>391</v>
      </c>
      <c r="E25" s="157" t="s">
        <v>392</v>
      </c>
      <c r="F25" s="180">
        <v>1.171</v>
      </c>
      <c r="G25" s="104" t="str">
        <f>VLOOKUP(F25,DLFs!$F$14:$G$19,2,FALSE)</f>
        <v>GWLL</v>
      </c>
      <c r="H25" s="141">
        <v>0.24199999999999999</v>
      </c>
      <c r="I25" s="142">
        <v>0.18115999999999999</v>
      </c>
      <c r="J25" s="181"/>
      <c r="K25" s="142">
        <v>8.7899999999999992E-3</v>
      </c>
      <c r="L25" s="11"/>
      <c r="M25" s="11"/>
    </row>
    <row r="26" spans="1:13" ht="14.25" customHeight="1" x14ac:dyDescent="0.2">
      <c r="A26" s="134"/>
      <c r="B26" s="134"/>
      <c r="C26" s="624"/>
      <c r="D26" s="157" t="s">
        <v>393</v>
      </c>
      <c r="E26" s="157" t="s">
        <v>394</v>
      </c>
      <c r="F26" s="180">
        <v>1.171</v>
      </c>
      <c r="G26" s="104" t="str">
        <f>VLOOKUP(F26,DLFs!$F$14:$G$19,2,FALSE)</f>
        <v>GWLL</v>
      </c>
      <c r="H26" s="141">
        <v>0.24199999999999999</v>
      </c>
      <c r="I26" s="142">
        <v>0.18115999999999999</v>
      </c>
      <c r="J26" s="181"/>
      <c r="K26" s="142">
        <v>1.0619999999999999E-2</v>
      </c>
      <c r="L26" s="11"/>
      <c r="M26" s="11"/>
    </row>
    <row r="27" spans="1:13" ht="14.25" customHeight="1" x14ac:dyDescent="0.2">
      <c r="A27" s="134"/>
      <c r="B27" s="134"/>
      <c r="C27" s="624"/>
      <c r="D27" s="157" t="s">
        <v>395</v>
      </c>
      <c r="E27" s="157" t="s">
        <v>396</v>
      </c>
      <c r="F27" s="180">
        <v>1.171</v>
      </c>
      <c r="G27" s="104" t="str">
        <f>VLOOKUP(F27,DLFs!$F$14:$G$19,2,FALSE)</f>
        <v>GWLL</v>
      </c>
      <c r="H27" s="141">
        <v>0.24199999999999999</v>
      </c>
      <c r="I27" s="142">
        <v>0.18115999999999999</v>
      </c>
      <c r="J27" s="181"/>
      <c r="K27" s="142">
        <v>1.0619999999999999E-2</v>
      </c>
      <c r="L27" s="11"/>
      <c r="M27" s="11"/>
    </row>
    <row r="28" spans="1:13" ht="14.25" customHeight="1" x14ac:dyDescent="0.2">
      <c r="A28" s="134"/>
      <c r="B28" s="134"/>
      <c r="C28" s="624"/>
      <c r="D28" s="157" t="s">
        <v>397</v>
      </c>
      <c r="E28" s="157" t="s">
        <v>398</v>
      </c>
      <c r="F28" s="180">
        <v>1.171</v>
      </c>
      <c r="G28" s="104" t="str">
        <f>VLOOKUP(F28,DLFs!$F$14:$G$19,2,FALSE)</f>
        <v>GWLL</v>
      </c>
      <c r="H28" s="141">
        <v>0.24199999999999999</v>
      </c>
      <c r="I28" s="142">
        <v>0.18115999999999999</v>
      </c>
      <c r="J28" s="181"/>
      <c r="K28" s="142">
        <v>1.0619999999999999E-2</v>
      </c>
      <c r="L28" s="11"/>
      <c r="M28" s="11"/>
    </row>
    <row r="29" spans="1:13" ht="14.25" customHeight="1" x14ac:dyDescent="0.2">
      <c r="A29" s="134"/>
      <c r="B29" s="134"/>
      <c r="C29" s="624"/>
      <c r="D29" s="157" t="s">
        <v>399</v>
      </c>
      <c r="E29" s="157" t="s">
        <v>400</v>
      </c>
      <c r="F29" s="180">
        <v>1.171</v>
      </c>
      <c r="G29" s="104" t="str">
        <f>VLOOKUP(F29,DLFs!$F$14:$G$19,2,FALSE)</f>
        <v>GWLL</v>
      </c>
      <c r="H29" s="141">
        <v>0.24199999999999999</v>
      </c>
      <c r="I29" s="142">
        <v>0.18115999999999999</v>
      </c>
      <c r="J29" s="181"/>
      <c r="K29" s="142">
        <v>1.3350000000000001E-2</v>
      </c>
      <c r="L29" s="11"/>
      <c r="M29" s="11"/>
    </row>
    <row r="30" spans="1:13" ht="14.25" customHeight="1" x14ac:dyDescent="0.2">
      <c r="A30" s="134"/>
      <c r="B30" s="134"/>
      <c r="C30" s="624"/>
      <c r="D30" s="157" t="s">
        <v>401</v>
      </c>
      <c r="E30" s="157" t="s">
        <v>402</v>
      </c>
      <c r="F30" s="180">
        <v>1.171</v>
      </c>
      <c r="G30" s="104" t="str">
        <f>VLOOKUP(F30,DLFs!$F$14:$G$19,2,FALSE)</f>
        <v>GWLL</v>
      </c>
      <c r="H30" s="141">
        <v>0.24199999999999999</v>
      </c>
      <c r="I30" s="142">
        <v>0.18115999999999999</v>
      </c>
      <c r="J30" s="181"/>
      <c r="K30" s="142">
        <v>1.3350000000000001E-2</v>
      </c>
      <c r="L30" s="11"/>
      <c r="M30" s="11"/>
    </row>
    <row r="31" spans="1:13" ht="14.25" customHeight="1" x14ac:dyDescent="0.2">
      <c r="A31" s="134"/>
      <c r="B31" s="134"/>
      <c r="C31" s="624"/>
      <c r="D31" s="157" t="s">
        <v>403</v>
      </c>
      <c r="E31" s="157" t="s">
        <v>404</v>
      </c>
      <c r="F31" s="180">
        <v>1.171</v>
      </c>
      <c r="G31" s="104" t="str">
        <f>VLOOKUP(F31,DLFs!$F$14:$G$19,2,FALSE)</f>
        <v>GWLL</v>
      </c>
      <c r="H31" s="141">
        <v>0.24199999999999999</v>
      </c>
      <c r="I31" s="142">
        <v>0.18115999999999999</v>
      </c>
      <c r="J31" s="181"/>
      <c r="K31" s="142">
        <v>1.3350000000000001E-2</v>
      </c>
      <c r="L31" s="11"/>
      <c r="M31" s="11"/>
    </row>
    <row r="32" spans="1:13" ht="14.25" customHeight="1" x14ac:dyDescent="0.2">
      <c r="A32" s="134"/>
      <c r="B32" s="134"/>
      <c r="C32" s="624"/>
      <c r="D32" s="157" t="s">
        <v>405</v>
      </c>
      <c r="E32" s="157" t="s">
        <v>406</v>
      </c>
      <c r="F32" s="180">
        <v>1.073</v>
      </c>
      <c r="G32" s="104" t="str">
        <f>VLOOKUP(F32,DLFs!$H$14:$I$19,2,FALSE)</f>
        <v>GMLL</v>
      </c>
      <c r="H32" s="141">
        <v>0.19500000000000001</v>
      </c>
      <c r="I32" s="142">
        <v>1.319E-2</v>
      </c>
      <c r="J32" s="181"/>
      <c r="K32" s="142">
        <v>7.2000000000000005E-4</v>
      </c>
      <c r="L32" s="11"/>
      <c r="M32" s="11"/>
    </row>
    <row r="33" spans="1:13" ht="14.25" customHeight="1" x14ac:dyDescent="0.2">
      <c r="A33" s="134"/>
      <c r="B33" s="134"/>
      <c r="C33" s="624"/>
      <c r="D33" s="157" t="s">
        <v>407</v>
      </c>
      <c r="E33" s="157" t="s">
        <v>408</v>
      </c>
      <c r="F33" s="180">
        <v>1.073</v>
      </c>
      <c r="G33" s="104" t="str">
        <f>VLOOKUP(F33,DLFs!$H$14:$I$19,2,FALSE)</f>
        <v>GMLL</v>
      </c>
      <c r="H33" s="141">
        <v>0.19500000000000001</v>
      </c>
      <c r="I33" s="142">
        <v>1.319E-2</v>
      </c>
      <c r="J33" s="181"/>
      <c r="K33" s="142">
        <v>7.2000000000000005E-4</v>
      </c>
      <c r="L33" s="11"/>
      <c r="M33" s="11"/>
    </row>
    <row r="34" spans="1:13" ht="14.25" customHeight="1" x14ac:dyDescent="0.2">
      <c r="A34" s="134"/>
      <c r="B34" s="134"/>
      <c r="C34" s="625"/>
      <c r="D34" s="157" t="s">
        <v>409</v>
      </c>
      <c r="E34" s="143" t="s">
        <v>410</v>
      </c>
      <c r="F34" s="182">
        <v>1.073</v>
      </c>
      <c r="G34" s="109" t="str">
        <f>VLOOKUP(F34,DLFs!$H$14:$I$19,2,FALSE)</f>
        <v>GMLL</v>
      </c>
      <c r="H34" s="141">
        <v>0.19500000000000001</v>
      </c>
      <c r="I34" s="142">
        <v>1.319E-2</v>
      </c>
      <c r="J34" s="183"/>
      <c r="K34" s="142">
        <v>7.2000000000000005E-4</v>
      </c>
      <c r="L34" s="11"/>
      <c r="M34" s="11"/>
    </row>
    <row r="35" spans="1:13" x14ac:dyDescent="0.2">
      <c r="A35" s="134"/>
      <c r="B35" s="134"/>
      <c r="C35" s="184"/>
      <c r="D35" s="184"/>
      <c r="E35" s="184"/>
      <c r="F35" s="184"/>
      <c r="G35" s="184"/>
      <c r="H35" s="184"/>
      <c r="I35" s="184"/>
      <c r="J35" s="184"/>
      <c r="K35" s="184"/>
      <c r="L35" s="11"/>
      <c r="M35" s="11"/>
    </row>
    <row r="36" spans="1:13" x14ac:dyDescent="0.2">
      <c r="A36" s="122"/>
      <c r="B36" s="122"/>
      <c r="C36" s="10" t="s">
        <v>98</v>
      </c>
      <c r="D36" s="11"/>
      <c r="E36" s="11"/>
      <c r="F36" s="11"/>
      <c r="G36" s="11"/>
      <c r="H36" s="225"/>
      <c r="I36" s="81"/>
      <c r="J36" s="81"/>
      <c r="K36" s="81"/>
      <c r="L36" s="11"/>
      <c r="M36" s="11"/>
    </row>
    <row r="37" spans="1:13" x14ac:dyDescent="0.2">
      <c r="A37" s="122"/>
      <c r="B37" s="122"/>
      <c r="C37" s="225" t="s">
        <v>99</v>
      </c>
      <c r="D37" s="11"/>
      <c r="E37" s="11"/>
      <c r="F37" s="11"/>
      <c r="G37" s="11"/>
      <c r="H37" s="11"/>
      <c r="I37" s="11"/>
      <c r="J37" s="11"/>
      <c r="K37" s="11"/>
      <c r="L37" s="11"/>
      <c r="M37" s="11"/>
    </row>
    <row r="38" spans="1:13" x14ac:dyDescent="0.2">
      <c r="A38" s="122"/>
      <c r="B38" s="122"/>
      <c r="C38" s="11"/>
      <c r="D38" s="11"/>
      <c r="E38" s="11"/>
      <c r="F38" s="11"/>
      <c r="G38" s="11"/>
      <c r="H38" s="11"/>
      <c r="I38" s="11"/>
      <c r="J38" s="11"/>
      <c r="K38" s="11"/>
      <c r="L38" s="11"/>
      <c r="M38" s="11"/>
    </row>
    <row r="39" spans="1:13" x14ac:dyDescent="0.2">
      <c r="A39" s="122"/>
      <c r="B39" s="122"/>
      <c r="C39" s="11" t="s">
        <v>827</v>
      </c>
      <c r="D39" s="11"/>
      <c r="E39" s="11"/>
      <c r="F39" s="11"/>
      <c r="G39" s="11"/>
      <c r="H39" s="11"/>
      <c r="I39" s="11"/>
      <c r="J39" s="11"/>
      <c r="K39" s="11"/>
      <c r="L39" s="11"/>
      <c r="M39" s="11"/>
    </row>
    <row r="40" spans="1:13" x14ac:dyDescent="0.2">
      <c r="A40" s="122"/>
      <c r="B40" s="122"/>
      <c r="C40" s="225" t="s">
        <v>99</v>
      </c>
      <c r="D40" s="11"/>
      <c r="E40" s="11"/>
      <c r="F40" s="11"/>
      <c r="G40" s="11"/>
      <c r="H40" s="11"/>
      <c r="I40" s="11"/>
      <c r="J40" s="11"/>
      <c r="K40" s="11"/>
      <c r="L40" s="11"/>
      <c r="M40" s="11"/>
    </row>
    <row r="41" spans="1:13" x14ac:dyDescent="0.2">
      <c r="A41" s="122"/>
      <c r="B41" s="122"/>
      <c r="C41" s="11"/>
      <c r="D41" s="11"/>
      <c r="E41" s="11"/>
      <c r="F41" s="11"/>
      <c r="G41" s="11"/>
      <c r="H41" s="11"/>
      <c r="I41" s="11"/>
      <c r="J41" s="11"/>
      <c r="K41" s="11"/>
      <c r="L41" s="11"/>
      <c r="M41" s="11"/>
    </row>
    <row r="42" spans="1:13" x14ac:dyDescent="0.2">
      <c r="A42" s="122"/>
      <c r="B42" s="122"/>
      <c r="C42" s="11"/>
      <c r="D42" s="11"/>
      <c r="E42" s="11"/>
      <c r="F42" s="11"/>
      <c r="G42" s="11"/>
      <c r="H42" s="11"/>
      <c r="I42" s="11"/>
      <c r="J42" s="11"/>
      <c r="K42" s="11"/>
      <c r="L42" s="11"/>
      <c r="M42" s="11"/>
    </row>
  </sheetData>
  <mergeCells count="13">
    <mergeCell ref="J11:J12"/>
    <mergeCell ref="K11:K12"/>
    <mergeCell ref="C14:C34"/>
    <mergeCell ref="C8:K8"/>
    <mergeCell ref="C9:K9"/>
    <mergeCell ref="C10:C13"/>
    <mergeCell ref="D10:D13"/>
    <mergeCell ref="E10:E13"/>
    <mergeCell ref="F10:G12"/>
    <mergeCell ref="H10:I10"/>
    <mergeCell ref="J10:K10"/>
    <mergeCell ref="H11:H12"/>
    <mergeCell ref="I11:I12"/>
  </mergeCells>
  <conditionalFormatting sqref="J11:K11">
    <cfRule type="cellIs" dxfId="2" priority="1" stopIfTrue="1" operator="equal">
      <formula>"ERROR"</formula>
    </cfRule>
  </conditionalFormatting>
  <hyperlinks>
    <hyperlink ref="C37" r:id="rId1"/>
    <hyperlink ref="C40" r:id="rId2"/>
  </hyperlinks>
  <pageMargins left="0.25" right="0.25" top="0.75" bottom="0.75" header="0.3" footer="0.3"/>
  <pageSetup paperSize="9" scale="72" orientation="landscape" r:id="rId3"/>
  <headerFooter alignWithMargins="0">
    <oddHeader>&amp;C&amp;"Arial,Bold"&amp;14&amp;A</oddHeader>
    <oddFooter>&amp;L2017-18 Network Tariff Tables&amp;C&amp;P of &amp;N</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B1:I126"/>
  <sheetViews>
    <sheetView zoomScale="80" zoomScaleNormal="80" workbookViewId="0">
      <selection activeCell="I35" sqref="I35"/>
    </sheetView>
  </sheetViews>
  <sheetFormatPr defaultColWidth="9.140625" defaultRowHeight="12.75" x14ac:dyDescent="0.2"/>
  <cols>
    <col min="1" max="2" width="3.7109375" style="122" customWidth="1"/>
    <col min="3" max="3" width="35.42578125" style="122" bestFit="1" customWidth="1"/>
    <col min="4" max="9" width="15.7109375" style="122" customWidth="1"/>
    <col min="10" max="16384" width="9.140625" style="122"/>
  </cols>
  <sheetData>
    <row r="1" spans="2:9" s="11" customFormat="1" x14ac:dyDescent="0.2"/>
    <row r="2" spans="2:9" s="11" customFormat="1" x14ac:dyDescent="0.2"/>
    <row r="3" spans="2:9" s="11" customFormat="1" ht="18" x14ac:dyDescent="0.2">
      <c r="C3" s="4" t="s">
        <v>0</v>
      </c>
    </row>
    <row r="4" spans="2:9" s="11" customFormat="1" ht="18" x14ac:dyDescent="0.2">
      <c r="C4" s="6" t="s">
        <v>411</v>
      </c>
    </row>
    <row r="5" spans="2:9" s="11" customFormat="1" ht="15.75" customHeight="1" x14ac:dyDescent="0.2"/>
    <row r="6" spans="2:9" s="11" customFormat="1" ht="15.75" customHeight="1" x14ac:dyDescent="0.2"/>
    <row r="7" spans="2:9" x14ac:dyDescent="0.2">
      <c r="C7" s="185" t="s">
        <v>412</v>
      </c>
    </row>
    <row r="9" spans="2:9" ht="16.5" x14ac:dyDescent="0.25">
      <c r="C9" s="17" t="s">
        <v>413</v>
      </c>
    </row>
    <row r="10" spans="2:9" x14ac:dyDescent="0.2">
      <c r="C10" s="186"/>
      <c r="D10" s="186"/>
      <c r="E10" s="186"/>
      <c r="F10" s="186"/>
    </row>
    <row r="11" spans="2:9" ht="18" customHeight="1" x14ac:dyDescent="0.25">
      <c r="B11" s="187"/>
      <c r="C11" s="690" t="s">
        <v>1023</v>
      </c>
      <c r="D11" s="691"/>
      <c r="E11" s="691"/>
      <c r="F11" s="691"/>
      <c r="G11" s="691"/>
      <c r="H11" s="691"/>
      <c r="I11" s="692"/>
    </row>
    <row r="12" spans="2:9" x14ac:dyDescent="0.2">
      <c r="C12" s="671" t="s">
        <v>414</v>
      </c>
      <c r="D12" s="671" t="s">
        <v>415</v>
      </c>
      <c r="E12" s="671"/>
      <c r="F12" s="671" t="s">
        <v>416</v>
      </c>
      <c r="G12" s="671"/>
      <c r="H12" s="671" t="s">
        <v>417</v>
      </c>
      <c r="I12" s="671"/>
    </row>
    <row r="13" spans="2:9" x14ac:dyDescent="0.2">
      <c r="C13" s="671"/>
      <c r="D13" s="24" t="s">
        <v>2</v>
      </c>
      <c r="E13" s="24" t="s">
        <v>13</v>
      </c>
      <c r="F13" s="24" t="s">
        <v>2</v>
      </c>
      <c r="G13" s="24" t="s">
        <v>13</v>
      </c>
      <c r="H13" s="24" t="s">
        <v>2</v>
      </c>
      <c r="I13" s="24" t="s">
        <v>13</v>
      </c>
    </row>
    <row r="14" spans="2:9" x14ac:dyDescent="0.2">
      <c r="C14" s="188" t="s">
        <v>418</v>
      </c>
      <c r="D14" s="189">
        <v>1.0069999999999999</v>
      </c>
      <c r="E14" s="190" t="s">
        <v>419</v>
      </c>
      <c r="F14" s="189">
        <v>1.026</v>
      </c>
      <c r="G14" s="190" t="s">
        <v>420</v>
      </c>
      <c r="H14" s="189">
        <v>1</v>
      </c>
      <c r="I14" s="190" t="s">
        <v>421</v>
      </c>
    </row>
    <row r="15" spans="2:9" x14ac:dyDescent="0.2">
      <c r="C15" s="191" t="s">
        <v>422</v>
      </c>
      <c r="D15" s="192">
        <v>1.012</v>
      </c>
      <c r="E15" s="193" t="s">
        <v>423</v>
      </c>
      <c r="F15" s="192">
        <v>1.0640000000000001</v>
      </c>
      <c r="G15" s="193" t="s">
        <v>424</v>
      </c>
      <c r="H15" s="192">
        <v>1.0049999999999999</v>
      </c>
      <c r="I15" s="193" t="s">
        <v>425</v>
      </c>
    </row>
    <row r="16" spans="2:9" x14ac:dyDescent="0.2">
      <c r="C16" s="191" t="s">
        <v>426</v>
      </c>
      <c r="D16" s="192">
        <v>1.016</v>
      </c>
      <c r="E16" s="193" t="s">
        <v>427</v>
      </c>
      <c r="F16" s="192">
        <v>1.07</v>
      </c>
      <c r="G16" s="192" t="s">
        <v>428</v>
      </c>
      <c r="H16" s="192">
        <v>1.0069999999999999</v>
      </c>
      <c r="I16" s="192" t="s">
        <v>429</v>
      </c>
    </row>
    <row r="17" spans="2:9" x14ac:dyDescent="0.2">
      <c r="C17" s="191" t="s">
        <v>430</v>
      </c>
      <c r="D17" s="192">
        <v>1.036</v>
      </c>
      <c r="E17" s="193" t="s">
        <v>431</v>
      </c>
      <c r="F17" s="192">
        <v>1.103</v>
      </c>
      <c r="G17" s="193" t="s">
        <v>432</v>
      </c>
      <c r="H17" s="192">
        <v>1.0349999999999999</v>
      </c>
      <c r="I17" s="193" t="s">
        <v>433</v>
      </c>
    </row>
    <row r="18" spans="2:9" x14ac:dyDescent="0.2">
      <c r="C18" s="191" t="s">
        <v>434</v>
      </c>
      <c r="D18" s="192">
        <v>1.075</v>
      </c>
      <c r="E18" s="193" t="s">
        <v>435</v>
      </c>
      <c r="F18" s="192">
        <v>1.149</v>
      </c>
      <c r="G18" s="192" t="s">
        <v>436</v>
      </c>
      <c r="H18" s="192">
        <v>1.0660000000000001</v>
      </c>
      <c r="I18" s="192" t="s">
        <v>437</v>
      </c>
    </row>
    <row r="19" spans="2:9" x14ac:dyDescent="0.2">
      <c r="C19" s="194" t="s">
        <v>438</v>
      </c>
      <c r="D19" s="195">
        <v>1.087</v>
      </c>
      <c r="E19" s="196" t="s">
        <v>439</v>
      </c>
      <c r="F19" s="195">
        <v>1.171</v>
      </c>
      <c r="G19" s="196" t="s">
        <v>440</v>
      </c>
      <c r="H19" s="195">
        <v>1.073</v>
      </c>
      <c r="I19" s="196" t="s">
        <v>441</v>
      </c>
    </row>
    <row r="21" spans="2:9" x14ac:dyDescent="0.2">
      <c r="B21" s="185"/>
      <c r="C21" s="185"/>
      <c r="D21" s="185"/>
      <c r="E21" s="185"/>
      <c r="F21" s="185"/>
      <c r="G21" s="185"/>
      <c r="H21" s="185"/>
      <c r="I21" s="185"/>
    </row>
    <row r="22" spans="2:9" ht="16.5" x14ac:dyDescent="0.25">
      <c r="B22" s="185"/>
      <c r="C22" s="17" t="s">
        <v>442</v>
      </c>
      <c r="D22" s="185"/>
      <c r="E22" s="185"/>
      <c r="F22" s="185"/>
      <c r="G22" s="185"/>
      <c r="H22" s="185"/>
      <c r="I22" s="185"/>
    </row>
    <row r="23" spans="2:9" x14ac:dyDescent="0.2">
      <c r="B23" s="185"/>
      <c r="C23" s="185"/>
      <c r="D23" s="185"/>
      <c r="E23" s="185"/>
      <c r="F23" s="185"/>
      <c r="G23" s="185"/>
      <c r="H23" s="185"/>
      <c r="I23" s="185"/>
    </row>
    <row r="24" spans="2:9" ht="12.75" customHeight="1" x14ac:dyDescent="0.2">
      <c r="B24" s="185"/>
      <c r="C24" s="24" t="s">
        <v>443</v>
      </c>
      <c r="D24" s="24" t="s">
        <v>444</v>
      </c>
      <c r="E24" s="24" t="s">
        <v>445</v>
      </c>
      <c r="F24" s="24" t="s">
        <v>2</v>
      </c>
      <c r="G24" s="185"/>
      <c r="H24" s="185"/>
      <c r="I24" s="185"/>
    </row>
    <row r="25" spans="2:9" x14ac:dyDescent="0.2">
      <c r="B25" s="185"/>
      <c r="C25" s="197" t="s">
        <v>446</v>
      </c>
      <c r="D25" s="198">
        <v>3051111985</v>
      </c>
      <c r="E25" s="199" t="s">
        <v>447</v>
      </c>
      <c r="F25" s="200">
        <v>1.006</v>
      </c>
      <c r="G25" s="185"/>
      <c r="H25" s="185"/>
      <c r="I25" s="185"/>
    </row>
    <row r="26" spans="2:9" x14ac:dyDescent="0.2">
      <c r="B26" s="185"/>
      <c r="C26" s="201" t="s">
        <v>448</v>
      </c>
      <c r="D26" s="202">
        <v>3051467399</v>
      </c>
      <c r="E26" s="203" t="s">
        <v>449</v>
      </c>
      <c r="F26" s="204">
        <v>1.008</v>
      </c>
      <c r="G26" s="185"/>
      <c r="H26" s="185"/>
      <c r="I26" s="185"/>
    </row>
    <row r="27" spans="2:9" ht="13.5" customHeight="1" x14ac:dyDescent="0.2">
      <c r="B27" s="185"/>
      <c r="C27" s="201" t="s">
        <v>450</v>
      </c>
      <c r="D27" s="202">
        <v>3051492237</v>
      </c>
      <c r="E27" s="203" t="s">
        <v>451</v>
      </c>
      <c r="F27" s="204">
        <v>1</v>
      </c>
      <c r="G27" s="185"/>
      <c r="H27" s="185"/>
      <c r="I27" s="185"/>
    </row>
    <row r="28" spans="2:9" x14ac:dyDescent="0.2">
      <c r="B28" s="185"/>
      <c r="C28" s="201" t="s">
        <v>452</v>
      </c>
      <c r="D28" s="202">
        <v>3051526841</v>
      </c>
      <c r="E28" s="203" t="s">
        <v>453</v>
      </c>
      <c r="F28" s="204">
        <v>1</v>
      </c>
      <c r="G28" s="185"/>
      <c r="H28" s="185"/>
      <c r="I28" s="185"/>
    </row>
    <row r="29" spans="2:9" x14ac:dyDescent="0.2">
      <c r="B29" s="185"/>
      <c r="C29" s="201" t="s">
        <v>454</v>
      </c>
      <c r="D29" s="202">
        <v>3051526859</v>
      </c>
      <c r="E29" s="203" t="s">
        <v>453</v>
      </c>
      <c r="F29" s="204">
        <v>1</v>
      </c>
      <c r="G29" s="185"/>
      <c r="H29" s="185"/>
      <c r="I29" s="185"/>
    </row>
    <row r="30" spans="2:9" x14ac:dyDescent="0.2">
      <c r="B30" s="185"/>
      <c r="C30" s="201" t="s">
        <v>455</v>
      </c>
      <c r="D30" s="202">
        <v>3051526883</v>
      </c>
      <c r="E30" s="203" t="s">
        <v>453</v>
      </c>
      <c r="F30" s="204">
        <v>1</v>
      </c>
      <c r="G30" s="185"/>
      <c r="H30" s="185"/>
      <c r="I30" s="185"/>
    </row>
    <row r="31" spans="2:9" ht="13.5" customHeight="1" x14ac:dyDescent="0.2">
      <c r="B31" s="185"/>
      <c r="C31" s="201" t="s">
        <v>456</v>
      </c>
      <c r="D31" s="202">
        <v>3051526891</v>
      </c>
      <c r="E31" s="203" t="s">
        <v>453</v>
      </c>
      <c r="F31" s="204">
        <v>1</v>
      </c>
      <c r="G31" s="185"/>
      <c r="H31" s="185"/>
      <c r="I31" s="185"/>
    </row>
    <row r="32" spans="2:9" x14ac:dyDescent="0.2">
      <c r="B32" s="185"/>
      <c r="C32" s="201" t="s">
        <v>457</v>
      </c>
      <c r="D32" s="202">
        <v>3051745071</v>
      </c>
      <c r="E32" s="203" t="s">
        <v>458</v>
      </c>
      <c r="F32" s="204">
        <v>1.0009999999999999</v>
      </c>
      <c r="G32" s="185"/>
      <c r="H32" s="185"/>
      <c r="I32" s="185"/>
    </row>
    <row r="33" spans="2:9" x14ac:dyDescent="0.2">
      <c r="B33" s="185"/>
      <c r="C33" s="201" t="s">
        <v>459</v>
      </c>
      <c r="D33" s="202">
        <v>3051844184</v>
      </c>
      <c r="E33" s="203" t="s">
        <v>460</v>
      </c>
      <c r="F33" s="204">
        <v>1</v>
      </c>
      <c r="G33" s="185"/>
      <c r="H33" s="185"/>
      <c r="I33" s="185"/>
    </row>
    <row r="34" spans="2:9" x14ac:dyDescent="0.2">
      <c r="B34" s="185"/>
      <c r="C34" s="201" t="s">
        <v>461</v>
      </c>
      <c r="D34" s="202">
        <v>3051988348</v>
      </c>
      <c r="E34" s="203" t="s">
        <v>462</v>
      </c>
      <c r="F34" s="204">
        <v>1.002</v>
      </c>
      <c r="G34" s="185"/>
      <c r="H34" s="185"/>
      <c r="I34" s="185"/>
    </row>
    <row r="35" spans="2:9" ht="12.75" customHeight="1" x14ac:dyDescent="0.2">
      <c r="B35" s="185"/>
      <c r="C35" s="201" t="s">
        <v>463</v>
      </c>
      <c r="D35" s="202">
        <v>3052261476</v>
      </c>
      <c r="E35" s="203" t="s">
        <v>453</v>
      </c>
      <c r="F35" s="204">
        <v>1</v>
      </c>
      <c r="G35" s="185"/>
      <c r="H35" s="185"/>
      <c r="I35" s="185"/>
    </row>
    <row r="36" spans="2:9" ht="12.75" customHeight="1" x14ac:dyDescent="0.2">
      <c r="B36" s="185"/>
      <c r="C36" s="201" t="s">
        <v>464</v>
      </c>
      <c r="D36" s="202">
        <v>3052303675</v>
      </c>
      <c r="E36" s="203" t="s">
        <v>453</v>
      </c>
      <c r="F36" s="204">
        <v>1</v>
      </c>
      <c r="G36" s="185"/>
      <c r="H36" s="185"/>
      <c r="I36" s="185"/>
    </row>
    <row r="37" spans="2:9" x14ac:dyDescent="0.2">
      <c r="B37" s="185"/>
      <c r="C37" s="201" t="s">
        <v>465</v>
      </c>
      <c r="D37" s="202" t="s">
        <v>466</v>
      </c>
      <c r="E37" s="203" t="s">
        <v>453</v>
      </c>
      <c r="F37" s="204">
        <v>1</v>
      </c>
      <c r="G37" s="185"/>
      <c r="H37" s="185"/>
      <c r="I37" s="185"/>
    </row>
    <row r="38" spans="2:9" ht="12.75" customHeight="1" x14ac:dyDescent="0.2">
      <c r="B38" s="185"/>
      <c r="C38" s="201" t="s">
        <v>467</v>
      </c>
      <c r="D38" s="202" t="s">
        <v>468</v>
      </c>
      <c r="E38" s="203" t="s">
        <v>469</v>
      </c>
      <c r="F38" s="204">
        <v>1.004</v>
      </c>
      <c r="G38" s="185"/>
      <c r="H38" s="185"/>
      <c r="I38" s="185"/>
    </row>
    <row r="39" spans="2:9" x14ac:dyDescent="0.2">
      <c r="B39" s="185"/>
      <c r="C39" s="201" t="s">
        <v>470</v>
      </c>
      <c r="D39" s="202" t="s">
        <v>471</v>
      </c>
      <c r="E39" s="203" t="s">
        <v>472</v>
      </c>
      <c r="F39" s="204">
        <v>1.006</v>
      </c>
      <c r="G39" s="185"/>
      <c r="H39" s="185"/>
      <c r="I39" s="185"/>
    </row>
    <row r="40" spans="2:9" x14ac:dyDescent="0.2">
      <c r="B40" s="185"/>
      <c r="C40" s="201" t="s">
        <v>473</v>
      </c>
      <c r="D40" s="202" t="s">
        <v>474</v>
      </c>
      <c r="E40" s="203" t="s">
        <v>475</v>
      </c>
      <c r="F40" s="204">
        <v>1.0189999999999999</v>
      </c>
      <c r="G40" s="185"/>
      <c r="H40" s="185"/>
      <c r="I40" s="185"/>
    </row>
    <row r="41" spans="2:9" x14ac:dyDescent="0.2">
      <c r="B41" s="185"/>
      <c r="C41" s="201" t="s">
        <v>476</v>
      </c>
      <c r="D41" s="202" t="s">
        <v>477</v>
      </c>
      <c r="E41" s="203" t="s">
        <v>478</v>
      </c>
      <c r="F41" s="204">
        <v>1.0009999999999999</v>
      </c>
      <c r="G41" s="185"/>
      <c r="H41" s="185"/>
      <c r="I41" s="185"/>
    </row>
    <row r="42" spans="2:9" x14ac:dyDescent="0.2">
      <c r="B42" s="185"/>
      <c r="C42" s="201" t="s">
        <v>479</v>
      </c>
      <c r="D42" s="202" t="s">
        <v>480</v>
      </c>
      <c r="E42" s="203" t="s">
        <v>481</v>
      </c>
      <c r="F42" s="204">
        <v>1.006</v>
      </c>
      <c r="G42" s="185"/>
      <c r="H42" s="185"/>
      <c r="I42" s="185"/>
    </row>
    <row r="43" spans="2:9" x14ac:dyDescent="0.2">
      <c r="B43" s="185"/>
      <c r="C43" s="201" t="s">
        <v>482</v>
      </c>
      <c r="D43" s="202" t="s">
        <v>483</v>
      </c>
      <c r="E43" s="203" t="s">
        <v>453</v>
      </c>
      <c r="F43" s="204">
        <v>1</v>
      </c>
      <c r="G43" s="185"/>
      <c r="H43" s="185"/>
      <c r="I43" s="185"/>
    </row>
    <row r="44" spans="2:9" x14ac:dyDescent="0.2">
      <c r="B44" s="185"/>
      <c r="C44" s="201" t="s">
        <v>484</v>
      </c>
      <c r="D44" s="202" t="s">
        <v>485</v>
      </c>
      <c r="E44" s="203" t="s">
        <v>453</v>
      </c>
      <c r="F44" s="204">
        <v>1</v>
      </c>
      <c r="G44" s="185"/>
      <c r="H44" s="185"/>
      <c r="I44" s="185"/>
    </row>
    <row r="45" spans="2:9" x14ac:dyDescent="0.2">
      <c r="B45" s="185"/>
      <c r="C45" s="201" t="s">
        <v>486</v>
      </c>
      <c r="D45" s="202" t="s">
        <v>487</v>
      </c>
      <c r="E45" s="203" t="s">
        <v>453</v>
      </c>
      <c r="F45" s="204">
        <v>1</v>
      </c>
      <c r="G45" s="185"/>
      <c r="H45" s="185"/>
      <c r="I45" s="185"/>
    </row>
    <row r="46" spans="2:9" x14ac:dyDescent="0.2">
      <c r="B46" s="185"/>
      <c r="C46" s="201" t="s">
        <v>488</v>
      </c>
      <c r="D46" s="202" t="s">
        <v>489</v>
      </c>
      <c r="E46" s="203" t="s">
        <v>453</v>
      </c>
      <c r="F46" s="204">
        <v>1</v>
      </c>
      <c r="G46" s="185"/>
      <c r="H46" s="185"/>
      <c r="I46" s="185"/>
    </row>
    <row r="47" spans="2:9" x14ac:dyDescent="0.2">
      <c r="B47" s="185"/>
      <c r="C47" s="201" t="s">
        <v>490</v>
      </c>
      <c r="D47" s="202" t="s">
        <v>491</v>
      </c>
      <c r="E47" s="203" t="s">
        <v>492</v>
      </c>
      <c r="F47" s="204">
        <v>1.02</v>
      </c>
      <c r="G47" s="185"/>
      <c r="H47" s="185"/>
      <c r="I47" s="185"/>
    </row>
    <row r="48" spans="2:9" x14ac:dyDescent="0.2">
      <c r="B48" s="185"/>
      <c r="C48" s="201" t="s">
        <v>493</v>
      </c>
      <c r="D48" s="202" t="s">
        <v>494</v>
      </c>
      <c r="E48" s="203" t="s">
        <v>453</v>
      </c>
      <c r="F48" s="204">
        <v>1</v>
      </c>
      <c r="G48" s="185"/>
      <c r="H48" s="185"/>
      <c r="I48" s="185"/>
    </row>
    <row r="49" spans="2:9" x14ac:dyDescent="0.2">
      <c r="B49" s="185"/>
      <c r="C49" s="201" t="s">
        <v>495</v>
      </c>
      <c r="D49" s="202" t="s">
        <v>496</v>
      </c>
      <c r="E49" s="203" t="s">
        <v>497</v>
      </c>
      <c r="F49" s="204">
        <v>1.004</v>
      </c>
      <c r="G49" s="185"/>
      <c r="H49" s="185"/>
      <c r="I49" s="185"/>
    </row>
    <row r="50" spans="2:9" x14ac:dyDescent="0.2">
      <c r="B50" s="185"/>
      <c r="C50" s="201" t="s">
        <v>498</v>
      </c>
      <c r="D50" s="202" t="s">
        <v>499</v>
      </c>
      <c r="E50" s="203" t="s">
        <v>500</v>
      </c>
      <c r="F50" s="204">
        <v>1.0049999999999999</v>
      </c>
      <c r="G50" s="185"/>
      <c r="H50" s="185"/>
      <c r="I50" s="185"/>
    </row>
    <row r="51" spans="2:9" x14ac:dyDescent="0.2">
      <c r="B51" s="185"/>
      <c r="C51" s="201" t="s">
        <v>501</v>
      </c>
      <c r="D51" s="202" t="s">
        <v>502</v>
      </c>
      <c r="E51" s="203" t="s">
        <v>503</v>
      </c>
      <c r="F51" s="204">
        <v>1.004</v>
      </c>
      <c r="G51" s="185"/>
      <c r="H51" s="185"/>
      <c r="I51" s="185"/>
    </row>
    <row r="52" spans="2:9" ht="12.75" customHeight="1" x14ac:dyDescent="0.2">
      <c r="B52" s="185"/>
      <c r="C52" s="201" t="s">
        <v>504</v>
      </c>
      <c r="D52" s="202" t="s">
        <v>505</v>
      </c>
      <c r="E52" s="203" t="s">
        <v>453</v>
      </c>
      <c r="F52" s="204">
        <v>1</v>
      </c>
      <c r="G52" s="185"/>
      <c r="H52" s="185"/>
      <c r="I52" s="185"/>
    </row>
    <row r="53" spans="2:9" x14ac:dyDescent="0.2">
      <c r="B53" s="185"/>
      <c r="C53" s="201" t="s">
        <v>506</v>
      </c>
      <c r="D53" s="202" t="s">
        <v>507</v>
      </c>
      <c r="E53" s="203" t="s">
        <v>508</v>
      </c>
      <c r="F53" s="204">
        <v>1.03</v>
      </c>
      <c r="G53" s="185"/>
      <c r="H53" s="185"/>
      <c r="I53" s="185"/>
    </row>
    <row r="54" spans="2:9" x14ac:dyDescent="0.2">
      <c r="B54" s="185"/>
      <c r="C54" s="201" t="s">
        <v>509</v>
      </c>
      <c r="D54" s="202" t="s">
        <v>510</v>
      </c>
      <c r="E54" s="203" t="s">
        <v>511</v>
      </c>
      <c r="F54" s="204">
        <v>1.0649999999999999</v>
      </c>
      <c r="G54" s="185"/>
      <c r="H54" s="185"/>
      <c r="I54" s="185"/>
    </row>
    <row r="55" spans="2:9" x14ac:dyDescent="0.2">
      <c r="B55" s="185"/>
      <c r="C55" s="201" t="s">
        <v>512</v>
      </c>
      <c r="D55" s="202" t="s">
        <v>513</v>
      </c>
      <c r="E55" s="203" t="s">
        <v>514</v>
      </c>
      <c r="F55" s="204">
        <v>1.006</v>
      </c>
      <c r="G55" s="185"/>
      <c r="H55" s="185"/>
      <c r="I55" s="185"/>
    </row>
    <row r="56" spans="2:9" x14ac:dyDescent="0.2">
      <c r="B56" s="185"/>
      <c r="C56" s="201" t="s">
        <v>515</v>
      </c>
      <c r="D56" s="202" t="s">
        <v>516</v>
      </c>
      <c r="E56" s="203" t="s">
        <v>517</v>
      </c>
      <c r="F56" s="204">
        <v>1.008</v>
      </c>
      <c r="G56" s="185"/>
      <c r="H56" s="185"/>
      <c r="I56" s="185"/>
    </row>
    <row r="57" spans="2:9" x14ac:dyDescent="0.2">
      <c r="B57" s="185"/>
      <c r="C57" s="201" t="s">
        <v>518</v>
      </c>
      <c r="D57" s="202" t="s">
        <v>519</v>
      </c>
      <c r="E57" s="203" t="s">
        <v>520</v>
      </c>
      <c r="F57" s="204">
        <v>1.002</v>
      </c>
      <c r="G57" s="185"/>
      <c r="H57" s="185"/>
      <c r="I57" s="185"/>
    </row>
    <row r="58" spans="2:9" ht="14.25" customHeight="1" x14ac:dyDescent="0.2">
      <c r="B58" s="185"/>
      <c r="C58" s="201" t="s">
        <v>521</v>
      </c>
      <c r="D58" s="202" t="s">
        <v>522</v>
      </c>
      <c r="E58" s="203" t="s">
        <v>453</v>
      </c>
      <c r="F58" s="204">
        <v>1</v>
      </c>
      <c r="G58" s="185"/>
      <c r="H58" s="185"/>
      <c r="I58" s="185"/>
    </row>
    <row r="59" spans="2:9" x14ac:dyDescent="0.2">
      <c r="B59" s="185"/>
      <c r="C59" s="201" t="s">
        <v>523</v>
      </c>
      <c r="D59" s="202" t="s">
        <v>524</v>
      </c>
      <c r="E59" s="203" t="s">
        <v>525</v>
      </c>
      <c r="F59" s="204">
        <v>1.008</v>
      </c>
      <c r="G59" s="185"/>
      <c r="H59" s="185"/>
      <c r="I59" s="185"/>
    </row>
    <row r="60" spans="2:9" ht="12.75" customHeight="1" x14ac:dyDescent="0.2">
      <c r="B60" s="185"/>
      <c r="C60" s="201" t="s">
        <v>526</v>
      </c>
      <c r="D60" s="202" t="s">
        <v>527</v>
      </c>
      <c r="E60" s="203" t="s">
        <v>528</v>
      </c>
      <c r="F60" s="204">
        <v>1.012</v>
      </c>
      <c r="G60" s="185"/>
      <c r="H60" s="185"/>
      <c r="I60" s="185"/>
    </row>
    <row r="61" spans="2:9" ht="12.75" customHeight="1" x14ac:dyDescent="0.2">
      <c r="B61" s="185"/>
      <c r="C61" s="201" t="s">
        <v>529</v>
      </c>
      <c r="D61" s="202" t="s">
        <v>530</v>
      </c>
      <c r="E61" s="203" t="s">
        <v>531</v>
      </c>
      <c r="F61" s="204">
        <v>1.006</v>
      </c>
      <c r="G61" s="185"/>
      <c r="H61" s="185"/>
      <c r="I61" s="185"/>
    </row>
    <row r="62" spans="2:9" ht="12.75" customHeight="1" x14ac:dyDescent="0.2">
      <c r="B62" s="185"/>
      <c r="C62" s="201" t="s">
        <v>532</v>
      </c>
      <c r="D62" s="202" t="s">
        <v>533</v>
      </c>
      <c r="E62" s="203" t="s">
        <v>534</v>
      </c>
      <c r="F62" s="204">
        <v>1.0089999999999999</v>
      </c>
      <c r="G62" s="185"/>
      <c r="H62" s="185"/>
      <c r="I62" s="185"/>
    </row>
    <row r="63" spans="2:9" ht="12.75" customHeight="1" x14ac:dyDescent="0.2">
      <c r="B63" s="185"/>
      <c r="C63" s="201" t="s">
        <v>535</v>
      </c>
      <c r="D63" s="202" t="s">
        <v>536</v>
      </c>
      <c r="E63" s="203" t="s">
        <v>537</v>
      </c>
      <c r="F63" s="204">
        <v>1.095</v>
      </c>
      <c r="G63" s="185"/>
      <c r="H63" s="185"/>
      <c r="I63" s="185"/>
    </row>
    <row r="64" spans="2:9" ht="12.75" customHeight="1" x14ac:dyDescent="0.2">
      <c r="B64" s="185"/>
      <c r="C64" s="205" t="s">
        <v>538</v>
      </c>
      <c r="D64" s="206" t="s">
        <v>539</v>
      </c>
      <c r="E64" s="207" t="s">
        <v>540</v>
      </c>
      <c r="F64" s="208">
        <v>1.01</v>
      </c>
      <c r="G64" s="185"/>
      <c r="H64" s="185"/>
      <c r="I64" s="185"/>
    </row>
    <row r="66" spans="3:8" ht="18" customHeight="1" x14ac:dyDescent="0.25">
      <c r="C66" s="17" t="s">
        <v>541</v>
      </c>
    </row>
    <row r="67" spans="3:8" ht="12.75" customHeight="1" x14ac:dyDescent="0.2"/>
    <row r="68" spans="3:8" ht="12.75" customHeight="1" x14ac:dyDescent="0.2">
      <c r="C68" s="24" t="s">
        <v>542</v>
      </c>
      <c r="D68" s="24" t="s">
        <v>444</v>
      </c>
      <c r="E68" s="24" t="s">
        <v>445</v>
      </c>
      <c r="F68" s="24" t="s">
        <v>2</v>
      </c>
    </row>
    <row r="69" spans="3:8" ht="12.75" customHeight="1" x14ac:dyDescent="0.2">
      <c r="C69" s="197" t="s">
        <v>543</v>
      </c>
      <c r="D69" s="198">
        <v>3051393689</v>
      </c>
      <c r="E69" s="199" t="s">
        <v>544</v>
      </c>
      <c r="F69" s="209">
        <v>0.94799999999999995</v>
      </c>
    </row>
    <row r="70" spans="3:8" x14ac:dyDescent="0.2">
      <c r="C70" s="201" t="s">
        <v>545</v>
      </c>
      <c r="D70" s="202">
        <v>3051532166</v>
      </c>
      <c r="E70" s="203" t="s">
        <v>546</v>
      </c>
      <c r="F70" s="210">
        <v>0.98699999999999999</v>
      </c>
    </row>
    <row r="71" spans="3:8" x14ac:dyDescent="0.2">
      <c r="C71" s="201" t="s">
        <v>547</v>
      </c>
      <c r="D71" s="202">
        <v>3051745577</v>
      </c>
      <c r="E71" s="203" t="s">
        <v>548</v>
      </c>
      <c r="F71" s="210">
        <v>0.99399999999999999</v>
      </c>
    </row>
    <row r="72" spans="3:8" ht="12.75" customHeight="1" x14ac:dyDescent="0.2">
      <c r="C72" s="201" t="s">
        <v>549</v>
      </c>
      <c r="D72" s="202">
        <v>3052323901</v>
      </c>
      <c r="E72" s="203" t="s">
        <v>453</v>
      </c>
      <c r="F72" s="210">
        <v>1</v>
      </c>
    </row>
    <row r="73" spans="3:8" x14ac:dyDescent="0.2">
      <c r="C73" s="201" t="s">
        <v>550</v>
      </c>
      <c r="D73" s="202">
        <v>3052368025</v>
      </c>
      <c r="E73" s="203" t="s">
        <v>517</v>
      </c>
      <c r="F73" s="210">
        <v>0.89700000000000002</v>
      </c>
    </row>
    <row r="74" spans="3:8" x14ac:dyDescent="0.2">
      <c r="C74" s="201" t="s">
        <v>551</v>
      </c>
      <c r="D74" s="202">
        <v>3053000490</v>
      </c>
      <c r="E74" s="203" t="s">
        <v>552</v>
      </c>
      <c r="F74" s="210">
        <v>0.999</v>
      </c>
    </row>
    <row r="75" spans="3:8" x14ac:dyDescent="0.2">
      <c r="C75" s="201" t="s">
        <v>553</v>
      </c>
      <c r="D75" s="202" t="s">
        <v>554</v>
      </c>
      <c r="E75" s="203" t="s">
        <v>555</v>
      </c>
      <c r="F75" s="210">
        <v>0.98799999999999999</v>
      </c>
      <c r="H75" s="211"/>
    </row>
    <row r="76" spans="3:8" x14ac:dyDescent="0.2">
      <c r="C76" s="201" t="s">
        <v>556</v>
      </c>
      <c r="D76" s="202" t="s">
        <v>557</v>
      </c>
      <c r="E76" s="203" t="s">
        <v>558</v>
      </c>
      <c r="F76" s="210">
        <v>0.97599999999999998</v>
      </c>
    </row>
    <row r="77" spans="3:8" x14ac:dyDescent="0.2">
      <c r="C77" s="201" t="s">
        <v>559</v>
      </c>
      <c r="D77" s="202" t="s">
        <v>560</v>
      </c>
      <c r="E77" s="203" t="s">
        <v>561</v>
      </c>
      <c r="F77" s="210">
        <v>0.95</v>
      </c>
    </row>
    <row r="78" spans="3:8" x14ac:dyDescent="0.2">
      <c r="C78" s="201" t="s">
        <v>562</v>
      </c>
      <c r="D78" s="202" t="s">
        <v>563</v>
      </c>
      <c r="E78" s="203" t="s">
        <v>564</v>
      </c>
      <c r="F78" s="210">
        <v>1</v>
      </c>
    </row>
    <row r="79" spans="3:8" x14ac:dyDescent="0.2">
      <c r="C79" s="201" t="s">
        <v>565</v>
      </c>
      <c r="D79" s="202" t="s">
        <v>566</v>
      </c>
      <c r="E79" s="203" t="s">
        <v>567</v>
      </c>
      <c r="F79" s="210">
        <v>0.97799999999999998</v>
      </c>
    </row>
    <row r="80" spans="3:8" x14ac:dyDescent="0.2">
      <c r="C80" s="201" t="s">
        <v>568</v>
      </c>
      <c r="D80" s="202" t="s">
        <v>569</v>
      </c>
      <c r="E80" s="203" t="s">
        <v>570</v>
      </c>
      <c r="F80" s="210">
        <v>0.97699999999999998</v>
      </c>
    </row>
    <row r="81" spans="2:9" ht="13.5" customHeight="1" x14ac:dyDescent="0.2">
      <c r="C81" s="201" t="s">
        <v>571</v>
      </c>
      <c r="D81" s="202" t="s">
        <v>572</v>
      </c>
      <c r="E81" s="203" t="s">
        <v>573</v>
      </c>
      <c r="F81" s="210">
        <v>0.99199999999999999</v>
      </c>
    </row>
    <row r="82" spans="2:9" x14ac:dyDescent="0.2">
      <c r="C82" s="201" t="s">
        <v>574</v>
      </c>
      <c r="D82" s="202" t="s">
        <v>575</v>
      </c>
      <c r="E82" s="203" t="s">
        <v>576</v>
      </c>
      <c r="F82" s="210">
        <v>0.97599999999999998</v>
      </c>
      <c r="G82" s="128"/>
      <c r="H82" s="128"/>
      <c r="I82" s="128"/>
    </row>
    <row r="83" spans="2:9" x14ac:dyDescent="0.2">
      <c r="C83" s="201" t="s">
        <v>574</v>
      </c>
      <c r="D83" s="202" t="s">
        <v>577</v>
      </c>
      <c r="E83" s="203" t="s">
        <v>578</v>
      </c>
      <c r="F83" s="210">
        <v>0.97599999999999998</v>
      </c>
      <c r="G83" s="128"/>
      <c r="H83" s="128"/>
      <c r="I83" s="128"/>
    </row>
    <row r="84" spans="2:9" x14ac:dyDescent="0.2">
      <c r="C84" s="201" t="s">
        <v>579</v>
      </c>
      <c r="D84" s="202" t="s">
        <v>580</v>
      </c>
      <c r="E84" s="203" t="s">
        <v>581</v>
      </c>
      <c r="F84" s="210">
        <v>1</v>
      </c>
      <c r="G84" s="128"/>
      <c r="H84" s="128"/>
      <c r="I84" s="128"/>
    </row>
    <row r="85" spans="2:9" x14ac:dyDescent="0.2">
      <c r="C85" s="205" t="s">
        <v>582</v>
      </c>
      <c r="D85" s="206" t="s">
        <v>583</v>
      </c>
      <c r="E85" s="207" t="s">
        <v>453</v>
      </c>
      <c r="F85" s="212">
        <v>1</v>
      </c>
      <c r="G85" s="128"/>
      <c r="H85" s="128"/>
      <c r="I85" s="128"/>
    </row>
    <row r="86" spans="2:9" x14ac:dyDescent="0.2">
      <c r="B86" s="128"/>
      <c r="C86" s="128"/>
      <c r="D86" s="128"/>
      <c r="E86" s="128"/>
      <c r="F86" s="128"/>
      <c r="G86" s="128"/>
      <c r="H86" s="128"/>
      <c r="I86" s="128"/>
    </row>
    <row r="87" spans="2:9" x14ac:dyDescent="0.2">
      <c r="B87" s="128"/>
      <c r="C87" s="128"/>
      <c r="D87" s="128"/>
      <c r="E87" s="128"/>
      <c r="F87" s="128"/>
      <c r="G87" s="128"/>
      <c r="H87" s="128"/>
      <c r="I87" s="128"/>
    </row>
    <row r="88" spans="2:9" x14ac:dyDescent="0.2">
      <c r="B88" s="128"/>
      <c r="C88" s="128"/>
      <c r="D88" s="128"/>
      <c r="E88" s="128"/>
      <c r="F88" s="128"/>
      <c r="G88" s="128"/>
      <c r="H88" s="128"/>
      <c r="I88" s="128"/>
    </row>
    <row r="89" spans="2:9" x14ac:dyDescent="0.2">
      <c r="B89" s="128"/>
      <c r="C89" s="128"/>
      <c r="D89" s="128"/>
      <c r="E89" s="128"/>
      <c r="F89" s="128"/>
      <c r="G89" s="128"/>
      <c r="H89" s="128"/>
      <c r="I89" s="128"/>
    </row>
    <row r="90" spans="2:9" x14ac:dyDescent="0.2">
      <c r="B90" s="128"/>
      <c r="C90" s="128"/>
      <c r="D90" s="128"/>
      <c r="E90" s="128"/>
      <c r="F90" s="128"/>
      <c r="G90" s="128"/>
      <c r="H90" s="128"/>
      <c r="I90" s="128"/>
    </row>
    <row r="91" spans="2:9" ht="12.75" customHeight="1" x14ac:dyDescent="0.2">
      <c r="B91" s="128"/>
      <c r="C91" s="128"/>
      <c r="D91" s="128"/>
      <c r="E91" s="128"/>
      <c r="F91" s="128"/>
      <c r="G91" s="128"/>
      <c r="H91" s="128"/>
      <c r="I91" s="128"/>
    </row>
    <row r="92" spans="2:9" ht="40.5" customHeight="1" x14ac:dyDescent="0.2">
      <c r="B92" s="128"/>
      <c r="C92" s="128"/>
      <c r="D92" s="128"/>
      <c r="E92" s="128"/>
      <c r="F92" s="128"/>
      <c r="G92" s="128"/>
      <c r="H92" s="128"/>
      <c r="I92" s="128"/>
    </row>
    <row r="93" spans="2:9" x14ac:dyDescent="0.2">
      <c r="B93" s="128"/>
      <c r="C93" s="128"/>
      <c r="D93" s="128"/>
      <c r="E93" s="128"/>
      <c r="F93" s="128"/>
      <c r="G93" s="128"/>
      <c r="H93" s="128"/>
      <c r="I93" s="128"/>
    </row>
    <row r="94" spans="2:9" x14ac:dyDescent="0.2">
      <c r="B94" s="128"/>
      <c r="C94" s="128"/>
      <c r="D94" s="128"/>
      <c r="E94" s="128"/>
      <c r="F94" s="128"/>
      <c r="G94" s="128"/>
      <c r="H94" s="128"/>
      <c r="I94" s="128"/>
    </row>
    <row r="95" spans="2:9" x14ac:dyDescent="0.2">
      <c r="B95" s="128"/>
      <c r="C95" s="8"/>
      <c r="D95" s="8"/>
      <c r="E95" s="8"/>
      <c r="F95" s="8"/>
      <c r="G95" s="8"/>
      <c r="H95" s="8"/>
      <c r="I95" s="8"/>
    </row>
    <row r="96" spans="2:9" ht="28.5" customHeight="1" x14ac:dyDescent="0.2">
      <c r="C96" s="128"/>
      <c r="D96" s="128"/>
      <c r="E96" s="128"/>
      <c r="F96" s="128"/>
      <c r="G96" s="128"/>
      <c r="H96" s="128"/>
      <c r="I96" s="128"/>
    </row>
    <row r="97" spans="4:4" ht="25.5" customHeight="1" x14ac:dyDescent="0.2"/>
    <row r="98" spans="4:4" ht="28.5" customHeight="1" x14ac:dyDescent="0.2"/>
    <row r="108" spans="4:4" x14ac:dyDescent="0.2">
      <c r="D108" s="213"/>
    </row>
    <row r="126" ht="14.25" customHeight="1" x14ac:dyDescent="0.2"/>
  </sheetData>
  <mergeCells count="5">
    <mergeCell ref="C11:I11"/>
    <mergeCell ref="C12:C13"/>
    <mergeCell ref="D12:E12"/>
    <mergeCell ref="F12:G12"/>
    <mergeCell ref="H12:I12"/>
  </mergeCells>
  <printOptions gridLines="1" gridLinesSet="0"/>
  <pageMargins left="0.75" right="0.75" top="1" bottom="1" header="0.5" footer="0.5"/>
  <pageSetup paperSize="9" scale="30" orientation="landscape" verticalDpi="300" r:id="rId1"/>
  <headerFooter alignWithMargins="0">
    <oddHeader>&amp;A</oddHead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80" zoomScaleNormal="80" zoomScaleSheetLayoutView="90" zoomScalePageLayoutView="60" workbookViewId="0"/>
  </sheetViews>
  <sheetFormatPr defaultColWidth="9.140625" defaultRowHeight="12.75" x14ac:dyDescent="0.2"/>
  <cols>
    <col min="1" max="2" width="3.7109375" style="172" customWidth="1"/>
    <col min="3" max="9" width="12.7109375" style="172" customWidth="1"/>
    <col min="10" max="11" width="11.7109375" style="172" customWidth="1"/>
    <col min="12" max="15" width="9.140625" style="172" customWidth="1"/>
    <col min="16" max="70" width="9.140625" style="172"/>
    <col min="71" max="16383" width="9.140625" style="172" customWidth="1"/>
    <col min="16384" max="16384" width="9.140625" style="172"/>
  </cols>
  <sheetData>
    <row r="1" spans="1:11" s="259" customFormat="1" x14ac:dyDescent="0.2">
      <c r="A1" s="173"/>
      <c r="B1" s="173"/>
      <c r="C1" s="174"/>
      <c r="D1" s="174"/>
      <c r="E1" s="174"/>
      <c r="F1" s="174"/>
      <c r="G1" s="174"/>
      <c r="H1" s="174"/>
      <c r="I1" s="174"/>
      <c r="J1" s="174"/>
      <c r="K1" s="174"/>
    </row>
    <row r="2" spans="1:11" s="224" customFormat="1" ht="18.75" customHeight="1" x14ac:dyDescent="0.2">
      <c r="A2" s="12"/>
      <c r="B2" s="11"/>
      <c r="C2" s="11"/>
      <c r="D2" s="11"/>
      <c r="E2" s="4"/>
      <c r="F2" s="14"/>
      <c r="G2" s="14"/>
      <c r="H2" s="14"/>
      <c r="I2" s="14"/>
      <c r="J2" s="14"/>
      <c r="K2" s="14"/>
    </row>
    <row r="3" spans="1:11" s="224" customFormat="1" ht="18.75" customHeight="1" x14ac:dyDescent="0.2">
      <c r="A3" s="12"/>
      <c r="B3" s="11"/>
      <c r="C3" s="4" t="s">
        <v>24</v>
      </c>
      <c r="D3" s="11"/>
      <c r="E3" s="6"/>
      <c r="F3" s="14"/>
      <c r="G3" s="14"/>
      <c r="H3" s="14"/>
      <c r="I3" s="14"/>
      <c r="J3" s="14"/>
      <c r="K3" s="14"/>
    </row>
    <row r="4" spans="1:11" ht="18" x14ac:dyDescent="0.25">
      <c r="A4" s="122"/>
      <c r="B4" s="125"/>
      <c r="C4" s="6" t="s">
        <v>1021</v>
      </c>
      <c r="D4" s="122"/>
      <c r="E4" s="122"/>
      <c r="F4" s="122"/>
      <c r="G4" s="122"/>
      <c r="H4" s="122"/>
      <c r="I4" s="122"/>
      <c r="J4" s="126"/>
      <c r="K4" s="122"/>
    </row>
    <row r="5" spans="1:11" ht="18" x14ac:dyDescent="0.2">
      <c r="A5" s="122"/>
      <c r="B5" s="122"/>
      <c r="C5" s="6" t="s">
        <v>828</v>
      </c>
      <c r="D5" s="122"/>
      <c r="E5" s="122"/>
      <c r="F5" s="122"/>
      <c r="G5" s="122"/>
      <c r="H5" s="122"/>
      <c r="I5" s="130"/>
      <c r="J5" s="122"/>
      <c r="K5" s="122"/>
    </row>
    <row r="6" spans="1:11" ht="15.75" customHeight="1" x14ac:dyDescent="0.2">
      <c r="A6" s="134"/>
      <c r="B6" s="134"/>
      <c r="C6" s="11"/>
      <c r="D6" s="11"/>
      <c r="E6" s="11"/>
      <c r="F6" s="11"/>
      <c r="G6" s="11"/>
      <c r="H6" s="11"/>
      <c r="I6" s="11"/>
      <c r="J6" s="11"/>
      <c r="K6" s="11"/>
    </row>
    <row r="7" spans="1:11" ht="67.5" customHeight="1" x14ac:dyDescent="0.2">
      <c r="A7" s="134"/>
      <c r="B7" s="134"/>
      <c r="C7" s="696" t="s">
        <v>829</v>
      </c>
      <c r="D7" s="697"/>
      <c r="E7" s="697"/>
      <c r="F7" s="697"/>
      <c r="G7" s="697"/>
      <c r="H7" s="697"/>
      <c r="I7" s="698"/>
      <c r="J7" s="11"/>
      <c r="K7" s="11"/>
    </row>
    <row r="8" spans="1:11" s="257" customFormat="1" ht="30" customHeight="1" x14ac:dyDescent="0.2">
      <c r="A8" s="154"/>
      <c r="B8" s="154"/>
      <c r="C8" s="600" t="s">
        <v>3</v>
      </c>
      <c r="D8" s="699" t="s">
        <v>29</v>
      </c>
      <c r="E8" s="700"/>
      <c r="F8" s="701" t="s">
        <v>30</v>
      </c>
      <c r="G8" s="702"/>
      <c r="H8" s="661" t="s">
        <v>593</v>
      </c>
      <c r="I8" s="662"/>
      <c r="J8" s="11"/>
      <c r="K8" s="11"/>
    </row>
    <row r="9" spans="1:11" s="257" customFormat="1" ht="80.099999999999994" customHeight="1" x14ac:dyDescent="0.2">
      <c r="A9" s="154"/>
      <c r="B9" s="154"/>
      <c r="C9" s="601"/>
      <c r="D9" s="260" t="s">
        <v>4</v>
      </c>
      <c r="E9" s="260" t="s">
        <v>7</v>
      </c>
      <c r="F9" s="261" t="s">
        <v>9</v>
      </c>
      <c r="G9" s="261" t="s">
        <v>11</v>
      </c>
      <c r="H9" s="262" t="s">
        <v>830</v>
      </c>
      <c r="I9" s="262" t="s">
        <v>831</v>
      </c>
      <c r="J9" s="11"/>
      <c r="K9" s="11"/>
    </row>
    <row r="10" spans="1:11" s="257" customFormat="1" ht="30" customHeight="1" x14ac:dyDescent="0.2">
      <c r="A10" s="154"/>
      <c r="B10" s="154"/>
      <c r="C10" s="602"/>
      <c r="D10" s="263" t="s">
        <v>14</v>
      </c>
      <c r="E10" s="263" t="s">
        <v>17</v>
      </c>
      <c r="F10" s="264" t="s">
        <v>14</v>
      </c>
      <c r="G10" s="265" t="s">
        <v>17</v>
      </c>
      <c r="H10" s="232" t="s">
        <v>14</v>
      </c>
      <c r="I10" s="232" t="s">
        <v>14</v>
      </c>
      <c r="J10" s="11"/>
      <c r="K10" s="11"/>
    </row>
    <row r="11" spans="1:11" s="257" customFormat="1" ht="14.25" customHeight="1" x14ac:dyDescent="0.2">
      <c r="A11" s="154"/>
      <c r="B11" s="154"/>
      <c r="C11" s="266" t="s">
        <v>832</v>
      </c>
      <c r="D11" s="267"/>
      <c r="E11" s="268">
        <v>0</v>
      </c>
      <c r="F11" s="267"/>
      <c r="G11" s="267"/>
      <c r="H11" s="235">
        <v>7.7799999999999996E-3</v>
      </c>
      <c r="I11" s="100">
        <v>2.7869999999999999E-2</v>
      </c>
      <c r="J11" s="11"/>
      <c r="K11" s="11"/>
    </row>
    <row r="12" spans="1:11" s="257" customFormat="1" ht="14.25" customHeight="1" x14ac:dyDescent="0.2">
      <c r="A12" s="154"/>
      <c r="B12" s="154"/>
      <c r="C12" s="269" t="s">
        <v>833</v>
      </c>
      <c r="D12" s="270"/>
      <c r="E12" s="271">
        <v>0</v>
      </c>
      <c r="F12" s="270"/>
      <c r="G12" s="270"/>
      <c r="H12" s="236">
        <v>0</v>
      </c>
      <c r="I12" s="106">
        <v>0</v>
      </c>
      <c r="J12" s="11"/>
      <c r="K12" s="11"/>
    </row>
    <row r="13" spans="1:11" s="257" customFormat="1" ht="14.25" customHeight="1" x14ac:dyDescent="0.2">
      <c r="A13" s="154"/>
      <c r="B13" s="154"/>
      <c r="C13" s="269" t="s">
        <v>834</v>
      </c>
      <c r="D13" s="270"/>
      <c r="E13" s="271">
        <v>0</v>
      </c>
      <c r="F13" s="270"/>
      <c r="G13" s="270"/>
      <c r="H13" s="236">
        <v>7.7799999999999996E-3</v>
      </c>
      <c r="I13" s="106">
        <v>0</v>
      </c>
      <c r="J13" s="11"/>
      <c r="K13" s="11"/>
    </row>
    <row r="14" spans="1:11" s="257" customFormat="1" ht="14.25" customHeight="1" x14ac:dyDescent="0.2">
      <c r="A14" s="154"/>
      <c r="B14" s="154"/>
      <c r="C14" s="272" t="s">
        <v>835</v>
      </c>
      <c r="D14" s="273"/>
      <c r="E14" s="274">
        <v>0</v>
      </c>
      <c r="F14" s="273"/>
      <c r="G14" s="273"/>
      <c r="H14" s="240">
        <v>0</v>
      </c>
      <c r="I14" s="111">
        <v>2.7869999999999999E-2</v>
      </c>
      <c r="J14" s="11"/>
      <c r="K14" s="11"/>
    </row>
    <row r="15" spans="1:11" s="257" customFormat="1" ht="14.25" customHeight="1" x14ac:dyDescent="0.2">
      <c r="A15" s="154"/>
      <c r="B15" s="154"/>
      <c r="C15" s="266" t="s">
        <v>836</v>
      </c>
      <c r="D15" s="267"/>
      <c r="E15" s="275">
        <v>-0.44</v>
      </c>
      <c r="F15" s="267"/>
      <c r="G15" s="267"/>
      <c r="H15" s="235">
        <v>7.7799999999999996E-3</v>
      </c>
      <c r="I15" s="100">
        <v>2.7869999999999999E-2</v>
      </c>
      <c r="J15" s="11"/>
      <c r="K15" s="11"/>
    </row>
    <row r="16" spans="1:11" s="257" customFormat="1" ht="14.25" customHeight="1" x14ac:dyDescent="0.2">
      <c r="A16" s="154"/>
      <c r="B16" s="154"/>
      <c r="C16" s="269" t="s">
        <v>837</v>
      </c>
      <c r="D16" s="270"/>
      <c r="E16" s="271">
        <v>-0.44</v>
      </c>
      <c r="F16" s="270"/>
      <c r="G16" s="270"/>
      <c r="H16" s="236">
        <v>0</v>
      </c>
      <c r="I16" s="106">
        <v>0</v>
      </c>
      <c r="J16" s="11"/>
      <c r="K16" s="11"/>
    </row>
    <row r="17" spans="1:11" s="257" customFormat="1" ht="14.25" customHeight="1" x14ac:dyDescent="0.2">
      <c r="A17" s="154"/>
      <c r="B17" s="154"/>
      <c r="C17" s="269" t="s">
        <v>838</v>
      </c>
      <c r="D17" s="270"/>
      <c r="E17" s="271">
        <v>-0.44</v>
      </c>
      <c r="F17" s="270"/>
      <c r="G17" s="270"/>
      <c r="H17" s="236">
        <v>7.7799999999999996E-3</v>
      </c>
      <c r="I17" s="106">
        <v>0</v>
      </c>
      <c r="J17" s="11"/>
      <c r="K17" s="11"/>
    </row>
    <row r="18" spans="1:11" s="257" customFormat="1" ht="14.25" customHeight="1" x14ac:dyDescent="0.2">
      <c r="A18" s="154"/>
      <c r="B18" s="154"/>
      <c r="C18" s="272" t="s">
        <v>839</v>
      </c>
      <c r="D18" s="273"/>
      <c r="E18" s="274">
        <v>-0.44</v>
      </c>
      <c r="F18" s="273"/>
      <c r="G18" s="273"/>
      <c r="H18" s="240">
        <v>0</v>
      </c>
      <c r="I18" s="111">
        <v>2.7869999999999999E-2</v>
      </c>
      <c r="J18" s="11"/>
      <c r="K18" s="11"/>
    </row>
    <row r="19" spans="1:11" s="257" customFormat="1" ht="14.25" customHeight="1" x14ac:dyDescent="0.2">
      <c r="A19" s="154"/>
      <c r="B19" s="154"/>
      <c r="C19" s="266" t="s">
        <v>840</v>
      </c>
      <c r="D19" s="267"/>
      <c r="E19" s="275">
        <v>0</v>
      </c>
      <c r="F19" s="267"/>
      <c r="G19" s="267"/>
      <c r="H19" s="235">
        <v>7.7799999999999996E-3</v>
      </c>
      <c r="I19" s="100">
        <v>2.7869999999999999E-2</v>
      </c>
      <c r="J19" s="11"/>
      <c r="K19" s="11"/>
    </row>
    <row r="20" spans="1:11" s="257" customFormat="1" ht="14.25" customHeight="1" x14ac:dyDescent="0.2">
      <c r="A20" s="154"/>
      <c r="B20" s="154"/>
      <c r="C20" s="269" t="s">
        <v>841</v>
      </c>
      <c r="D20" s="270"/>
      <c r="E20" s="271">
        <v>0</v>
      </c>
      <c r="F20" s="270"/>
      <c r="G20" s="270"/>
      <c r="H20" s="236">
        <v>0</v>
      </c>
      <c r="I20" s="106">
        <v>0</v>
      </c>
      <c r="J20" s="11"/>
      <c r="K20" s="11"/>
    </row>
    <row r="21" spans="1:11" s="257" customFormat="1" ht="14.25" customHeight="1" x14ac:dyDescent="0.2">
      <c r="A21" s="154"/>
      <c r="B21" s="154"/>
      <c r="C21" s="269" t="s">
        <v>842</v>
      </c>
      <c r="D21" s="270"/>
      <c r="E21" s="271">
        <v>0</v>
      </c>
      <c r="F21" s="270"/>
      <c r="G21" s="270"/>
      <c r="H21" s="236">
        <v>7.7799999999999996E-3</v>
      </c>
      <c r="I21" s="106">
        <v>0</v>
      </c>
      <c r="J21" s="11"/>
      <c r="K21" s="11"/>
    </row>
    <row r="22" spans="1:11" s="257" customFormat="1" ht="14.25" customHeight="1" x14ac:dyDescent="0.2">
      <c r="A22" s="154"/>
      <c r="B22" s="154"/>
      <c r="C22" s="272" t="s">
        <v>843</v>
      </c>
      <c r="D22" s="273"/>
      <c r="E22" s="274">
        <v>0</v>
      </c>
      <c r="F22" s="273"/>
      <c r="G22" s="273"/>
      <c r="H22" s="240">
        <v>0</v>
      </c>
      <c r="I22" s="111">
        <v>2.7869999999999999E-2</v>
      </c>
      <c r="J22" s="11"/>
      <c r="K22" s="11"/>
    </row>
    <row r="23" spans="1:11" s="257" customFormat="1" ht="14.25" customHeight="1" x14ac:dyDescent="0.2">
      <c r="A23" s="154"/>
      <c r="B23" s="154"/>
      <c r="C23" s="276" t="s">
        <v>844</v>
      </c>
      <c r="D23" s="277"/>
      <c r="E23" s="268">
        <v>0</v>
      </c>
      <c r="F23" s="277"/>
      <c r="G23" s="277"/>
      <c r="H23" s="235">
        <v>7.7799999999999996E-3</v>
      </c>
      <c r="I23" s="100">
        <v>2.7869999999999999E-2</v>
      </c>
      <c r="J23" s="11"/>
      <c r="K23" s="11"/>
    </row>
    <row r="24" spans="1:11" s="257" customFormat="1" ht="14.25" customHeight="1" x14ac:dyDescent="0.2">
      <c r="A24" s="154"/>
      <c r="B24" s="154"/>
      <c r="C24" s="278" t="s">
        <v>845</v>
      </c>
      <c r="D24" s="279"/>
      <c r="E24" s="280">
        <v>0</v>
      </c>
      <c r="F24" s="279"/>
      <c r="G24" s="279"/>
      <c r="H24" s="236">
        <v>0</v>
      </c>
      <c r="I24" s="106">
        <v>0</v>
      </c>
      <c r="J24" s="11"/>
      <c r="K24" s="11"/>
    </row>
    <row r="25" spans="1:11" s="257" customFormat="1" ht="14.25" customHeight="1" x14ac:dyDescent="0.2">
      <c r="A25" s="154"/>
      <c r="B25" s="154"/>
      <c r="C25" s="278" t="s">
        <v>846</v>
      </c>
      <c r="D25" s="279"/>
      <c r="E25" s="280">
        <v>0</v>
      </c>
      <c r="F25" s="279"/>
      <c r="G25" s="279"/>
      <c r="H25" s="236">
        <v>7.7799999999999996E-3</v>
      </c>
      <c r="I25" s="106">
        <v>0</v>
      </c>
      <c r="J25" s="11"/>
      <c r="K25" s="11"/>
    </row>
    <row r="26" spans="1:11" s="257" customFormat="1" ht="14.25" customHeight="1" x14ac:dyDescent="0.2">
      <c r="A26" s="154"/>
      <c r="B26" s="154"/>
      <c r="C26" s="272" t="s">
        <v>847</v>
      </c>
      <c r="D26" s="273"/>
      <c r="E26" s="274">
        <v>0</v>
      </c>
      <c r="F26" s="273"/>
      <c r="G26" s="273"/>
      <c r="H26" s="240">
        <v>0</v>
      </c>
      <c r="I26" s="111">
        <v>2.7869999999999999E-2</v>
      </c>
      <c r="J26" s="11"/>
      <c r="K26" s="11"/>
    </row>
    <row r="27" spans="1:11" s="257" customFormat="1" x14ac:dyDescent="0.2">
      <c r="A27" s="154"/>
      <c r="B27" s="154"/>
      <c r="C27" s="281"/>
      <c r="D27" s="282"/>
      <c r="E27" s="283"/>
      <c r="F27" s="282"/>
      <c r="G27" s="282"/>
      <c r="H27" s="11"/>
      <c r="I27" s="11"/>
      <c r="J27" s="11"/>
      <c r="K27" s="11"/>
    </row>
    <row r="28" spans="1:11" s="257" customFormat="1" x14ac:dyDescent="0.2">
      <c r="A28" s="154"/>
      <c r="B28" s="154"/>
      <c r="C28" s="284" t="s">
        <v>848</v>
      </c>
      <c r="D28" s="285"/>
      <c r="E28" s="286"/>
      <c r="F28" s="285"/>
      <c r="G28" s="285"/>
      <c r="H28" s="287"/>
      <c r="I28" s="288"/>
      <c r="J28" s="11"/>
      <c r="K28" s="11"/>
    </row>
    <row r="29" spans="1:11" s="241" customFormat="1" ht="51.75" customHeight="1" x14ac:dyDescent="0.2">
      <c r="A29" s="3"/>
      <c r="B29" s="3"/>
      <c r="C29" s="693" t="s">
        <v>849</v>
      </c>
      <c r="D29" s="694"/>
      <c r="E29" s="694"/>
      <c r="F29" s="694"/>
      <c r="G29" s="694"/>
      <c r="H29" s="694"/>
      <c r="I29" s="695"/>
      <c r="J29" s="11"/>
      <c r="K29" s="11"/>
    </row>
    <row r="30" spans="1:11" x14ac:dyDescent="0.2">
      <c r="A30" s="122"/>
      <c r="B30" s="122"/>
      <c r="C30" s="11"/>
      <c r="D30" s="11"/>
      <c r="E30" s="11"/>
      <c r="F30" s="11"/>
      <c r="G30" s="11"/>
      <c r="H30" s="11"/>
      <c r="I30" s="11"/>
      <c r="J30" s="11"/>
      <c r="K30" s="11"/>
    </row>
    <row r="31" spans="1:11" x14ac:dyDescent="0.2">
      <c r="A31" s="122"/>
      <c r="B31" s="122"/>
      <c r="C31" s="122"/>
      <c r="D31" s="122"/>
      <c r="E31" s="122"/>
      <c r="F31" s="122"/>
      <c r="G31" s="122"/>
      <c r="H31" s="122"/>
      <c r="I31" s="122"/>
      <c r="J31" s="122"/>
      <c r="K31" s="122"/>
    </row>
    <row r="32" spans="1:11" x14ac:dyDescent="0.2">
      <c r="A32" s="122"/>
      <c r="B32" s="122"/>
      <c r="C32" s="122"/>
      <c r="D32" s="122"/>
      <c r="E32" s="122"/>
      <c r="F32" s="122"/>
      <c r="G32" s="122"/>
      <c r="H32" s="122"/>
      <c r="I32" s="122"/>
      <c r="J32" s="122"/>
      <c r="K32" s="122"/>
    </row>
  </sheetData>
  <mergeCells count="6">
    <mergeCell ref="C29:I29"/>
    <mergeCell ref="C7:I7"/>
    <mergeCell ref="C8:C10"/>
    <mergeCell ref="D8:E8"/>
    <mergeCell ref="F8:G8"/>
    <mergeCell ref="H8:I8"/>
  </mergeCells>
  <conditionalFormatting sqref="F9">
    <cfRule type="cellIs" dxfId="1" priority="1" stopIfTrue="1" operator="equal">
      <formula>"ERROR"</formula>
    </cfRule>
  </conditionalFormatting>
  <conditionalFormatting sqref="G9">
    <cfRule type="cellIs" dxfId="0" priority="2" stopIfTrue="1" operator="equal">
      <formula>"ERROR"</formula>
    </cfRule>
  </conditionalFormatting>
  <pageMargins left="0.25" right="0.25" top="0.75" bottom="0.75" header="0.3" footer="0.3"/>
  <pageSetup paperSize="9" scale="79" orientation="landscape" r:id="rId1"/>
  <headerFooter alignWithMargins="0">
    <oddHeader>&amp;C&amp;"Arial,Bold"&amp;14&amp;A</oddHeader>
    <oddFooter>&amp;L2017-18 Network Tariff Tables&amp;C&amp;P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H103"/>
  <sheetViews>
    <sheetView zoomScale="80" zoomScaleNormal="80" workbookViewId="0"/>
  </sheetViews>
  <sheetFormatPr defaultRowHeight="12.75" x14ac:dyDescent="0.2"/>
  <cols>
    <col min="1" max="1" width="4" style="11" customWidth="1"/>
    <col min="2" max="2" width="4.85546875" style="11" customWidth="1"/>
    <col min="3" max="3" width="38.7109375" style="11" customWidth="1"/>
    <col min="4" max="4" width="47.28515625" style="11" customWidth="1"/>
    <col min="5" max="8" width="40.42578125" style="11" customWidth="1"/>
    <col min="9" max="16384" width="9.140625" style="11"/>
  </cols>
  <sheetData>
    <row r="3" spans="3:8" ht="18" x14ac:dyDescent="0.2">
      <c r="C3" s="4" t="s">
        <v>0</v>
      </c>
      <c r="E3" s="289"/>
    </row>
    <row r="4" spans="3:8" ht="18" x14ac:dyDescent="0.2">
      <c r="C4" s="6" t="s">
        <v>1022</v>
      </c>
    </row>
    <row r="5" spans="3:8" ht="15.75" customHeight="1" x14ac:dyDescent="0.2"/>
    <row r="6" spans="3:8" ht="15.75" customHeight="1" x14ac:dyDescent="0.2"/>
    <row r="7" spans="3:8" ht="18.75" customHeight="1" x14ac:dyDescent="0.25">
      <c r="C7" s="17" t="s">
        <v>850</v>
      </c>
      <c r="H7" s="289"/>
    </row>
    <row r="8" spans="3:8" ht="17.25" thickBot="1" x14ac:dyDescent="0.3">
      <c r="C8" s="17"/>
    </row>
    <row r="9" spans="3:8" ht="73.5" customHeight="1" x14ac:dyDescent="0.2">
      <c r="C9" s="290" t="s">
        <v>851</v>
      </c>
      <c r="D9" s="290" t="s">
        <v>852</v>
      </c>
      <c r="E9" s="291" t="s">
        <v>853</v>
      </c>
      <c r="F9" s="292" t="s">
        <v>854</v>
      </c>
      <c r="G9" s="292" t="s">
        <v>855</v>
      </c>
      <c r="H9" s="292" t="s">
        <v>856</v>
      </c>
    </row>
    <row r="10" spans="3:8" ht="16.5" customHeight="1" x14ac:dyDescent="0.2">
      <c r="C10" s="703" t="s">
        <v>857</v>
      </c>
      <c r="D10" s="293" t="s">
        <v>149</v>
      </c>
      <c r="E10" s="293" t="s">
        <v>858</v>
      </c>
      <c r="F10" s="293" t="s">
        <v>859</v>
      </c>
      <c r="G10" s="293" t="s">
        <v>860</v>
      </c>
      <c r="H10" s="293" t="s">
        <v>861</v>
      </c>
    </row>
    <row r="11" spans="3:8" ht="16.5" customHeight="1" x14ac:dyDescent="0.2">
      <c r="C11" s="705"/>
      <c r="D11" s="293" t="s">
        <v>150</v>
      </c>
      <c r="E11" s="293" t="s">
        <v>862</v>
      </c>
      <c r="F11" s="293" t="s">
        <v>863</v>
      </c>
      <c r="G11" s="293" t="s">
        <v>864</v>
      </c>
      <c r="H11" s="293" t="s">
        <v>865</v>
      </c>
    </row>
    <row r="12" spans="3:8" ht="16.5" customHeight="1" x14ac:dyDescent="0.2">
      <c r="C12" s="705"/>
      <c r="D12" s="293" t="s">
        <v>152</v>
      </c>
      <c r="E12" s="293" t="s">
        <v>866</v>
      </c>
      <c r="F12" s="293" t="s">
        <v>867</v>
      </c>
      <c r="G12" s="293" t="s">
        <v>868</v>
      </c>
      <c r="H12" s="293" t="s">
        <v>869</v>
      </c>
    </row>
    <row r="13" spans="3:8" ht="16.5" customHeight="1" x14ac:dyDescent="0.2">
      <c r="C13" s="705"/>
      <c r="D13" s="294" t="s">
        <v>208</v>
      </c>
      <c r="E13" s="294" t="s">
        <v>870</v>
      </c>
      <c r="F13" s="294" t="s">
        <v>871</v>
      </c>
      <c r="G13" s="294" t="s">
        <v>872</v>
      </c>
      <c r="H13" s="294" t="s">
        <v>873</v>
      </c>
    </row>
    <row r="14" spans="3:8" ht="16.5" customHeight="1" x14ac:dyDescent="0.2">
      <c r="C14" s="703" t="s">
        <v>874</v>
      </c>
      <c r="D14" s="295" t="s">
        <v>149</v>
      </c>
      <c r="E14" s="295" t="s">
        <v>875</v>
      </c>
      <c r="F14" s="295" t="s">
        <v>876</v>
      </c>
      <c r="G14" s="295" t="s">
        <v>877</v>
      </c>
      <c r="H14" s="295" t="s">
        <v>878</v>
      </c>
    </row>
    <row r="15" spans="3:8" ht="16.5" customHeight="1" x14ac:dyDescent="0.2">
      <c r="C15" s="705"/>
      <c r="D15" s="293" t="s">
        <v>150</v>
      </c>
      <c r="E15" s="293" t="s">
        <v>879</v>
      </c>
      <c r="F15" s="293" t="s">
        <v>880</v>
      </c>
      <c r="G15" s="293" t="s">
        <v>881</v>
      </c>
      <c r="H15" s="293" t="s">
        <v>882</v>
      </c>
    </row>
    <row r="16" spans="3:8" ht="16.5" customHeight="1" x14ac:dyDescent="0.2">
      <c r="C16" s="705"/>
      <c r="D16" s="293" t="s">
        <v>152</v>
      </c>
      <c r="E16" s="293" t="s">
        <v>883</v>
      </c>
      <c r="F16" s="293" t="s">
        <v>884</v>
      </c>
      <c r="G16" s="293" t="s">
        <v>885</v>
      </c>
      <c r="H16" s="293" t="s">
        <v>886</v>
      </c>
    </row>
    <row r="17" spans="3:8" ht="16.5" customHeight="1" x14ac:dyDescent="0.2">
      <c r="C17" s="705"/>
      <c r="D17" s="294" t="s">
        <v>208</v>
      </c>
      <c r="E17" s="294" t="s">
        <v>870</v>
      </c>
      <c r="F17" s="294" t="s">
        <v>887</v>
      </c>
      <c r="G17" s="294" t="s">
        <v>888</v>
      </c>
      <c r="H17" s="294" t="s">
        <v>889</v>
      </c>
    </row>
    <row r="18" spans="3:8" ht="16.5" customHeight="1" x14ac:dyDescent="0.2">
      <c r="C18" s="703" t="s">
        <v>890</v>
      </c>
      <c r="D18" s="295" t="s">
        <v>149</v>
      </c>
      <c r="E18" s="295" t="s">
        <v>167</v>
      </c>
      <c r="F18" s="295" t="s">
        <v>630</v>
      </c>
      <c r="G18" s="295" t="s">
        <v>631</v>
      </c>
      <c r="H18" s="295" t="s">
        <v>632</v>
      </c>
    </row>
    <row r="19" spans="3:8" ht="16.5" customHeight="1" x14ac:dyDescent="0.2">
      <c r="C19" s="705"/>
      <c r="D19" s="293" t="s">
        <v>150</v>
      </c>
      <c r="E19" s="293" t="s">
        <v>181</v>
      </c>
      <c r="F19" s="293" t="s">
        <v>648</v>
      </c>
      <c r="G19" s="293" t="s">
        <v>649</v>
      </c>
      <c r="H19" s="293" t="s">
        <v>650</v>
      </c>
    </row>
    <row r="20" spans="3:8" ht="16.5" customHeight="1" x14ac:dyDescent="0.2">
      <c r="C20" s="705"/>
      <c r="D20" s="293" t="s">
        <v>152</v>
      </c>
      <c r="E20" s="293" t="s">
        <v>195</v>
      </c>
      <c r="F20" s="293" t="s">
        <v>668</v>
      </c>
      <c r="G20" s="293" t="s">
        <v>669</v>
      </c>
      <c r="H20" s="293" t="s">
        <v>670</v>
      </c>
    </row>
    <row r="21" spans="3:8" ht="16.5" customHeight="1" x14ac:dyDescent="0.2">
      <c r="C21" s="705"/>
      <c r="D21" s="294" t="s">
        <v>208</v>
      </c>
      <c r="E21" s="294" t="s">
        <v>870</v>
      </c>
      <c r="F21" s="294" t="s">
        <v>222</v>
      </c>
      <c r="G21" s="294" t="s">
        <v>608</v>
      </c>
      <c r="H21" s="294" t="s">
        <v>609</v>
      </c>
    </row>
    <row r="22" spans="3:8" ht="16.5" customHeight="1" x14ac:dyDescent="0.2">
      <c r="C22" s="703" t="s">
        <v>891</v>
      </c>
      <c r="D22" s="295" t="s">
        <v>243</v>
      </c>
      <c r="E22" s="295" t="s">
        <v>892</v>
      </c>
      <c r="F22" s="295" t="s">
        <v>893</v>
      </c>
      <c r="G22" s="295" t="s">
        <v>894</v>
      </c>
      <c r="H22" s="295" t="s">
        <v>895</v>
      </c>
    </row>
    <row r="23" spans="3:8" ht="16.5" customHeight="1" x14ac:dyDescent="0.2">
      <c r="C23" s="705"/>
      <c r="D23" s="293" t="s">
        <v>896</v>
      </c>
      <c r="E23" s="293" t="s">
        <v>897</v>
      </c>
      <c r="F23" s="293" t="s">
        <v>898</v>
      </c>
      <c r="G23" s="293" t="s">
        <v>899</v>
      </c>
      <c r="H23" s="293" t="s">
        <v>900</v>
      </c>
    </row>
    <row r="24" spans="3:8" ht="16.5" customHeight="1" x14ac:dyDescent="0.2">
      <c r="C24" s="705"/>
      <c r="D24" s="293" t="s">
        <v>901</v>
      </c>
      <c r="E24" s="296" t="s">
        <v>870</v>
      </c>
      <c r="F24" s="293" t="s">
        <v>902</v>
      </c>
      <c r="G24" s="293" t="s">
        <v>903</v>
      </c>
      <c r="H24" s="293" t="s">
        <v>904</v>
      </c>
    </row>
    <row r="25" spans="3:8" ht="16.5" customHeight="1" x14ac:dyDescent="0.2">
      <c r="C25" s="705"/>
      <c r="D25" s="293" t="s">
        <v>228</v>
      </c>
      <c r="E25" s="297" t="s">
        <v>905</v>
      </c>
      <c r="F25" s="293" t="s">
        <v>906</v>
      </c>
      <c r="G25" s="293" t="s">
        <v>907</v>
      </c>
      <c r="H25" s="293" t="s">
        <v>908</v>
      </c>
    </row>
    <row r="26" spans="3:8" ht="16.5" customHeight="1" x14ac:dyDescent="0.2">
      <c r="C26" s="705"/>
      <c r="D26" s="293" t="s">
        <v>909</v>
      </c>
      <c r="E26" s="293" t="s">
        <v>910</v>
      </c>
      <c r="F26" s="293" t="s">
        <v>911</v>
      </c>
      <c r="G26" s="293" t="s">
        <v>912</v>
      </c>
      <c r="H26" s="293" t="s">
        <v>913</v>
      </c>
    </row>
    <row r="27" spans="3:8" ht="16.5" customHeight="1" x14ac:dyDescent="0.2">
      <c r="C27" s="705"/>
      <c r="D27" s="293" t="s">
        <v>914</v>
      </c>
      <c r="E27" s="296" t="s">
        <v>870</v>
      </c>
      <c r="F27" s="293" t="s">
        <v>915</v>
      </c>
      <c r="G27" s="293" t="s">
        <v>916</v>
      </c>
      <c r="H27" s="293" t="s">
        <v>917</v>
      </c>
    </row>
    <row r="28" spans="3:8" ht="16.5" customHeight="1" x14ac:dyDescent="0.2">
      <c r="C28" s="705"/>
      <c r="D28" s="293" t="s">
        <v>918</v>
      </c>
      <c r="E28" s="297" t="s">
        <v>919</v>
      </c>
      <c r="F28" s="293" t="s">
        <v>920</v>
      </c>
      <c r="G28" s="293" t="s">
        <v>921</v>
      </c>
      <c r="H28" s="293" t="s">
        <v>922</v>
      </c>
    </row>
    <row r="29" spans="3:8" ht="16.5" customHeight="1" x14ac:dyDescent="0.2">
      <c r="C29" s="705"/>
      <c r="D29" s="293" t="s">
        <v>923</v>
      </c>
      <c r="E29" s="293" t="s">
        <v>924</v>
      </c>
      <c r="F29" s="293" t="s">
        <v>925</v>
      </c>
      <c r="G29" s="293" t="s">
        <v>926</v>
      </c>
      <c r="H29" s="293" t="s">
        <v>927</v>
      </c>
    </row>
    <row r="30" spans="3:8" ht="16.5" customHeight="1" x14ac:dyDescent="0.2">
      <c r="C30" s="703" t="s">
        <v>928</v>
      </c>
      <c r="D30" s="295" t="s">
        <v>243</v>
      </c>
      <c r="E30" s="295" t="s">
        <v>929</v>
      </c>
      <c r="F30" s="295" t="s">
        <v>930</v>
      </c>
      <c r="G30" s="295" t="s">
        <v>931</v>
      </c>
      <c r="H30" s="295" t="s">
        <v>932</v>
      </c>
    </row>
    <row r="31" spans="3:8" ht="16.5" customHeight="1" x14ac:dyDescent="0.2">
      <c r="C31" s="705"/>
      <c r="D31" s="293" t="s">
        <v>896</v>
      </c>
      <c r="E31" s="293" t="s">
        <v>933</v>
      </c>
      <c r="F31" s="293" t="s">
        <v>934</v>
      </c>
      <c r="G31" s="293" t="s">
        <v>935</v>
      </c>
      <c r="H31" s="293" t="s">
        <v>936</v>
      </c>
    </row>
    <row r="32" spans="3:8" ht="16.5" customHeight="1" x14ac:dyDescent="0.2">
      <c r="C32" s="705"/>
      <c r="D32" s="293" t="s">
        <v>901</v>
      </c>
      <c r="E32" s="296" t="s">
        <v>870</v>
      </c>
      <c r="F32" s="293" t="s">
        <v>937</v>
      </c>
      <c r="G32" s="293" t="s">
        <v>938</v>
      </c>
      <c r="H32" s="293" t="s">
        <v>939</v>
      </c>
    </row>
    <row r="33" spans="3:8" ht="16.5" customHeight="1" x14ac:dyDescent="0.2">
      <c r="C33" s="705"/>
      <c r="D33" s="293" t="s">
        <v>228</v>
      </c>
      <c r="E33" s="297" t="s">
        <v>940</v>
      </c>
      <c r="F33" s="293" t="s">
        <v>941</v>
      </c>
      <c r="G33" s="293" t="s">
        <v>942</v>
      </c>
      <c r="H33" s="293" t="s">
        <v>943</v>
      </c>
    </row>
    <row r="34" spans="3:8" ht="16.5" customHeight="1" x14ac:dyDescent="0.2">
      <c r="C34" s="705"/>
      <c r="D34" s="293" t="s">
        <v>909</v>
      </c>
      <c r="E34" s="293" t="s">
        <v>944</v>
      </c>
      <c r="F34" s="293" t="s">
        <v>945</v>
      </c>
      <c r="G34" s="293" t="s">
        <v>946</v>
      </c>
      <c r="H34" s="293" t="s">
        <v>947</v>
      </c>
    </row>
    <row r="35" spans="3:8" ht="16.5" customHeight="1" x14ac:dyDescent="0.2">
      <c r="C35" s="705"/>
      <c r="D35" s="293" t="s">
        <v>914</v>
      </c>
      <c r="E35" s="296" t="s">
        <v>870</v>
      </c>
      <c r="F35" s="293" t="s">
        <v>948</v>
      </c>
      <c r="G35" s="293" t="s">
        <v>949</v>
      </c>
      <c r="H35" s="293" t="s">
        <v>950</v>
      </c>
    </row>
    <row r="36" spans="3:8" ht="16.5" customHeight="1" x14ac:dyDescent="0.2">
      <c r="C36" s="705"/>
      <c r="D36" s="293" t="s">
        <v>918</v>
      </c>
      <c r="E36" s="297" t="s">
        <v>951</v>
      </c>
      <c r="F36" s="293" t="s">
        <v>952</v>
      </c>
      <c r="G36" s="293" t="s">
        <v>953</v>
      </c>
      <c r="H36" s="293" t="s">
        <v>954</v>
      </c>
    </row>
    <row r="37" spans="3:8" ht="16.5" customHeight="1" x14ac:dyDescent="0.2">
      <c r="C37" s="705"/>
      <c r="D37" s="293" t="s">
        <v>923</v>
      </c>
      <c r="E37" s="293" t="s">
        <v>955</v>
      </c>
      <c r="F37" s="293" t="s">
        <v>956</v>
      </c>
      <c r="G37" s="293" t="s">
        <v>957</v>
      </c>
      <c r="H37" s="293" t="s">
        <v>958</v>
      </c>
    </row>
    <row r="38" spans="3:8" ht="16.5" customHeight="1" x14ac:dyDescent="0.2">
      <c r="C38" s="703" t="s">
        <v>959</v>
      </c>
      <c r="D38" s="295" t="s">
        <v>243</v>
      </c>
      <c r="E38" s="295" t="s">
        <v>257</v>
      </c>
      <c r="F38" s="295" t="s">
        <v>738</v>
      </c>
      <c r="G38" s="295" t="s">
        <v>739</v>
      </c>
      <c r="H38" s="295" t="s">
        <v>740</v>
      </c>
    </row>
    <row r="39" spans="3:8" ht="16.5" customHeight="1" x14ac:dyDescent="0.2">
      <c r="C39" s="705" t="s">
        <v>960</v>
      </c>
      <c r="D39" s="293" t="s">
        <v>896</v>
      </c>
      <c r="E39" s="293" t="s">
        <v>292</v>
      </c>
      <c r="F39" s="293" t="s">
        <v>780</v>
      </c>
      <c r="G39" s="293" t="s">
        <v>781</v>
      </c>
      <c r="H39" s="293" t="s">
        <v>782</v>
      </c>
    </row>
    <row r="40" spans="3:8" ht="16.5" customHeight="1" x14ac:dyDescent="0.2">
      <c r="C40" s="705"/>
      <c r="D40" s="293" t="s">
        <v>901</v>
      </c>
      <c r="E40" s="296" t="s">
        <v>870</v>
      </c>
      <c r="F40" s="293" t="s">
        <v>328</v>
      </c>
      <c r="G40" s="293" t="s">
        <v>697</v>
      </c>
      <c r="H40" s="293" t="s">
        <v>698</v>
      </c>
    </row>
    <row r="41" spans="3:8" ht="16.5" customHeight="1" x14ac:dyDescent="0.2">
      <c r="C41" s="705"/>
      <c r="D41" s="293" t="s">
        <v>228</v>
      </c>
      <c r="E41" s="297" t="s">
        <v>242</v>
      </c>
      <c r="F41" s="293" t="s">
        <v>717</v>
      </c>
      <c r="G41" s="293" t="s">
        <v>718</v>
      </c>
      <c r="H41" s="293" t="s">
        <v>719</v>
      </c>
    </row>
    <row r="42" spans="3:8" ht="16.5" customHeight="1" x14ac:dyDescent="0.2">
      <c r="C42" s="705"/>
      <c r="D42" s="293" t="s">
        <v>909</v>
      </c>
      <c r="E42" s="293" t="s">
        <v>277</v>
      </c>
      <c r="F42" s="293" t="s">
        <v>759</v>
      </c>
      <c r="G42" s="293" t="s">
        <v>760</v>
      </c>
      <c r="H42" s="293" t="s">
        <v>761</v>
      </c>
    </row>
    <row r="43" spans="3:8" ht="16.5" customHeight="1" x14ac:dyDescent="0.2">
      <c r="C43" s="705"/>
      <c r="D43" s="293" t="s">
        <v>914</v>
      </c>
      <c r="E43" s="296" t="s">
        <v>870</v>
      </c>
      <c r="F43" s="293" t="s">
        <v>313</v>
      </c>
      <c r="G43" s="293" t="s">
        <v>683</v>
      </c>
      <c r="H43" s="293" t="s">
        <v>684</v>
      </c>
    </row>
    <row r="44" spans="3:8" ht="16.5" customHeight="1" x14ac:dyDescent="0.2">
      <c r="C44" s="705"/>
      <c r="D44" s="293" t="s">
        <v>918</v>
      </c>
      <c r="E44" s="297" t="s">
        <v>364</v>
      </c>
      <c r="F44" s="293" t="s">
        <v>824</v>
      </c>
      <c r="G44" s="293" t="s">
        <v>825</v>
      </c>
      <c r="H44" s="293" t="s">
        <v>826</v>
      </c>
    </row>
    <row r="45" spans="3:8" ht="16.5" customHeight="1" x14ac:dyDescent="0.2">
      <c r="C45" s="705"/>
      <c r="D45" s="293" t="s">
        <v>923</v>
      </c>
      <c r="E45" s="293" t="s">
        <v>349</v>
      </c>
      <c r="F45" s="293" t="s">
        <v>803</v>
      </c>
      <c r="G45" s="293" t="s">
        <v>804</v>
      </c>
      <c r="H45" s="293" t="s">
        <v>805</v>
      </c>
    </row>
    <row r="46" spans="3:8" ht="16.5" customHeight="1" x14ac:dyDescent="0.2">
      <c r="C46" s="703" t="s">
        <v>961</v>
      </c>
      <c r="D46" s="706" t="s">
        <v>368</v>
      </c>
      <c r="E46" s="295" t="s">
        <v>962</v>
      </c>
      <c r="F46" s="295" t="s">
        <v>963</v>
      </c>
      <c r="G46" s="295" t="s">
        <v>963</v>
      </c>
      <c r="H46" s="295" t="s">
        <v>963</v>
      </c>
    </row>
    <row r="47" spans="3:8" ht="16.5" customHeight="1" x14ac:dyDescent="0.2">
      <c r="C47" s="705"/>
      <c r="D47" s="707"/>
      <c r="E47" s="293" t="s">
        <v>964</v>
      </c>
      <c r="F47" s="293" t="s">
        <v>963</v>
      </c>
      <c r="G47" s="293" t="s">
        <v>963</v>
      </c>
      <c r="H47" s="293" t="s">
        <v>963</v>
      </c>
    </row>
    <row r="48" spans="3:8" ht="16.5" customHeight="1" x14ac:dyDescent="0.2">
      <c r="C48" s="704"/>
      <c r="D48" s="708"/>
      <c r="E48" s="294" t="s">
        <v>965</v>
      </c>
      <c r="F48" s="298" t="s">
        <v>963</v>
      </c>
      <c r="G48" s="298" t="s">
        <v>963</v>
      </c>
      <c r="H48" s="298" t="s">
        <v>963</v>
      </c>
    </row>
    <row r="49" spans="3:8" ht="16.5" customHeight="1" x14ac:dyDescent="0.2">
      <c r="C49" s="705" t="s">
        <v>966</v>
      </c>
      <c r="D49" s="706" t="s">
        <v>368</v>
      </c>
      <c r="E49" s="295" t="s">
        <v>967</v>
      </c>
      <c r="F49" s="295" t="s">
        <v>963</v>
      </c>
      <c r="G49" s="295" t="s">
        <v>963</v>
      </c>
      <c r="H49" s="295" t="s">
        <v>963</v>
      </c>
    </row>
    <row r="50" spans="3:8" ht="16.5" customHeight="1" x14ac:dyDescent="0.2">
      <c r="C50" s="709"/>
      <c r="D50" s="707"/>
      <c r="E50" s="293" t="s">
        <v>968</v>
      </c>
      <c r="F50" s="293" t="s">
        <v>963</v>
      </c>
      <c r="G50" s="293" t="s">
        <v>963</v>
      </c>
      <c r="H50" s="293" t="s">
        <v>963</v>
      </c>
    </row>
    <row r="51" spans="3:8" ht="16.5" customHeight="1" x14ac:dyDescent="0.2">
      <c r="C51" s="705"/>
      <c r="D51" s="708"/>
      <c r="E51" s="294" t="s">
        <v>969</v>
      </c>
      <c r="F51" s="298" t="s">
        <v>963</v>
      </c>
      <c r="G51" s="298" t="s">
        <v>963</v>
      </c>
      <c r="H51" s="298" t="s">
        <v>963</v>
      </c>
    </row>
    <row r="52" spans="3:8" ht="16.5" customHeight="1" x14ac:dyDescent="0.2">
      <c r="C52" s="710" t="s">
        <v>970</v>
      </c>
      <c r="D52" s="706" t="s">
        <v>368</v>
      </c>
      <c r="E52" s="295" t="s">
        <v>406</v>
      </c>
      <c r="F52" s="295" t="s">
        <v>963</v>
      </c>
      <c r="G52" s="295" t="s">
        <v>963</v>
      </c>
      <c r="H52" s="295" t="s">
        <v>963</v>
      </c>
    </row>
    <row r="53" spans="3:8" ht="16.5" customHeight="1" x14ac:dyDescent="0.2">
      <c r="C53" s="649"/>
      <c r="D53" s="707"/>
      <c r="E53" s="293" t="s">
        <v>408</v>
      </c>
      <c r="F53" s="293" t="s">
        <v>963</v>
      </c>
      <c r="G53" s="293" t="s">
        <v>963</v>
      </c>
      <c r="H53" s="293" t="s">
        <v>963</v>
      </c>
    </row>
    <row r="54" spans="3:8" ht="16.5" customHeight="1" x14ac:dyDescent="0.2">
      <c r="C54" s="711"/>
      <c r="D54" s="708"/>
      <c r="E54" s="294" t="s">
        <v>410</v>
      </c>
      <c r="F54" s="298" t="s">
        <v>963</v>
      </c>
      <c r="G54" s="298" t="s">
        <v>963</v>
      </c>
      <c r="H54" s="298" t="s">
        <v>963</v>
      </c>
    </row>
    <row r="55" spans="3:8" ht="15.75" customHeight="1" x14ac:dyDescent="0.25">
      <c r="C55" s="17"/>
    </row>
    <row r="56" spans="3:8" ht="15.75" customHeight="1" x14ac:dyDescent="0.2">
      <c r="C56" s="299"/>
    </row>
    <row r="57" spans="3:8" ht="19.5" customHeight="1" x14ac:dyDescent="0.25">
      <c r="C57" s="17" t="s">
        <v>971</v>
      </c>
    </row>
    <row r="58" spans="3:8" ht="19.5" customHeight="1" x14ac:dyDescent="0.2">
      <c r="C58" s="300" t="s">
        <v>972</v>
      </c>
    </row>
    <row r="59" spans="3:8" ht="13.5" thickBot="1" x14ac:dyDescent="0.25"/>
    <row r="60" spans="3:8" ht="30" customHeight="1" x14ac:dyDescent="0.2">
      <c r="C60" s="290" t="s">
        <v>851</v>
      </c>
      <c r="D60" s="290" t="s">
        <v>27</v>
      </c>
      <c r="E60" s="290" t="s">
        <v>973</v>
      </c>
    </row>
    <row r="61" spans="3:8" ht="15.75" customHeight="1" x14ac:dyDescent="0.2">
      <c r="C61" s="703" t="s">
        <v>974</v>
      </c>
      <c r="D61" s="703" t="s">
        <v>586</v>
      </c>
      <c r="E61" s="295" t="s">
        <v>975</v>
      </c>
    </row>
    <row r="62" spans="3:8" ht="15.75" customHeight="1" x14ac:dyDescent="0.2">
      <c r="C62" s="704"/>
      <c r="D62" s="704"/>
      <c r="E62" s="294" t="s">
        <v>976</v>
      </c>
    </row>
    <row r="63" spans="3:8" ht="15.75" customHeight="1" x14ac:dyDescent="0.2">
      <c r="C63" s="703" t="s">
        <v>977</v>
      </c>
      <c r="D63" s="703" t="s">
        <v>586</v>
      </c>
      <c r="E63" s="295" t="s">
        <v>978</v>
      </c>
    </row>
    <row r="64" spans="3:8" ht="15.75" customHeight="1" x14ac:dyDescent="0.2">
      <c r="C64" s="704"/>
      <c r="D64" s="704"/>
      <c r="E64" s="294" t="s">
        <v>979</v>
      </c>
    </row>
    <row r="65" spans="3:6" ht="15.75" customHeight="1" x14ac:dyDescent="0.2">
      <c r="C65" s="703" t="s">
        <v>980</v>
      </c>
      <c r="D65" s="703" t="s">
        <v>586</v>
      </c>
      <c r="E65" s="295" t="s">
        <v>981</v>
      </c>
    </row>
    <row r="66" spans="3:6" ht="15.75" customHeight="1" x14ac:dyDescent="0.2">
      <c r="C66" s="704"/>
      <c r="D66" s="704"/>
      <c r="E66" s="294" t="s">
        <v>982</v>
      </c>
    </row>
    <row r="67" spans="3:6" ht="26.25" customHeight="1" x14ac:dyDescent="0.2">
      <c r="C67" s="703" t="s">
        <v>983</v>
      </c>
      <c r="D67" s="295" t="s">
        <v>984</v>
      </c>
      <c r="E67" s="293" t="s">
        <v>985</v>
      </c>
      <c r="F67" s="10"/>
    </row>
    <row r="68" spans="3:6" ht="26.25" customHeight="1" x14ac:dyDescent="0.2">
      <c r="C68" s="705"/>
      <c r="D68" s="293" t="s">
        <v>986</v>
      </c>
      <c r="E68" s="293" t="s">
        <v>987</v>
      </c>
    </row>
    <row r="69" spans="3:6" ht="24" x14ac:dyDescent="0.2">
      <c r="C69" s="705"/>
      <c r="D69" s="293" t="s">
        <v>988</v>
      </c>
      <c r="E69" s="293" t="s">
        <v>989</v>
      </c>
    </row>
    <row r="70" spans="3:6" ht="44.25" customHeight="1" x14ac:dyDescent="0.2">
      <c r="C70" s="705"/>
      <c r="D70" s="293" t="s">
        <v>990</v>
      </c>
      <c r="E70" s="293" t="s">
        <v>991</v>
      </c>
    </row>
    <row r="71" spans="3:6" ht="15.75" customHeight="1" x14ac:dyDescent="0.2">
      <c r="C71" s="705"/>
      <c r="D71" s="293" t="s">
        <v>992</v>
      </c>
      <c r="E71" s="293" t="s">
        <v>993</v>
      </c>
    </row>
    <row r="72" spans="3:6" ht="15.75" customHeight="1" x14ac:dyDescent="0.2">
      <c r="C72" s="705"/>
      <c r="D72" s="293" t="s">
        <v>994</v>
      </c>
      <c r="E72" s="293" t="s">
        <v>995</v>
      </c>
    </row>
    <row r="73" spans="3:6" ht="15.75" customHeight="1" x14ac:dyDescent="0.2">
      <c r="C73" s="704"/>
      <c r="D73" s="294" t="s">
        <v>996</v>
      </c>
      <c r="E73" s="294" t="s">
        <v>997</v>
      </c>
    </row>
    <row r="74" spans="3:6" ht="15.75" customHeight="1" x14ac:dyDescent="0.2">
      <c r="C74" s="703" t="s">
        <v>998</v>
      </c>
      <c r="D74" s="295" t="s">
        <v>984</v>
      </c>
      <c r="E74" s="295" t="s">
        <v>999</v>
      </c>
    </row>
    <row r="75" spans="3:6" ht="15.75" customHeight="1" x14ac:dyDescent="0.2">
      <c r="C75" s="705"/>
      <c r="D75" s="293" t="s">
        <v>986</v>
      </c>
      <c r="E75" s="293" t="s">
        <v>1000</v>
      </c>
    </row>
    <row r="76" spans="3:6" ht="15.75" customHeight="1" x14ac:dyDescent="0.2">
      <c r="C76" s="705"/>
      <c r="D76" s="293" t="s">
        <v>988</v>
      </c>
      <c r="E76" s="293" t="s">
        <v>1001</v>
      </c>
    </row>
    <row r="77" spans="3:6" ht="15.75" customHeight="1" x14ac:dyDescent="0.2">
      <c r="C77" s="705"/>
      <c r="D77" s="293" t="s">
        <v>990</v>
      </c>
      <c r="E77" s="293" t="s">
        <v>1002</v>
      </c>
    </row>
    <row r="78" spans="3:6" ht="15.75" customHeight="1" x14ac:dyDescent="0.2">
      <c r="C78" s="705"/>
      <c r="D78" s="293" t="s">
        <v>992</v>
      </c>
      <c r="E78" s="293" t="s">
        <v>1003</v>
      </c>
    </row>
    <row r="79" spans="3:6" ht="15.75" customHeight="1" x14ac:dyDescent="0.2">
      <c r="C79" s="705"/>
      <c r="D79" s="293" t="s">
        <v>994</v>
      </c>
      <c r="E79" s="293" t="s">
        <v>1004</v>
      </c>
    </row>
    <row r="80" spans="3:6" ht="15.75" customHeight="1" x14ac:dyDescent="0.2">
      <c r="C80" s="704"/>
      <c r="D80" s="294" t="s">
        <v>996</v>
      </c>
      <c r="E80" s="294" t="s">
        <v>1005</v>
      </c>
    </row>
    <row r="81" spans="3:5" ht="15.75" customHeight="1" x14ac:dyDescent="0.2">
      <c r="C81" s="703" t="s">
        <v>1006</v>
      </c>
      <c r="D81" s="295" t="s">
        <v>984</v>
      </c>
      <c r="E81" s="295" t="s">
        <v>52</v>
      </c>
    </row>
    <row r="82" spans="3:5" ht="15.75" customHeight="1" x14ac:dyDescent="0.2">
      <c r="C82" s="705"/>
      <c r="D82" s="293" t="s">
        <v>986</v>
      </c>
      <c r="E82" s="293" t="s">
        <v>67</v>
      </c>
    </row>
    <row r="83" spans="3:5" ht="15.75" customHeight="1" x14ac:dyDescent="0.2">
      <c r="C83" s="705"/>
      <c r="D83" s="293" t="s">
        <v>988</v>
      </c>
      <c r="E83" s="293" t="s">
        <v>82</v>
      </c>
    </row>
    <row r="84" spans="3:5" ht="15.75" customHeight="1" x14ac:dyDescent="0.2">
      <c r="C84" s="705"/>
      <c r="D84" s="293" t="s">
        <v>990</v>
      </c>
      <c r="E84" s="293" t="s">
        <v>97</v>
      </c>
    </row>
    <row r="85" spans="3:5" ht="15.75" customHeight="1" x14ac:dyDescent="0.2">
      <c r="C85" s="705"/>
      <c r="D85" s="293" t="s">
        <v>992</v>
      </c>
      <c r="E85" s="293" t="s">
        <v>117</v>
      </c>
    </row>
    <row r="86" spans="3:5" ht="15.75" customHeight="1" x14ac:dyDescent="0.2">
      <c r="C86" s="705"/>
      <c r="D86" s="293" t="s">
        <v>994</v>
      </c>
      <c r="E86" s="293" t="s">
        <v>132</v>
      </c>
    </row>
    <row r="87" spans="3:5" ht="15.75" customHeight="1" x14ac:dyDescent="0.2">
      <c r="C87" s="704"/>
      <c r="D87" s="294" t="s">
        <v>996</v>
      </c>
      <c r="E87" s="294" t="s">
        <v>147</v>
      </c>
    </row>
    <row r="88" spans="3:5" ht="15.75" customHeight="1" x14ac:dyDescent="0.2">
      <c r="C88" s="703" t="s">
        <v>1007</v>
      </c>
      <c r="D88" s="703" t="s">
        <v>1008</v>
      </c>
      <c r="E88" s="295" t="s">
        <v>1009</v>
      </c>
    </row>
    <row r="89" spans="3:5" ht="15.75" customHeight="1" x14ac:dyDescent="0.2">
      <c r="C89" s="704"/>
      <c r="D89" s="704"/>
      <c r="E89" s="294" t="s">
        <v>1010</v>
      </c>
    </row>
    <row r="90" spans="3:5" ht="15.75" customHeight="1" x14ac:dyDescent="0.2">
      <c r="C90" s="703" t="s">
        <v>1011</v>
      </c>
      <c r="D90" s="703" t="s">
        <v>1008</v>
      </c>
      <c r="E90" s="295" t="s">
        <v>1012</v>
      </c>
    </row>
    <row r="91" spans="3:5" ht="15.75" customHeight="1" x14ac:dyDescent="0.2">
      <c r="C91" s="704"/>
      <c r="D91" s="704"/>
      <c r="E91" s="294" t="s">
        <v>1013</v>
      </c>
    </row>
    <row r="92" spans="3:5" ht="15.75" customHeight="1" x14ac:dyDescent="0.2">
      <c r="C92" s="703" t="s">
        <v>1014</v>
      </c>
      <c r="D92" s="703" t="s">
        <v>1008</v>
      </c>
      <c r="E92" s="295" t="s">
        <v>1015</v>
      </c>
    </row>
    <row r="93" spans="3:5" ht="15.75" customHeight="1" x14ac:dyDescent="0.2">
      <c r="C93" s="704"/>
      <c r="D93" s="704"/>
      <c r="E93" s="294" t="s">
        <v>1016</v>
      </c>
    </row>
    <row r="94" spans="3:5" ht="30" customHeight="1" x14ac:dyDescent="0.2">
      <c r="C94" s="87" t="s">
        <v>1017</v>
      </c>
      <c r="D94" s="164"/>
      <c r="E94" s="301"/>
    </row>
    <row r="97" spans="3:6" ht="18.75" customHeight="1" x14ac:dyDescent="0.25">
      <c r="C97" s="17" t="s">
        <v>1018</v>
      </c>
      <c r="F97" s="289"/>
    </row>
    <row r="98" spans="3:6" ht="18" customHeight="1" thickBot="1" x14ac:dyDescent="0.25"/>
    <row r="99" spans="3:6" ht="57.75" customHeight="1" x14ac:dyDescent="0.2">
      <c r="C99" s="291" t="s">
        <v>853</v>
      </c>
      <c r="D99" s="292" t="s">
        <v>1019</v>
      </c>
      <c r="E99" s="292" t="s">
        <v>855</v>
      </c>
      <c r="F99" s="292" t="s">
        <v>1020</v>
      </c>
    </row>
    <row r="100" spans="3:6" x14ac:dyDescent="0.2">
      <c r="C100" s="295" t="s">
        <v>832</v>
      </c>
      <c r="D100" s="295" t="s">
        <v>833</v>
      </c>
      <c r="E100" s="295" t="s">
        <v>834</v>
      </c>
      <c r="F100" s="295" t="s">
        <v>835</v>
      </c>
    </row>
    <row r="101" spans="3:6" x14ac:dyDescent="0.2">
      <c r="C101" s="293" t="s">
        <v>836</v>
      </c>
      <c r="D101" s="293" t="s">
        <v>837</v>
      </c>
      <c r="E101" s="293" t="s">
        <v>838</v>
      </c>
      <c r="F101" s="293" t="s">
        <v>839</v>
      </c>
    </row>
    <row r="102" spans="3:6" x14ac:dyDescent="0.2">
      <c r="C102" s="293" t="s">
        <v>840</v>
      </c>
      <c r="D102" s="293" t="s">
        <v>841</v>
      </c>
      <c r="E102" s="293" t="s">
        <v>842</v>
      </c>
      <c r="F102" s="293" t="s">
        <v>843</v>
      </c>
    </row>
    <row r="103" spans="3:6" x14ac:dyDescent="0.2">
      <c r="C103" s="294" t="s">
        <v>844</v>
      </c>
      <c r="D103" s="294" t="s">
        <v>845</v>
      </c>
      <c r="E103" s="294" t="s">
        <v>846</v>
      </c>
      <c r="F103" s="294" t="s">
        <v>847</v>
      </c>
    </row>
  </sheetData>
  <mergeCells count="27">
    <mergeCell ref="C38:C45"/>
    <mergeCell ref="C10:C13"/>
    <mergeCell ref="C14:C17"/>
    <mergeCell ref="C18:C21"/>
    <mergeCell ref="C22:C29"/>
    <mergeCell ref="C30:C37"/>
    <mergeCell ref="C46:C48"/>
    <mergeCell ref="D46:D48"/>
    <mergeCell ref="C49:C51"/>
    <mergeCell ref="D49:D51"/>
    <mergeCell ref="C52:C54"/>
    <mergeCell ref="D52:D54"/>
    <mergeCell ref="C61:C62"/>
    <mergeCell ref="D61:D62"/>
    <mergeCell ref="C63:C64"/>
    <mergeCell ref="D63:D64"/>
    <mergeCell ref="C65:C66"/>
    <mergeCell ref="D65:D66"/>
    <mergeCell ref="C92:C93"/>
    <mergeCell ref="D92:D93"/>
    <mergeCell ref="C67:C73"/>
    <mergeCell ref="C74:C80"/>
    <mergeCell ref="C81:C87"/>
    <mergeCell ref="C88:C89"/>
    <mergeCell ref="D88:D89"/>
    <mergeCell ref="C90:C91"/>
    <mergeCell ref="D90:D91"/>
  </mergeCells>
  <pageMargins left="0.70866141732283472" right="0.70866141732283472" top="0.74803149606299213" bottom="0.74803149606299213" header="0.31496062992125984" footer="0.31496062992125984"/>
  <pageSetup paperSize="9" scale="52" fitToHeight="0" orientation="landscape" r:id="rId1"/>
  <headerFooter>
    <oddHeader>&amp;A</oddHeader>
    <oddFooter>&amp;L2017-18 Network Tariff Tables&amp;C&amp;P of &amp;N</oddFooter>
  </headerFooter>
  <rowBreaks count="1" manualBreakCount="1">
    <brk id="8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H195"/>
  <sheetViews>
    <sheetView showRuler="0" topLeftCell="A3" zoomScale="90" zoomScaleNormal="90" zoomScalePageLayoutView="90" workbookViewId="0">
      <selection activeCell="I16" sqref="I16"/>
    </sheetView>
  </sheetViews>
  <sheetFormatPr defaultColWidth="0" defaultRowHeight="12.75" customHeight="1" zeroHeight="1" x14ac:dyDescent="0.2"/>
  <cols>
    <col min="1" max="1" width="5.85546875" style="582" bestFit="1" customWidth="1"/>
    <col min="2" max="2" width="33.85546875" style="583" customWidth="1"/>
    <col min="3" max="3" width="49.42578125" style="583" customWidth="1"/>
    <col min="4" max="7" width="11.7109375" style="583" customWidth="1"/>
    <col min="8" max="8" width="14.28515625" style="584" customWidth="1"/>
    <col min="9" max="10" width="10.7109375" style="582" customWidth="1"/>
    <col min="11" max="12" width="10.7109375" style="583" customWidth="1"/>
    <col min="13" max="13" width="19.140625" style="585" customWidth="1"/>
    <col min="14" max="14" width="33.28515625" style="347" customWidth="1"/>
    <col min="15" max="15" width="14.5703125" style="348" customWidth="1"/>
    <col min="16" max="16" width="12.5703125" style="349" customWidth="1"/>
    <col min="17" max="17" width="15.5703125" style="349" customWidth="1"/>
    <col min="18" max="18" width="9.140625" style="350" customWidth="1"/>
    <col min="19" max="20" width="9.140625" style="350" hidden="1" customWidth="1"/>
    <col min="21" max="21" width="9.5703125" style="350" hidden="1" customWidth="1"/>
    <col min="22" max="22" width="7.140625" style="350" hidden="1" customWidth="1"/>
    <col min="23" max="35" width="9.140625" style="350" hidden="1" customWidth="1"/>
    <col min="36" max="60" width="0" style="350" hidden="1" customWidth="1"/>
    <col min="61" max="16384" width="9.140625" style="350" hidden="1"/>
  </cols>
  <sheetData>
    <row r="1" spans="1:60" ht="12.75" hidden="1" customHeight="1" x14ac:dyDescent="0.2">
      <c r="A1" s="346"/>
      <c r="B1" s="346"/>
      <c r="C1" s="346"/>
      <c r="D1" s="346"/>
      <c r="E1" s="346"/>
      <c r="F1" s="346"/>
      <c r="G1" s="346"/>
      <c r="H1" s="346"/>
      <c r="I1" s="346"/>
      <c r="J1" s="346"/>
      <c r="K1" s="346"/>
      <c r="L1" s="346"/>
      <c r="M1" s="346"/>
    </row>
    <row r="2" spans="1:60" ht="23.25" hidden="1" customHeight="1" x14ac:dyDescent="0.35">
      <c r="A2" s="346"/>
      <c r="B2" s="351"/>
      <c r="C2" s="346"/>
      <c r="D2" s="346"/>
      <c r="E2" s="346"/>
      <c r="F2" s="346"/>
      <c r="G2" s="346"/>
      <c r="H2" s="346"/>
      <c r="I2" s="346"/>
      <c r="J2" s="346"/>
      <c r="K2" s="346"/>
      <c r="L2" s="346"/>
      <c r="M2" s="346"/>
    </row>
    <row r="3" spans="1:60" x14ac:dyDescent="0.2">
      <c r="A3" s="352"/>
      <c r="B3" s="352"/>
      <c r="C3" s="352"/>
      <c r="D3" s="352"/>
      <c r="E3" s="352"/>
      <c r="F3" s="352"/>
      <c r="G3" s="352"/>
      <c r="H3" s="352"/>
      <c r="I3" s="352"/>
      <c r="J3" s="352"/>
      <c r="K3" s="352"/>
      <c r="L3" s="352"/>
      <c r="M3" s="352"/>
      <c r="N3" s="353"/>
      <c r="O3" s="354"/>
      <c r="P3" s="355"/>
      <c r="Q3" s="355"/>
      <c r="R3" s="356"/>
      <c r="S3" s="356"/>
    </row>
    <row r="4" spans="1:60" x14ac:dyDescent="0.2">
      <c r="A4" s="352"/>
      <c r="B4" s="352"/>
      <c r="C4" s="352"/>
      <c r="D4" s="352"/>
      <c r="E4" s="352"/>
      <c r="F4" s="352"/>
      <c r="G4" s="352"/>
      <c r="H4" s="352"/>
      <c r="I4" s="352"/>
      <c r="J4" s="352"/>
      <c r="K4" s="352"/>
      <c r="L4" s="352"/>
      <c r="M4" s="352"/>
      <c r="N4" s="353"/>
      <c r="O4" s="354"/>
      <c r="P4" s="355"/>
      <c r="Q4" s="355"/>
      <c r="R4" s="356"/>
      <c r="S4" s="356"/>
    </row>
    <row r="5" spans="1:60" x14ac:dyDescent="0.2">
      <c r="A5" s="352"/>
      <c r="B5" s="352"/>
      <c r="C5" s="352"/>
      <c r="D5" s="352"/>
      <c r="E5" s="352"/>
      <c r="F5" s="352"/>
      <c r="G5" s="352"/>
      <c r="H5" s="352"/>
      <c r="I5" s="352"/>
      <c r="J5" s="352"/>
      <c r="K5" s="352"/>
      <c r="L5" s="352"/>
      <c r="M5" s="352"/>
      <c r="N5" s="357"/>
      <c r="O5" s="358"/>
      <c r="P5" s="355"/>
      <c r="Q5" s="355"/>
      <c r="R5" s="356"/>
      <c r="S5" s="356"/>
    </row>
    <row r="6" spans="1:60" x14ac:dyDescent="0.2">
      <c r="A6" s="352"/>
      <c r="B6" s="359"/>
      <c r="C6" s="359"/>
      <c r="D6" s="352"/>
      <c r="E6" s="356"/>
      <c r="F6" s="356"/>
      <c r="G6" s="352"/>
      <c r="H6" s="360"/>
      <c r="I6" s="361"/>
      <c r="J6" s="356"/>
      <c r="K6" s="352"/>
      <c r="L6" s="356"/>
      <c r="M6" s="356"/>
      <c r="N6" s="352"/>
      <c r="O6" s="352"/>
      <c r="P6" s="355"/>
      <c r="Q6" s="355"/>
      <c r="R6" s="356"/>
      <c r="S6" s="356"/>
    </row>
    <row r="7" spans="1:60" ht="20.25" x14ac:dyDescent="0.2">
      <c r="A7" s="352"/>
      <c r="B7" s="728" t="s">
        <v>1029</v>
      </c>
      <c r="C7" s="728"/>
      <c r="D7" s="728"/>
      <c r="E7" s="728"/>
      <c r="F7" s="728"/>
      <c r="G7" s="728"/>
      <c r="H7" s="362"/>
      <c r="I7" s="362"/>
      <c r="J7" s="361"/>
      <c r="K7" s="363"/>
      <c r="L7" s="363"/>
      <c r="M7" s="363"/>
      <c r="N7" s="363"/>
      <c r="O7" s="364"/>
      <c r="P7" s="355"/>
      <c r="Q7" s="355"/>
      <c r="R7" s="356"/>
      <c r="S7" s="356"/>
      <c r="AB7" s="729"/>
      <c r="AC7" s="729"/>
      <c r="AE7" s="729"/>
      <c r="AF7" s="729"/>
    </row>
    <row r="8" spans="1:60" ht="52.5" customHeight="1" x14ac:dyDescent="0.2">
      <c r="A8" s="352"/>
      <c r="B8" s="728" t="s">
        <v>1030</v>
      </c>
      <c r="C8" s="728"/>
      <c r="D8" s="728"/>
      <c r="E8" s="728"/>
      <c r="F8" s="728"/>
      <c r="G8" s="728"/>
      <c r="H8" s="365" t="s">
        <v>1031</v>
      </c>
      <c r="I8" s="366"/>
      <c r="J8" s="727" t="s">
        <v>1032</v>
      </c>
      <c r="K8" s="727"/>
      <c r="L8" s="727"/>
      <c r="M8" s="727"/>
      <c r="N8" s="727"/>
      <c r="O8" s="367"/>
      <c r="P8" s="355"/>
      <c r="Q8" s="355"/>
      <c r="R8" s="356"/>
      <c r="S8" s="356"/>
      <c r="U8" s="368"/>
      <c r="AB8" s="369"/>
      <c r="AC8" s="370"/>
      <c r="AE8" s="369"/>
      <c r="AF8" s="370"/>
    </row>
    <row r="9" spans="1:60" ht="55.5" customHeight="1" x14ac:dyDescent="0.25">
      <c r="A9" s="371"/>
      <c r="B9" s="726"/>
      <c r="C9" s="726"/>
      <c r="D9" s="726"/>
      <c r="E9" s="726"/>
      <c r="F9" s="726"/>
      <c r="G9" s="726"/>
      <c r="H9" s="372"/>
      <c r="I9" s="373"/>
      <c r="J9" s="727" t="s">
        <v>1033</v>
      </c>
      <c r="K9" s="727"/>
      <c r="L9" s="727"/>
      <c r="M9" s="727"/>
      <c r="N9" s="727"/>
      <c r="O9" s="367"/>
      <c r="P9" s="355"/>
      <c r="Q9" s="355"/>
      <c r="R9" s="356"/>
      <c r="S9" s="356"/>
      <c r="AB9" s="369"/>
      <c r="AC9" s="370"/>
      <c r="AE9" s="369"/>
      <c r="AF9" s="370"/>
    </row>
    <row r="10" spans="1:60" ht="18" x14ac:dyDescent="0.25">
      <c r="A10" s="371"/>
      <c r="B10" s="721"/>
      <c r="C10" s="721"/>
      <c r="D10" s="721"/>
      <c r="E10" s="721"/>
      <c r="F10" s="721"/>
      <c r="G10" s="721"/>
      <c r="H10" s="374"/>
      <c r="I10" s="375"/>
      <c r="J10" s="356"/>
      <c r="K10" s="376"/>
      <c r="L10" s="722"/>
      <c r="M10" s="722"/>
      <c r="N10" s="722"/>
      <c r="O10" s="367"/>
      <c r="P10" s="355"/>
      <c r="Q10" s="355"/>
      <c r="R10" s="356"/>
      <c r="S10" s="356"/>
      <c r="U10" s="377"/>
      <c r="V10" s="377"/>
      <c r="AB10" s="370"/>
      <c r="AC10" s="370"/>
      <c r="AE10" s="370"/>
      <c r="AF10" s="370"/>
    </row>
    <row r="11" spans="1:60" x14ac:dyDescent="0.2">
      <c r="A11" s="352"/>
      <c r="B11" s="356"/>
      <c r="C11" s="356"/>
      <c r="D11" s="356"/>
      <c r="E11" s="356"/>
      <c r="F11" s="378"/>
      <c r="G11" s="356"/>
      <c r="H11" s="372"/>
      <c r="I11" s="379"/>
      <c r="J11" s="379"/>
      <c r="K11" s="380"/>
      <c r="L11" s="380"/>
      <c r="M11" s="376"/>
      <c r="N11" s="357"/>
      <c r="O11" s="358"/>
      <c r="P11" s="381"/>
      <c r="Q11" s="381"/>
      <c r="R11" s="382"/>
      <c r="S11" s="356"/>
      <c r="U11" s="369"/>
      <c r="V11" s="370"/>
    </row>
    <row r="12" spans="1:60" ht="57" customHeight="1" x14ac:dyDescent="0.2">
      <c r="A12" s="719" t="s">
        <v>1034</v>
      </c>
      <c r="B12" s="719" t="s">
        <v>1035</v>
      </c>
      <c r="C12" s="719" t="s">
        <v>1036</v>
      </c>
      <c r="D12" s="719" t="s">
        <v>1037</v>
      </c>
      <c r="E12" s="719"/>
      <c r="F12" s="719"/>
      <c r="G12" s="719"/>
      <c r="H12" s="723" t="s">
        <v>1038</v>
      </c>
      <c r="I12" s="725" t="s">
        <v>1039</v>
      </c>
      <c r="J12" s="725"/>
      <c r="K12" s="725" t="s">
        <v>1040</v>
      </c>
      <c r="L12" s="725"/>
      <c r="M12" s="719" t="s">
        <v>1041</v>
      </c>
      <c r="N12" s="719" t="s">
        <v>1042</v>
      </c>
      <c r="O12" s="383" t="s">
        <v>1043</v>
      </c>
      <c r="P12" s="719" t="s">
        <v>1044</v>
      </c>
      <c r="Q12" s="719" t="s">
        <v>1045</v>
      </c>
      <c r="R12" s="356"/>
      <c r="S12" s="356"/>
      <c r="U12" s="369"/>
      <c r="V12" s="370"/>
    </row>
    <row r="13" spans="1:60" s="370" customFormat="1" ht="14.25" x14ac:dyDescent="0.2">
      <c r="A13" s="720"/>
      <c r="B13" s="720"/>
      <c r="C13" s="720"/>
      <c r="D13" s="384" t="s">
        <v>1046</v>
      </c>
      <c r="E13" s="384" t="s">
        <v>1047</v>
      </c>
      <c r="F13" s="384" t="s">
        <v>1048</v>
      </c>
      <c r="G13" s="384" t="s">
        <v>1049</v>
      </c>
      <c r="H13" s="724"/>
      <c r="I13" s="384" t="s">
        <v>1050</v>
      </c>
      <c r="J13" s="384" t="s">
        <v>1051</v>
      </c>
      <c r="K13" s="384" t="s">
        <v>1050</v>
      </c>
      <c r="L13" s="384" t="s">
        <v>1051</v>
      </c>
      <c r="M13" s="720"/>
      <c r="N13" s="720"/>
      <c r="O13" s="385" t="s">
        <v>443</v>
      </c>
      <c r="P13" s="720"/>
      <c r="Q13" s="720"/>
      <c r="R13" s="386"/>
      <c r="S13" s="386"/>
      <c r="AB13" s="387"/>
      <c r="AC13" s="387"/>
      <c r="AD13" s="387"/>
      <c r="AE13" s="387"/>
      <c r="AF13" s="387"/>
      <c r="AG13" s="387"/>
      <c r="AH13" s="387"/>
      <c r="AI13" s="388"/>
      <c r="AJ13" s="717"/>
      <c r="AK13" s="717"/>
      <c r="AL13" s="717"/>
      <c r="AM13" s="717"/>
      <c r="AN13" s="718"/>
      <c r="AO13" s="718"/>
      <c r="AP13" s="389"/>
      <c r="AQ13" s="718"/>
      <c r="AS13" s="718"/>
      <c r="AT13" s="718"/>
      <c r="AU13" s="718"/>
      <c r="AV13" s="718"/>
      <c r="AW13" s="718"/>
      <c r="AX13" s="718"/>
      <c r="AY13" s="718"/>
      <c r="AZ13" s="716"/>
      <c r="BA13" s="717"/>
      <c r="BB13" s="717"/>
      <c r="BC13" s="717"/>
      <c r="BD13" s="717"/>
      <c r="BE13" s="718"/>
      <c r="BF13" s="718"/>
      <c r="BG13" s="389"/>
      <c r="BH13" s="718"/>
    </row>
    <row r="14" spans="1:60" s="370" customFormat="1" ht="20.25" customHeight="1" x14ac:dyDescent="0.2">
      <c r="A14" s="390" t="s">
        <v>1052</v>
      </c>
      <c r="B14" s="391"/>
      <c r="C14" s="392"/>
      <c r="D14" s="393"/>
      <c r="E14" s="393"/>
      <c r="F14" s="393"/>
      <c r="G14" s="393"/>
      <c r="H14" s="394"/>
      <c r="I14" s="393"/>
      <c r="J14" s="393"/>
      <c r="K14" s="393"/>
      <c r="L14" s="393"/>
      <c r="M14" s="392"/>
      <c r="N14" s="392"/>
      <c r="O14" s="392"/>
      <c r="P14" s="392"/>
      <c r="Q14" s="395"/>
      <c r="R14" s="386"/>
      <c r="S14" s="386"/>
      <c r="AB14" s="387"/>
      <c r="AC14" s="387"/>
      <c r="AD14" s="387"/>
      <c r="AE14" s="387"/>
      <c r="AF14" s="387"/>
      <c r="AG14" s="387"/>
      <c r="AH14" s="387"/>
      <c r="AI14" s="388"/>
      <c r="AJ14" s="396"/>
      <c r="AK14" s="396"/>
      <c r="AL14" s="396"/>
      <c r="AM14" s="396"/>
      <c r="AN14" s="718"/>
      <c r="AO14" s="718"/>
      <c r="AP14" s="389"/>
      <c r="AQ14" s="718"/>
      <c r="AS14" s="718"/>
      <c r="AT14" s="718"/>
      <c r="AU14" s="718"/>
      <c r="AV14" s="389"/>
      <c r="AW14" s="389"/>
      <c r="AX14" s="389"/>
      <c r="AY14" s="389"/>
      <c r="AZ14" s="716"/>
      <c r="BA14" s="396"/>
      <c r="BB14" s="396"/>
      <c r="BC14" s="396"/>
      <c r="BD14" s="396"/>
      <c r="BE14" s="718"/>
      <c r="BF14" s="718"/>
      <c r="BG14" s="389"/>
      <c r="BH14" s="718"/>
    </row>
    <row r="15" spans="1:60" s="370" customFormat="1" ht="14.25" x14ac:dyDescent="0.2">
      <c r="A15" s="397"/>
      <c r="B15" s="398" t="s">
        <v>1053</v>
      </c>
      <c r="C15" s="399"/>
      <c r="D15" s="400"/>
      <c r="E15" s="400"/>
      <c r="F15" s="400"/>
      <c r="G15" s="400"/>
      <c r="H15" s="401"/>
      <c r="I15" s="402"/>
      <c r="J15" s="402"/>
      <c r="K15" s="400"/>
      <c r="L15" s="400"/>
      <c r="M15" s="403"/>
      <c r="N15" s="403"/>
      <c r="O15" s="403"/>
      <c r="P15" s="403"/>
      <c r="Q15" s="404"/>
      <c r="R15" s="386"/>
      <c r="S15" s="386"/>
      <c r="AB15" s="387"/>
      <c r="AC15" s="387"/>
      <c r="AD15" s="387"/>
      <c r="AE15" s="405"/>
      <c r="AF15" s="405"/>
      <c r="AG15" s="405"/>
      <c r="AH15" s="405"/>
      <c r="AI15" s="388"/>
      <c r="AJ15" s="405"/>
      <c r="AK15" s="405"/>
      <c r="AL15" s="405"/>
      <c r="AM15" s="405"/>
      <c r="AN15" s="718"/>
      <c r="AO15" s="718"/>
      <c r="AP15" s="389"/>
      <c r="AQ15" s="718"/>
      <c r="AS15" s="718"/>
      <c r="AT15" s="718"/>
      <c r="AU15" s="718"/>
      <c r="AV15" s="405"/>
      <c r="AW15" s="405"/>
      <c r="AX15" s="405"/>
      <c r="AY15" s="405"/>
      <c r="AZ15" s="716"/>
      <c r="BA15" s="405"/>
      <c r="BB15" s="405"/>
      <c r="BC15" s="405"/>
      <c r="BD15" s="405"/>
      <c r="BE15" s="718"/>
      <c r="BF15" s="718"/>
      <c r="BG15" s="389"/>
      <c r="BH15" s="718"/>
    </row>
    <row r="16" spans="1:60" ht="74.25" customHeight="1" x14ac:dyDescent="0.2">
      <c r="A16" s="406">
        <v>1</v>
      </c>
      <c r="B16" s="407" t="s">
        <v>1054</v>
      </c>
      <c r="C16" s="407" t="s">
        <v>1356</v>
      </c>
      <c r="D16" s="714" t="s">
        <v>1055</v>
      </c>
      <c r="E16" s="714"/>
      <c r="F16" s="714"/>
      <c r="G16" s="714"/>
      <c r="H16" s="408">
        <v>8000</v>
      </c>
      <c r="I16" s="409">
        <v>912.29</v>
      </c>
      <c r="J16" s="409">
        <f>ROUND(I16*1.1,2)</f>
        <v>1003.52</v>
      </c>
      <c r="K16" s="409">
        <f t="shared" ref="K16:L20" si="0">I16</f>
        <v>912.29</v>
      </c>
      <c r="L16" s="409">
        <f t="shared" si="0"/>
        <v>1003.52</v>
      </c>
      <c r="M16" s="410" t="s">
        <v>1056</v>
      </c>
      <c r="N16" s="411" t="s">
        <v>1057</v>
      </c>
      <c r="O16" s="412" t="s">
        <v>443</v>
      </c>
      <c r="P16" s="413" t="s">
        <v>584</v>
      </c>
      <c r="Q16" s="412" t="s">
        <v>1058</v>
      </c>
      <c r="R16" s="414"/>
      <c r="S16" s="414"/>
      <c r="T16" s="415"/>
      <c r="U16" s="369"/>
      <c r="V16" s="369"/>
      <c r="W16" s="369"/>
      <c r="X16" s="369"/>
      <c r="AB16" s="416"/>
      <c r="AC16" s="417"/>
      <c r="AD16" s="417"/>
      <c r="AE16" s="418"/>
      <c r="AF16" s="418"/>
      <c r="AG16" s="418"/>
      <c r="AH16" s="418"/>
      <c r="AI16" s="419"/>
      <c r="AJ16" s="420"/>
      <c r="AK16" s="420"/>
      <c r="AL16" s="420"/>
      <c r="AM16" s="420"/>
      <c r="AN16" s="421"/>
      <c r="AO16" s="422"/>
      <c r="AP16" s="423"/>
      <c r="AQ16" s="424"/>
    </row>
    <row r="17" spans="1:43" ht="97.5" customHeight="1" x14ac:dyDescent="0.2">
      <c r="A17" s="425">
        <v>2</v>
      </c>
      <c r="B17" s="426" t="s">
        <v>1059</v>
      </c>
      <c r="C17" s="426" t="s">
        <v>1349</v>
      </c>
      <c r="D17" s="712" t="s">
        <v>1060</v>
      </c>
      <c r="E17" s="712"/>
      <c r="F17" s="712"/>
      <c r="G17" s="712"/>
      <c r="H17" s="427">
        <v>8001</v>
      </c>
      <c r="I17" s="428">
        <v>49.91</v>
      </c>
      <c r="J17" s="428">
        <f>ROUND(I17*1.1,2)</f>
        <v>54.9</v>
      </c>
      <c r="K17" s="428">
        <f t="shared" si="0"/>
        <v>49.91</v>
      </c>
      <c r="L17" s="428">
        <f t="shared" si="0"/>
        <v>54.9</v>
      </c>
      <c r="M17" s="429" t="s">
        <v>1056</v>
      </c>
      <c r="N17" s="430" t="s">
        <v>1057</v>
      </c>
      <c r="O17" s="431" t="s">
        <v>443</v>
      </c>
      <c r="P17" s="432" t="s">
        <v>584</v>
      </c>
      <c r="Q17" s="431" t="s">
        <v>1058</v>
      </c>
      <c r="R17" s="433"/>
      <c r="S17" s="433"/>
      <c r="U17" s="369"/>
      <c r="V17" s="369"/>
      <c r="W17" s="369"/>
      <c r="X17" s="369"/>
      <c r="AB17" s="416"/>
      <c r="AC17" s="417"/>
      <c r="AD17" s="417"/>
      <c r="AE17" s="418"/>
      <c r="AF17" s="418"/>
      <c r="AG17" s="418"/>
      <c r="AH17" s="418"/>
      <c r="AI17" s="419"/>
      <c r="AJ17" s="420"/>
      <c r="AK17" s="420"/>
      <c r="AL17" s="420"/>
      <c r="AM17" s="420"/>
      <c r="AN17" s="421"/>
      <c r="AO17" s="422"/>
      <c r="AP17" s="423"/>
      <c r="AQ17" s="424"/>
    </row>
    <row r="18" spans="1:43" ht="111.75" customHeight="1" x14ac:dyDescent="0.2">
      <c r="A18" s="425">
        <v>3</v>
      </c>
      <c r="B18" s="426" t="s">
        <v>1061</v>
      </c>
      <c r="C18" s="426" t="s">
        <v>1348</v>
      </c>
      <c r="D18" s="712" t="s">
        <v>1062</v>
      </c>
      <c r="E18" s="712"/>
      <c r="F18" s="712"/>
      <c r="G18" s="712"/>
      <c r="H18" s="427">
        <v>8002</v>
      </c>
      <c r="I18" s="428">
        <v>226.63</v>
      </c>
      <c r="J18" s="428">
        <f>ROUND(I18*1.1,2)</f>
        <v>249.29</v>
      </c>
      <c r="K18" s="428">
        <f t="shared" si="0"/>
        <v>226.63</v>
      </c>
      <c r="L18" s="428">
        <f t="shared" si="0"/>
        <v>249.29</v>
      </c>
      <c r="M18" s="429" t="s">
        <v>1056</v>
      </c>
      <c r="N18" s="430" t="s">
        <v>1057</v>
      </c>
      <c r="O18" s="431" t="s">
        <v>443</v>
      </c>
      <c r="P18" s="432" t="s">
        <v>584</v>
      </c>
      <c r="Q18" s="431" t="s">
        <v>1058</v>
      </c>
      <c r="R18" s="433"/>
      <c r="S18" s="433"/>
      <c r="U18" s="369"/>
      <c r="V18" s="369"/>
      <c r="W18" s="369"/>
      <c r="X18" s="369"/>
      <c r="AB18" s="416"/>
      <c r="AC18" s="417"/>
      <c r="AD18" s="417"/>
      <c r="AE18" s="418"/>
      <c r="AF18" s="418"/>
      <c r="AG18" s="418"/>
      <c r="AH18" s="418"/>
      <c r="AI18" s="419"/>
      <c r="AJ18" s="420"/>
      <c r="AK18" s="420"/>
      <c r="AL18" s="420"/>
      <c r="AM18" s="420"/>
      <c r="AN18" s="421"/>
      <c r="AO18" s="422"/>
      <c r="AP18" s="423"/>
      <c r="AQ18" s="424"/>
    </row>
    <row r="19" spans="1:43" ht="63" customHeight="1" x14ac:dyDescent="0.2">
      <c r="A19" s="425">
        <v>4</v>
      </c>
      <c r="B19" s="426" t="s">
        <v>1063</v>
      </c>
      <c r="C19" s="426" t="s">
        <v>1064</v>
      </c>
      <c r="D19" s="712" t="s">
        <v>1065</v>
      </c>
      <c r="E19" s="712"/>
      <c r="F19" s="712"/>
      <c r="G19" s="712"/>
      <c r="H19" s="427">
        <v>8003</v>
      </c>
      <c r="I19" s="428">
        <v>955.19</v>
      </c>
      <c r="J19" s="428">
        <f>ROUND(I19*1.1,2)</f>
        <v>1050.71</v>
      </c>
      <c r="K19" s="428">
        <f t="shared" si="0"/>
        <v>955.19</v>
      </c>
      <c r="L19" s="428">
        <f t="shared" si="0"/>
        <v>1050.71</v>
      </c>
      <c r="M19" s="429" t="s">
        <v>1056</v>
      </c>
      <c r="N19" s="430" t="s">
        <v>1057</v>
      </c>
      <c r="O19" s="431" t="s">
        <v>443</v>
      </c>
      <c r="P19" s="432" t="s">
        <v>584</v>
      </c>
      <c r="Q19" s="431" t="s">
        <v>1058</v>
      </c>
      <c r="R19" s="433"/>
      <c r="S19" s="433"/>
      <c r="U19" s="369"/>
      <c r="V19" s="369"/>
      <c r="W19" s="369"/>
      <c r="X19" s="369"/>
      <c r="AB19" s="416"/>
      <c r="AC19" s="417"/>
      <c r="AD19" s="417"/>
      <c r="AE19" s="418"/>
      <c r="AF19" s="418"/>
      <c r="AG19" s="418"/>
      <c r="AH19" s="418"/>
      <c r="AI19" s="419"/>
      <c r="AJ19" s="420"/>
      <c r="AK19" s="420"/>
      <c r="AL19" s="420"/>
      <c r="AM19" s="420"/>
      <c r="AN19" s="421"/>
      <c r="AO19" s="422"/>
      <c r="AP19" s="423"/>
      <c r="AQ19" s="424"/>
    </row>
    <row r="20" spans="1:43" ht="39" customHeight="1" x14ac:dyDescent="0.2">
      <c r="A20" s="425">
        <v>5</v>
      </c>
      <c r="B20" s="426" t="s">
        <v>1066</v>
      </c>
      <c r="C20" s="426" t="s">
        <v>1067</v>
      </c>
      <c r="D20" s="712" t="s">
        <v>1068</v>
      </c>
      <c r="E20" s="712"/>
      <c r="F20" s="712"/>
      <c r="G20" s="712"/>
      <c r="H20" s="427">
        <v>8004</v>
      </c>
      <c r="I20" s="428">
        <v>1413.72</v>
      </c>
      <c r="J20" s="428">
        <f>ROUND(I20*1.1,2)</f>
        <v>1555.09</v>
      </c>
      <c r="K20" s="428">
        <f t="shared" si="0"/>
        <v>1413.72</v>
      </c>
      <c r="L20" s="428">
        <f t="shared" si="0"/>
        <v>1555.09</v>
      </c>
      <c r="M20" s="429" t="s">
        <v>1056</v>
      </c>
      <c r="N20" s="430" t="s">
        <v>1057</v>
      </c>
      <c r="O20" s="431" t="s">
        <v>443</v>
      </c>
      <c r="P20" s="432" t="s">
        <v>584</v>
      </c>
      <c r="Q20" s="431" t="s">
        <v>1058</v>
      </c>
      <c r="R20" s="433"/>
      <c r="S20" s="433"/>
      <c r="U20" s="369"/>
      <c r="V20" s="369"/>
      <c r="W20" s="369"/>
      <c r="X20" s="369"/>
      <c r="AB20" s="416"/>
      <c r="AC20" s="417"/>
      <c r="AD20" s="417"/>
      <c r="AE20" s="418"/>
      <c r="AF20" s="418"/>
      <c r="AG20" s="418"/>
      <c r="AH20" s="418"/>
      <c r="AI20" s="419"/>
      <c r="AJ20" s="420"/>
      <c r="AK20" s="420"/>
      <c r="AL20" s="420"/>
      <c r="AM20" s="420"/>
      <c r="AN20" s="421"/>
      <c r="AO20" s="422"/>
      <c r="AP20" s="423"/>
      <c r="AQ20" s="424"/>
    </row>
    <row r="21" spans="1:43" s="370" customFormat="1" x14ac:dyDescent="0.2">
      <c r="A21" s="434"/>
      <c r="B21" s="435" t="s">
        <v>1069</v>
      </c>
      <c r="C21" s="436"/>
      <c r="D21" s="437"/>
      <c r="E21" s="437"/>
      <c r="F21" s="437"/>
      <c r="G21" s="437"/>
      <c r="H21" s="438"/>
      <c r="I21" s="439"/>
      <c r="J21" s="439"/>
      <c r="K21" s="437"/>
      <c r="L21" s="437"/>
      <c r="M21" s="440"/>
      <c r="N21" s="440"/>
      <c r="O21" s="440"/>
      <c r="P21" s="440"/>
      <c r="Q21" s="441"/>
      <c r="R21" s="442"/>
      <c r="S21" s="442"/>
      <c r="U21" s="369"/>
      <c r="V21" s="369"/>
      <c r="W21" s="369"/>
      <c r="X21" s="369"/>
      <c r="AB21" s="424"/>
      <c r="AC21" s="443"/>
      <c r="AD21" s="444"/>
      <c r="AE21" s="424"/>
      <c r="AF21" s="424"/>
      <c r="AG21" s="424"/>
      <c r="AH21" s="424"/>
      <c r="AI21" s="419"/>
      <c r="AJ21" s="445"/>
      <c r="AK21" s="445"/>
      <c r="AL21" s="445"/>
      <c r="AM21" s="445"/>
      <c r="AN21" s="446"/>
      <c r="AO21" s="446"/>
      <c r="AP21" s="446"/>
      <c r="AQ21" s="422"/>
    </row>
    <row r="22" spans="1:43" ht="95.25" customHeight="1" x14ac:dyDescent="0.2">
      <c r="A22" s="447">
        <v>6</v>
      </c>
      <c r="B22" s="448" t="s">
        <v>1070</v>
      </c>
      <c r="C22" s="448" t="s">
        <v>1071</v>
      </c>
      <c r="D22" s="449" t="s">
        <v>1072</v>
      </c>
      <c r="E22" s="449" t="s">
        <v>1073</v>
      </c>
      <c r="F22" s="471"/>
      <c r="G22" s="471"/>
      <c r="H22" s="450">
        <v>8020</v>
      </c>
      <c r="I22" s="451">
        <v>480.54</v>
      </c>
      <c r="J22" s="451">
        <f>ROUND(I22*1.1,2)</f>
        <v>528.59</v>
      </c>
      <c r="K22" s="472"/>
      <c r="L22" s="472"/>
      <c r="M22" s="452" t="s">
        <v>1056</v>
      </c>
      <c r="N22" s="453" t="s">
        <v>1074</v>
      </c>
      <c r="O22" s="454" t="s">
        <v>1043</v>
      </c>
      <c r="P22" s="454" t="s">
        <v>585</v>
      </c>
      <c r="Q22" s="454" t="s">
        <v>1075</v>
      </c>
      <c r="R22" s="433"/>
      <c r="S22" s="433"/>
      <c r="U22" s="369"/>
      <c r="V22" s="369"/>
      <c r="W22" s="369"/>
      <c r="X22" s="369"/>
      <c r="AB22" s="416"/>
      <c r="AC22" s="417"/>
      <c r="AD22" s="417"/>
      <c r="AE22" s="424"/>
      <c r="AF22" s="424"/>
      <c r="AG22" s="424"/>
      <c r="AH22" s="424"/>
      <c r="AI22" s="419"/>
      <c r="AJ22" s="420"/>
      <c r="AK22" s="420"/>
      <c r="AL22" s="420"/>
      <c r="AM22" s="420"/>
      <c r="AN22" s="421"/>
      <c r="AO22" s="422"/>
      <c r="AP22" s="423"/>
      <c r="AQ22" s="424"/>
    </row>
    <row r="23" spans="1:43" ht="39" customHeight="1" x14ac:dyDescent="0.2">
      <c r="A23" s="425" t="s">
        <v>1076</v>
      </c>
      <c r="B23" s="426" t="s">
        <v>1077</v>
      </c>
      <c r="C23" s="426" t="s">
        <v>1078</v>
      </c>
      <c r="D23" s="432" t="s">
        <v>1079</v>
      </c>
      <c r="E23" s="432" t="s">
        <v>1080</v>
      </c>
      <c r="F23" s="455"/>
      <c r="G23" s="455"/>
      <c r="H23" s="427">
        <v>8021</v>
      </c>
      <c r="I23" s="428">
        <v>120.13</v>
      </c>
      <c r="J23" s="428">
        <f>ROUND(I23*1.1,2)</f>
        <v>132.13999999999999</v>
      </c>
      <c r="K23" s="456"/>
      <c r="L23" s="456"/>
      <c r="M23" s="429" t="s">
        <v>1056</v>
      </c>
      <c r="N23" s="430" t="s">
        <v>1057</v>
      </c>
      <c r="O23" s="431" t="s">
        <v>1043</v>
      </c>
      <c r="P23" s="432" t="s">
        <v>1058</v>
      </c>
      <c r="Q23" s="431" t="s">
        <v>1058</v>
      </c>
      <c r="R23" s="433"/>
      <c r="S23" s="433"/>
      <c r="U23" s="369"/>
      <c r="V23" s="369"/>
      <c r="W23" s="369"/>
      <c r="X23" s="369"/>
      <c r="AB23" s="416"/>
      <c r="AC23" s="417"/>
      <c r="AD23" s="417"/>
      <c r="AE23" s="424"/>
      <c r="AF23" s="424"/>
      <c r="AG23" s="424"/>
      <c r="AH23" s="424"/>
      <c r="AI23" s="419"/>
      <c r="AJ23" s="420"/>
      <c r="AK23" s="420"/>
      <c r="AL23" s="420"/>
      <c r="AM23" s="420"/>
      <c r="AN23" s="421"/>
      <c r="AO23" s="422"/>
      <c r="AP23" s="423"/>
      <c r="AQ23" s="424"/>
    </row>
    <row r="24" spans="1:43" ht="45" x14ac:dyDescent="0.2">
      <c r="A24" s="457">
        <v>7</v>
      </c>
      <c r="B24" s="458" t="s">
        <v>1081</v>
      </c>
      <c r="C24" s="458" t="s">
        <v>1071</v>
      </c>
      <c r="D24" s="455"/>
      <c r="E24" s="455"/>
      <c r="F24" s="459" t="s">
        <v>1082</v>
      </c>
      <c r="G24" s="459" t="s">
        <v>1083</v>
      </c>
      <c r="H24" s="460">
        <v>8022</v>
      </c>
      <c r="I24" s="456"/>
      <c r="J24" s="456"/>
      <c r="K24" s="461">
        <v>840.94</v>
      </c>
      <c r="L24" s="461">
        <f>ROUND(K24*1.1,2)</f>
        <v>925.03</v>
      </c>
      <c r="M24" s="462" t="s">
        <v>1056</v>
      </c>
      <c r="N24" s="463" t="s">
        <v>1074</v>
      </c>
      <c r="O24" s="464" t="s">
        <v>1043</v>
      </c>
      <c r="P24" s="464" t="s">
        <v>585</v>
      </c>
      <c r="Q24" s="464" t="s">
        <v>1075</v>
      </c>
      <c r="R24" s="433"/>
      <c r="S24" s="433"/>
      <c r="U24" s="369"/>
      <c r="V24" s="369"/>
      <c r="W24" s="369"/>
      <c r="X24" s="369"/>
      <c r="AB24" s="416"/>
      <c r="AC24" s="417"/>
      <c r="AD24" s="417"/>
      <c r="AE24" s="424"/>
      <c r="AF24" s="424"/>
      <c r="AG24" s="424"/>
      <c r="AH24" s="424"/>
      <c r="AI24" s="419"/>
      <c r="AJ24" s="420"/>
      <c r="AK24" s="420"/>
      <c r="AL24" s="420"/>
      <c r="AM24" s="420"/>
      <c r="AN24" s="421"/>
      <c r="AO24" s="422"/>
      <c r="AP24" s="423"/>
      <c r="AQ24" s="424"/>
    </row>
    <row r="25" spans="1:43" ht="45" x14ac:dyDescent="0.2">
      <c r="A25" s="457" t="s">
        <v>1084</v>
      </c>
      <c r="B25" s="458" t="s">
        <v>1085</v>
      </c>
      <c r="C25" s="458" t="s">
        <v>1086</v>
      </c>
      <c r="D25" s="455"/>
      <c r="E25" s="455"/>
      <c r="F25" s="459" t="s">
        <v>1087</v>
      </c>
      <c r="G25" s="459" t="s">
        <v>1088</v>
      </c>
      <c r="H25" s="460">
        <v>8023</v>
      </c>
      <c r="I25" s="456"/>
      <c r="J25" s="456"/>
      <c r="K25" s="461">
        <v>480.54</v>
      </c>
      <c r="L25" s="461">
        <f>ROUND(K25*1.1,2)</f>
        <v>528.59</v>
      </c>
      <c r="M25" s="462" t="s">
        <v>1056</v>
      </c>
      <c r="N25" s="463" t="s">
        <v>1089</v>
      </c>
      <c r="O25" s="464" t="s">
        <v>1043</v>
      </c>
      <c r="P25" s="464" t="s">
        <v>1058</v>
      </c>
      <c r="Q25" s="464" t="s">
        <v>1058</v>
      </c>
      <c r="R25" s="433"/>
      <c r="S25" s="433"/>
      <c r="U25" s="369"/>
      <c r="V25" s="369"/>
      <c r="W25" s="369"/>
      <c r="X25" s="369"/>
      <c r="AB25" s="416"/>
      <c r="AC25" s="417"/>
      <c r="AD25" s="417"/>
      <c r="AE25" s="424"/>
      <c r="AF25" s="424"/>
      <c r="AG25" s="424"/>
      <c r="AH25" s="424"/>
      <c r="AI25" s="419"/>
      <c r="AJ25" s="420"/>
      <c r="AK25" s="420"/>
      <c r="AL25" s="420"/>
      <c r="AM25" s="420"/>
      <c r="AN25" s="421"/>
      <c r="AO25" s="422"/>
      <c r="AP25" s="423"/>
      <c r="AQ25" s="424"/>
    </row>
    <row r="26" spans="1:43" ht="45" x14ac:dyDescent="0.2">
      <c r="A26" s="465">
        <v>8</v>
      </c>
      <c r="B26" s="466" t="s">
        <v>1090</v>
      </c>
      <c r="C26" s="466" t="s">
        <v>1091</v>
      </c>
      <c r="D26" s="459" t="s">
        <v>1092</v>
      </c>
      <c r="E26" s="459" t="s">
        <v>1093</v>
      </c>
      <c r="F26" s="455"/>
      <c r="G26" s="455"/>
      <c r="H26" s="460">
        <v>8024</v>
      </c>
      <c r="I26" s="461">
        <v>480.54</v>
      </c>
      <c r="J26" s="461">
        <f>ROUND(I26*1.1,2)</f>
        <v>528.59</v>
      </c>
      <c r="K26" s="456"/>
      <c r="L26" s="456"/>
      <c r="M26" s="462" t="s">
        <v>1056</v>
      </c>
      <c r="N26" s="463" t="s">
        <v>1074</v>
      </c>
      <c r="O26" s="464" t="s">
        <v>1043</v>
      </c>
      <c r="P26" s="464" t="s">
        <v>585</v>
      </c>
      <c r="Q26" s="464" t="s">
        <v>1075</v>
      </c>
      <c r="R26" s="433"/>
      <c r="S26" s="433"/>
      <c r="U26" s="369"/>
      <c r="V26" s="369"/>
      <c r="W26" s="369"/>
      <c r="X26" s="369"/>
      <c r="AB26" s="416"/>
      <c r="AC26" s="417"/>
      <c r="AD26" s="417"/>
      <c r="AE26" s="424"/>
      <c r="AF26" s="424"/>
      <c r="AG26" s="424"/>
      <c r="AH26" s="424"/>
      <c r="AI26" s="419"/>
      <c r="AJ26" s="420"/>
      <c r="AK26" s="420"/>
      <c r="AL26" s="420"/>
      <c r="AM26" s="420"/>
      <c r="AN26" s="421"/>
      <c r="AO26" s="422"/>
      <c r="AP26" s="423"/>
      <c r="AQ26" s="424"/>
    </row>
    <row r="27" spans="1:43" ht="33.75" x14ac:dyDescent="0.2">
      <c r="A27" s="425" t="s">
        <v>1094</v>
      </c>
      <c r="B27" s="426" t="s">
        <v>1095</v>
      </c>
      <c r="C27" s="426" t="s">
        <v>1096</v>
      </c>
      <c r="D27" s="432" t="s">
        <v>1097</v>
      </c>
      <c r="E27" s="432" t="s">
        <v>1098</v>
      </c>
      <c r="F27" s="455"/>
      <c r="G27" s="455"/>
      <c r="H27" s="427">
        <v>8025</v>
      </c>
      <c r="I27" s="428">
        <v>120.13</v>
      </c>
      <c r="J27" s="428">
        <f>ROUND(I27*1.1,2)</f>
        <v>132.13999999999999</v>
      </c>
      <c r="K27" s="456"/>
      <c r="L27" s="456"/>
      <c r="M27" s="429" t="s">
        <v>1056</v>
      </c>
      <c r="N27" s="430" t="s">
        <v>1057</v>
      </c>
      <c r="O27" s="431" t="s">
        <v>1043</v>
      </c>
      <c r="P27" s="432" t="s">
        <v>1058</v>
      </c>
      <c r="Q27" s="431" t="s">
        <v>1058</v>
      </c>
      <c r="R27" s="433"/>
      <c r="S27" s="433"/>
      <c r="U27" s="369"/>
      <c r="V27" s="369"/>
      <c r="W27" s="369"/>
      <c r="X27" s="369"/>
      <c r="AB27" s="416"/>
      <c r="AC27" s="417"/>
      <c r="AD27" s="417"/>
      <c r="AE27" s="424"/>
      <c r="AF27" s="424"/>
      <c r="AG27" s="424"/>
      <c r="AH27" s="424"/>
      <c r="AI27" s="419"/>
      <c r="AJ27" s="420"/>
      <c r="AK27" s="420"/>
      <c r="AL27" s="420"/>
      <c r="AM27" s="420"/>
      <c r="AN27" s="421"/>
      <c r="AO27" s="422"/>
      <c r="AP27" s="423"/>
      <c r="AQ27" s="424"/>
    </row>
    <row r="28" spans="1:43" ht="45" x14ac:dyDescent="0.2">
      <c r="A28" s="465">
        <v>9</v>
      </c>
      <c r="B28" s="466" t="s">
        <v>1099</v>
      </c>
      <c r="C28" s="466" t="s">
        <v>1091</v>
      </c>
      <c r="D28" s="455"/>
      <c r="E28" s="455"/>
      <c r="F28" s="459" t="s">
        <v>1100</v>
      </c>
      <c r="G28" s="459" t="s">
        <v>1101</v>
      </c>
      <c r="H28" s="460">
        <v>8026</v>
      </c>
      <c r="I28" s="456"/>
      <c r="J28" s="456"/>
      <c r="K28" s="461">
        <v>840.94</v>
      </c>
      <c r="L28" s="461">
        <f>ROUND(K28*1.1,2)</f>
        <v>925.03</v>
      </c>
      <c r="M28" s="462" t="s">
        <v>1056</v>
      </c>
      <c r="N28" s="463" t="s">
        <v>1074</v>
      </c>
      <c r="O28" s="464" t="s">
        <v>1043</v>
      </c>
      <c r="P28" s="464" t="s">
        <v>585</v>
      </c>
      <c r="Q28" s="464" t="s">
        <v>1075</v>
      </c>
      <c r="R28" s="433"/>
      <c r="S28" s="433"/>
      <c r="U28" s="369"/>
      <c r="V28" s="369"/>
      <c r="W28" s="369"/>
      <c r="X28" s="369"/>
      <c r="AB28" s="416"/>
      <c r="AC28" s="417"/>
      <c r="AD28" s="417"/>
      <c r="AE28" s="424"/>
      <c r="AF28" s="424"/>
      <c r="AG28" s="424"/>
      <c r="AH28" s="424"/>
      <c r="AI28" s="419"/>
      <c r="AJ28" s="420"/>
      <c r="AK28" s="420"/>
      <c r="AL28" s="420"/>
      <c r="AM28" s="420"/>
      <c r="AN28" s="421"/>
      <c r="AO28" s="422"/>
      <c r="AP28" s="423"/>
      <c r="AQ28" s="424"/>
    </row>
    <row r="29" spans="1:43" ht="45" x14ac:dyDescent="0.2">
      <c r="A29" s="457" t="s">
        <v>1102</v>
      </c>
      <c r="B29" s="458" t="s">
        <v>1103</v>
      </c>
      <c r="C29" s="458" t="s">
        <v>1096</v>
      </c>
      <c r="D29" s="455"/>
      <c r="E29" s="455"/>
      <c r="F29" s="459" t="s">
        <v>1104</v>
      </c>
      <c r="G29" s="459" t="s">
        <v>1105</v>
      </c>
      <c r="H29" s="460">
        <v>8027</v>
      </c>
      <c r="I29" s="456"/>
      <c r="J29" s="456"/>
      <c r="K29" s="461">
        <v>480.54</v>
      </c>
      <c r="L29" s="461">
        <f>ROUND(K29*1.1,2)</f>
        <v>528.59</v>
      </c>
      <c r="M29" s="462" t="s">
        <v>1056</v>
      </c>
      <c r="N29" s="463" t="s">
        <v>1089</v>
      </c>
      <c r="O29" s="464" t="s">
        <v>1043</v>
      </c>
      <c r="P29" s="464" t="s">
        <v>1058</v>
      </c>
      <c r="Q29" s="464" t="s">
        <v>1058</v>
      </c>
      <c r="R29" s="433"/>
      <c r="S29" s="433"/>
      <c r="U29" s="369"/>
      <c r="V29" s="369"/>
      <c r="W29" s="369"/>
      <c r="X29" s="369"/>
      <c r="AB29" s="416"/>
      <c r="AC29" s="417"/>
      <c r="AD29" s="417"/>
      <c r="AE29" s="424"/>
      <c r="AF29" s="424"/>
      <c r="AG29" s="424"/>
      <c r="AH29" s="424"/>
      <c r="AI29" s="419"/>
      <c r="AJ29" s="420"/>
      <c r="AK29" s="420"/>
      <c r="AL29" s="420"/>
      <c r="AM29" s="420"/>
      <c r="AN29" s="421"/>
      <c r="AO29" s="422"/>
      <c r="AP29" s="423"/>
      <c r="AQ29" s="424"/>
    </row>
    <row r="30" spans="1:43" ht="78.75" customHeight="1" x14ac:dyDescent="0.2">
      <c r="A30" s="465" t="s">
        <v>1106</v>
      </c>
      <c r="B30" s="466" t="s">
        <v>1107</v>
      </c>
      <c r="C30" s="466" t="s">
        <v>1108</v>
      </c>
      <c r="D30" s="467" t="s">
        <v>1109</v>
      </c>
      <c r="E30" s="467" t="s">
        <v>1110</v>
      </c>
      <c r="F30" s="467" t="s">
        <v>1111</v>
      </c>
      <c r="G30" s="467" t="s">
        <v>1112</v>
      </c>
      <c r="H30" s="468">
        <v>8033</v>
      </c>
      <c r="I30" s="461">
        <v>120.13</v>
      </c>
      <c r="J30" s="461">
        <f>ROUND(I30*1.1,2)</f>
        <v>132.13999999999999</v>
      </c>
      <c r="K30" s="461">
        <f>I30</f>
        <v>120.13</v>
      </c>
      <c r="L30" s="461">
        <f>J30</f>
        <v>132.13999999999999</v>
      </c>
      <c r="M30" s="462" t="s">
        <v>1056</v>
      </c>
      <c r="N30" s="463" t="s">
        <v>1113</v>
      </c>
      <c r="O30" s="464" t="s">
        <v>1043</v>
      </c>
      <c r="P30" s="464" t="s">
        <v>585</v>
      </c>
      <c r="Q30" s="464" t="s">
        <v>1075</v>
      </c>
      <c r="R30" s="433"/>
      <c r="S30" s="433"/>
      <c r="U30" s="369"/>
      <c r="V30" s="369"/>
      <c r="W30" s="369"/>
      <c r="X30" s="369"/>
      <c r="AB30" s="416"/>
      <c r="AC30" s="417"/>
      <c r="AD30" s="417"/>
      <c r="AE30" s="424"/>
      <c r="AF30" s="424"/>
      <c r="AG30" s="424"/>
      <c r="AH30" s="424"/>
      <c r="AI30" s="419"/>
      <c r="AJ30" s="420"/>
      <c r="AK30" s="420"/>
      <c r="AL30" s="420"/>
      <c r="AM30" s="420"/>
      <c r="AN30" s="421"/>
      <c r="AO30" s="422"/>
      <c r="AP30" s="423"/>
      <c r="AQ30" s="424"/>
    </row>
    <row r="31" spans="1:43" s="370" customFormat="1" x14ac:dyDescent="0.2">
      <c r="A31" s="434"/>
      <c r="B31" s="435" t="s">
        <v>1114</v>
      </c>
      <c r="C31" s="436"/>
      <c r="D31" s="437"/>
      <c r="E31" s="437"/>
      <c r="F31" s="437"/>
      <c r="G31" s="437"/>
      <c r="H31" s="438"/>
      <c r="I31" s="439"/>
      <c r="J31" s="439"/>
      <c r="K31" s="437"/>
      <c r="L31" s="437"/>
      <c r="M31" s="440"/>
      <c r="N31" s="440"/>
      <c r="O31" s="440"/>
      <c r="P31" s="440"/>
      <c r="Q31" s="441"/>
      <c r="R31" s="442"/>
      <c r="S31" s="442"/>
      <c r="U31" s="369"/>
      <c r="V31" s="369"/>
      <c r="W31" s="369"/>
      <c r="X31" s="369"/>
      <c r="AB31" s="424"/>
      <c r="AC31" s="443"/>
      <c r="AD31" s="444"/>
      <c r="AE31" s="424"/>
      <c r="AF31" s="424"/>
      <c r="AG31" s="424"/>
      <c r="AH31" s="424"/>
      <c r="AI31" s="419"/>
      <c r="AJ31" s="445"/>
      <c r="AK31" s="445"/>
      <c r="AL31" s="445"/>
      <c r="AM31" s="445"/>
      <c r="AN31" s="446"/>
      <c r="AO31" s="446"/>
      <c r="AP31" s="446"/>
      <c r="AQ31" s="422"/>
    </row>
    <row r="32" spans="1:43" ht="78" customHeight="1" x14ac:dyDescent="0.2">
      <c r="A32" s="406">
        <v>10</v>
      </c>
      <c r="B32" s="469" t="s">
        <v>1115</v>
      </c>
      <c r="C32" s="470" t="s">
        <v>1116</v>
      </c>
      <c r="D32" s="413" t="s">
        <v>1117</v>
      </c>
      <c r="E32" s="413" t="s">
        <v>1118</v>
      </c>
      <c r="F32" s="471"/>
      <c r="G32" s="471"/>
      <c r="H32" s="408">
        <v>8040</v>
      </c>
      <c r="I32" s="409">
        <v>300.33999999999997</v>
      </c>
      <c r="J32" s="409">
        <f>ROUND(I32*1.1,2)</f>
        <v>330.37</v>
      </c>
      <c r="K32" s="472"/>
      <c r="L32" s="472"/>
      <c r="M32" s="410" t="s">
        <v>1056</v>
      </c>
      <c r="N32" s="411" t="s">
        <v>1057</v>
      </c>
      <c r="O32" s="412" t="s">
        <v>1043</v>
      </c>
      <c r="P32" s="413" t="s">
        <v>584</v>
      </c>
      <c r="Q32" s="473" t="s">
        <v>1119</v>
      </c>
      <c r="R32" s="433"/>
      <c r="S32" s="433"/>
      <c r="U32" s="369"/>
      <c r="V32" s="369"/>
      <c r="W32" s="369"/>
      <c r="X32" s="369"/>
      <c r="AB32" s="416"/>
      <c r="AC32" s="474"/>
      <c r="AD32" s="474"/>
      <c r="AE32" s="424"/>
      <c r="AF32" s="424"/>
      <c r="AG32" s="424"/>
      <c r="AH32" s="424"/>
      <c r="AI32" s="419"/>
      <c r="AJ32" s="420"/>
      <c r="AK32" s="420"/>
      <c r="AL32" s="420"/>
      <c r="AM32" s="420"/>
      <c r="AN32" s="421"/>
      <c r="AO32" s="422"/>
      <c r="AP32" s="423"/>
      <c r="AQ32" s="424"/>
    </row>
    <row r="33" spans="1:43" ht="48.75" customHeight="1" x14ac:dyDescent="0.2">
      <c r="A33" s="425" t="s">
        <v>1120</v>
      </c>
      <c r="B33" s="475" t="s">
        <v>1121</v>
      </c>
      <c r="C33" s="476" t="s">
        <v>1122</v>
      </c>
      <c r="D33" s="432" t="s">
        <v>1123</v>
      </c>
      <c r="E33" s="432" t="s">
        <v>1124</v>
      </c>
      <c r="F33" s="455"/>
      <c r="G33" s="455"/>
      <c r="H33" s="427">
        <v>8041</v>
      </c>
      <c r="I33" s="428">
        <v>120.13</v>
      </c>
      <c r="J33" s="428">
        <f>ROUND(I33*1.1,2)</f>
        <v>132.13999999999999</v>
      </c>
      <c r="K33" s="456"/>
      <c r="L33" s="456"/>
      <c r="M33" s="429" t="s">
        <v>1056</v>
      </c>
      <c r="N33" s="430" t="s">
        <v>1057</v>
      </c>
      <c r="O33" s="431" t="s">
        <v>1043</v>
      </c>
      <c r="P33" s="432" t="s">
        <v>1058</v>
      </c>
      <c r="Q33" s="477" t="s">
        <v>1058</v>
      </c>
      <c r="R33" s="433"/>
      <c r="S33" s="433"/>
      <c r="U33" s="369"/>
      <c r="V33" s="369"/>
      <c r="W33" s="369"/>
      <c r="X33" s="369"/>
      <c r="AB33" s="416"/>
      <c r="AC33" s="474"/>
      <c r="AD33" s="474"/>
      <c r="AE33" s="424"/>
      <c r="AF33" s="424"/>
      <c r="AG33" s="424"/>
      <c r="AH33" s="424"/>
      <c r="AI33" s="419"/>
      <c r="AJ33" s="420"/>
      <c r="AK33" s="420"/>
      <c r="AL33" s="420"/>
      <c r="AM33" s="420"/>
      <c r="AN33" s="421"/>
      <c r="AO33" s="422"/>
      <c r="AP33" s="423"/>
      <c r="AQ33" s="424"/>
    </row>
    <row r="34" spans="1:43" s="587" customFormat="1" ht="78" customHeight="1" x14ac:dyDescent="0.2">
      <c r="A34" s="588">
        <v>11</v>
      </c>
      <c r="B34" s="588" t="s">
        <v>1335</v>
      </c>
      <c r="C34" s="588" t="s">
        <v>1116</v>
      </c>
      <c r="D34" s="590"/>
      <c r="E34" s="590"/>
      <c r="F34" s="523" t="s">
        <v>1340</v>
      </c>
      <c r="G34" s="523" t="s">
        <v>1341</v>
      </c>
      <c r="H34" s="523">
        <v>8042</v>
      </c>
      <c r="I34" s="591"/>
      <c r="J34" s="591"/>
      <c r="K34" s="589">
        <v>660.74</v>
      </c>
      <c r="L34" s="589">
        <f>ROUND(K34*1.1,2)</f>
        <v>726.81</v>
      </c>
      <c r="M34" s="523" t="s">
        <v>1056</v>
      </c>
      <c r="N34" s="523" t="s">
        <v>1350</v>
      </c>
      <c r="O34" s="523" t="s">
        <v>1043</v>
      </c>
      <c r="P34" s="523" t="s">
        <v>584</v>
      </c>
      <c r="Q34" s="523" t="s">
        <v>1119</v>
      </c>
      <c r="R34" s="433"/>
      <c r="S34" s="433"/>
      <c r="U34" s="369"/>
      <c r="V34" s="369"/>
      <c r="W34" s="369"/>
      <c r="X34" s="369"/>
      <c r="AB34" s="416"/>
      <c r="AC34" s="474"/>
      <c r="AD34" s="474"/>
      <c r="AE34" s="586"/>
      <c r="AF34" s="586"/>
      <c r="AG34" s="586"/>
      <c r="AH34" s="586"/>
      <c r="AI34" s="419"/>
      <c r="AJ34" s="420"/>
      <c r="AK34" s="420"/>
      <c r="AL34" s="420"/>
      <c r="AM34" s="420"/>
      <c r="AN34" s="421"/>
      <c r="AO34" s="422"/>
      <c r="AP34" s="423"/>
      <c r="AQ34" s="586"/>
    </row>
    <row r="35" spans="1:43" s="587" customFormat="1" ht="33.75" x14ac:dyDescent="0.2">
      <c r="A35" s="588" t="s">
        <v>1336</v>
      </c>
      <c r="B35" s="588" t="s">
        <v>1337</v>
      </c>
      <c r="C35" s="588" t="s">
        <v>1122</v>
      </c>
      <c r="D35" s="590"/>
      <c r="E35" s="590"/>
      <c r="F35" s="523" t="s">
        <v>1342</v>
      </c>
      <c r="G35" s="523" t="s">
        <v>1343</v>
      </c>
      <c r="H35" s="523">
        <v>8043</v>
      </c>
      <c r="I35" s="591"/>
      <c r="J35" s="591"/>
      <c r="K35" s="589">
        <v>480.54</v>
      </c>
      <c r="L35" s="589">
        <f>ROUND(K35*1.1,2)</f>
        <v>528.59</v>
      </c>
      <c r="M35" s="523" t="s">
        <v>1056</v>
      </c>
      <c r="N35" s="523" t="s">
        <v>1351</v>
      </c>
      <c r="O35" s="523" t="s">
        <v>1043</v>
      </c>
      <c r="P35" s="523" t="s">
        <v>1058</v>
      </c>
      <c r="Q35" s="523" t="s">
        <v>1058</v>
      </c>
      <c r="R35" s="433"/>
      <c r="S35" s="433"/>
      <c r="U35" s="369"/>
      <c r="V35" s="369"/>
      <c r="W35" s="369"/>
      <c r="X35" s="369"/>
      <c r="AB35" s="416"/>
      <c r="AC35" s="474"/>
      <c r="AD35" s="474"/>
      <c r="AE35" s="586"/>
      <c r="AF35" s="586"/>
      <c r="AG35" s="586"/>
      <c r="AH35" s="586"/>
      <c r="AI35" s="419"/>
      <c r="AJ35" s="420"/>
      <c r="AK35" s="420"/>
      <c r="AL35" s="420"/>
      <c r="AM35" s="420"/>
      <c r="AN35" s="421"/>
      <c r="AO35" s="422"/>
      <c r="AP35" s="423"/>
      <c r="AQ35" s="586"/>
    </row>
    <row r="36" spans="1:43" s="587" customFormat="1" ht="63" customHeight="1" x14ac:dyDescent="0.2">
      <c r="A36" s="588" t="s">
        <v>1338</v>
      </c>
      <c r="B36" s="588" t="s">
        <v>1339</v>
      </c>
      <c r="C36" s="588" t="s">
        <v>1352</v>
      </c>
      <c r="D36" s="523" t="s">
        <v>1344</v>
      </c>
      <c r="E36" s="523" t="s">
        <v>1345</v>
      </c>
      <c r="F36" s="523" t="s">
        <v>1346</v>
      </c>
      <c r="G36" s="523" t="s">
        <v>1347</v>
      </c>
      <c r="H36" s="523">
        <v>8039</v>
      </c>
      <c r="I36" s="589">
        <v>60.07</v>
      </c>
      <c r="J36" s="589">
        <f>ROUND(I36*1.1,2)</f>
        <v>66.08</v>
      </c>
      <c r="K36" s="589">
        <f>I36</f>
        <v>60.07</v>
      </c>
      <c r="L36" s="589">
        <f>J36</f>
        <v>66.08</v>
      </c>
      <c r="M36" s="523" t="s">
        <v>1056</v>
      </c>
      <c r="N36" s="523" t="s">
        <v>1350</v>
      </c>
      <c r="O36" s="523" t="s">
        <v>1043</v>
      </c>
      <c r="P36" s="523" t="s">
        <v>1058</v>
      </c>
      <c r="Q36" s="523" t="s">
        <v>1119</v>
      </c>
      <c r="R36" s="433"/>
      <c r="S36" s="433"/>
      <c r="U36" s="369"/>
      <c r="V36" s="369"/>
      <c r="W36" s="369"/>
      <c r="X36" s="369"/>
      <c r="AB36" s="416"/>
      <c r="AC36" s="474"/>
      <c r="AD36" s="474"/>
      <c r="AE36" s="586"/>
      <c r="AF36" s="586"/>
      <c r="AG36" s="586"/>
      <c r="AH36" s="586"/>
      <c r="AI36" s="419"/>
      <c r="AJ36" s="420"/>
      <c r="AK36" s="420"/>
      <c r="AL36" s="420"/>
      <c r="AM36" s="420"/>
      <c r="AN36" s="421"/>
      <c r="AO36" s="422"/>
      <c r="AP36" s="423"/>
      <c r="AQ36" s="586"/>
    </row>
    <row r="37" spans="1:43" ht="68.25" customHeight="1" x14ac:dyDescent="0.2">
      <c r="A37" s="457">
        <v>12</v>
      </c>
      <c r="B37" s="478" t="s">
        <v>1125</v>
      </c>
      <c r="C37" s="458" t="s">
        <v>1126</v>
      </c>
      <c r="D37" s="459" t="s">
        <v>1127</v>
      </c>
      <c r="E37" s="459" t="s">
        <v>1128</v>
      </c>
      <c r="F37" s="455"/>
      <c r="G37" s="455"/>
      <c r="H37" s="460">
        <v>8044</v>
      </c>
      <c r="I37" s="461">
        <v>100.66</v>
      </c>
      <c r="J37" s="461">
        <f>ROUND(I37*1.1,2)</f>
        <v>110.73</v>
      </c>
      <c r="K37" s="456"/>
      <c r="L37" s="456"/>
      <c r="M37" s="462" t="s">
        <v>1056</v>
      </c>
      <c r="N37" s="463" t="s">
        <v>1129</v>
      </c>
      <c r="O37" s="464" t="s">
        <v>1043</v>
      </c>
      <c r="P37" s="464" t="s">
        <v>584</v>
      </c>
      <c r="Q37" s="464" t="s">
        <v>1130</v>
      </c>
      <c r="R37" s="433"/>
      <c r="S37" s="433"/>
      <c r="U37" s="369"/>
      <c r="V37" s="369"/>
      <c r="W37" s="369"/>
      <c r="X37" s="369"/>
      <c r="AB37" s="416"/>
      <c r="AC37" s="474"/>
      <c r="AD37" s="417"/>
      <c r="AE37" s="424"/>
      <c r="AF37" s="424"/>
      <c r="AG37" s="424"/>
      <c r="AH37" s="424"/>
      <c r="AI37" s="419"/>
      <c r="AJ37" s="420"/>
      <c r="AK37" s="420"/>
      <c r="AL37" s="420"/>
      <c r="AM37" s="420"/>
      <c r="AN37" s="421"/>
      <c r="AO37" s="422"/>
      <c r="AP37" s="423"/>
      <c r="AQ37" s="424"/>
    </row>
    <row r="38" spans="1:43" ht="45" x14ac:dyDescent="0.2">
      <c r="A38" s="457" t="s">
        <v>1131</v>
      </c>
      <c r="B38" s="478" t="s">
        <v>1132</v>
      </c>
      <c r="C38" s="458" t="s">
        <v>1133</v>
      </c>
      <c r="D38" s="459" t="s">
        <v>1134</v>
      </c>
      <c r="E38" s="459" t="s">
        <v>1135</v>
      </c>
      <c r="F38" s="455"/>
      <c r="G38" s="455"/>
      <c r="H38" s="460">
        <v>8045</v>
      </c>
      <c r="I38" s="461">
        <v>40.020000000000003</v>
      </c>
      <c r="J38" s="461">
        <f>ROUND(I38*1.1,2)</f>
        <v>44.02</v>
      </c>
      <c r="K38" s="456"/>
      <c r="L38" s="456"/>
      <c r="M38" s="462" t="s">
        <v>1056</v>
      </c>
      <c r="N38" s="463" t="s">
        <v>1089</v>
      </c>
      <c r="O38" s="464" t="s">
        <v>1043</v>
      </c>
      <c r="P38" s="464" t="s">
        <v>1058</v>
      </c>
      <c r="Q38" s="464" t="s">
        <v>1058</v>
      </c>
      <c r="R38" s="433"/>
      <c r="S38" s="433"/>
      <c r="U38" s="369"/>
      <c r="V38" s="369"/>
      <c r="W38" s="369"/>
      <c r="X38" s="369"/>
      <c r="AB38" s="416"/>
      <c r="AC38" s="474"/>
      <c r="AD38" s="417"/>
      <c r="AE38" s="424"/>
      <c r="AF38" s="424"/>
      <c r="AG38" s="424"/>
      <c r="AH38" s="424"/>
      <c r="AI38" s="419"/>
      <c r="AJ38" s="420"/>
      <c r="AK38" s="420"/>
      <c r="AL38" s="420"/>
      <c r="AM38" s="420"/>
      <c r="AN38" s="421"/>
      <c r="AO38" s="422"/>
      <c r="AP38" s="423"/>
      <c r="AQ38" s="424"/>
    </row>
    <row r="39" spans="1:43" ht="66.75" customHeight="1" x14ac:dyDescent="0.2">
      <c r="A39" s="457">
        <v>13</v>
      </c>
      <c r="B39" s="478" t="s">
        <v>1136</v>
      </c>
      <c r="C39" s="458" t="s">
        <v>1126</v>
      </c>
      <c r="D39" s="455"/>
      <c r="E39" s="455"/>
      <c r="F39" s="459" t="s">
        <v>1137</v>
      </c>
      <c r="G39" s="459" t="s">
        <v>1138</v>
      </c>
      <c r="H39" s="460">
        <v>8046</v>
      </c>
      <c r="I39" s="456"/>
      <c r="J39" s="456"/>
      <c r="K39" s="461">
        <v>600.66999999999996</v>
      </c>
      <c r="L39" s="461">
        <f>ROUND(K39*1.1,2)</f>
        <v>660.74</v>
      </c>
      <c r="M39" s="462" t="s">
        <v>1056</v>
      </c>
      <c r="N39" s="463" t="s">
        <v>1139</v>
      </c>
      <c r="O39" s="464" t="s">
        <v>1043</v>
      </c>
      <c r="P39" s="464" t="s">
        <v>584</v>
      </c>
      <c r="Q39" s="464" t="s">
        <v>1130</v>
      </c>
      <c r="R39" s="433"/>
      <c r="S39" s="433"/>
      <c r="U39" s="369"/>
      <c r="V39" s="369"/>
      <c r="W39" s="369"/>
      <c r="X39" s="369"/>
      <c r="AB39" s="416"/>
      <c r="AC39" s="474"/>
      <c r="AD39" s="417"/>
      <c r="AE39" s="424"/>
      <c r="AF39" s="424"/>
      <c r="AG39" s="424"/>
      <c r="AH39" s="424"/>
      <c r="AI39" s="419"/>
      <c r="AJ39" s="420"/>
      <c r="AK39" s="420"/>
      <c r="AL39" s="420"/>
      <c r="AM39" s="420"/>
      <c r="AN39" s="421"/>
      <c r="AO39" s="422"/>
      <c r="AP39" s="423"/>
      <c r="AQ39" s="424"/>
    </row>
    <row r="40" spans="1:43" ht="45" x14ac:dyDescent="0.2">
      <c r="A40" s="457" t="s">
        <v>1140</v>
      </c>
      <c r="B40" s="478" t="s">
        <v>1141</v>
      </c>
      <c r="C40" s="458" t="s">
        <v>1133</v>
      </c>
      <c r="D40" s="455"/>
      <c r="E40" s="455"/>
      <c r="F40" s="459" t="s">
        <v>1142</v>
      </c>
      <c r="G40" s="459" t="s">
        <v>1143</v>
      </c>
      <c r="H40" s="460">
        <v>8047</v>
      </c>
      <c r="I40" s="456"/>
      <c r="J40" s="456"/>
      <c r="K40" s="461">
        <v>480.54</v>
      </c>
      <c r="L40" s="461">
        <f>ROUND(K40*1.1,2)</f>
        <v>528.59</v>
      </c>
      <c r="M40" s="462" t="s">
        <v>1056</v>
      </c>
      <c r="N40" s="463" t="s">
        <v>1089</v>
      </c>
      <c r="O40" s="464" t="s">
        <v>1043</v>
      </c>
      <c r="P40" s="464" t="s">
        <v>1058</v>
      </c>
      <c r="Q40" s="464" t="s">
        <v>1058</v>
      </c>
      <c r="R40" s="433"/>
      <c r="S40" s="433"/>
      <c r="U40" s="369"/>
      <c r="V40" s="369"/>
      <c r="W40" s="369"/>
      <c r="X40" s="369"/>
      <c r="AB40" s="416"/>
      <c r="AC40" s="474"/>
      <c r="AD40" s="417"/>
      <c r="AE40" s="424"/>
      <c r="AF40" s="424"/>
      <c r="AG40" s="424"/>
      <c r="AH40" s="424"/>
      <c r="AI40" s="419"/>
      <c r="AJ40" s="420"/>
      <c r="AK40" s="420"/>
      <c r="AL40" s="420"/>
      <c r="AM40" s="420"/>
      <c r="AN40" s="421"/>
      <c r="AO40" s="422"/>
      <c r="AP40" s="423"/>
      <c r="AQ40" s="424"/>
    </row>
    <row r="41" spans="1:43" ht="63.75" customHeight="1" x14ac:dyDescent="0.2">
      <c r="A41" s="457">
        <v>14</v>
      </c>
      <c r="B41" s="478" t="s">
        <v>1144</v>
      </c>
      <c r="C41" s="458" t="s">
        <v>1145</v>
      </c>
      <c r="D41" s="459" t="s">
        <v>1146</v>
      </c>
      <c r="E41" s="459" t="s">
        <v>1147</v>
      </c>
      <c r="F41" s="455"/>
      <c r="G41" s="455"/>
      <c r="H41" s="460">
        <v>8048</v>
      </c>
      <c r="I41" s="461">
        <v>80.040000000000006</v>
      </c>
      <c r="J41" s="461">
        <f>ROUND(I41*1.1,2)</f>
        <v>88.04</v>
      </c>
      <c r="K41" s="456"/>
      <c r="L41" s="456"/>
      <c r="M41" s="462" t="s">
        <v>1056</v>
      </c>
      <c r="N41" s="463" t="s">
        <v>1129</v>
      </c>
      <c r="O41" s="464" t="s">
        <v>1043</v>
      </c>
      <c r="P41" s="464" t="s">
        <v>584</v>
      </c>
      <c r="Q41" s="464" t="s">
        <v>1148</v>
      </c>
      <c r="R41" s="433"/>
      <c r="S41" s="433"/>
      <c r="U41" s="369"/>
      <c r="V41" s="369"/>
      <c r="W41" s="369"/>
      <c r="X41" s="369"/>
      <c r="AB41" s="416"/>
      <c r="AC41" s="474"/>
      <c r="AD41" s="417"/>
      <c r="AE41" s="424"/>
      <c r="AF41" s="424"/>
      <c r="AG41" s="424"/>
      <c r="AH41" s="424"/>
      <c r="AI41" s="419"/>
      <c r="AJ41" s="420"/>
      <c r="AK41" s="420"/>
      <c r="AL41" s="420"/>
      <c r="AM41" s="420"/>
      <c r="AN41" s="421"/>
      <c r="AO41" s="422"/>
      <c r="AP41" s="423"/>
      <c r="AQ41" s="424"/>
    </row>
    <row r="42" spans="1:43" ht="33.75" x14ac:dyDescent="0.2">
      <c r="A42" s="457" t="s">
        <v>1149</v>
      </c>
      <c r="B42" s="478" t="s">
        <v>1150</v>
      </c>
      <c r="C42" s="458" t="s">
        <v>1151</v>
      </c>
      <c r="D42" s="459" t="s">
        <v>1152</v>
      </c>
      <c r="E42" s="459" t="s">
        <v>1153</v>
      </c>
      <c r="F42" s="455"/>
      <c r="G42" s="455"/>
      <c r="H42" s="460">
        <v>2050</v>
      </c>
      <c r="I42" s="461">
        <v>80.040000000000006</v>
      </c>
      <c r="J42" s="461">
        <f>ROUND(I42*1.1,2)</f>
        <v>88.04</v>
      </c>
      <c r="K42" s="456"/>
      <c r="L42" s="456"/>
      <c r="M42" s="462" t="s">
        <v>1056</v>
      </c>
      <c r="N42" s="463" t="s">
        <v>1154</v>
      </c>
      <c r="O42" s="464" t="s">
        <v>1043</v>
      </c>
      <c r="P42" s="464" t="s">
        <v>584</v>
      </c>
      <c r="Q42" s="464" t="s">
        <v>1148</v>
      </c>
      <c r="R42" s="433"/>
      <c r="S42" s="433"/>
      <c r="U42" s="369"/>
      <c r="V42" s="369"/>
      <c r="W42" s="369"/>
      <c r="X42" s="369"/>
      <c r="AB42" s="416"/>
      <c r="AC42" s="474"/>
      <c r="AD42" s="417"/>
      <c r="AE42" s="424"/>
      <c r="AF42" s="424"/>
      <c r="AG42" s="424"/>
      <c r="AH42" s="424"/>
      <c r="AI42" s="419"/>
      <c r="AJ42" s="420"/>
      <c r="AK42" s="420"/>
      <c r="AL42" s="420"/>
      <c r="AM42" s="420"/>
      <c r="AN42" s="421"/>
      <c r="AO42" s="422"/>
      <c r="AP42" s="423"/>
      <c r="AQ42" s="424"/>
    </row>
    <row r="43" spans="1:43" ht="45" x14ac:dyDescent="0.2">
      <c r="A43" s="457" t="s">
        <v>1155</v>
      </c>
      <c r="B43" s="478" t="s">
        <v>1156</v>
      </c>
      <c r="C43" s="458" t="s">
        <v>1157</v>
      </c>
      <c r="D43" s="459" t="s">
        <v>1158</v>
      </c>
      <c r="E43" s="459" t="s">
        <v>1159</v>
      </c>
      <c r="F43" s="455"/>
      <c r="G43" s="455"/>
      <c r="H43" s="460">
        <v>8049</v>
      </c>
      <c r="I43" s="461">
        <v>40.020000000000003</v>
      </c>
      <c r="J43" s="461">
        <f>ROUND(I43*1.1,2)</f>
        <v>44.02</v>
      </c>
      <c r="K43" s="456"/>
      <c r="L43" s="456"/>
      <c r="M43" s="462" t="s">
        <v>1056</v>
      </c>
      <c r="N43" s="463" t="s">
        <v>1089</v>
      </c>
      <c r="O43" s="464" t="s">
        <v>1043</v>
      </c>
      <c r="P43" s="464" t="s">
        <v>1058</v>
      </c>
      <c r="Q43" s="464" t="s">
        <v>1058</v>
      </c>
      <c r="R43" s="433"/>
      <c r="S43" s="433"/>
      <c r="U43" s="369"/>
      <c r="V43" s="369"/>
      <c r="W43" s="369"/>
      <c r="X43" s="369"/>
      <c r="AB43" s="416"/>
      <c r="AC43" s="474"/>
      <c r="AD43" s="417"/>
      <c r="AE43" s="424"/>
      <c r="AF43" s="424"/>
      <c r="AG43" s="424"/>
      <c r="AH43" s="424"/>
      <c r="AI43" s="419"/>
      <c r="AJ43" s="420"/>
      <c r="AK43" s="420"/>
      <c r="AL43" s="420"/>
      <c r="AM43" s="420"/>
      <c r="AN43" s="421"/>
      <c r="AO43" s="422"/>
      <c r="AP43" s="423"/>
      <c r="AQ43" s="424"/>
    </row>
    <row r="44" spans="1:43" ht="63.75" customHeight="1" x14ac:dyDescent="0.2">
      <c r="A44" s="457">
        <v>15</v>
      </c>
      <c r="B44" s="478" t="s">
        <v>1160</v>
      </c>
      <c r="C44" s="458" t="s">
        <v>1145</v>
      </c>
      <c r="D44" s="455"/>
      <c r="E44" s="455"/>
      <c r="F44" s="459" t="s">
        <v>1161</v>
      </c>
      <c r="G44" s="459" t="s">
        <v>1162</v>
      </c>
      <c r="H44" s="460">
        <v>8050</v>
      </c>
      <c r="I44" s="456"/>
      <c r="J44" s="456"/>
      <c r="K44" s="461">
        <v>559.83000000000004</v>
      </c>
      <c r="L44" s="461">
        <f>K44*1.1</f>
        <v>615.8130000000001</v>
      </c>
      <c r="M44" s="462" t="s">
        <v>1056</v>
      </c>
      <c r="N44" s="463" t="s">
        <v>1129</v>
      </c>
      <c r="O44" s="464" t="s">
        <v>1043</v>
      </c>
      <c r="P44" s="464" t="s">
        <v>584</v>
      </c>
      <c r="Q44" s="464" t="s">
        <v>1148</v>
      </c>
      <c r="R44" s="433"/>
      <c r="S44" s="433"/>
      <c r="U44" s="369"/>
      <c r="V44" s="369"/>
      <c r="W44" s="369"/>
      <c r="X44" s="369"/>
      <c r="AB44" s="416"/>
      <c r="AC44" s="474"/>
      <c r="AD44" s="417"/>
      <c r="AE44" s="424"/>
      <c r="AF44" s="424"/>
      <c r="AG44" s="424"/>
      <c r="AH44" s="424"/>
      <c r="AI44" s="419"/>
      <c r="AJ44" s="420"/>
      <c r="AK44" s="420"/>
      <c r="AL44" s="420"/>
      <c r="AM44" s="420"/>
      <c r="AN44" s="421"/>
      <c r="AO44" s="422"/>
      <c r="AP44" s="423"/>
      <c r="AQ44" s="424"/>
    </row>
    <row r="45" spans="1:43" ht="38.25" customHeight="1" x14ac:dyDescent="0.2">
      <c r="A45" s="457" t="s">
        <v>1163</v>
      </c>
      <c r="B45" s="478" t="s">
        <v>1164</v>
      </c>
      <c r="C45" s="458" t="s">
        <v>1151</v>
      </c>
      <c r="D45" s="455"/>
      <c r="E45" s="455"/>
      <c r="F45" s="459" t="s">
        <v>1165</v>
      </c>
      <c r="G45" s="459" t="s">
        <v>1166</v>
      </c>
      <c r="H45" s="460">
        <v>2051</v>
      </c>
      <c r="I45" s="456"/>
      <c r="J45" s="456"/>
      <c r="K45" s="461">
        <v>559.83000000000004</v>
      </c>
      <c r="L45" s="461">
        <f>K45*1.1</f>
        <v>615.8130000000001</v>
      </c>
      <c r="M45" s="462" t="s">
        <v>1056</v>
      </c>
      <c r="N45" s="463" t="s">
        <v>1154</v>
      </c>
      <c r="O45" s="464" t="s">
        <v>1043</v>
      </c>
      <c r="P45" s="464" t="s">
        <v>584</v>
      </c>
      <c r="Q45" s="464" t="s">
        <v>1148</v>
      </c>
      <c r="R45" s="433"/>
      <c r="S45" s="433"/>
      <c r="U45" s="369"/>
      <c r="V45" s="369"/>
      <c r="W45" s="369"/>
      <c r="X45" s="369"/>
      <c r="AB45" s="416"/>
      <c r="AC45" s="474"/>
      <c r="AD45" s="417"/>
      <c r="AE45" s="424"/>
      <c r="AF45" s="424"/>
      <c r="AG45" s="424"/>
      <c r="AH45" s="424"/>
      <c r="AI45" s="419"/>
      <c r="AJ45" s="420"/>
      <c r="AK45" s="420"/>
      <c r="AL45" s="420"/>
      <c r="AM45" s="420"/>
      <c r="AN45" s="421"/>
      <c r="AO45" s="422"/>
      <c r="AP45" s="423"/>
      <c r="AQ45" s="424"/>
    </row>
    <row r="46" spans="1:43" ht="45" x14ac:dyDescent="0.2">
      <c r="A46" s="457" t="s">
        <v>1167</v>
      </c>
      <c r="B46" s="478" t="s">
        <v>1168</v>
      </c>
      <c r="C46" s="458" t="s">
        <v>1169</v>
      </c>
      <c r="D46" s="455"/>
      <c r="E46" s="455"/>
      <c r="F46" s="459" t="s">
        <v>1170</v>
      </c>
      <c r="G46" s="459" t="s">
        <v>1171</v>
      </c>
      <c r="H46" s="460">
        <v>8051</v>
      </c>
      <c r="I46" s="456"/>
      <c r="J46" s="456"/>
      <c r="K46" s="461">
        <v>480.54</v>
      </c>
      <c r="L46" s="461">
        <f>ROUND(K46*1.1,2)</f>
        <v>528.59</v>
      </c>
      <c r="M46" s="462" t="s">
        <v>1056</v>
      </c>
      <c r="N46" s="463" t="s">
        <v>1089</v>
      </c>
      <c r="O46" s="464" t="s">
        <v>1043</v>
      </c>
      <c r="P46" s="464" t="s">
        <v>1058</v>
      </c>
      <c r="Q46" s="464" t="s">
        <v>1058</v>
      </c>
      <c r="R46" s="433"/>
      <c r="S46" s="433"/>
      <c r="U46" s="369"/>
      <c r="V46" s="369"/>
      <c r="W46" s="369"/>
      <c r="X46" s="369"/>
      <c r="AB46" s="416"/>
      <c r="AC46" s="474"/>
      <c r="AD46" s="417"/>
      <c r="AE46" s="424"/>
      <c r="AF46" s="424"/>
      <c r="AG46" s="424"/>
      <c r="AH46" s="424"/>
      <c r="AI46" s="419"/>
      <c r="AJ46" s="420"/>
      <c r="AK46" s="420"/>
      <c r="AL46" s="420"/>
      <c r="AM46" s="420"/>
      <c r="AN46" s="421"/>
      <c r="AO46" s="422"/>
      <c r="AP46" s="423"/>
      <c r="AQ46" s="424"/>
    </row>
    <row r="47" spans="1:43" ht="39.75" customHeight="1" x14ac:dyDescent="0.2">
      <c r="A47" s="457">
        <v>16</v>
      </c>
      <c r="B47" s="478" t="s">
        <v>1172</v>
      </c>
      <c r="C47" s="458" t="s">
        <v>1173</v>
      </c>
      <c r="D47" s="479" t="s">
        <v>1174</v>
      </c>
      <c r="E47" s="479" t="s">
        <v>1175</v>
      </c>
      <c r="F47" s="455"/>
      <c r="G47" s="455"/>
      <c r="H47" s="460">
        <v>8052</v>
      </c>
      <c r="I47" s="461">
        <v>80.040000000000006</v>
      </c>
      <c r="J47" s="461">
        <f>ROUND(I47*1.1,2)</f>
        <v>88.04</v>
      </c>
      <c r="K47" s="456"/>
      <c r="L47" s="456"/>
      <c r="M47" s="462" t="s">
        <v>1056</v>
      </c>
      <c r="N47" s="463" t="s">
        <v>1129</v>
      </c>
      <c r="O47" s="464" t="s">
        <v>1043</v>
      </c>
      <c r="P47" s="464" t="s">
        <v>584</v>
      </c>
      <c r="Q47" s="464" t="s">
        <v>1176</v>
      </c>
      <c r="R47" s="433"/>
      <c r="S47" s="433"/>
      <c r="U47" s="369"/>
      <c r="V47" s="369"/>
      <c r="W47" s="369"/>
      <c r="X47" s="369"/>
      <c r="AB47" s="416"/>
      <c r="AC47" s="474"/>
      <c r="AD47" s="417"/>
      <c r="AE47" s="480"/>
      <c r="AF47" s="480"/>
      <c r="AG47" s="424"/>
      <c r="AH47" s="424"/>
      <c r="AI47" s="419"/>
      <c r="AJ47" s="420"/>
      <c r="AK47" s="420"/>
      <c r="AL47" s="420"/>
      <c r="AM47" s="420"/>
      <c r="AN47" s="421"/>
      <c r="AO47" s="422"/>
      <c r="AP47" s="423"/>
      <c r="AQ47" s="424"/>
    </row>
    <row r="48" spans="1:43" ht="58.5" customHeight="1" x14ac:dyDescent="0.2">
      <c r="A48" s="457" t="s">
        <v>1177</v>
      </c>
      <c r="B48" s="478" t="s">
        <v>1178</v>
      </c>
      <c r="C48" s="458" t="s">
        <v>1179</v>
      </c>
      <c r="D48" s="481" t="s">
        <v>1180</v>
      </c>
      <c r="E48" s="481" t="s">
        <v>1181</v>
      </c>
      <c r="F48" s="455"/>
      <c r="G48" s="455"/>
      <c r="H48" s="460">
        <v>2052</v>
      </c>
      <c r="I48" s="461">
        <v>80.040000000000006</v>
      </c>
      <c r="J48" s="461">
        <f>ROUND(I48*1.1,2)</f>
        <v>88.04</v>
      </c>
      <c r="K48" s="456"/>
      <c r="L48" s="456"/>
      <c r="M48" s="462" t="s">
        <v>1056</v>
      </c>
      <c r="N48" s="463" t="s">
        <v>1154</v>
      </c>
      <c r="O48" s="464" t="s">
        <v>1043</v>
      </c>
      <c r="P48" s="464" t="s">
        <v>584</v>
      </c>
      <c r="Q48" s="464" t="s">
        <v>1176</v>
      </c>
      <c r="R48" s="433"/>
      <c r="S48" s="433"/>
      <c r="U48" s="369"/>
      <c r="V48" s="369"/>
      <c r="W48" s="369"/>
      <c r="X48" s="369"/>
      <c r="AB48" s="416"/>
      <c r="AC48" s="474"/>
      <c r="AD48" s="417"/>
      <c r="AE48" s="480"/>
      <c r="AF48" s="480"/>
      <c r="AG48" s="424"/>
      <c r="AH48" s="424"/>
      <c r="AI48" s="419"/>
      <c r="AJ48" s="420"/>
      <c r="AK48" s="420"/>
      <c r="AL48" s="420"/>
      <c r="AM48" s="420"/>
      <c r="AN48" s="421"/>
      <c r="AO48" s="422"/>
      <c r="AP48" s="423"/>
      <c r="AQ48" s="424"/>
    </row>
    <row r="49" spans="1:43" ht="42" customHeight="1" x14ac:dyDescent="0.2">
      <c r="A49" s="425" t="s">
        <v>1182</v>
      </c>
      <c r="B49" s="475" t="s">
        <v>1183</v>
      </c>
      <c r="C49" s="475" t="s">
        <v>1184</v>
      </c>
      <c r="D49" s="432" t="s">
        <v>1185</v>
      </c>
      <c r="E49" s="432" t="s">
        <v>1186</v>
      </c>
      <c r="F49" s="455"/>
      <c r="G49" s="455"/>
      <c r="H49" s="427">
        <v>8053</v>
      </c>
      <c r="I49" s="428">
        <v>40.020000000000003</v>
      </c>
      <c r="J49" s="428">
        <f>ROUND(I49*1.1,2)</f>
        <v>44.02</v>
      </c>
      <c r="K49" s="456"/>
      <c r="L49" s="456"/>
      <c r="M49" s="429" t="s">
        <v>1056</v>
      </c>
      <c r="N49" s="430" t="s">
        <v>1057</v>
      </c>
      <c r="O49" s="431" t="s">
        <v>1043</v>
      </c>
      <c r="P49" s="431" t="s">
        <v>1058</v>
      </c>
      <c r="Q49" s="431" t="s">
        <v>1058</v>
      </c>
      <c r="R49" s="433"/>
      <c r="S49" s="433"/>
      <c r="U49" s="369"/>
      <c r="V49" s="369"/>
      <c r="W49" s="369"/>
      <c r="X49" s="369"/>
      <c r="AB49" s="416"/>
      <c r="AC49" s="474"/>
      <c r="AD49" s="474"/>
      <c r="AE49" s="424"/>
      <c r="AF49" s="424"/>
      <c r="AG49" s="424"/>
      <c r="AH49" s="424"/>
      <c r="AI49" s="419"/>
      <c r="AJ49" s="420"/>
      <c r="AK49" s="420"/>
      <c r="AL49" s="420"/>
      <c r="AM49" s="420"/>
      <c r="AN49" s="421"/>
      <c r="AO49" s="422"/>
      <c r="AP49" s="423"/>
      <c r="AQ49" s="424"/>
    </row>
    <row r="50" spans="1:43" ht="42.75" customHeight="1" x14ac:dyDescent="0.2">
      <c r="A50" s="457">
        <v>17</v>
      </c>
      <c r="B50" s="478" t="s">
        <v>1187</v>
      </c>
      <c r="C50" s="458" t="s">
        <v>1173</v>
      </c>
      <c r="D50" s="459"/>
      <c r="E50" s="459"/>
      <c r="F50" s="459" t="s">
        <v>1188</v>
      </c>
      <c r="G50" s="459" t="s">
        <v>1189</v>
      </c>
      <c r="H50" s="460">
        <v>8054</v>
      </c>
      <c r="I50" s="456"/>
      <c r="J50" s="456"/>
      <c r="K50" s="461">
        <v>559.83000000000004</v>
      </c>
      <c r="L50" s="461">
        <f>ROUND(K50*1.1,2)</f>
        <v>615.80999999999995</v>
      </c>
      <c r="M50" s="462" t="s">
        <v>1056</v>
      </c>
      <c r="N50" s="463" t="s">
        <v>1129</v>
      </c>
      <c r="O50" s="464" t="s">
        <v>1043</v>
      </c>
      <c r="P50" s="464" t="s">
        <v>584</v>
      </c>
      <c r="Q50" s="464" t="s">
        <v>1176</v>
      </c>
      <c r="R50" s="433"/>
      <c r="S50" s="433"/>
      <c r="U50" s="369"/>
      <c r="V50" s="369"/>
      <c r="W50" s="369"/>
      <c r="X50" s="369"/>
      <c r="AB50" s="416"/>
      <c r="AC50" s="474"/>
      <c r="AD50" s="417"/>
      <c r="AE50" s="424"/>
      <c r="AF50" s="424"/>
      <c r="AG50" s="424"/>
      <c r="AH50" s="424"/>
      <c r="AI50" s="419"/>
      <c r="AJ50" s="420"/>
      <c r="AK50" s="420"/>
      <c r="AL50" s="420"/>
      <c r="AM50" s="420"/>
      <c r="AN50" s="421"/>
      <c r="AO50" s="422"/>
      <c r="AP50" s="423"/>
      <c r="AQ50" s="424"/>
    </row>
    <row r="51" spans="1:43" ht="51.75" customHeight="1" x14ac:dyDescent="0.2">
      <c r="A51" s="457" t="s">
        <v>1190</v>
      </c>
      <c r="B51" s="478" t="s">
        <v>1191</v>
      </c>
      <c r="C51" s="458" t="s">
        <v>1179</v>
      </c>
      <c r="D51" s="459"/>
      <c r="E51" s="459"/>
      <c r="F51" s="459" t="s">
        <v>1192</v>
      </c>
      <c r="G51" s="459" t="s">
        <v>1193</v>
      </c>
      <c r="H51" s="460">
        <v>2053</v>
      </c>
      <c r="I51" s="456"/>
      <c r="J51" s="456"/>
      <c r="K51" s="461">
        <v>559.83000000000004</v>
      </c>
      <c r="L51" s="461">
        <f>ROUND(K51*1.1,2)</f>
        <v>615.80999999999995</v>
      </c>
      <c r="M51" s="462" t="s">
        <v>1056</v>
      </c>
      <c r="N51" s="463" t="s">
        <v>1194</v>
      </c>
      <c r="O51" s="464" t="s">
        <v>1043</v>
      </c>
      <c r="P51" s="464" t="s">
        <v>584</v>
      </c>
      <c r="Q51" s="464" t="s">
        <v>1176</v>
      </c>
      <c r="R51" s="433"/>
      <c r="S51" s="433"/>
      <c r="U51" s="369"/>
      <c r="V51" s="369"/>
      <c r="W51" s="369"/>
      <c r="X51" s="369"/>
      <c r="AB51" s="416"/>
      <c r="AC51" s="474"/>
      <c r="AD51" s="417"/>
      <c r="AE51" s="480"/>
      <c r="AF51" s="480"/>
      <c r="AG51" s="424"/>
      <c r="AH51" s="424"/>
      <c r="AI51" s="419"/>
      <c r="AJ51" s="420"/>
      <c r="AK51" s="420"/>
      <c r="AL51" s="420"/>
      <c r="AM51" s="420"/>
      <c r="AN51" s="421"/>
      <c r="AO51" s="422"/>
      <c r="AP51" s="423"/>
      <c r="AQ51" s="424"/>
    </row>
    <row r="52" spans="1:43" ht="45" x14ac:dyDescent="0.2">
      <c r="A52" s="457" t="s">
        <v>1195</v>
      </c>
      <c r="B52" s="478" t="s">
        <v>1196</v>
      </c>
      <c r="C52" s="458" t="s">
        <v>1197</v>
      </c>
      <c r="D52" s="459"/>
      <c r="E52" s="459"/>
      <c r="F52" s="459" t="s">
        <v>1198</v>
      </c>
      <c r="G52" s="459" t="s">
        <v>1199</v>
      </c>
      <c r="H52" s="460">
        <v>8055</v>
      </c>
      <c r="I52" s="456"/>
      <c r="J52" s="456"/>
      <c r="K52" s="461">
        <v>480.54</v>
      </c>
      <c r="L52" s="461">
        <f>ROUND(K52*1.1,2)</f>
        <v>528.59</v>
      </c>
      <c r="M52" s="462" t="s">
        <v>1056</v>
      </c>
      <c r="N52" s="463" t="s">
        <v>1089</v>
      </c>
      <c r="O52" s="464" t="s">
        <v>1043</v>
      </c>
      <c r="P52" s="464" t="s">
        <v>1058</v>
      </c>
      <c r="Q52" s="464" t="s">
        <v>1058</v>
      </c>
      <c r="R52" s="433"/>
      <c r="S52" s="433"/>
      <c r="U52" s="369"/>
      <c r="V52" s="369"/>
      <c r="W52" s="369"/>
      <c r="X52" s="369"/>
      <c r="AB52" s="416"/>
      <c r="AC52" s="474"/>
      <c r="AD52" s="417"/>
      <c r="AE52" s="424"/>
      <c r="AF52" s="424"/>
      <c r="AG52" s="424"/>
      <c r="AH52" s="424"/>
      <c r="AI52" s="419"/>
      <c r="AJ52" s="420"/>
      <c r="AK52" s="420"/>
      <c r="AL52" s="420"/>
      <c r="AM52" s="420"/>
      <c r="AN52" s="421"/>
      <c r="AO52" s="422"/>
      <c r="AP52" s="423"/>
      <c r="AQ52" s="424"/>
    </row>
    <row r="53" spans="1:43" ht="25.5" customHeight="1" x14ac:dyDescent="0.2">
      <c r="A53" s="425">
        <v>18</v>
      </c>
      <c r="B53" s="475" t="s">
        <v>1200</v>
      </c>
      <c r="C53" s="475" t="s">
        <v>1353</v>
      </c>
      <c r="D53" s="715" t="s">
        <v>1201</v>
      </c>
      <c r="E53" s="715"/>
      <c r="F53" s="715"/>
      <c r="G53" s="715"/>
      <c r="H53" s="482">
        <v>8069</v>
      </c>
      <c r="I53" s="428">
        <v>927.75</v>
      </c>
      <c r="J53" s="428">
        <f>ROUND(I53*1.1,2)</f>
        <v>1020.53</v>
      </c>
      <c r="K53" s="428">
        <v>927.75</v>
      </c>
      <c r="L53" s="428">
        <f>J53</f>
        <v>1020.53</v>
      </c>
      <c r="M53" s="483" t="s">
        <v>1056</v>
      </c>
      <c r="N53" s="430" t="s">
        <v>1057</v>
      </c>
      <c r="O53" s="431" t="s">
        <v>443</v>
      </c>
      <c r="P53" s="431" t="s">
        <v>584</v>
      </c>
      <c r="Q53" s="431" t="s">
        <v>1058</v>
      </c>
      <c r="R53" s="433"/>
      <c r="S53" s="433"/>
      <c r="U53" s="369"/>
      <c r="V53" s="369"/>
      <c r="W53" s="369"/>
      <c r="X53" s="369"/>
      <c r="AB53" s="416"/>
      <c r="AC53" s="474"/>
      <c r="AD53" s="474"/>
      <c r="AE53" s="484"/>
      <c r="AF53" s="484"/>
      <c r="AG53" s="484"/>
      <c r="AH53" s="484"/>
      <c r="AI53" s="485"/>
      <c r="AJ53" s="420"/>
      <c r="AK53" s="420"/>
      <c r="AL53" s="420"/>
      <c r="AM53" s="420"/>
      <c r="AN53" s="421"/>
      <c r="AO53" s="422"/>
      <c r="AP53" s="423"/>
      <c r="AQ53" s="424"/>
    </row>
    <row r="54" spans="1:43" s="370" customFormat="1" x14ac:dyDescent="0.2">
      <c r="A54" s="486"/>
      <c r="B54" s="487" t="s">
        <v>1202</v>
      </c>
      <c r="C54" s="488"/>
      <c r="D54" s="489"/>
      <c r="E54" s="489"/>
      <c r="F54" s="489"/>
      <c r="G54" s="489"/>
      <c r="H54" s="490"/>
      <c r="I54" s="491"/>
      <c r="J54" s="491"/>
      <c r="K54" s="489"/>
      <c r="L54" s="489"/>
      <c r="M54" s="492"/>
      <c r="N54" s="492"/>
      <c r="O54" s="492"/>
      <c r="P54" s="492"/>
      <c r="Q54" s="493"/>
      <c r="R54" s="442"/>
      <c r="S54" s="442"/>
      <c r="U54" s="369"/>
      <c r="V54" s="369"/>
      <c r="W54" s="369"/>
      <c r="X54" s="369"/>
      <c r="AB54" s="424"/>
      <c r="AC54" s="443"/>
      <c r="AD54" s="444"/>
      <c r="AE54" s="424"/>
      <c r="AF54" s="424"/>
      <c r="AG54" s="424"/>
      <c r="AH54" s="424"/>
      <c r="AI54" s="419"/>
      <c r="AJ54" s="445"/>
      <c r="AK54" s="445"/>
      <c r="AL54" s="445"/>
      <c r="AM54" s="445"/>
      <c r="AN54" s="446"/>
      <c r="AO54" s="446"/>
      <c r="AP54" s="446"/>
      <c r="AQ54" s="422"/>
    </row>
    <row r="55" spans="1:43" s="370" customFormat="1" x14ac:dyDescent="0.2">
      <c r="A55" s="494"/>
      <c r="B55" s="495" t="s">
        <v>1203</v>
      </c>
      <c r="C55" s="496"/>
      <c r="D55" s="497"/>
      <c r="E55" s="497"/>
      <c r="F55" s="497"/>
      <c r="G55" s="497"/>
      <c r="H55" s="498"/>
      <c r="I55" s="499"/>
      <c r="J55" s="499"/>
      <c r="K55" s="499"/>
      <c r="L55" s="499"/>
      <c r="M55" s="500"/>
      <c r="N55" s="500"/>
      <c r="O55" s="500"/>
      <c r="P55" s="500"/>
      <c r="Q55" s="501"/>
      <c r="R55" s="442"/>
      <c r="S55" s="442"/>
      <c r="U55" s="369"/>
      <c r="V55" s="369"/>
      <c r="W55" s="369"/>
      <c r="X55" s="369"/>
      <c r="AB55" s="424"/>
      <c r="AC55" s="443"/>
      <c r="AD55" s="444"/>
      <c r="AE55" s="424"/>
      <c r="AF55" s="424"/>
      <c r="AG55" s="424"/>
      <c r="AH55" s="424"/>
      <c r="AI55" s="419"/>
      <c r="AJ55" s="445"/>
      <c r="AK55" s="445"/>
      <c r="AL55" s="445"/>
      <c r="AM55" s="445"/>
      <c r="AN55" s="446"/>
      <c r="AO55" s="446"/>
      <c r="AP55" s="446"/>
      <c r="AQ55" s="502"/>
    </row>
    <row r="56" spans="1:43" ht="63.75" customHeight="1" x14ac:dyDescent="0.2">
      <c r="A56" s="406">
        <v>19</v>
      </c>
      <c r="B56" s="469" t="s">
        <v>1204</v>
      </c>
      <c r="C56" s="470" t="s">
        <v>1205</v>
      </c>
      <c r="D56" s="503" t="s">
        <v>1206</v>
      </c>
      <c r="E56" s="503" t="s">
        <v>1207</v>
      </c>
      <c r="F56" s="471"/>
      <c r="G56" s="471"/>
      <c r="H56" s="504">
        <v>8193</v>
      </c>
      <c r="I56" s="505">
        <v>352.61</v>
      </c>
      <c r="J56" s="505">
        <f>ROUND(I56*1.1,2)</f>
        <v>387.87</v>
      </c>
      <c r="K56" s="506"/>
      <c r="L56" s="506"/>
      <c r="M56" s="410" t="s">
        <v>1056</v>
      </c>
      <c r="N56" s="411" t="s">
        <v>1057</v>
      </c>
      <c r="O56" s="412" t="s">
        <v>1043</v>
      </c>
      <c r="P56" s="412" t="s">
        <v>1208</v>
      </c>
      <c r="Q56" s="412" t="s">
        <v>1209</v>
      </c>
      <c r="R56" s="507"/>
      <c r="S56" s="507"/>
      <c r="U56" s="369"/>
      <c r="V56" s="369"/>
      <c r="W56" s="369"/>
      <c r="X56" s="369"/>
      <c r="AB56" s="416"/>
      <c r="AC56" s="474"/>
      <c r="AD56" s="474"/>
      <c r="AE56" s="508"/>
      <c r="AF56" s="508"/>
      <c r="AG56" s="424"/>
      <c r="AH56" s="424"/>
      <c r="AI56" s="509"/>
      <c r="AJ56" s="510"/>
      <c r="AK56" s="510"/>
      <c r="AL56" s="511"/>
      <c r="AM56" s="511"/>
      <c r="AN56" s="421"/>
      <c r="AO56" s="422"/>
      <c r="AP56" s="423"/>
      <c r="AQ56" s="423"/>
    </row>
    <row r="57" spans="1:43" ht="77.25" customHeight="1" x14ac:dyDescent="0.2">
      <c r="A57" s="425" t="s">
        <v>1210</v>
      </c>
      <c r="B57" s="475" t="s">
        <v>1211</v>
      </c>
      <c r="C57" s="475" t="s">
        <v>1212</v>
      </c>
      <c r="D57" s="512" t="s">
        <v>1213</v>
      </c>
      <c r="E57" s="512" t="s">
        <v>1214</v>
      </c>
      <c r="F57" s="455"/>
      <c r="G57" s="455"/>
      <c r="H57" s="513">
        <v>8194</v>
      </c>
      <c r="I57" s="514">
        <v>65.14</v>
      </c>
      <c r="J57" s="514">
        <f>ROUND(I57*1.1,2)</f>
        <v>71.650000000000006</v>
      </c>
      <c r="K57" s="515"/>
      <c r="L57" s="515"/>
      <c r="M57" s="429" t="s">
        <v>1056</v>
      </c>
      <c r="N57" s="430" t="s">
        <v>1057</v>
      </c>
      <c r="O57" s="431" t="s">
        <v>1043</v>
      </c>
      <c r="P57" s="431" t="s">
        <v>1058</v>
      </c>
      <c r="Q57" s="431" t="s">
        <v>1058</v>
      </c>
      <c r="R57" s="507"/>
      <c r="S57" s="507"/>
      <c r="U57" s="369"/>
      <c r="V57" s="369"/>
      <c r="W57" s="369"/>
      <c r="X57" s="369"/>
      <c r="AB57" s="416"/>
      <c r="AC57" s="474"/>
      <c r="AD57" s="474"/>
      <c r="AE57" s="508"/>
      <c r="AF57" s="508"/>
      <c r="AG57" s="424"/>
      <c r="AH57" s="424"/>
      <c r="AI57" s="509"/>
      <c r="AJ57" s="510"/>
      <c r="AK57" s="510"/>
      <c r="AL57" s="511"/>
      <c r="AM57" s="511"/>
      <c r="AN57" s="421"/>
      <c r="AO57" s="422"/>
      <c r="AP57" s="423"/>
      <c r="AQ57" s="424"/>
    </row>
    <row r="58" spans="1:43" ht="61.5" customHeight="1" x14ac:dyDescent="0.2">
      <c r="A58" s="516">
        <v>20</v>
      </c>
      <c r="B58" s="517" t="s">
        <v>1215</v>
      </c>
      <c r="C58" s="517" t="s">
        <v>1216</v>
      </c>
      <c r="D58" s="518"/>
      <c r="E58" s="518"/>
      <c r="F58" s="518" t="s">
        <v>1217</v>
      </c>
      <c r="G58" s="518" t="s">
        <v>1218</v>
      </c>
      <c r="H58" s="519">
        <v>8195</v>
      </c>
      <c r="I58" s="592"/>
      <c r="J58" s="592"/>
      <c r="K58" s="520">
        <v>546.66999999999996</v>
      </c>
      <c r="L58" s="520">
        <f>ROUND(K58*1.1,2)</f>
        <v>601.34</v>
      </c>
      <c r="M58" s="521" t="s">
        <v>1056</v>
      </c>
      <c r="N58" s="522" t="s">
        <v>1219</v>
      </c>
      <c r="O58" s="523" t="s">
        <v>1043</v>
      </c>
      <c r="P58" s="523" t="s">
        <v>1208</v>
      </c>
      <c r="Q58" s="523" t="s">
        <v>1209</v>
      </c>
      <c r="R58" s="524"/>
      <c r="S58" s="524"/>
      <c r="U58" s="369"/>
      <c r="V58" s="369"/>
      <c r="W58" s="369"/>
      <c r="X58" s="369"/>
      <c r="AB58" s="416"/>
      <c r="AC58" s="417"/>
      <c r="AD58" s="417"/>
      <c r="AE58" s="424"/>
      <c r="AF58" s="424"/>
      <c r="AG58" s="424"/>
      <c r="AH58" s="424"/>
      <c r="AI58" s="419"/>
      <c r="AJ58" s="525"/>
      <c r="AK58" s="525"/>
      <c r="AL58" s="510"/>
      <c r="AM58" s="510"/>
      <c r="AN58" s="421"/>
      <c r="AO58" s="422"/>
      <c r="AP58" s="423"/>
      <c r="AQ58" s="423"/>
    </row>
    <row r="59" spans="1:43" ht="79.5" customHeight="1" x14ac:dyDescent="0.2">
      <c r="A59" s="516" t="s">
        <v>1220</v>
      </c>
      <c r="B59" s="517" t="s">
        <v>1221</v>
      </c>
      <c r="C59" s="517" t="s">
        <v>1212</v>
      </c>
      <c r="D59" s="518"/>
      <c r="E59" s="518"/>
      <c r="F59" s="518" t="s">
        <v>1222</v>
      </c>
      <c r="G59" s="518" t="s">
        <v>1223</v>
      </c>
      <c r="H59" s="519">
        <v>8196</v>
      </c>
      <c r="I59" s="592"/>
      <c r="J59" s="592"/>
      <c r="K59" s="520">
        <v>260.55</v>
      </c>
      <c r="L59" s="520">
        <f>ROUND(K59*1.1,2)</f>
        <v>286.61</v>
      </c>
      <c r="M59" s="521" t="s">
        <v>1056</v>
      </c>
      <c r="N59" s="522" t="s">
        <v>1224</v>
      </c>
      <c r="O59" s="523" t="s">
        <v>1043</v>
      </c>
      <c r="P59" s="523" t="s">
        <v>1058</v>
      </c>
      <c r="Q59" s="523" t="s">
        <v>1058</v>
      </c>
      <c r="R59" s="524"/>
      <c r="S59" s="524"/>
      <c r="U59" s="369"/>
      <c r="V59" s="369"/>
      <c r="W59" s="369"/>
      <c r="X59" s="369"/>
      <c r="AB59" s="416"/>
      <c r="AC59" s="417"/>
      <c r="AD59" s="417"/>
      <c r="AE59" s="424"/>
      <c r="AF59" s="424"/>
      <c r="AG59" s="424"/>
      <c r="AH59" s="424"/>
      <c r="AI59" s="419"/>
      <c r="AJ59" s="525"/>
      <c r="AK59" s="525"/>
      <c r="AL59" s="510"/>
      <c r="AM59" s="510"/>
      <c r="AN59" s="421"/>
      <c r="AO59" s="422"/>
      <c r="AP59" s="423"/>
      <c r="AQ59" s="424"/>
    </row>
    <row r="60" spans="1:43" ht="60.75" customHeight="1" x14ac:dyDescent="0.2">
      <c r="A60" s="425">
        <v>21</v>
      </c>
      <c r="B60" s="476" t="s">
        <v>1225</v>
      </c>
      <c r="C60" s="476" t="s">
        <v>1226</v>
      </c>
      <c r="D60" s="512" t="s">
        <v>1227</v>
      </c>
      <c r="E60" s="512" t="s">
        <v>1228</v>
      </c>
      <c r="F60" s="455"/>
      <c r="G60" s="455"/>
      <c r="H60" s="513">
        <v>8197</v>
      </c>
      <c r="I60" s="514">
        <v>431.88</v>
      </c>
      <c r="J60" s="514">
        <f>ROUND(I60*1.1,2)</f>
        <v>475.07</v>
      </c>
      <c r="K60" s="515"/>
      <c r="L60" s="515"/>
      <c r="M60" s="429" t="s">
        <v>1056</v>
      </c>
      <c r="N60" s="430" t="s">
        <v>1057</v>
      </c>
      <c r="O60" s="431" t="s">
        <v>1043</v>
      </c>
      <c r="P60" s="431" t="s">
        <v>1208</v>
      </c>
      <c r="Q60" s="431" t="s">
        <v>1209</v>
      </c>
      <c r="R60" s="507"/>
      <c r="S60" s="507"/>
      <c r="U60" s="369"/>
      <c r="V60" s="369"/>
      <c r="W60" s="369"/>
      <c r="X60" s="369"/>
      <c r="AB60" s="416"/>
      <c r="AC60" s="474"/>
      <c r="AD60" s="474"/>
      <c r="AE60" s="508"/>
      <c r="AF60" s="508"/>
      <c r="AG60" s="424"/>
      <c r="AH60" s="424"/>
      <c r="AI60" s="509"/>
      <c r="AJ60" s="510"/>
      <c r="AK60" s="510"/>
      <c r="AL60" s="511"/>
      <c r="AM60" s="511"/>
      <c r="AN60" s="421"/>
      <c r="AO60" s="422"/>
      <c r="AP60" s="423"/>
      <c r="AQ60" s="423"/>
    </row>
    <row r="61" spans="1:43" ht="78.75" x14ac:dyDescent="0.2">
      <c r="A61" s="425" t="s">
        <v>1229</v>
      </c>
      <c r="B61" s="476" t="s">
        <v>1230</v>
      </c>
      <c r="C61" s="476" t="s">
        <v>1231</v>
      </c>
      <c r="D61" s="512" t="s">
        <v>1232</v>
      </c>
      <c r="E61" s="512" t="s">
        <v>1233</v>
      </c>
      <c r="F61" s="455"/>
      <c r="G61" s="455"/>
      <c r="H61" s="513">
        <v>8198</v>
      </c>
      <c r="I61" s="514">
        <v>65.14</v>
      </c>
      <c r="J61" s="514">
        <f>ROUND(I61*1.1,2)</f>
        <v>71.650000000000006</v>
      </c>
      <c r="K61" s="515"/>
      <c r="L61" s="515"/>
      <c r="M61" s="429" t="s">
        <v>1056</v>
      </c>
      <c r="N61" s="430" t="s">
        <v>1057</v>
      </c>
      <c r="O61" s="431" t="s">
        <v>1043</v>
      </c>
      <c r="P61" s="431" t="s">
        <v>1058</v>
      </c>
      <c r="Q61" s="431" t="s">
        <v>1058</v>
      </c>
      <c r="R61" s="507"/>
      <c r="S61" s="507"/>
      <c r="U61" s="369"/>
      <c r="V61" s="369"/>
      <c r="W61" s="369"/>
      <c r="X61" s="369"/>
      <c r="AB61" s="416"/>
      <c r="AC61" s="474"/>
      <c r="AD61" s="474"/>
      <c r="AE61" s="508"/>
      <c r="AF61" s="508"/>
      <c r="AG61" s="424"/>
      <c r="AH61" s="424"/>
      <c r="AI61" s="509"/>
      <c r="AJ61" s="510"/>
      <c r="AK61" s="510"/>
      <c r="AL61" s="511"/>
      <c r="AM61" s="511"/>
      <c r="AN61" s="421"/>
      <c r="AO61" s="422"/>
      <c r="AP61" s="423"/>
      <c r="AQ61" s="424"/>
    </row>
    <row r="62" spans="1:43" ht="62.25" customHeight="1" x14ac:dyDescent="0.2">
      <c r="A62" s="516">
        <v>22</v>
      </c>
      <c r="B62" s="517" t="s">
        <v>1234</v>
      </c>
      <c r="C62" s="517" t="s">
        <v>1226</v>
      </c>
      <c r="D62" s="518"/>
      <c r="E62" s="518"/>
      <c r="F62" s="518" t="s">
        <v>1235</v>
      </c>
      <c r="G62" s="518" t="s">
        <v>1236</v>
      </c>
      <c r="H62" s="519">
        <v>8199</v>
      </c>
      <c r="I62" s="592"/>
      <c r="J62" s="592"/>
      <c r="K62" s="520">
        <v>625.94000000000005</v>
      </c>
      <c r="L62" s="520">
        <f>ROUND(K62*1.1,2)</f>
        <v>688.53</v>
      </c>
      <c r="M62" s="521" t="s">
        <v>1056</v>
      </c>
      <c r="N62" s="522" t="s">
        <v>1219</v>
      </c>
      <c r="O62" s="523" t="s">
        <v>1043</v>
      </c>
      <c r="P62" s="523" t="s">
        <v>1208</v>
      </c>
      <c r="Q62" s="523" t="s">
        <v>1209</v>
      </c>
      <c r="R62" s="524"/>
      <c r="S62" s="524"/>
      <c r="U62" s="369"/>
      <c r="V62" s="369"/>
      <c r="W62" s="369"/>
      <c r="X62" s="369"/>
      <c r="AB62" s="416"/>
      <c r="AC62" s="417"/>
      <c r="AD62" s="417"/>
      <c r="AE62" s="424"/>
      <c r="AF62" s="424"/>
      <c r="AG62" s="424"/>
      <c r="AH62" s="424"/>
      <c r="AI62" s="419"/>
      <c r="AJ62" s="525"/>
      <c r="AK62" s="525"/>
      <c r="AL62" s="510"/>
      <c r="AM62" s="510"/>
      <c r="AN62" s="421"/>
      <c r="AO62" s="422"/>
      <c r="AP62" s="423"/>
      <c r="AQ62" s="423"/>
    </row>
    <row r="63" spans="1:43" ht="75" customHeight="1" x14ac:dyDescent="0.2">
      <c r="A63" s="516" t="s">
        <v>1237</v>
      </c>
      <c r="B63" s="517" t="s">
        <v>1238</v>
      </c>
      <c r="C63" s="517" t="s">
        <v>1239</v>
      </c>
      <c r="D63" s="518"/>
      <c r="E63" s="518"/>
      <c r="F63" s="518" t="s">
        <v>1240</v>
      </c>
      <c r="G63" s="518" t="s">
        <v>1241</v>
      </c>
      <c r="H63" s="519">
        <v>8200</v>
      </c>
      <c r="I63" s="592"/>
      <c r="J63" s="592"/>
      <c r="K63" s="520">
        <v>260.55</v>
      </c>
      <c r="L63" s="520">
        <f>ROUND(K63*1.1,2)</f>
        <v>286.61</v>
      </c>
      <c r="M63" s="521" t="s">
        <v>1056</v>
      </c>
      <c r="N63" s="522" t="s">
        <v>1224</v>
      </c>
      <c r="O63" s="523" t="s">
        <v>1043</v>
      </c>
      <c r="P63" s="523" t="s">
        <v>1058</v>
      </c>
      <c r="Q63" s="523" t="s">
        <v>1058</v>
      </c>
      <c r="R63" s="524"/>
      <c r="S63" s="524"/>
      <c r="U63" s="369"/>
      <c r="V63" s="369"/>
      <c r="W63" s="369"/>
      <c r="X63" s="369"/>
      <c r="AB63" s="416"/>
      <c r="AC63" s="417"/>
      <c r="AD63" s="417"/>
      <c r="AE63" s="424"/>
      <c r="AF63" s="424"/>
      <c r="AG63" s="424"/>
      <c r="AH63" s="424"/>
      <c r="AI63" s="419"/>
      <c r="AJ63" s="525"/>
      <c r="AK63" s="525"/>
      <c r="AL63" s="510"/>
      <c r="AM63" s="510"/>
      <c r="AN63" s="421"/>
      <c r="AO63" s="422"/>
      <c r="AP63" s="423"/>
      <c r="AQ63" s="424"/>
    </row>
    <row r="64" spans="1:43" ht="56.25" x14ac:dyDescent="0.2">
      <c r="A64" s="425">
        <v>23</v>
      </c>
      <c r="B64" s="476" t="s">
        <v>1242</v>
      </c>
      <c r="C64" s="476" t="s">
        <v>1243</v>
      </c>
      <c r="D64" s="512" t="s">
        <v>1244</v>
      </c>
      <c r="E64" s="512" t="s">
        <v>1245</v>
      </c>
      <c r="F64" s="455"/>
      <c r="G64" s="455"/>
      <c r="H64" s="513">
        <v>8201</v>
      </c>
      <c r="I64" s="514">
        <v>542.86</v>
      </c>
      <c r="J64" s="514">
        <f>ROUND(I64*1.1,2)</f>
        <v>597.15</v>
      </c>
      <c r="K64" s="515"/>
      <c r="L64" s="515"/>
      <c r="M64" s="429" t="s">
        <v>1056</v>
      </c>
      <c r="N64" s="430" t="s">
        <v>1057</v>
      </c>
      <c r="O64" s="431" t="s">
        <v>1043</v>
      </c>
      <c r="P64" s="431" t="s">
        <v>1208</v>
      </c>
      <c r="Q64" s="431" t="s">
        <v>1209</v>
      </c>
      <c r="R64" s="507"/>
      <c r="S64" s="507"/>
      <c r="U64" s="369"/>
      <c r="V64" s="369"/>
      <c r="W64" s="369"/>
      <c r="X64" s="369"/>
      <c r="AB64" s="416"/>
      <c r="AC64" s="474"/>
      <c r="AD64" s="474"/>
      <c r="AE64" s="508"/>
      <c r="AF64" s="508"/>
      <c r="AG64" s="424"/>
      <c r="AH64" s="424"/>
      <c r="AI64" s="509"/>
      <c r="AJ64" s="510"/>
      <c r="AK64" s="510"/>
      <c r="AL64" s="511"/>
      <c r="AM64" s="511"/>
      <c r="AN64" s="421"/>
      <c r="AO64" s="422"/>
      <c r="AP64" s="423"/>
      <c r="AQ64" s="423"/>
    </row>
    <row r="65" spans="1:43" ht="75" customHeight="1" x14ac:dyDescent="0.2">
      <c r="A65" s="425" t="s">
        <v>1246</v>
      </c>
      <c r="B65" s="476" t="s">
        <v>1247</v>
      </c>
      <c r="C65" s="476" t="s">
        <v>1248</v>
      </c>
      <c r="D65" s="512" t="s">
        <v>1249</v>
      </c>
      <c r="E65" s="512" t="s">
        <v>1250</v>
      </c>
      <c r="F65" s="455"/>
      <c r="G65" s="455"/>
      <c r="H65" s="513">
        <v>8202</v>
      </c>
      <c r="I65" s="514">
        <v>65.14</v>
      </c>
      <c r="J65" s="514">
        <f>ROUND(I65*1.1,2)</f>
        <v>71.650000000000006</v>
      </c>
      <c r="K65" s="515"/>
      <c r="L65" s="515"/>
      <c r="M65" s="429" t="s">
        <v>1056</v>
      </c>
      <c r="N65" s="430" t="s">
        <v>1057</v>
      </c>
      <c r="O65" s="431" t="s">
        <v>1043</v>
      </c>
      <c r="P65" s="431" t="s">
        <v>1058</v>
      </c>
      <c r="Q65" s="431" t="s">
        <v>1058</v>
      </c>
      <c r="R65" s="507"/>
      <c r="S65" s="507"/>
      <c r="U65" s="369"/>
      <c r="V65" s="369"/>
      <c r="W65" s="369"/>
      <c r="X65" s="369"/>
      <c r="AB65" s="416"/>
      <c r="AC65" s="474"/>
      <c r="AD65" s="474"/>
      <c r="AE65" s="508"/>
      <c r="AF65" s="508"/>
      <c r="AG65" s="424"/>
      <c r="AH65" s="424"/>
      <c r="AI65" s="509"/>
      <c r="AJ65" s="510"/>
      <c r="AK65" s="510"/>
      <c r="AL65" s="511"/>
      <c r="AM65" s="511"/>
      <c r="AN65" s="421"/>
      <c r="AO65" s="422"/>
      <c r="AP65" s="423"/>
      <c r="AQ65" s="424"/>
    </row>
    <row r="66" spans="1:43" ht="66.75" customHeight="1" x14ac:dyDescent="0.2">
      <c r="A66" s="516">
        <v>24</v>
      </c>
      <c r="B66" s="517" t="s">
        <v>1251</v>
      </c>
      <c r="C66" s="517" t="s">
        <v>1243</v>
      </c>
      <c r="D66" s="518"/>
      <c r="E66" s="518"/>
      <c r="F66" s="518" t="s">
        <v>1252</v>
      </c>
      <c r="G66" s="518" t="s">
        <v>1253</v>
      </c>
      <c r="H66" s="519">
        <v>8203</v>
      </c>
      <c r="I66" s="592"/>
      <c r="J66" s="592"/>
      <c r="K66" s="520">
        <v>736.92</v>
      </c>
      <c r="L66" s="520">
        <f>ROUND(K66*1.1,2)</f>
        <v>810.61</v>
      </c>
      <c r="M66" s="521" t="s">
        <v>1056</v>
      </c>
      <c r="N66" s="522" t="s">
        <v>1219</v>
      </c>
      <c r="O66" s="523" t="s">
        <v>1043</v>
      </c>
      <c r="P66" s="523" t="s">
        <v>1208</v>
      </c>
      <c r="Q66" s="523" t="s">
        <v>1209</v>
      </c>
      <c r="R66" s="524"/>
      <c r="S66" s="524"/>
      <c r="U66" s="369"/>
      <c r="V66" s="369"/>
      <c r="W66" s="369"/>
      <c r="X66" s="369"/>
      <c r="AB66" s="416"/>
      <c r="AC66" s="417"/>
      <c r="AD66" s="417"/>
      <c r="AE66" s="424"/>
      <c r="AF66" s="424"/>
      <c r="AG66" s="424"/>
      <c r="AH66" s="424"/>
      <c r="AI66" s="419"/>
      <c r="AJ66" s="525"/>
      <c r="AK66" s="525"/>
      <c r="AL66" s="510"/>
      <c r="AM66" s="510"/>
      <c r="AN66" s="421"/>
      <c r="AO66" s="422"/>
      <c r="AP66" s="423"/>
      <c r="AQ66" s="423"/>
    </row>
    <row r="67" spans="1:43" ht="73.5" customHeight="1" x14ac:dyDescent="0.2">
      <c r="A67" s="516" t="s">
        <v>1254</v>
      </c>
      <c r="B67" s="517" t="s">
        <v>1255</v>
      </c>
      <c r="C67" s="517" t="s">
        <v>1256</v>
      </c>
      <c r="D67" s="518"/>
      <c r="E67" s="518"/>
      <c r="F67" s="518" t="s">
        <v>1257</v>
      </c>
      <c r="G67" s="518" t="s">
        <v>1258</v>
      </c>
      <c r="H67" s="519">
        <v>8204</v>
      </c>
      <c r="I67" s="592"/>
      <c r="J67" s="592"/>
      <c r="K67" s="520">
        <v>260.55</v>
      </c>
      <c r="L67" s="520">
        <f>ROUND(K67*1.1,2)</f>
        <v>286.61</v>
      </c>
      <c r="M67" s="521" t="s">
        <v>1056</v>
      </c>
      <c r="N67" s="522" t="s">
        <v>1224</v>
      </c>
      <c r="O67" s="523" t="s">
        <v>1043</v>
      </c>
      <c r="P67" s="523" t="s">
        <v>1058</v>
      </c>
      <c r="Q67" s="523" t="s">
        <v>1058</v>
      </c>
      <c r="R67" s="524"/>
      <c r="S67" s="524"/>
      <c r="U67" s="369"/>
      <c r="V67" s="369"/>
      <c r="W67" s="369"/>
      <c r="X67" s="369"/>
      <c r="AB67" s="416"/>
      <c r="AC67" s="417"/>
      <c r="AD67" s="417"/>
      <c r="AE67" s="424"/>
      <c r="AF67" s="424"/>
      <c r="AG67" s="424"/>
      <c r="AH67" s="424"/>
      <c r="AI67" s="419"/>
      <c r="AJ67" s="525"/>
      <c r="AK67" s="525"/>
      <c r="AL67" s="510"/>
      <c r="AM67" s="510"/>
      <c r="AN67" s="421"/>
      <c r="AO67" s="422"/>
      <c r="AP67" s="423"/>
      <c r="AQ67" s="424"/>
    </row>
    <row r="68" spans="1:43" ht="63" customHeight="1" x14ac:dyDescent="0.2">
      <c r="A68" s="425">
        <v>25</v>
      </c>
      <c r="B68" s="476" t="s">
        <v>1259</v>
      </c>
      <c r="C68" s="476" t="s">
        <v>1260</v>
      </c>
      <c r="D68" s="512" t="s">
        <v>1261</v>
      </c>
      <c r="E68" s="512" t="s">
        <v>1262</v>
      </c>
      <c r="F68" s="455"/>
      <c r="G68" s="455"/>
      <c r="H68" s="513">
        <v>8205</v>
      </c>
      <c r="I68" s="514">
        <v>2579.02</v>
      </c>
      <c r="J68" s="514">
        <f>ROUND(I68*1.1,2)</f>
        <v>2836.92</v>
      </c>
      <c r="K68" s="515"/>
      <c r="L68" s="515"/>
      <c r="M68" s="429" t="s">
        <v>1056</v>
      </c>
      <c r="N68" s="430" t="s">
        <v>1057</v>
      </c>
      <c r="O68" s="431" t="s">
        <v>1043</v>
      </c>
      <c r="P68" s="431" t="s">
        <v>1208</v>
      </c>
      <c r="Q68" s="431" t="s">
        <v>1209</v>
      </c>
      <c r="R68" s="507"/>
      <c r="S68" s="507"/>
      <c r="U68" s="369"/>
      <c r="V68" s="369"/>
      <c r="W68" s="369"/>
      <c r="X68" s="369"/>
      <c r="AB68" s="416"/>
      <c r="AC68" s="474"/>
      <c r="AD68" s="474"/>
      <c r="AE68" s="508"/>
      <c r="AF68" s="508"/>
      <c r="AG68" s="424"/>
      <c r="AH68" s="424"/>
      <c r="AI68" s="509"/>
      <c r="AJ68" s="510"/>
      <c r="AK68" s="510"/>
      <c r="AL68" s="511"/>
      <c r="AM68" s="511"/>
      <c r="AN68" s="421"/>
      <c r="AO68" s="422"/>
      <c r="AP68" s="423"/>
      <c r="AQ68" s="423"/>
    </row>
    <row r="69" spans="1:43" ht="72.75" customHeight="1" x14ac:dyDescent="0.2">
      <c r="A69" s="425" t="s">
        <v>1263</v>
      </c>
      <c r="B69" s="476" t="s">
        <v>1264</v>
      </c>
      <c r="C69" s="476" t="s">
        <v>1256</v>
      </c>
      <c r="D69" s="512" t="s">
        <v>1265</v>
      </c>
      <c r="E69" s="512" t="s">
        <v>1266</v>
      </c>
      <c r="F69" s="455"/>
      <c r="G69" s="455"/>
      <c r="H69" s="513">
        <v>8206</v>
      </c>
      <c r="I69" s="514">
        <v>124.64</v>
      </c>
      <c r="J69" s="514">
        <f>ROUND(I69*1.1,2)</f>
        <v>137.1</v>
      </c>
      <c r="K69" s="515"/>
      <c r="L69" s="515"/>
      <c r="M69" s="429" t="s">
        <v>1056</v>
      </c>
      <c r="N69" s="430" t="s">
        <v>1057</v>
      </c>
      <c r="O69" s="431" t="s">
        <v>1043</v>
      </c>
      <c r="P69" s="431" t="s">
        <v>1058</v>
      </c>
      <c r="Q69" s="431" t="s">
        <v>1058</v>
      </c>
      <c r="R69" s="507"/>
      <c r="S69" s="507"/>
      <c r="U69" s="369"/>
      <c r="V69" s="369"/>
      <c r="W69" s="369"/>
      <c r="X69" s="369"/>
      <c r="AB69" s="416"/>
      <c r="AC69" s="474"/>
      <c r="AD69" s="474"/>
      <c r="AE69" s="508"/>
      <c r="AF69" s="508"/>
      <c r="AG69" s="424"/>
      <c r="AH69" s="424"/>
      <c r="AI69" s="509"/>
      <c r="AJ69" s="510"/>
      <c r="AK69" s="510"/>
      <c r="AL69" s="511"/>
      <c r="AM69" s="511"/>
      <c r="AN69" s="421"/>
      <c r="AO69" s="422"/>
      <c r="AP69" s="423"/>
      <c r="AQ69" s="424"/>
    </row>
    <row r="70" spans="1:43" ht="60.75" customHeight="1" x14ac:dyDescent="0.2">
      <c r="A70" s="516">
        <v>26</v>
      </c>
      <c r="B70" s="517" t="s">
        <v>1267</v>
      </c>
      <c r="C70" s="517" t="s">
        <v>1260</v>
      </c>
      <c r="D70" s="518"/>
      <c r="E70" s="518"/>
      <c r="F70" s="518" t="s">
        <v>1268</v>
      </c>
      <c r="G70" s="518" t="s">
        <v>1269</v>
      </c>
      <c r="H70" s="519">
        <v>8207</v>
      </c>
      <c r="I70" s="592"/>
      <c r="J70" s="592"/>
      <c r="K70" s="520">
        <v>2950.33</v>
      </c>
      <c r="L70" s="520">
        <f>ROUND(K70*1.1,2)</f>
        <v>3245.36</v>
      </c>
      <c r="M70" s="521" t="s">
        <v>1056</v>
      </c>
      <c r="N70" s="522" t="s">
        <v>1219</v>
      </c>
      <c r="O70" s="523" t="s">
        <v>1043</v>
      </c>
      <c r="P70" s="523" t="s">
        <v>1208</v>
      </c>
      <c r="Q70" s="523" t="s">
        <v>1209</v>
      </c>
      <c r="R70" s="524"/>
      <c r="S70" s="524"/>
      <c r="U70" s="369"/>
      <c r="V70" s="369"/>
      <c r="W70" s="369"/>
      <c r="X70" s="369"/>
      <c r="AB70" s="416"/>
      <c r="AC70" s="417"/>
      <c r="AD70" s="417"/>
      <c r="AE70" s="424"/>
      <c r="AF70" s="424"/>
      <c r="AG70" s="424"/>
      <c r="AH70" s="424"/>
      <c r="AI70" s="419"/>
      <c r="AJ70" s="525"/>
      <c r="AK70" s="525"/>
      <c r="AL70" s="510"/>
      <c r="AM70" s="510"/>
      <c r="AN70" s="421"/>
      <c r="AO70" s="422"/>
      <c r="AP70" s="423"/>
      <c r="AQ70" s="423"/>
    </row>
    <row r="71" spans="1:43" ht="71.25" customHeight="1" x14ac:dyDescent="0.2">
      <c r="A71" s="526" t="s">
        <v>1270</v>
      </c>
      <c r="B71" s="527" t="s">
        <v>1271</v>
      </c>
      <c r="C71" s="527" t="s">
        <v>1272</v>
      </c>
      <c r="D71" s="528"/>
      <c r="E71" s="528"/>
      <c r="F71" s="528" t="s">
        <v>1273</v>
      </c>
      <c r="G71" s="528" t="s">
        <v>1274</v>
      </c>
      <c r="H71" s="529">
        <v>8208</v>
      </c>
      <c r="I71" s="593"/>
      <c r="J71" s="593"/>
      <c r="K71" s="530">
        <v>498.54</v>
      </c>
      <c r="L71" s="530">
        <f>ROUND(K71*1.1,2)</f>
        <v>548.39</v>
      </c>
      <c r="M71" s="531" t="s">
        <v>1056</v>
      </c>
      <c r="N71" s="532" t="s">
        <v>1224</v>
      </c>
      <c r="O71" s="533" t="s">
        <v>1043</v>
      </c>
      <c r="P71" s="533" t="s">
        <v>1058</v>
      </c>
      <c r="Q71" s="533" t="s">
        <v>1058</v>
      </c>
      <c r="R71" s="524"/>
      <c r="S71" s="524"/>
      <c r="U71" s="369"/>
      <c r="V71" s="369"/>
      <c r="W71" s="369"/>
      <c r="X71" s="369"/>
      <c r="AB71" s="416"/>
      <c r="AC71" s="417"/>
      <c r="AD71" s="417"/>
      <c r="AE71" s="424"/>
      <c r="AF71" s="424"/>
      <c r="AG71" s="424"/>
      <c r="AH71" s="424"/>
      <c r="AI71" s="419"/>
      <c r="AJ71" s="525"/>
      <c r="AK71" s="525"/>
      <c r="AL71" s="510"/>
      <c r="AM71" s="510"/>
      <c r="AN71" s="421"/>
      <c r="AO71" s="422"/>
      <c r="AP71" s="423"/>
      <c r="AQ71" s="424"/>
    </row>
    <row r="72" spans="1:43" s="370" customFormat="1" ht="15.75" x14ac:dyDescent="0.2">
      <c r="A72" s="534" t="s">
        <v>1275</v>
      </c>
      <c r="B72" s="534"/>
      <c r="C72" s="535"/>
      <c r="D72" s="536"/>
      <c r="E72" s="536"/>
      <c r="F72" s="536"/>
      <c r="G72" s="536"/>
      <c r="H72" s="537"/>
      <c r="I72" s="538"/>
      <c r="J72" s="538"/>
      <c r="K72" s="538"/>
      <c r="L72" s="538"/>
      <c r="M72" s="539"/>
      <c r="N72" s="539"/>
      <c r="O72" s="539"/>
      <c r="P72" s="539"/>
      <c r="Q72" s="540"/>
      <c r="R72" s="541"/>
      <c r="S72" s="541"/>
      <c r="U72" s="369"/>
      <c r="V72" s="369"/>
      <c r="W72" s="369"/>
      <c r="X72" s="369"/>
      <c r="AB72" s="542"/>
      <c r="AC72" s="543"/>
      <c r="AD72" s="544"/>
      <c r="AE72" s="542"/>
      <c r="AF72" s="542"/>
      <c r="AG72" s="542"/>
      <c r="AH72" s="542"/>
      <c r="AI72" s="545"/>
      <c r="AJ72" s="546"/>
      <c r="AK72" s="546"/>
      <c r="AL72" s="546"/>
      <c r="AM72" s="546"/>
      <c r="AN72" s="547"/>
      <c r="AO72" s="547"/>
      <c r="AP72" s="547"/>
      <c r="AQ72" s="548"/>
    </row>
    <row r="73" spans="1:43" ht="29.25" customHeight="1" x14ac:dyDescent="0.2">
      <c r="A73" s="406">
        <v>100</v>
      </c>
      <c r="B73" s="470" t="s">
        <v>1276</v>
      </c>
      <c r="C73" s="549" t="s">
        <v>1277</v>
      </c>
      <c r="D73" s="714" t="s">
        <v>1278</v>
      </c>
      <c r="E73" s="714"/>
      <c r="F73" s="714"/>
      <c r="G73" s="714"/>
      <c r="H73" s="408">
        <v>8120</v>
      </c>
      <c r="I73" s="550">
        <v>0.10967</v>
      </c>
      <c r="J73" s="550">
        <f t="shared" ref="J73:J78" si="1">ROUND(I73*1.1,5)</f>
        <v>0.12064</v>
      </c>
      <c r="K73" s="550">
        <f t="shared" ref="K73:K78" si="2">I73</f>
        <v>0.10967</v>
      </c>
      <c r="L73" s="550">
        <f t="shared" ref="L73:L78" si="3">J73</f>
        <v>0.12064</v>
      </c>
      <c r="M73" s="410" t="s">
        <v>1279</v>
      </c>
      <c r="N73" s="411" t="s">
        <v>1280</v>
      </c>
      <c r="O73" s="412" t="s">
        <v>1281</v>
      </c>
      <c r="P73" s="413" t="s">
        <v>1058</v>
      </c>
      <c r="Q73" s="473" t="s">
        <v>1058</v>
      </c>
      <c r="R73" s="551"/>
      <c r="S73" s="551"/>
      <c r="U73" s="369"/>
      <c r="V73" s="369"/>
      <c r="W73" s="369"/>
      <c r="X73" s="369"/>
      <c r="AB73" s="416"/>
      <c r="AC73" s="474"/>
      <c r="AD73" s="417"/>
      <c r="AE73" s="713"/>
      <c r="AF73" s="713"/>
      <c r="AG73" s="713"/>
      <c r="AH73" s="713"/>
      <c r="AI73" s="419"/>
      <c r="AJ73" s="552"/>
      <c r="AK73" s="552"/>
      <c r="AL73" s="552"/>
      <c r="AM73" s="552"/>
      <c r="AN73" s="421"/>
      <c r="AO73" s="422"/>
      <c r="AP73" s="423"/>
      <c r="AQ73" s="424"/>
    </row>
    <row r="74" spans="1:43" ht="85.5" customHeight="1" x14ac:dyDescent="0.2">
      <c r="A74" s="425">
        <v>101</v>
      </c>
      <c r="B74" s="476" t="s">
        <v>1282</v>
      </c>
      <c r="C74" s="553" t="s">
        <v>1354</v>
      </c>
      <c r="D74" s="712" t="s">
        <v>1283</v>
      </c>
      <c r="E74" s="712"/>
      <c r="F74" s="712"/>
      <c r="G74" s="712"/>
      <c r="H74" s="427">
        <v>8121</v>
      </c>
      <c r="I74" s="554">
        <v>3.5060000000000001E-2</v>
      </c>
      <c r="J74" s="554">
        <f t="shared" si="1"/>
        <v>3.857E-2</v>
      </c>
      <c r="K74" s="554">
        <f t="shared" si="2"/>
        <v>3.5060000000000001E-2</v>
      </c>
      <c r="L74" s="554">
        <f t="shared" si="3"/>
        <v>3.857E-2</v>
      </c>
      <c r="M74" s="429" t="s">
        <v>1279</v>
      </c>
      <c r="N74" s="430" t="s">
        <v>1280</v>
      </c>
      <c r="O74" s="431" t="s">
        <v>1281</v>
      </c>
      <c r="P74" s="432" t="s">
        <v>1058</v>
      </c>
      <c r="Q74" s="477" t="s">
        <v>1058</v>
      </c>
      <c r="R74" s="551"/>
      <c r="S74" s="551"/>
      <c r="U74" s="369"/>
      <c r="V74" s="369"/>
      <c r="W74" s="369"/>
      <c r="X74" s="369"/>
      <c r="AB74" s="416"/>
      <c r="AC74" s="474"/>
      <c r="AD74" s="417"/>
      <c r="AE74" s="713"/>
      <c r="AF74" s="713"/>
      <c r="AG74" s="713"/>
      <c r="AH74" s="713"/>
      <c r="AI74" s="419"/>
      <c r="AJ74" s="552"/>
      <c r="AK74" s="552"/>
      <c r="AL74" s="552"/>
      <c r="AM74" s="552"/>
      <c r="AN74" s="421"/>
      <c r="AO74" s="422"/>
      <c r="AP74" s="423"/>
      <c r="AQ74" s="424"/>
    </row>
    <row r="75" spans="1:43" ht="29.25" customHeight="1" x14ac:dyDescent="0.2">
      <c r="A75" s="425">
        <v>102</v>
      </c>
      <c r="B75" s="553" t="s">
        <v>1284</v>
      </c>
      <c r="C75" s="553" t="s">
        <v>1285</v>
      </c>
      <c r="D75" s="712" t="s">
        <v>1278</v>
      </c>
      <c r="E75" s="712"/>
      <c r="F75" s="712"/>
      <c r="G75" s="712"/>
      <c r="H75" s="427">
        <v>8122</v>
      </c>
      <c r="I75" s="554">
        <v>4.0320000000000002E-2</v>
      </c>
      <c r="J75" s="554">
        <f t="shared" si="1"/>
        <v>4.4350000000000001E-2</v>
      </c>
      <c r="K75" s="554">
        <f t="shared" si="2"/>
        <v>4.0320000000000002E-2</v>
      </c>
      <c r="L75" s="554">
        <f t="shared" si="3"/>
        <v>4.4350000000000001E-2</v>
      </c>
      <c r="M75" s="429" t="s">
        <v>1279</v>
      </c>
      <c r="N75" s="430" t="s">
        <v>1286</v>
      </c>
      <c r="O75" s="431" t="s">
        <v>1281</v>
      </c>
      <c r="P75" s="432" t="s">
        <v>1058</v>
      </c>
      <c r="Q75" s="477" t="s">
        <v>1058</v>
      </c>
      <c r="R75" s="551"/>
      <c r="S75" s="551"/>
      <c r="U75" s="369"/>
      <c r="V75" s="369"/>
      <c r="W75" s="369"/>
      <c r="X75" s="369"/>
      <c r="AB75" s="416"/>
      <c r="AC75" s="417"/>
      <c r="AD75" s="417"/>
      <c r="AE75" s="713"/>
      <c r="AF75" s="713"/>
      <c r="AG75" s="713"/>
      <c r="AH75" s="713"/>
      <c r="AI75" s="419"/>
      <c r="AJ75" s="552"/>
      <c r="AK75" s="552"/>
      <c r="AL75" s="552"/>
      <c r="AM75" s="552"/>
      <c r="AN75" s="421"/>
      <c r="AO75" s="422"/>
      <c r="AP75" s="423"/>
      <c r="AQ75" s="424"/>
    </row>
    <row r="76" spans="1:43" ht="98.25" customHeight="1" x14ac:dyDescent="0.2">
      <c r="A76" s="425">
        <v>103</v>
      </c>
      <c r="B76" s="553" t="s">
        <v>1287</v>
      </c>
      <c r="C76" s="553" t="s">
        <v>1355</v>
      </c>
      <c r="D76" s="712" t="s">
        <v>1283</v>
      </c>
      <c r="E76" s="712"/>
      <c r="F76" s="712"/>
      <c r="G76" s="712"/>
      <c r="H76" s="427">
        <v>8123</v>
      </c>
      <c r="I76" s="554">
        <v>1.289E-2</v>
      </c>
      <c r="J76" s="554">
        <f t="shared" si="1"/>
        <v>1.418E-2</v>
      </c>
      <c r="K76" s="554">
        <f t="shared" si="2"/>
        <v>1.289E-2</v>
      </c>
      <c r="L76" s="554">
        <f t="shared" si="3"/>
        <v>1.418E-2</v>
      </c>
      <c r="M76" s="429" t="s">
        <v>1279</v>
      </c>
      <c r="N76" s="430" t="s">
        <v>1286</v>
      </c>
      <c r="O76" s="431" t="s">
        <v>1281</v>
      </c>
      <c r="P76" s="432" t="s">
        <v>1058</v>
      </c>
      <c r="Q76" s="477" t="s">
        <v>1058</v>
      </c>
      <c r="R76" s="551"/>
      <c r="S76" s="551"/>
      <c r="U76" s="369"/>
      <c r="V76" s="369"/>
      <c r="W76" s="369"/>
      <c r="X76" s="369"/>
      <c r="AB76" s="416"/>
      <c r="AC76" s="417"/>
      <c r="AD76" s="417"/>
      <c r="AE76" s="713"/>
      <c r="AF76" s="713"/>
      <c r="AG76" s="713"/>
      <c r="AH76" s="713"/>
      <c r="AI76" s="419"/>
      <c r="AJ76" s="552"/>
      <c r="AK76" s="552"/>
      <c r="AL76" s="552"/>
      <c r="AM76" s="552"/>
      <c r="AN76" s="421"/>
      <c r="AO76" s="422"/>
      <c r="AP76" s="423"/>
      <c r="AQ76" s="424"/>
    </row>
    <row r="77" spans="1:43" ht="51.75" customHeight="1" x14ac:dyDescent="0.2">
      <c r="A77" s="425">
        <v>104</v>
      </c>
      <c r="B77" s="476" t="s">
        <v>1288</v>
      </c>
      <c r="C77" s="553" t="s">
        <v>1289</v>
      </c>
      <c r="D77" s="712" t="s">
        <v>1278</v>
      </c>
      <c r="E77" s="712"/>
      <c r="F77" s="712"/>
      <c r="G77" s="712"/>
      <c r="H77" s="427">
        <v>8124</v>
      </c>
      <c r="I77" s="554">
        <v>2.7269999999999999E-2</v>
      </c>
      <c r="J77" s="554">
        <f t="shared" si="1"/>
        <v>0.03</v>
      </c>
      <c r="K77" s="554">
        <f t="shared" si="2"/>
        <v>2.7269999999999999E-2</v>
      </c>
      <c r="L77" s="554">
        <f t="shared" si="3"/>
        <v>0.03</v>
      </c>
      <c r="M77" s="429" t="s">
        <v>1279</v>
      </c>
      <c r="N77" s="430" t="s">
        <v>1286</v>
      </c>
      <c r="O77" s="431" t="s">
        <v>1281</v>
      </c>
      <c r="P77" s="432" t="s">
        <v>1058</v>
      </c>
      <c r="Q77" s="477" t="s">
        <v>1058</v>
      </c>
      <c r="R77" s="551"/>
      <c r="S77" s="551"/>
      <c r="U77" s="369"/>
      <c r="V77" s="369"/>
      <c r="W77" s="369"/>
      <c r="X77" s="369"/>
      <c r="AB77" s="416"/>
      <c r="AC77" s="474"/>
      <c r="AD77" s="417"/>
      <c r="AE77" s="713"/>
      <c r="AF77" s="713"/>
      <c r="AG77" s="713"/>
      <c r="AH77" s="713"/>
      <c r="AI77" s="419"/>
      <c r="AJ77" s="552"/>
      <c r="AK77" s="552"/>
      <c r="AL77" s="552"/>
      <c r="AM77" s="552"/>
      <c r="AN77" s="421"/>
      <c r="AO77" s="422"/>
      <c r="AP77" s="423"/>
      <c r="AQ77" s="424"/>
    </row>
    <row r="78" spans="1:43" ht="101.25" x14ac:dyDescent="0.2">
      <c r="A78" s="425">
        <v>105</v>
      </c>
      <c r="B78" s="476" t="s">
        <v>1290</v>
      </c>
      <c r="C78" s="553" t="s">
        <v>1291</v>
      </c>
      <c r="D78" s="712" t="s">
        <v>1283</v>
      </c>
      <c r="E78" s="712"/>
      <c r="F78" s="712"/>
      <c r="G78" s="712"/>
      <c r="H78" s="427">
        <v>8125</v>
      </c>
      <c r="I78" s="554">
        <v>8.7200000000000003E-3</v>
      </c>
      <c r="J78" s="554">
        <f t="shared" si="1"/>
        <v>9.5899999999999996E-3</v>
      </c>
      <c r="K78" s="554">
        <f t="shared" si="2"/>
        <v>8.7200000000000003E-3</v>
      </c>
      <c r="L78" s="554">
        <f t="shared" si="3"/>
        <v>9.5899999999999996E-3</v>
      </c>
      <c r="M78" s="429" t="s">
        <v>1279</v>
      </c>
      <c r="N78" s="430" t="s">
        <v>1286</v>
      </c>
      <c r="O78" s="431" t="s">
        <v>1281</v>
      </c>
      <c r="P78" s="432" t="s">
        <v>1058</v>
      </c>
      <c r="Q78" s="477" t="s">
        <v>1058</v>
      </c>
      <c r="R78" s="551"/>
      <c r="S78" s="551"/>
      <c r="U78" s="369"/>
      <c r="V78" s="369"/>
      <c r="W78" s="369"/>
      <c r="X78" s="369"/>
      <c r="AB78" s="416"/>
      <c r="AC78" s="474"/>
      <c r="AD78" s="417"/>
      <c r="AE78" s="713"/>
      <c r="AF78" s="713"/>
      <c r="AG78" s="713"/>
      <c r="AH78" s="713"/>
      <c r="AI78" s="419"/>
      <c r="AJ78" s="552"/>
      <c r="AK78" s="552"/>
      <c r="AL78" s="552"/>
      <c r="AM78" s="552"/>
      <c r="AN78" s="421"/>
      <c r="AO78" s="422"/>
      <c r="AP78" s="423"/>
      <c r="AQ78" s="424"/>
    </row>
    <row r="79" spans="1:43" ht="39" customHeight="1" x14ac:dyDescent="0.2">
      <c r="A79" s="425" t="s">
        <v>1292</v>
      </c>
      <c r="B79" s="555" t="s">
        <v>1293</v>
      </c>
      <c r="C79" s="553" t="s">
        <v>1294</v>
      </c>
      <c r="D79" s="512" t="s">
        <v>1295</v>
      </c>
      <c r="E79" s="512" t="s">
        <v>1296</v>
      </c>
      <c r="F79" s="455"/>
      <c r="G79" s="455"/>
      <c r="H79" s="513">
        <v>8095</v>
      </c>
      <c r="I79" s="428">
        <v>56.13</v>
      </c>
      <c r="J79" s="428">
        <f t="shared" ref="J79" si="4">I79*1.1</f>
        <v>61.743000000000009</v>
      </c>
      <c r="K79" s="515"/>
      <c r="L79" s="515"/>
      <c r="M79" s="429" t="s">
        <v>1279</v>
      </c>
      <c r="N79" s="430" t="s">
        <v>1057</v>
      </c>
      <c r="O79" s="431" t="s">
        <v>1043</v>
      </c>
      <c r="P79" s="432" t="s">
        <v>1058</v>
      </c>
      <c r="Q79" s="477" t="s">
        <v>1058</v>
      </c>
      <c r="R79" s="507"/>
      <c r="S79" s="507"/>
      <c r="U79" s="369"/>
      <c r="V79" s="369"/>
      <c r="W79" s="369"/>
      <c r="X79" s="369"/>
      <c r="AB79" s="416"/>
      <c r="AC79" s="556"/>
      <c r="AD79" s="417"/>
      <c r="AE79" s="508"/>
      <c r="AF79" s="508"/>
      <c r="AG79" s="424"/>
      <c r="AH79" s="424"/>
      <c r="AI79" s="509"/>
      <c r="AJ79" s="420"/>
      <c r="AK79" s="420"/>
      <c r="AL79" s="511"/>
      <c r="AM79" s="511"/>
      <c r="AN79" s="421"/>
      <c r="AO79" s="422"/>
      <c r="AP79" s="423"/>
      <c r="AQ79" s="424"/>
    </row>
    <row r="80" spans="1:43" ht="36.75" customHeight="1" x14ac:dyDescent="0.2">
      <c r="A80" s="557" t="s">
        <v>1297</v>
      </c>
      <c r="B80" s="558" t="s">
        <v>1298</v>
      </c>
      <c r="C80" s="559" t="s">
        <v>1294</v>
      </c>
      <c r="D80" s="560"/>
      <c r="E80" s="560"/>
      <c r="F80" s="561" t="s">
        <v>1299</v>
      </c>
      <c r="G80" s="561" t="s">
        <v>1300</v>
      </c>
      <c r="H80" s="562">
        <v>8096</v>
      </c>
      <c r="I80" s="563"/>
      <c r="J80" s="563"/>
      <c r="K80" s="564">
        <v>224.52</v>
      </c>
      <c r="L80" s="564">
        <f>K80*1.1</f>
        <v>246.97200000000004</v>
      </c>
      <c r="M80" s="565" t="s">
        <v>1279</v>
      </c>
      <c r="N80" s="566" t="s">
        <v>1057</v>
      </c>
      <c r="O80" s="567" t="s">
        <v>1043</v>
      </c>
      <c r="P80" s="561" t="s">
        <v>1058</v>
      </c>
      <c r="Q80" s="568" t="s">
        <v>1058</v>
      </c>
      <c r="R80" s="433"/>
      <c r="S80" s="433"/>
      <c r="U80" s="369"/>
      <c r="V80" s="369"/>
      <c r="W80" s="369"/>
      <c r="X80" s="369"/>
      <c r="AB80" s="416"/>
      <c r="AC80" s="556"/>
      <c r="AD80" s="417"/>
      <c r="AE80" s="424"/>
      <c r="AF80" s="424"/>
      <c r="AG80" s="424"/>
      <c r="AH80" s="424"/>
      <c r="AI80" s="509"/>
      <c r="AJ80" s="420"/>
      <c r="AK80" s="420"/>
      <c r="AL80" s="420"/>
      <c r="AM80" s="420"/>
      <c r="AN80" s="421"/>
      <c r="AO80" s="422"/>
      <c r="AP80" s="423"/>
      <c r="AQ80" s="424"/>
    </row>
    <row r="81" spans="1:43" s="370" customFormat="1" ht="15.75" x14ac:dyDescent="0.2">
      <c r="A81" s="534" t="s">
        <v>1301</v>
      </c>
      <c r="B81" s="534"/>
      <c r="C81" s="535"/>
      <c r="D81" s="536"/>
      <c r="E81" s="536"/>
      <c r="F81" s="536"/>
      <c r="G81" s="536"/>
      <c r="H81" s="537"/>
      <c r="I81" s="538"/>
      <c r="J81" s="538"/>
      <c r="K81" s="538"/>
      <c r="L81" s="538"/>
      <c r="M81" s="539"/>
      <c r="N81" s="539"/>
      <c r="O81" s="539"/>
      <c r="P81" s="539"/>
      <c r="Q81" s="540"/>
      <c r="R81" s="541"/>
      <c r="S81" s="541"/>
      <c r="U81" s="369"/>
      <c r="V81" s="369"/>
      <c r="W81" s="369"/>
      <c r="X81" s="369"/>
      <c r="AB81" s="542"/>
      <c r="AC81" s="543"/>
      <c r="AD81" s="544"/>
      <c r="AE81" s="542"/>
      <c r="AF81" s="542"/>
      <c r="AG81" s="542"/>
      <c r="AH81" s="542"/>
      <c r="AI81" s="545"/>
      <c r="AJ81" s="546"/>
      <c r="AK81" s="546"/>
      <c r="AL81" s="546"/>
      <c r="AM81" s="546"/>
      <c r="AN81" s="547"/>
      <c r="AO81" s="547"/>
      <c r="AP81" s="547"/>
      <c r="AQ81" s="548"/>
    </row>
    <row r="82" spans="1:43" ht="51" customHeight="1" x14ac:dyDescent="0.2">
      <c r="A82" s="406">
        <v>130</v>
      </c>
      <c r="B82" s="470" t="s">
        <v>1302</v>
      </c>
      <c r="C82" s="549" t="s">
        <v>1303</v>
      </c>
      <c r="D82" s="714" t="s">
        <v>1304</v>
      </c>
      <c r="E82" s="714"/>
      <c r="F82" s="714"/>
      <c r="G82" s="714"/>
      <c r="H82" s="408">
        <v>8130</v>
      </c>
      <c r="I82" s="569">
        <v>1.2311000000000001</v>
      </c>
      <c r="J82" s="569">
        <f t="shared" ref="J82:J89" si="5">I82*1.1</f>
        <v>1.3542100000000001</v>
      </c>
      <c r="K82" s="569">
        <f t="shared" ref="K82:L89" si="6">I82</f>
        <v>1.2311000000000001</v>
      </c>
      <c r="L82" s="569">
        <f t="shared" si="6"/>
        <v>1.3542100000000001</v>
      </c>
      <c r="M82" s="410" t="s">
        <v>1305</v>
      </c>
      <c r="N82" s="411" t="s">
        <v>1306</v>
      </c>
      <c r="O82" s="412" t="s">
        <v>1281</v>
      </c>
      <c r="P82" s="413" t="s">
        <v>1058</v>
      </c>
      <c r="Q82" s="473" t="s">
        <v>1058</v>
      </c>
      <c r="R82" s="570"/>
      <c r="S82" s="570"/>
      <c r="U82" s="369"/>
      <c r="V82" s="369"/>
      <c r="W82" s="369"/>
      <c r="X82" s="369"/>
      <c r="AB82" s="416"/>
      <c r="AC82" s="474"/>
      <c r="AD82" s="417"/>
      <c r="AE82" s="713"/>
      <c r="AF82" s="713"/>
      <c r="AG82" s="713"/>
      <c r="AH82" s="713"/>
      <c r="AI82" s="419"/>
      <c r="AJ82" s="571"/>
      <c r="AK82" s="571"/>
      <c r="AL82" s="571"/>
      <c r="AM82" s="571"/>
      <c r="AN82" s="421"/>
      <c r="AO82" s="422"/>
      <c r="AP82" s="423"/>
      <c r="AQ82" s="424"/>
    </row>
    <row r="83" spans="1:43" ht="51.75" customHeight="1" x14ac:dyDescent="0.2">
      <c r="A83" s="425">
        <v>131</v>
      </c>
      <c r="B83" s="553" t="s">
        <v>1307</v>
      </c>
      <c r="C83" s="553" t="s">
        <v>1308</v>
      </c>
      <c r="D83" s="712" t="s">
        <v>1309</v>
      </c>
      <c r="E83" s="712"/>
      <c r="F83" s="712"/>
      <c r="G83" s="712"/>
      <c r="H83" s="427">
        <v>8131</v>
      </c>
      <c r="I83" s="572">
        <v>0.73340000000000005</v>
      </c>
      <c r="J83" s="572">
        <f t="shared" si="5"/>
        <v>0.80674000000000012</v>
      </c>
      <c r="K83" s="572">
        <f t="shared" si="6"/>
        <v>0.73340000000000005</v>
      </c>
      <c r="L83" s="572">
        <f t="shared" si="6"/>
        <v>0.80674000000000012</v>
      </c>
      <c r="M83" s="429" t="s">
        <v>1305</v>
      </c>
      <c r="N83" s="430" t="s">
        <v>1306</v>
      </c>
      <c r="O83" s="431" t="s">
        <v>1281</v>
      </c>
      <c r="P83" s="432" t="s">
        <v>1058</v>
      </c>
      <c r="Q83" s="477" t="s">
        <v>1058</v>
      </c>
      <c r="R83" s="570"/>
      <c r="S83" s="570"/>
      <c r="U83" s="369"/>
      <c r="V83" s="369"/>
      <c r="W83" s="369"/>
      <c r="X83" s="369"/>
      <c r="AB83" s="416"/>
      <c r="AC83" s="417"/>
      <c r="AD83" s="417"/>
      <c r="AE83" s="713"/>
      <c r="AF83" s="713"/>
      <c r="AG83" s="713"/>
      <c r="AH83" s="713"/>
      <c r="AI83" s="419"/>
      <c r="AJ83" s="571"/>
      <c r="AK83" s="571"/>
      <c r="AL83" s="571"/>
      <c r="AM83" s="571"/>
      <c r="AN83" s="421"/>
      <c r="AO83" s="422"/>
      <c r="AP83" s="423"/>
      <c r="AQ83" s="424"/>
    </row>
    <row r="84" spans="1:43" ht="50.25" customHeight="1" x14ac:dyDescent="0.2">
      <c r="A84" s="425">
        <v>132</v>
      </c>
      <c r="B84" s="476" t="s">
        <v>1310</v>
      </c>
      <c r="C84" s="553" t="s">
        <v>1311</v>
      </c>
      <c r="D84" s="712" t="s">
        <v>1312</v>
      </c>
      <c r="E84" s="712"/>
      <c r="F84" s="712"/>
      <c r="G84" s="712"/>
      <c r="H84" s="427">
        <v>8132</v>
      </c>
      <c r="I84" s="572">
        <v>0.49709999999999999</v>
      </c>
      <c r="J84" s="572">
        <f t="shared" si="5"/>
        <v>0.54681000000000002</v>
      </c>
      <c r="K84" s="572">
        <f t="shared" si="6"/>
        <v>0.49709999999999999</v>
      </c>
      <c r="L84" s="572">
        <f t="shared" si="6"/>
        <v>0.54681000000000002</v>
      </c>
      <c r="M84" s="429" t="s">
        <v>1305</v>
      </c>
      <c r="N84" s="430" t="s">
        <v>1306</v>
      </c>
      <c r="O84" s="431" t="s">
        <v>1281</v>
      </c>
      <c r="P84" s="432" t="s">
        <v>1058</v>
      </c>
      <c r="Q84" s="477" t="s">
        <v>1058</v>
      </c>
      <c r="R84" s="570"/>
      <c r="S84" s="570"/>
      <c r="U84" s="369"/>
      <c r="V84" s="369"/>
      <c r="W84" s="369"/>
      <c r="X84" s="369"/>
      <c r="AB84" s="416"/>
      <c r="AC84" s="474"/>
      <c r="AD84" s="417"/>
      <c r="AE84" s="713"/>
      <c r="AF84" s="713"/>
      <c r="AG84" s="713"/>
      <c r="AH84" s="713"/>
      <c r="AI84" s="419"/>
      <c r="AJ84" s="571"/>
      <c r="AK84" s="571"/>
      <c r="AL84" s="571"/>
      <c r="AM84" s="571"/>
      <c r="AN84" s="421"/>
      <c r="AO84" s="422"/>
      <c r="AP84" s="423"/>
      <c r="AQ84" s="424"/>
    </row>
    <row r="85" spans="1:43" ht="52.5" customHeight="1" x14ac:dyDescent="0.2">
      <c r="A85" s="425">
        <v>133</v>
      </c>
      <c r="B85" s="553" t="s">
        <v>1313</v>
      </c>
      <c r="C85" s="553" t="s">
        <v>1314</v>
      </c>
      <c r="D85" s="712" t="s">
        <v>1315</v>
      </c>
      <c r="E85" s="712"/>
      <c r="F85" s="712"/>
      <c r="G85" s="712"/>
      <c r="H85" s="427">
        <v>8133</v>
      </c>
      <c r="I85" s="572">
        <v>0.32569999999999999</v>
      </c>
      <c r="J85" s="572">
        <f t="shared" si="5"/>
        <v>0.35827000000000003</v>
      </c>
      <c r="K85" s="572">
        <f t="shared" si="6"/>
        <v>0.32569999999999999</v>
      </c>
      <c r="L85" s="572">
        <f t="shared" si="6"/>
        <v>0.35827000000000003</v>
      </c>
      <c r="M85" s="429" t="s">
        <v>1305</v>
      </c>
      <c r="N85" s="430" t="s">
        <v>1306</v>
      </c>
      <c r="O85" s="431" t="s">
        <v>1281</v>
      </c>
      <c r="P85" s="432" t="s">
        <v>1058</v>
      </c>
      <c r="Q85" s="477" t="s">
        <v>1058</v>
      </c>
      <c r="R85" s="570"/>
      <c r="S85" s="570"/>
      <c r="U85" s="369"/>
      <c r="V85" s="369"/>
      <c r="W85" s="369"/>
      <c r="X85" s="369"/>
      <c r="AB85" s="416"/>
      <c r="AC85" s="417"/>
      <c r="AD85" s="417"/>
      <c r="AE85" s="713"/>
      <c r="AF85" s="713"/>
      <c r="AG85" s="713"/>
      <c r="AH85" s="713"/>
      <c r="AI85" s="419"/>
      <c r="AJ85" s="571"/>
      <c r="AK85" s="571"/>
      <c r="AL85" s="571"/>
      <c r="AM85" s="571"/>
      <c r="AN85" s="421"/>
      <c r="AO85" s="422"/>
      <c r="AP85" s="423"/>
      <c r="AQ85" s="424"/>
    </row>
    <row r="86" spans="1:43" ht="40.5" customHeight="1" x14ac:dyDescent="0.2">
      <c r="A86" s="425">
        <v>134</v>
      </c>
      <c r="B86" s="476" t="s">
        <v>1316</v>
      </c>
      <c r="C86" s="553" t="s">
        <v>1317</v>
      </c>
      <c r="D86" s="712" t="s">
        <v>1318</v>
      </c>
      <c r="E86" s="712"/>
      <c r="F86" s="712"/>
      <c r="G86" s="712"/>
      <c r="H86" s="427">
        <v>8134</v>
      </c>
      <c r="I86" s="514">
        <v>1486.94</v>
      </c>
      <c r="J86" s="514">
        <f t="shared" si="5"/>
        <v>1635.6340000000002</v>
      </c>
      <c r="K86" s="514">
        <f t="shared" si="6"/>
        <v>1486.94</v>
      </c>
      <c r="L86" s="514">
        <f t="shared" si="6"/>
        <v>1635.6340000000002</v>
      </c>
      <c r="M86" s="429" t="s">
        <v>1305</v>
      </c>
      <c r="N86" s="430" t="s">
        <v>1319</v>
      </c>
      <c r="O86" s="431" t="s">
        <v>1043</v>
      </c>
      <c r="P86" s="432" t="s">
        <v>1058</v>
      </c>
      <c r="Q86" s="477" t="s">
        <v>1058</v>
      </c>
      <c r="R86" s="573"/>
      <c r="S86" s="573"/>
      <c r="U86" s="369"/>
      <c r="V86" s="369"/>
      <c r="W86" s="369"/>
      <c r="X86" s="369"/>
      <c r="AB86" s="416"/>
      <c r="AC86" s="474"/>
      <c r="AD86" s="417"/>
      <c r="AE86" s="713"/>
      <c r="AF86" s="713"/>
      <c r="AG86" s="713"/>
      <c r="AH86" s="713"/>
      <c r="AI86" s="419"/>
      <c r="AJ86" s="574"/>
      <c r="AK86" s="574"/>
      <c r="AL86" s="574"/>
      <c r="AM86" s="574"/>
      <c r="AN86" s="421"/>
      <c r="AO86" s="422"/>
      <c r="AP86" s="423"/>
      <c r="AQ86" s="424"/>
    </row>
    <row r="87" spans="1:43" ht="39" customHeight="1" x14ac:dyDescent="0.2">
      <c r="A87" s="425">
        <v>135</v>
      </c>
      <c r="B87" s="553" t="s">
        <v>1320</v>
      </c>
      <c r="C87" s="553" t="s">
        <v>1321</v>
      </c>
      <c r="D87" s="712" t="s">
        <v>1322</v>
      </c>
      <c r="E87" s="712"/>
      <c r="F87" s="712"/>
      <c r="G87" s="712"/>
      <c r="H87" s="427">
        <v>8135</v>
      </c>
      <c r="I87" s="514">
        <v>898.58</v>
      </c>
      <c r="J87" s="514">
        <f t="shared" si="5"/>
        <v>988.4380000000001</v>
      </c>
      <c r="K87" s="514">
        <f t="shared" si="6"/>
        <v>898.58</v>
      </c>
      <c r="L87" s="514">
        <f t="shared" si="6"/>
        <v>988.4380000000001</v>
      </c>
      <c r="M87" s="429" t="s">
        <v>1305</v>
      </c>
      <c r="N87" s="430" t="s">
        <v>1319</v>
      </c>
      <c r="O87" s="431" t="s">
        <v>1043</v>
      </c>
      <c r="P87" s="432" t="s">
        <v>1058</v>
      </c>
      <c r="Q87" s="477" t="s">
        <v>1058</v>
      </c>
      <c r="R87" s="573"/>
      <c r="S87" s="573"/>
      <c r="U87" s="369"/>
      <c r="V87" s="369"/>
      <c r="W87" s="369"/>
      <c r="X87" s="369"/>
      <c r="AB87" s="416"/>
      <c r="AC87" s="417"/>
      <c r="AD87" s="417"/>
      <c r="AE87" s="713"/>
      <c r="AF87" s="713"/>
      <c r="AG87" s="713"/>
      <c r="AH87" s="713"/>
      <c r="AI87" s="419"/>
      <c r="AJ87" s="574"/>
      <c r="AK87" s="574"/>
      <c r="AL87" s="574"/>
      <c r="AM87" s="574"/>
      <c r="AN87" s="421"/>
      <c r="AO87" s="422"/>
      <c r="AP87" s="423"/>
      <c r="AQ87" s="424"/>
    </row>
    <row r="88" spans="1:43" ht="39" customHeight="1" x14ac:dyDescent="0.2">
      <c r="A88" s="425">
        <v>136</v>
      </c>
      <c r="B88" s="476" t="s">
        <v>1323</v>
      </c>
      <c r="C88" s="553" t="s">
        <v>1324</v>
      </c>
      <c r="D88" s="712" t="s">
        <v>1325</v>
      </c>
      <c r="E88" s="712"/>
      <c r="F88" s="712"/>
      <c r="G88" s="712"/>
      <c r="H88" s="427">
        <v>8136</v>
      </c>
      <c r="I88" s="514">
        <v>246.04</v>
      </c>
      <c r="J88" s="514">
        <f t="shared" si="5"/>
        <v>270.64400000000001</v>
      </c>
      <c r="K88" s="514">
        <f t="shared" si="6"/>
        <v>246.04</v>
      </c>
      <c r="L88" s="514">
        <f t="shared" si="6"/>
        <v>270.64400000000001</v>
      </c>
      <c r="M88" s="429" t="s">
        <v>1305</v>
      </c>
      <c r="N88" s="430" t="s">
        <v>1319</v>
      </c>
      <c r="O88" s="431" t="s">
        <v>1043</v>
      </c>
      <c r="P88" s="432" t="s">
        <v>1058</v>
      </c>
      <c r="Q88" s="477" t="s">
        <v>1058</v>
      </c>
      <c r="R88" s="573"/>
      <c r="S88" s="573"/>
      <c r="U88" s="369"/>
      <c r="V88" s="369"/>
      <c r="W88" s="369"/>
      <c r="X88" s="369"/>
      <c r="AB88" s="416"/>
      <c r="AC88" s="474"/>
      <c r="AD88" s="417"/>
      <c r="AE88" s="713"/>
      <c r="AF88" s="713"/>
      <c r="AG88" s="713"/>
      <c r="AH88" s="713"/>
      <c r="AI88" s="419"/>
      <c r="AJ88" s="574"/>
      <c r="AK88" s="574"/>
      <c r="AL88" s="574"/>
      <c r="AM88" s="574"/>
      <c r="AN88" s="421"/>
      <c r="AO88" s="422"/>
      <c r="AP88" s="423"/>
      <c r="AQ88" s="424"/>
    </row>
    <row r="89" spans="1:43" ht="40.5" customHeight="1" x14ac:dyDescent="0.2">
      <c r="A89" s="425">
        <v>137</v>
      </c>
      <c r="B89" s="553" t="s">
        <v>1326</v>
      </c>
      <c r="C89" s="553" t="s">
        <v>1327</v>
      </c>
      <c r="D89" s="712" t="s">
        <v>1328</v>
      </c>
      <c r="E89" s="712"/>
      <c r="F89" s="712"/>
      <c r="G89" s="712"/>
      <c r="H89" s="427">
        <v>8137</v>
      </c>
      <c r="I89" s="514">
        <v>208.6</v>
      </c>
      <c r="J89" s="514">
        <f t="shared" si="5"/>
        <v>229.46</v>
      </c>
      <c r="K89" s="514">
        <f t="shared" si="6"/>
        <v>208.6</v>
      </c>
      <c r="L89" s="514">
        <f t="shared" si="6"/>
        <v>229.46</v>
      </c>
      <c r="M89" s="429" t="s">
        <v>1305</v>
      </c>
      <c r="N89" s="430" t="s">
        <v>1319</v>
      </c>
      <c r="O89" s="431" t="s">
        <v>1043</v>
      </c>
      <c r="P89" s="432" t="s">
        <v>1058</v>
      </c>
      <c r="Q89" s="477" t="s">
        <v>1058</v>
      </c>
      <c r="R89" s="573"/>
      <c r="S89" s="573"/>
      <c r="U89" s="369"/>
      <c r="V89" s="369"/>
      <c r="W89" s="369"/>
      <c r="X89" s="369"/>
      <c r="Y89" s="369"/>
      <c r="AB89" s="416"/>
      <c r="AC89" s="417"/>
      <c r="AD89" s="417"/>
      <c r="AE89" s="713"/>
      <c r="AF89" s="713"/>
      <c r="AG89" s="713"/>
      <c r="AH89" s="713"/>
      <c r="AI89" s="419"/>
      <c r="AJ89" s="574"/>
      <c r="AK89" s="574"/>
      <c r="AL89" s="574"/>
      <c r="AM89" s="574"/>
      <c r="AN89" s="421"/>
      <c r="AO89" s="422"/>
      <c r="AP89" s="423"/>
      <c r="AQ89" s="424"/>
    </row>
    <row r="90" spans="1:43" x14ac:dyDescent="0.2">
      <c r="A90" s="575"/>
      <c r="B90" s="576"/>
      <c r="C90" s="576"/>
      <c r="D90" s="381"/>
      <c r="E90" s="381"/>
      <c r="F90" s="381"/>
      <c r="G90" s="381"/>
      <c r="H90" s="577"/>
      <c r="I90" s="578"/>
      <c r="J90" s="578"/>
      <c r="K90" s="578"/>
      <c r="L90" s="578"/>
      <c r="M90" s="579"/>
      <c r="N90" s="580"/>
      <c r="O90" s="581"/>
      <c r="P90" s="381"/>
      <c r="Q90" s="381"/>
      <c r="R90" s="356"/>
      <c r="S90" s="356"/>
    </row>
    <row r="91" spans="1:43" x14ac:dyDescent="0.2"/>
    <row r="92" spans="1:43" x14ac:dyDescent="0.2"/>
    <row r="93" spans="1:43" x14ac:dyDescent="0.2"/>
    <row r="94" spans="1:43" x14ac:dyDescent="0.2"/>
    <row r="95" spans="1:43" x14ac:dyDescent="0.2"/>
    <row r="96" spans="1:43"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sheetData>
  <autoFilter ref="A12:Q89">
    <filterColumn colId="3" showButton="0"/>
    <filterColumn colId="4" showButton="0"/>
    <filterColumn colId="5" showButton="0"/>
    <filterColumn colId="8" showButton="0"/>
    <filterColumn colId="10" showButton="0"/>
  </autoFilter>
  <mergeCells count="69">
    <mergeCell ref="B9:G9"/>
    <mergeCell ref="J9:N9"/>
    <mergeCell ref="B7:G7"/>
    <mergeCell ref="AB7:AC7"/>
    <mergeCell ref="AE7:AF7"/>
    <mergeCell ref="B8:G8"/>
    <mergeCell ref="J8:N8"/>
    <mergeCell ref="B10:G10"/>
    <mergeCell ref="L10:N10"/>
    <mergeCell ref="A12:A13"/>
    <mergeCell ref="B12:B13"/>
    <mergeCell ref="C12:C13"/>
    <mergeCell ref="D12:G12"/>
    <mergeCell ref="H12:H13"/>
    <mergeCell ref="I12:J12"/>
    <mergeCell ref="K12:L12"/>
    <mergeCell ref="M12:M13"/>
    <mergeCell ref="BF13:BF15"/>
    <mergeCell ref="BH13:BH15"/>
    <mergeCell ref="AO13:AO15"/>
    <mergeCell ref="AQ13:AQ15"/>
    <mergeCell ref="AS13:AS15"/>
    <mergeCell ref="AT13:AT15"/>
    <mergeCell ref="AU13:AU15"/>
    <mergeCell ref="AV13:AY13"/>
    <mergeCell ref="D53:G53"/>
    <mergeCell ref="AZ13:AZ15"/>
    <mergeCell ref="BA13:BB13"/>
    <mergeCell ref="BC13:BD13"/>
    <mergeCell ref="BE13:BE15"/>
    <mergeCell ref="N12:N13"/>
    <mergeCell ref="P12:P13"/>
    <mergeCell ref="Q12:Q13"/>
    <mergeCell ref="AJ13:AK13"/>
    <mergeCell ref="AL13:AM13"/>
    <mergeCell ref="AN13:AN15"/>
    <mergeCell ref="D16:G16"/>
    <mergeCell ref="D17:G17"/>
    <mergeCell ref="D18:G18"/>
    <mergeCell ref="D19:G19"/>
    <mergeCell ref="D20:G20"/>
    <mergeCell ref="D73:G73"/>
    <mergeCell ref="AE73:AH73"/>
    <mergeCell ref="D74:G74"/>
    <mergeCell ref="AE74:AH74"/>
    <mergeCell ref="D75:G75"/>
    <mergeCell ref="AE75:AH75"/>
    <mergeCell ref="D76:G76"/>
    <mergeCell ref="AE76:AH76"/>
    <mergeCell ref="D77:G77"/>
    <mergeCell ref="AE77:AH77"/>
    <mergeCell ref="D78:G78"/>
    <mergeCell ref="AE78:AH78"/>
    <mergeCell ref="D82:G82"/>
    <mergeCell ref="AE82:AH82"/>
    <mergeCell ref="D83:G83"/>
    <mergeCell ref="AE83:AH83"/>
    <mergeCell ref="D84:G84"/>
    <mergeCell ref="AE84:AH84"/>
    <mergeCell ref="D88:G88"/>
    <mergeCell ref="AE88:AH88"/>
    <mergeCell ref="D89:G89"/>
    <mergeCell ref="AE89:AH89"/>
    <mergeCell ref="D85:G85"/>
    <mergeCell ref="AE85:AH85"/>
    <mergeCell ref="D86:G86"/>
    <mergeCell ref="AE86:AH86"/>
    <mergeCell ref="D87:G87"/>
    <mergeCell ref="AE87:AH87"/>
  </mergeCells>
  <pageMargins left="0.28000000000000003" right="0.16" top="0.56999999999999995" bottom="0.96" header="0.5" footer="0.5"/>
  <pageSetup paperSize="8" scale="20" fitToHeight="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CAC Tariff Rates</vt:lpstr>
      <vt:lpstr>SAC Large Tariff Rates</vt:lpstr>
      <vt:lpstr>SAC Small Tariff Rates</vt:lpstr>
      <vt:lpstr>SAC Unmetered Rates</vt:lpstr>
      <vt:lpstr>DLFs</vt:lpstr>
      <vt:lpstr>Additional MEG NTCs</vt:lpstr>
      <vt:lpstr>List of Network Tariff Codes</vt:lpstr>
      <vt:lpstr>ACS Price List</vt:lpstr>
      <vt:lpstr>'ACS Price List'!Print_Area</vt:lpstr>
      <vt:lpstr>'SAC Large Tariff Rates'!Print_Area</vt:lpstr>
      <vt:lpstr>'ACS Price List'!Print_Titles</vt:lpstr>
      <vt:lpstr>ProdCodes</vt:lpstr>
    </vt:vector>
  </TitlesOfParts>
  <Company>SPARQ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alynch</dc:creator>
  <cp:lastModifiedBy>pl078</cp:lastModifiedBy>
  <dcterms:created xsi:type="dcterms:W3CDTF">2018-03-11T21:35:33Z</dcterms:created>
  <dcterms:modified xsi:type="dcterms:W3CDTF">2018-03-29T02:29:59Z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voidable" linkTarget="prop_avoidable">
    <vt:r8>0</vt:r8>
  </property>
  <property fmtid="{D5CDD505-2E9C-101B-9397-08002B2CF9AE}" pid="3" name="avoidable_C" linkTarget="prop_avoidable_C">
    <vt:r8>0</vt:r8>
  </property>
  <property fmtid="{D5CDD505-2E9C-101B-9397-08002B2CF9AE}" pid="4" name="avoidable_R" linkTarget="prop_avoidable_R">
    <vt:r8>0</vt:r8>
  </property>
  <property fmtid="{D5CDD505-2E9C-101B-9397-08002B2CF9AE}" pid="5" name="charge_JS" linkTarget="prop_charge_JS">
    <vt:r8>0</vt:r8>
  </property>
  <property fmtid="{D5CDD505-2E9C-101B-9397-08002B2CF9AE}" pid="6" name="charge_JS_C" linkTarget="prop_charge_JS_C">
    <vt:r8>0</vt:r8>
  </property>
  <property fmtid="{D5CDD505-2E9C-101B-9397-08002B2CF9AE}" pid="7" name="standalone" linkTarget="prop_standalone">
    <vt:r8>0</vt:r8>
  </property>
  <property fmtid="{D5CDD505-2E9C-101B-9397-08002B2CF9AE}" pid="8" name="standalone_C" linkTarget="prop_standalone_C">
    <vt:r8>0</vt:r8>
  </property>
  <property fmtid="{D5CDD505-2E9C-101B-9397-08002B2CF9AE}" pid="9" name="standalone_R" linkTarget="prop_standalone_R">
    <vt:r8>0</vt:r8>
  </property>
</Properties>
</file>