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fileSharing readOnlyRecommended="1"/>
  <workbookPr defaultThemeVersion="124226"/>
  <mc:AlternateContent xmlns:mc="http://schemas.openxmlformats.org/markup-compatibility/2006">
    <mc:Choice Requires="x15">
      <x15ac:absPath xmlns:x15ac="http://schemas.microsoft.com/office/spreadsheetml/2010/11/ac" url="G:\Coy1-Fin\Reg_Affairs\Regulated Pricing\Network\Price submission 1 July 2021\"/>
    </mc:Choice>
  </mc:AlternateContent>
  <xr:revisionPtr revIDLastSave="0" documentId="13_ncr:1_{16CCFA26-5F02-4DC7-B532-CE23F0837B2F}" xr6:coauthVersionLast="46" xr6:coauthVersionMax="46" xr10:uidLastSave="{00000000-0000-0000-0000-000000000000}"/>
  <bookViews>
    <workbookView xWindow="-120" yWindow="-120" windowWidth="29040" windowHeight="15840" xr2:uid="{00000000-000D-0000-FFFF-FFFF00000000}"/>
  </bookViews>
  <sheets>
    <sheet name="Inputs" sheetId="6" r:id="rId1"/>
    <sheet name="EE Labour rates" sheetId="12" r:id="rId2"/>
    <sheet name="EE ANS Fees Pricelist" sheetId="9" r:id="rId3"/>
    <sheet name="ANS pg2" sheetId="13" r:id="rId4"/>
    <sheet name="ANS pg3" sheetId="14" r:id="rId5"/>
    <sheet name="ANS pg4" sheetId="15" r:id="rId6"/>
    <sheet name="ANS pg5" sheetId="16" r:id="rId7"/>
    <sheet name="ANS pg6" sheetId="17" r:id="rId8"/>
    <sheet name="ANS pg7" sheetId="18" r:id="rId9"/>
    <sheet name="EE Meter Fees Pricelist" sheetId="10" r:id="rId10"/>
    <sheet name="MS pg8" sheetId="19" r:id="rId11"/>
    <sheet name="EE Proposed Connection Fees" sheetId="11" r:id="rId12"/>
    <sheet name="CS pg9" sheetId="20"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2" hidden="1">'EE ANS Fees Pricelist'!$B$5:$J$267</definedName>
    <definedName name="_max1" localSheetId="2">'[1]S-factor'!#REF!</definedName>
    <definedName name="_max1" localSheetId="9">'[1]S-factor'!#REF!</definedName>
    <definedName name="_max1" localSheetId="11">'[1]S-factor'!#REF!</definedName>
    <definedName name="_max1">'[1]S-factor'!#REF!</definedName>
    <definedName name="_min1" localSheetId="2">'[1]S-factor'!#REF!</definedName>
    <definedName name="_min1" localSheetId="9">'[1]S-factor'!#REF!</definedName>
    <definedName name="_min1" localSheetId="11">'[1]S-factor'!#REF!</definedName>
    <definedName name="_min1">'[1]S-factor'!#REF!</definedName>
    <definedName name="anscount" hidden="1">1</definedName>
    <definedName name="asf" localSheetId="2">#REF!</definedName>
    <definedName name="asf" localSheetId="9">#REF!</definedName>
    <definedName name="asf" localSheetId="11">#REF!</definedName>
    <definedName name="asf">#REF!</definedName>
    <definedName name="Asset1">'[2]4. Outputs to PTRM '!$D$7</definedName>
    <definedName name="Asset10">'[2]4. Outputs to PTRM '!$D$16</definedName>
    <definedName name="Asset11">'[2]4. Outputs to PTRM '!$D$17</definedName>
    <definedName name="Asset12">'[2]4. Outputs to PTRM '!$D$18</definedName>
    <definedName name="Asset13">'[2]4. Outputs to PTRM '!$D$19</definedName>
    <definedName name="Asset14">'[2]4. Outputs to PTRM '!$D$20</definedName>
    <definedName name="Asset15">'[2]4. Outputs to PTRM '!$D$21</definedName>
    <definedName name="Asset16">'[2]4. Outputs to PTRM '!$D$22</definedName>
    <definedName name="Asset17">'[2]4. Outputs to PTRM '!$D$23</definedName>
    <definedName name="Asset18">'[2]4. Outputs to PTRM '!$D$24</definedName>
    <definedName name="Asset19">'[2]4. Outputs to PTRM '!$D$25</definedName>
    <definedName name="Asset2">'[2]4. Outputs to PTRM '!$D$8</definedName>
    <definedName name="Asset20">'[2]4. Outputs to PTRM '!$D$26</definedName>
    <definedName name="Asset21">'[2]4. Outputs to PTRM '!$D$27</definedName>
    <definedName name="Asset22">'[2]4. Outputs to PTRM '!$D$28</definedName>
    <definedName name="Asset23">'[2]4. Outputs to PTRM '!$D$29</definedName>
    <definedName name="Asset24">'[2]4. Outputs to PTRM '!$D$30</definedName>
    <definedName name="Asset25">'[2]4. Outputs to PTRM '!$D$31</definedName>
    <definedName name="Asset26">'[2]4. Outputs to PTRM '!$D$32</definedName>
    <definedName name="Asset27">'[2]4. Outputs to PTRM '!$D$33</definedName>
    <definedName name="Asset28">'[2]4. Outputs to PTRM '!$D$34</definedName>
    <definedName name="Asset29">'[2]4. Outputs to PTRM '!$D$35</definedName>
    <definedName name="Asset3">'[2]4. Outputs to PTRM '!$D$9</definedName>
    <definedName name="Asset30">'[2]4. Outputs to PTRM '!$D$36</definedName>
    <definedName name="Asset31">'[2]4. Outputs to PTRM '!$D$37</definedName>
    <definedName name="Asset32">'[2]4. Outputs to PTRM '!$D$38</definedName>
    <definedName name="Asset33">'[2]4. Outputs to PTRM '!$D$39</definedName>
    <definedName name="Asset34">'[2]4. Outputs to PTRM '!$D$40</definedName>
    <definedName name="Asset35">'[2]4. Outputs to PTRM '!$D$41</definedName>
    <definedName name="Asset36">'[2]4. Outputs to PTRM '!$D$42</definedName>
    <definedName name="Asset37">'[2]4. Outputs to PTRM '!$D$43</definedName>
    <definedName name="Asset38">'[2]4. Outputs to PTRM '!$D$44</definedName>
    <definedName name="Asset39">'[2]4. Outputs to PTRM '!$D$45</definedName>
    <definedName name="Asset4">'[2]4. Outputs to PTRM '!$D$10</definedName>
    <definedName name="Asset40">'[2]4. Outputs to PTRM '!$D$46</definedName>
    <definedName name="Asset41">'[2]4. Outputs to PTRM '!$D$47</definedName>
    <definedName name="Asset42">'[2]4. Outputs to PTRM '!$D$48</definedName>
    <definedName name="Asset43">'[2]4. Outputs to PTRM '!$D$49</definedName>
    <definedName name="Asset44">'[2]4. Outputs to PTRM '!$D$50</definedName>
    <definedName name="Asset45">'[2]4. Outputs to PTRM '!$D$51</definedName>
    <definedName name="Asset5">'[2]4. Outputs to PTRM '!$D$11</definedName>
    <definedName name="Asset6">'[2]4. Outputs to PTRM '!$D$12</definedName>
    <definedName name="Asset7">'[2]4. Outputs to PTRM '!$D$13</definedName>
    <definedName name="Asset8">'[2]4. Outputs to PTRM '!$D$14</definedName>
    <definedName name="Asset9">'[2]4. Outputs to PTRM '!$D$15</definedName>
    <definedName name="AssetAgeProfile" localSheetId="2">#REF!</definedName>
    <definedName name="AssetAgeProfile" localSheetId="9">#REF!</definedName>
    <definedName name="AssetAgeProfile" localSheetId="11">#REF!</definedName>
    <definedName name="AssetAgeProfile">#REF!</definedName>
    <definedName name="Assumptions" localSheetId="2">#REF!</definedName>
    <definedName name="Assumptions" localSheetId="9">#REF!</definedName>
    <definedName name="Assumptions" localSheetId="11">#REF!</definedName>
    <definedName name="Assumptions">#REF!</definedName>
    <definedName name="AugexData" localSheetId="2">#REF!</definedName>
    <definedName name="AugexData" localSheetId="9">#REF!</definedName>
    <definedName name="AugexData" localSheetId="11">#REF!</definedName>
    <definedName name="AugexData">#REF!</definedName>
    <definedName name="AugexProjectData" localSheetId="2">#REF!</definedName>
    <definedName name="AugexProjectData" localSheetId="9">#REF!</definedName>
    <definedName name="AugexProjectData" localSheetId="11">#REF!</definedName>
    <definedName name="AugexProjectData">#REF!</definedName>
    <definedName name="Be">[3]Input!$G$192</definedName>
    <definedName name="C10000000" localSheetId="2">#REF!</definedName>
    <definedName name="C10000000" localSheetId="9">#REF!</definedName>
    <definedName name="C10000000" localSheetId="11">#REF!</definedName>
    <definedName name="C10000000">#REF!</definedName>
    <definedName name="Calendar_years" localSheetId="2">'[1]AER Inputs'!#REF!</definedName>
    <definedName name="Calendar_years" localSheetId="9">'[1]AER Inputs'!#REF!</definedName>
    <definedName name="Calendar_years" localSheetId="11">'[1]AER Inputs'!#REF!</definedName>
    <definedName name="Calendar_years">'[1]AER Inputs'!#REF!</definedName>
    <definedName name="cap_max">'[1]AER Inputs'!$D$6</definedName>
    <definedName name="cap_max1" localSheetId="2">#REF!</definedName>
    <definedName name="cap_max1" localSheetId="9">#REF!</definedName>
    <definedName name="cap_max1" localSheetId="11">#REF!</definedName>
    <definedName name="cap_max1">#REF!</definedName>
    <definedName name="cap_max2" localSheetId="2">#REF!</definedName>
    <definedName name="cap_max2" localSheetId="9">#REF!</definedName>
    <definedName name="cap_max2" localSheetId="11">#REF!</definedName>
    <definedName name="cap_max2">#REF!</definedName>
    <definedName name="cap_min">'[1]AER Inputs'!$D$7</definedName>
    <definedName name="cap_min1" localSheetId="2">#REF!</definedName>
    <definedName name="cap_min1" localSheetId="9">#REF!</definedName>
    <definedName name="cap_min1" localSheetId="11">#REF!</definedName>
    <definedName name="cap_min1">#REF!</definedName>
    <definedName name="cap_min2" localSheetId="2">#REF!</definedName>
    <definedName name="cap_min2" localSheetId="9">#REF!</definedName>
    <definedName name="cap_min2" localSheetId="11">#REF!</definedName>
    <definedName name="cap_min2">#REF!</definedName>
    <definedName name="Connections" localSheetId="2">#REF!</definedName>
    <definedName name="Connections" localSheetId="9">#REF!</definedName>
    <definedName name="Connections" localSheetId="11">#REF!</definedName>
    <definedName name="Connections">#REF!</definedName>
    <definedName name="cs_max">'[1]AER Inputs'!$D$9</definedName>
    <definedName name="cs_min">'[1]AER Inputs'!$D$10</definedName>
    <definedName name="CustomerNumbers" localSheetId="2">#REF!</definedName>
    <definedName name="CustomerNumbers" localSheetId="9">#REF!</definedName>
    <definedName name="CustomerNumbers" localSheetId="11">#REF!</definedName>
    <definedName name="CustomerNumbers">#REF!</definedName>
    <definedName name="CY" localSheetId="2">'[1]AER Inputs'!#REF!</definedName>
    <definedName name="CY" localSheetId="9">'[1]AER Inputs'!#REF!</definedName>
    <definedName name="CY" localSheetId="11">'[1]AER Inputs'!#REF!</definedName>
    <definedName name="CY">'[1]AER Inputs'!#REF!</definedName>
    <definedName name="dfsw" localSheetId="2">'[1]S-factor'!#REF!</definedName>
    <definedName name="dfsw" localSheetId="9">'[1]S-factor'!#REF!</definedName>
    <definedName name="dfsw" localSheetId="11">'[1]S-factor'!#REF!</definedName>
    <definedName name="dfsw">'[1]S-factor'!#REF!</definedName>
    <definedName name="Dr">'[2]4. Outputs to PTRM '!$G$306</definedName>
    <definedName name="Drp">[3]Input!$G$188</definedName>
    <definedName name="Dv" localSheetId="2">'[2]4. Outputs to PTRM '!$G$304</definedName>
    <definedName name="Dv" localSheetId="9">'[2]4. Outputs to PTRM '!$G$304</definedName>
    <definedName name="Dv" localSheetId="11">'[2]4. Outputs to PTRM '!$G$304</definedName>
    <definedName name="Dv">[3]Input!$G$191</definedName>
    <definedName name="e">[4]Strategies!$B$6:$Q$160</definedName>
    <definedName name="Emergency" localSheetId="2">#REF!</definedName>
    <definedName name="Emergency" localSheetId="9">#REF!</definedName>
    <definedName name="Emergency" localSheetId="11">#REF!</definedName>
    <definedName name="Emergency">#REF!</definedName>
    <definedName name="ExpenditureOtherPersons" localSheetId="2">#REF!</definedName>
    <definedName name="ExpenditureOtherPersons" localSheetId="9">#REF!</definedName>
    <definedName name="ExpenditureOtherPersons" localSheetId="11">#REF!</definedName>
    <definedName name="ExpenditureOtherPersons">#REF!</definedName>
    <definedName name="ExpenditureSummary" localSheetId="2">#REF!</definedName>
    <definedName name="ExpenditureSummary" localSheetId="9">#REF!</definedName>
    <definedName name="ExpenditureSummary" localSheetId="11">#REF!</definedName>
    <definedName name="ExpenditureSummary">#REF!</definedName>
    <definedName name="f" localSheetId="2">'[1]AER Inputs'!#REF!</definedName>
    <definedName name="f" localSheetId="9">'[1]AER Inputs'!#REF!</definedName>
    <definedName name="f" localSheetId="11">'[1]AER Inputs'!#REF!</definedName>
    <definedName name="f">[3]Input!$G$187</definedName>
    <definedName name="FeeBasedServices" localSheetId="2">#REF!</definedName>
    <definedName name="FeeBasedServices" localSheetId="9">#REF!</definedName>
    <definedName name="FeeBasedServices" localSheetId="11">#REF!</definedName>
    <definedName name="FeeBasedServices">#REF!</definedName>
    <definedName name="Financial_years" localSheetId="2">'[1]AER Inputs'!#REF!</definedName>
    <definedName name="Financial_years" localSheetId="9">'[1]AER Inputs'!#REF!</definedName>
    <definedName name="Financial_years" localSheetId="11">'[1]AER Inputs'!#REF!</definedName>
    <definedName name="Financial_years">'[1]AER Inputs'!#REF!</definedName>
    <definedName name="FY" localSheetId="2">'[1]AER Inputs'!#REF!</definedName>
    <definedName name="FY" localSheetId="9">'[1]AER Inputs'!#REF!</definedName>
    <definedName name="FY" localSheetId="11">'[1]AER Inputs'!#REF!</definedName>
    <definedName name="FY">'[1]AER Inputs'!#REF!</definedName>
    <definedName name="g">[3]Input!$G$190</definedName>
    <definedName name="ics_max">'[1]AER Inputs'!$D$12</definedName>
    <definedName name="ics_min">'[1]AER Inputs'!$D$13</definedName>
    <definedName name="Interruptions" localSheetId="2">#REF!</definedName>
    <definedName name="Interruptions" localSheetId="9">#REF!</definedName>
    <definedName name="Interruptions" localSheetId="11">#REF!</definedName>
    <definedName name="Interruptions">#REF!</definedName>
    <definedName name="Labour" localSheetId="2">#REF!</definedName>
    <definedName name="Labour" localSheetId="9">#REF!</definedName>
    <definedName name="Labour" localSheetId="11">#REF!</definedName>
    <definedName name="Labour">#REF!</definedName>
    <definedName name="Maintenance" localSheetId="2">#REF!</definedName>
    <definedName name="Maintenance" localSheetId="9">#REF!</definedName>
    <definedName name="Maintenance" localSheetId="11">#REF!</definedName>
    <definedName name="Maintenance">#REF!</definedName>
    <definedName name="max" localSheetId="2">'[1]S-factor'!#REF!</definedName>
    <definedName name="max" localSheetId="9">'[1]S-factor'!#REF!</definedName>
    <definedName name="max" localSheetId="11">'[1]S-factor'!#REF!</definedName>
    <definedName name="max">'[1]S-factor'!#REF!</definedName>
    <definedName name="MaxDemandNetworkLevel" localSheetId="2">#REF!</definedName>
    <definedName name="MaxDemandNetworkLevel" localSheetId="9">#REF!</definedName>
    <definedName name="MaxDemandNetworkLevel" localSheetId="11">#REF!</definedName>
    <definedName name="MaxDemandNetworkLevel">#REF!</definedName>
    <definedName name="MaxDemandUtilisation" localSheetId="2">#REF!</definedName>
    <definedName name="MaxDemandUtilisation" localSheetId="9">#REF!</definedName>
    <definedName name="MaxDemandUtilisation" localSheetId="11">#REF!</definedName>
    <definedName name="MaxDemandUtilisation">#REF!</definedName>
    <definedName name="Metering" localSheetId="2">#REF!</definedName>
    <definedName name="Metering" localSheetId="9">#REF!</definedName>
    <definedName name="Metering" localSheetId="11">#REF!</definedName>
    <definedName name="Metering">#REF!</definedName>
    <definedName name="min" localSheetId="2">'[1]S-factor'!#REF!</definedName>
    <definedName name="min" localSheetId="9">'[1]S-factor'!#REF!</definedName>
    <definedName name="min" localSheetId="11">'[1]S-factor'!#REF!</definedName>
    <definedName name="min">'[1]S-factor'!#REF!</definedName>
    <definedName name="Mrp">[3]Input!$G$189</definedName>
    <definedName name="NonNetwork" localSheetId="2">#REF!</definedName>
    <definedName name="NonNetwork" localSheetId="9">#REF!</definedName>
    <definedName name="NonNetwork" localSheetId="11">#REF!</definedName>
    <definedName name="NonNetwork">#REF!</definedName>
    <definedName name="OHEADCOND1" localSheetId="2">#REF!</definedName>
    <definedName name="OHEADCOND1" localSheetId="9">#REF!</definedName>
    <definedName name="OHEADCOND1" localSheetId="11">#REF!</definedName>
    <definedName name="OHEADCOND1">#REF!</definedName>
    <definedName name="OHEADCOND2" localSheetId="2">#REF!</definedName>
    <definedName name="OHEADCOND2" localSheetId="9">#REF!</definedName>
    <definedName name="OHEADCOND2" localSheetId="11">#REF!</definedName>
    <definedName name="OHEADCOND2">#REF!</definedName>
    <definedName name="OTHER1" localSheetId="2">#REF!</definedName>
    <definedName name="OTHER1" localSheetId="9">#REF!</definedName>
    <definedName name="OTHER1" localSheetId="11">#REF!</definedName>
    <definedName name="OTHER1">#REF!</definedName>
    <definedName name="OTHER2" localSheetId="2">#REF!</definedName>
    <definedName name="OTHER2" localSheetId="9">#REF!</definedName>
    <definedName name="OTHER2" localSheetId="11">#REF!</definedName>
    <definedName name="OTHER2">#REF!</definedName>
    <definedName name="Outages" localSheetId="2">#REF!</definedName>
    <definedName name="Outages" localSheetId="9">#REF!</definedName>
    <definedName name="Outages" localSheetId="11">#REF!</definedName>
    <definedName name="Outages">#REF!</definedName>
    <definedName name="Overheads" localSheetId="2">#REF!</definedName>
    <definedName name="Overheads" localSheetId="9">#REF!</definedName>
    <definedName name="Overheads" localSheetId="11">#REF!</definedName>
    <definedName name="Overheads">#REF!</definedName>
    <definedName name="P_0" localSheetId="2">#REF!</definedName>
    <definedName name="P_0" localSheetId="9">#REF!</definedName>
    <definedName name="P_0" localSheetId="11">#REF!</definedName>
    <definedName name="P_0">#REF!</definedName>
    <definedName name="POLES1" localSheetId="2">#REF!</definedName>
    <definedName name="POLES1" localSheetId="9">#REF!</definedName>
    <definedName name="POLES1" localSheetId="11">#REF!</definedName>
    <definedName name="POLES1">#REF!</definedName>
    <definedName name="POLES2" localSheetId="2">#REF!</definedName>
    <definedName name="POLES2" localSheetId="9">#REF!</definedName>
    <definedName name="POLES2" localSheetId="11">#REF!</definedName>
    <definedName name="POLES2">#REF!</definedName>
    <definedName name="POLETOP1" localSheetId="2">#REF!</definedName>
    <definedName name="POLETOP1" localSheetId="9">#REF!</definedName>
    <definedName name="POLETOP1" localSheetId="11">#REF!</definedName>
    <definedName name="POLETOP1">#REF!</definedName>
    <definedName name="POLETOP2" localSheetId="2">#REF!</definedName>
    <definedName name="POLETOP2" localSheetId="9">#REF!</definedName>
    <definedName name="POLETOP2" localSheetId="11">#REF!</definedName>
    <definedName name="POLETOP2">#REF!</definedName>
    <definedName name="pretax_WACC" localSheetId="2">#REF!</definedName>
    <definedName name="pretax_WACC" localSheetId="9">#REF!</definedName>
    <definedName name="pretax_WACC" localSheetId="11">#REF!</definedName>
    <definedName name="pretax_WACC">#REF!</definedName>
    <definedName name="_xlnm.Print_Area" localSheetId="2">'EE ANS Fees Pricelist'!$B$2:$G$267</definedName>
    <definedName name="_xlnm.Print_Area" localSheetId="9">'EE Meter Fees Pricelist'!$A$1:$G$30</definedName>
    <definedName name="_xlnm.Print_Area" localSheetId="11">'EE Proposed Connection Fees'!$A$1:$G$70</definedName>
    <definedName name="_xlnm.Print_Titles" localSheetId="2">'EE ANS Fees Pricelist'!$1:$5</definedName>
    <definedName name="_xlnm.Print_Titles" localSheetId="11">'EE Proposed Connection Fees'!$1:$5</definedName>
    <definedName name="Project_Lead_Times">'[5]Lead times'!$A$7:$D$23</definedName>
    <definedName name="Project_Lead_Times_Local">'[6]Lead times'!$A$5:$D$22</definedName>
    <definedName name="Provisions" localSheetId="2">#REF!</definedName>
    <definedName name="Provisions" localSheetId="9">#REF!</definedName>
    <definedName name="Provisions" localSheetId="11">#REF!</definedName>
    <definedName name="Provisions">#REF!</definedName>
    <definedName name="PUBLICLIGHT1" localSheetId="2">#REF!</definedName>
    <definedName name="PUBLICLIGHT1" localSheetId="9">#REF!</definedName>
    <definedName name="PUBLICLIGHT1" localSheetId="11">#REF!</definedName>
    <definedName name="PUBLICLIGHT1">#REF!</definedName>
    <definedName name="PUBLICLIGHT2" localSheetId="2">#REF!</definedName>
    <definedName name="PUBLICLIGHT2" localSheetId="9">#REF!</definedName>
    <definedName name="PUBLICLIGHT2" localSheetId="11">#REF!</definedName>
    <definedName name="PUBLICLIGHT2">#REF!</definedName>
    <definedName name="PublicLighting" localSheetId="2">#REF!</definedName>
    <definedName name="PublicLighting" localSheetId="9">#REF!</definedName>
    <definedName name="PublicLighting" localSheetId="11">#REF!</definedName>
    <definedName name="PublicLighting">#REF!</definedName>
    <definedName name="qryXLDateListOutput" localSheetId="2">#REF!</definedName>
    <definedName name="qryXLDateListOutput" localSheetId="9">#REF!</definedName>
    <definedName name="qryXLDateListOutput" localSheetId="11">#REF!</definedName>
    <definedName name="qryXLDateListOutput">#REF!</definedName>
    <definedName name="qryXLOutput" localSheetId="2">#REF!</definedName>
    <definedName name="qryXLOutput" localSheetId="9">#REF!</definedName>
    <definedName name="qryXLOutput" localSheetId="11">#REF!</definedName>
    <definedName name="qryXLOutput">#REF!</definedName>
    <definedName name="qryXLOutputAssetClass" localSheetId="2">#REF!</definedName>
    <definedName name="qryXLOutputAssetClass" localSheetId="9">#REF!</definedName>
    <definedName name="qryXLOutputAssetClass" localSheetId="11">#REF!</definedName>
    <definedName name="qryXLOutputAssetClass">#REF!</definedName>
    <definedName name="qryXLOutputAssetClassGroups" localSheetId="2">#REF!</definedName>
    <definedName name="qryXLOutputAssetClassGroups" localSheetId="9">#REF!</definedName>
    <definedName name="qryXLOutputAssetClassGroups" localSheetId="11">#REF!</definedName>
    <definedName name="qryXLOutputAssetClassGroups">#REF!</definedName>
    <definedName name="QuotedServices" localSheetId="2">#REF!</definedName>
    <definedName name="QuotedServices" localSheetId="9">#REF!</definedName>
    <definedName name="QuotedServices" localSheetId="11">#REF!</definedName>
    <definedName name="QuotedServices">#REF!</definedName>
    <definedName name="REPDEF1" localSheetId="2">#REF!</definedName>
    <definedName name="REPDEF1" localSheetId="9">#REF!</definedName>
    <definedName name="REPDEF1" localSheetId="11">#REF!</definedName>
    <definedName name="REPDEF1">#REF!</definedName>
    <definedName name="REPDEF2" localSheetId="2">#REF!</definedName>
    <definedName name="REPDEF2" localSheetId="9">#REF!</definedName>
    <definedName name="REPDEF2" localSheetId="11">#REF!</definedName>
    <definedName name="REPDEF2">#REF!</definedName>
    <definedName name="Repex" localSheetId="2">#REF!</definedName>
    <definedName name="Repex" localSheetId="9">#REF!</definedName>
    <definedName name="Repex" localSheetId="11">#REF!</definedName>
    <definedName name="Repex">#REF!</definedName>
    <definedName name="Rf">[3]Input!$G$186</definedName>
    <definedName name="S_1" localSheetId="2">'[1]S-factor'!#REF!</definedName>
    <definedName name="S_1" localSheetId="9">'[1]S-factor'!#REF!</definedName>
    <definedName name="S_1" localSheetId="11">'[1]S-factor'!#REF!</definedName>
    <definedName name="S_1">'[1]S-factor'!#REF!</definedName>
    <definedName name="S_10" localSheetId="2">'[1]S-factor'!#REF!</definedName>
    <definedName name="S_10" localSheetId="9">'[1]S-factor'!#REF!</definedName>
    <definedName name="S_10" localSheetId="11">'[1]S-factor'!#REF!</definedName>
    <definedName name="S_10">'[1]S-factor'!#REF!</definedName>
    <definedName name="S_11" localSheetId="2">'[1]S-factor'!#REF!</definedName>
    <definedName name="S_11" localSheetId="9">'[1]S-factor'!#REF!</definedName>
    <definedName name="S_11" localSheetId="11">'[1]S-factor'!#REF!</definedName>
    <definedName name="S_11">'[1]S-factor'!#REF!</definedName>
    <definedName name="S_12" localSheetId="2">'[1]S-factor'!#REF!</definedName>
    <definedName name="S_12" localSheetId="9">'[1]S-factor'!#REF!</definedName>
    <definedName name="S_12" localSheetId="11">'[1]S-factor'!#REF!</definedName>
    <definedName name="S_12">'[1]S-factor'!#REF!</definedName>
    <definedName name="S_13">'[1]S-factor'!#REF!</definedName>
    <definedName name="S_14">'[1]S-factor'!#REF!</definedName>
    <definedName name="S_15">'[1]S-factor'!#REF!</definedName>
    <definedName name="S_16">'[1]S-factor'!#REF!</definedName>
    <definedName name="S_17">'[1]S-factor'!#REF!</definedName>
    <definedName name="S_18">'[1]S-factor'!#REF!</definedName>
    <definedName name="S_19">'[1]S-factor'!#REF!</definedName>
    <definedName name="S_2">'[1]S-factor'!#REF!</definedName>
    <definedName name="S_20">'[1]S-factor'!#REF!</definedName>
    <definedName name="S_21">'[1]S-factor'!#REF!</definedName>
    <definedName name="S_22">'[1]S-factor'!#REF!</definedName>
    <definedName name="S_23">'[1]S-factor'!#REF!</definedName>
    <definedName name="S_24">'[1]S-factor'!#REF!</definedName>
    <definedName name="S_3">'[1]S-factor'!#REF!</definedName>
    <definedName name="S_4">'[1]S-factor'!#REF!</definedName>
    <definedName name="S_5">'[1]S-factor'!#REF!</definedName>
    <definedName name="S_6">'[1]S-factor'!#REF!</definedName>
    <definedName name="S_7">'[1]S-factor'!#REF!</definedName>
    <definedName name="S_8">'[1]S-factor'!#REF!</definedName>
    <definedName name="S_9">'[1]S-factor'!#REF!</definedName>
    <definedName name="S_dash_1">'[1]S-factor'!#REF!</definedName>
    <definedName name="Sb_1">'[1]S-factor'!#REF!</definedName>
    <definedName name="Sb_10">'[1]S-factor'!#REF!</definedName>
    <definedName name="Sb_11">'[1]S-factor'!#REF!</definedName>
    <definedName name="Sb_12">'[1]S-factor'!#REF!</definedName>
    <definedName name="Sb_13">'[1]S-factor'!#REF!</definedName>
    <definedName name="Sb_14">'[1]S-factor'!#REF!</definedName>
    <definedName name="Sb_15">'[1]S-factor'!#REF!</definedName>
    <definedName name="Sb_16">'[1]S-factor'!#REF!</definedName>
    <definedName name="Sb_17">'[1]S-factor'!#REF!</definedName>
    <definedName name="Sb_18">'[1]S-factor'!#REF!</definedName>
    <definedName name="Sb_19">'[1]S-factor'!#REF!</definedName>
    <definedName name="Sb_2">'[1]S-factor'!#REF!</definedName>
    <definedName name="Sb_20">'[1]S-factor'!#REF!</definedName>
    <definedName name="Sb_21">'[1]S-factor'!#REF!</definedName>
    <definedName name="Sb_22">'[1]S-factor'!#REF!</definedName>
    <definedName name="Sb_23">'[1]S-factor'!#REF!</definedName>
    <definedName name="Sb_24">'[1]S-factor'!#REF!</definedName>
    <definedName name="Sb_3">'[1]S-factor'!#REF!</definedName>
    <definedName name="Sb_4">'[1]S-factor'!#REF!</definedName>
    <definedName name="Sb_5">'[1]S-factor'!#REF!</definedName>
    <definedName name="Sb_6">'[1]S-factor'!#REF!</definedName>
    <definedName name="Sb_7">'[1]S-factor'!#REF!</definedName>
    <definedName name="Sb_8">'[1]S-factor'!#REF!</definedName>
    <definedName name="Sb_9">'[1]S-factor'!#REF!</definedName>
    <definedName name="Sbar_1">'[1]S-factor'!#REF!</definedName>
    <definedName name="Sbar_10">'[1]S-factor'!#REF!</definedName>
    <definedName name="Sbar_11">'[1]S-factor'!#REF!</definedName>
    <definedName name="Sbar_12">'[1]S-factor'!#REF!</definedName>
    <definedName name="Sbar_13">'[1]S-factor'!#REF!</definedName>
    <definedName name="Sbar_14">'[1]S-factor'!#REF!</definedName>
    <definedName name="Sbar_15">'[1]S-factor'!#REF!</definedName>
    <definedName name="Sbar_16">'[1]S-factor'!#REF!</definedName>
    <definedName name="Sbar_17">'[1]S-factor'!#REF!</definedName>
    <definedName name="Sbar_18">'[1]S-factor'!#REF!</definedName>
    <definedName name="Sbar_19">'[1]S-factor'!#REF!</definedName>
    <definedName name="Sbar_2">'[1]S-factor'!#REF!</definedName>
    <definedName name="Sbar_20">'[1]S-factor'!#REF!</definedName>
    <definedName name="Sbar_3">'[1]S-factor'!#REF!</definedName>
    <definedName name="Sbar_4">'[1]S-factor'!#REF!</definedName>
    <definedName name="Sbar_5">'[1]S-factor'!#REF!</definedName>
    <definedName name="Sbar_6">'[1]S-factor'!#REF!</definedName>
    <definedName name="Sbar_7">'[1]S-factor'!#REF!</definedName>
    <definedName name="Sbar_8">'[1]S-factor'!#REF!</definedName>
    <definedName name="Sbar_9">'[1]S-factor'!#REF!</definedName>
    <definedName name="SCADA1" localSheetId="2">#REF!</definedName>
    <definedName name="SCADA1" localSheetId="9">#REF!</definedName>
    <definedName name="SCADA1" localSheetId="11">#REF!</definedName>
    <definedName name="SCADA1">#REF!</definedName>
    <definedName name="SCADA2" localSheetId="2">#REF!</definedName>
    <definedName name="SCADA2" localSheetId="9">#REF!</definedName>
    <definedName name="SCADA2" localSheetId="11">#REF!</definedName>
    <definedName name="SCADA2">#REF!</definedName>
    <definedName name="sdafsaf" localSheetId="2">#REF!</definedName>
    <definedName name="sdafsaf" localSheetId="9">#REF!</definedName>
    <definedName name="sdafsaf" localSheetId="11">#REF!</definedName>
    <definedName name="sdafsaf">#REF!</definedName>
    <definedName name="sdash_1" localSheetId="2">'[1]S-factor'!#REF!</definedName>
    <definedName name="sdash_1" localSheetId="9">'[1]S-factor'!#REF!</definedName>
    <definedName name="sdash_1" localSheetId="11">'[1]S-factor'!#REF!</definedName>
    <definedName name="sdash_1">'[1]S-factor'!#REF!</definedName>
    <definedName name="Sdash_10" localSheetId="2">'[1]S-factor'!#REF!</definedName>
    <definedName name="Sdash_10" localSheetId="9">'[1]S-factor'!#REF!</definedName>
    <definedName name="Sdash_10" localSheetId="11">'[1]S-factor'!#REF!</definedName>
    <definedName name="Sdash_10">'[1]S-factor'!#REF!</definedName>
    <definedName name="Sdash_11">'[1]S-factor'!#REF!</definedName>
    <definedName name="Sdash_12">'[1]S-factor'!#REF!</definedName>
    <definedName name="Sdash_13">'[1]S-factor'!#REF!</definedName>
    <definedName name="Sdash_14">'[1]S-factor'!#REF!</definedName>
    <definedName name="Sdash_15">'[1]S-factor'!#REF!</definedName>
    <definedName name="Sdash_16">'[1]S-factor'!#REF!</definedName>
    <definedName name="Sdash_17">'[1]S-factor'!#REF!</definedName>
    <definedName name="Sdash_18">'[1]S-factor'!#REF!</definedName>
    <definedName name="Sdash_19">'[1]S-factor'!#REF!</definedName>
    <definedName name="Sdash_2">'[1]S-factor'!#REF!</definedName>
    <definedName name="Sdash_20">'[1]S-factor'!#REF!</definedName>
    <definedName name="Sdash_21">'[1]S-factor'!#REF!</definedName>
    <definedName name="Sdash_22">'[1]S-factor'!#REF!</definedName>
    <definedName name="Sdash_23">'[1]S-factor'!#REF!</definedName>
    <definedName name="Sdash_24">'[1]S-factor'!#REF!</definedName>
    <definedName name="Sdash_3">'[1]S-factor'!#REF!</definedName>
    <definedName name="Sdash_4">'[1]S-factor'!#REF!</definedName>
    <definedName name="Sdash_5">'[1]S-factor'!#REF!</definedName>
    <definedName name="Sdash_6">'[1]S-factor'!#REF!</definedName>
    <definedName name="Sdash_7">'[1]S-factor'!#REF!</definedName>
    <definedName name="Sdash_8">'[1]S-factor'!#REF!</definedName>
    <definedName name="Sdash_9">'[1]S-factor'!#REF!</definedName>
    <definedName name="Sdoubleprime_1">'[1]S-factor'!#REF!</definedName>
    <definedName name="Sdoubleprime_10">'[1]S-factor'!#REF!</definedName>
    <definedName name="Sdoubleprime_11">'[1]S-factor'!#REF!</definedName>
    <definedName name="Sdoubleprime_12">'[1]S-factor'!#REF!</definedName>
    <definedName name="Sdoubleprime_13">'[1]S-factor'!#REF!</definedName>
    <definedName name="Sdoubleprime_14">'[1]S-factor'!#REF!</definedName>
    <definedName name="Sdoubleprime_15">'[1]S-factor'!#REF!</definedName>
    <definedName name="Sdoubleprime_16">'[1]S-factor'!#REF!</definedName>
    <definedName name="Sdoubleprime_17">'[1]S-factor'!#REF!</definedName>
    <definedName name="Sdoubleprime_18">'[1]S-factor'!#REF!</definedName>
    <definedName name="Sdoubleprime_19">'[1]S-factor'!#REF!</definedName>
    <definedName name="Sdoubleprime_2">'[1]S-factor'!#REF!</definedName>
    <definedName name="Sdoubleprime_20">'[1]S-factor'!#REF!</definedName>
    <definedName name="Sdoubleprime_3">'[1]S-factor'!#REF!</definedName>
    <definedName name="Sdoubleprime_4">'[1]S-factor'!#REF!</definedName>
    <definedName name="Sdoubleprime_5">'[1]S-factor'!#REF!</definedName>
    <definedName name="Sdoubleprime_6">'[1]S-factor'!#REF!</definedName>
    <definedName name="Sdoubleprime_7">'[1]S-factor'!#REF!</definedName>
    <definedName name="Sdoubleprime_8">'[1]S-factor'!#REF!</definedName>
    <definedName name="Sdoubleprime_9">'[1]S-factor'!#REF!</definedName>
    <definedName name="SERV1" localSheetId="2">#REF!</definedName>
    <definedName name="SERV1" localSheetId="9">#REF!</definedName>
    <definedName name="SERV1" localSheetId="11">#REF!</definedName>
    <definedName name="SERV1">#REF!</definedName>
    <definedName name="SERV2" localSheetId="2">#REF!</definedName>
    <definedName name="SERV2" localSheetId="9">#REF!</definedName>
    <definedName name="SERV2" localSheetId="11">#REF!</definedName>
    <definedName name="SERV2">#REF!</definedName>
    <definedName name="SGEAR1" localSheetId="2">#REF!</definedName>
    <definedName name="SGEAR1" localSheetId="9">#REF!</definedName>
    <definedName name="SGEAR1" localSheetId="11">#REF!</definedName>
    <definedName name="SGEAR1">#REF!</definedName>
    <definedName name="SGEAR2" localSheetId="2">#REF!</definedName>
    <definedName name="SGEAR2" localSheetId="9">#REF!</definedName>
    <definedName name="SGEAR2" localSheetId="11">#REF!</definedName>
    <definedName name="SGEAR2">#REF!</definedName>
    <definedName name="Source_Cost">'[7]Source Data'!$A$58:$AG$381</definedName>
    <definedName name="Sprime_1" localSheetId="2">'[1]S-factor'!#REF!</definedName>
    <definedName name="Sprime_1" localSheetId="9">'[1]S-factor'!#REF!</definedName>
    <definedName name="Sprime_1" localSheetId="11">'[1]S-factor'!#REF!</definedName>
    <definedName name="Sprime_1">'[1]S-factor'!#REF!</definedName>
    <definedName name="Sprime_10" localSheetId="2">'[1]S-factor'!#REF!</definedName>
    <definedName name="Sprime_10" localSheetId="9">'[1]S-factor'!#REF!</definedName>
    <definedName name="Sprime_10" localSheetId="11">'[1]S-factor'!#REF!</definedName>
    <definedName name="Sprime_10">'[1]S-factor'!#REF!</definedName>
    <definedName name="Sprime_11" localSheetId="2">'[1]S-factor'!#REF!</definedName>
    <definedName name="Sprime_11" localSheetId="9">'[1]S-factor'!#REF!</definedName>
    <definedName name="Sprime_11" localSheetId="11">'[1]S-factor'!#REF!</definedName>
    <definedName name="Sprime_11">'[1]S-factor'!#REF!</definedName>
    <definedName name="Sprime_12" localSheetId="2">'[1]S-factor'!#REF!</definedName>
    <definedName name="Sprime_12" localSheetId="9">'[1]S-factor'!#REF!</definedName>
    <definedName name="Sprime_12" localSheetId="11">'[1]S-factor'!#REF!</definedName>
    <definedName name="Sprime_12">'[1]S-factor'!#REF!</definedName>
    <definedName name="Sprime_13" localSheetId="2">'[1]S-factor'!#REF!</definedName>
    <definedName name="Sprime_13" localSheetId="9">'[1]S-factor'!#REF!</definedName>
    <definedName name="Sprime_13" localSheetId="11">'[1]S-factor'!#REF!</definedName>
    <definedName name="Sprime_13">'[1]S-factor'!#REF!</definedName>
    <definedName name="Sprime_14">'[1]S-factor'!#REF!</definedName>
    <definedName name="Sprime_15">'[1]S-factor'!#REF!</definedName>
    <definedName name="Sprime_16">'[1]S-factor'!#REF!</definedName>
    <definedName name="Sprime_17">'[1]S-factor'!#REF!</definedName>
    <definedName name="Sprime_18">'[1]S-factor'!#REF!</definedName>
    <definedName name="Sprime_19">'[1]S-factor'!#REF!</definedName>
    <definedName name="Sprime_2">'[1]S-factor'!#REF!</definedName>
    <definedName name="Sprime_20">'[1]S-factor'!#REF!</definedName>
    <definedName name="Sprime_3">'[1]S-factor'!#REF!</definedName>
    <definedName name="Sprime_4">'[1]S-factor'!#REF!</definedName>
    <definedName name="Sprime_5">'[1]S-factor'!#REF!</definedName>
    <definedName name="Sprime_6">'[1]S-factor'!#REF!</definedName>
    <definedName name="Sprime_7">'[1]S-factor'!#REF!</definedName>
    <definedName name="Sprime_8">'[1]S-factor'!#REF!</definedName>
    <definedName name="Sprime_9">'[1]S-factor'!#REF!</definedName>
    <definedName name="Strategies">[8]Strategies!$B$7:$Q$141</definedName>
    <definedName name="SustainedInterruptions" localSheetId="2">#REF!</definedName>
    <definedName name="SustainedInterruptions" localSheetId="9">#REF!</definedName>
    <definedName name="SustainedInterruptions" localSheetId="11">#REF!</definedName>
    <definedName name="SustainedInterruptions">#REF!</definedName>
    <definedName name="TAB_2111" localSheetId="2">#REF!</definedName>
    <definedName name="TAB_2111" localSheetId="9">#REF!</definedName>
    <definedName name="TAB_2111" localSheetId="11">#REF!</definedName>
    <definedName name="TAB_2111">#REF!</definedName>
    <definedName name="Td">[3]Analysis!$D$70</definedName>
    <definedName name="TM1REBUILDOPTION">1</definedName>
    <definedName name="TRANS1" localSheetId="2">#REF!</definedName>
    <definedName name="TRANS1" localSheetId="9">#REF!</definedName>
    <definedName name="TRANS1" localSheetId="11">#REF!</definedName>
    <definedName name="TRANS1">#REF!</definedName>
    <definedName name="TRANS2" localSheetId="2">#REF!</definedName>
    <definedName name="TRANS2" localSheetId="9">#REF!</definedName>
    <definedName name="TRANS2" localSheetId="11">#REF!</definedName>
    <definedName name="TRANS2">#REF!</definedName>
    <definedName name="UGRNDCAB1" localSheetId="2">#REF!</definedName>
    <definedName name="UGRNDCAB1" localSheetId="9">#REF!</definedName>
    <definedName name="UGRNDCAB1" localSheetId="11">#REF!</definedName>
    <definedName name="UGRNDCAB1">#REF!</definedName>
    <definedName name="UGRNDCAB2" localSheetId="2">#REF!</definedName>
    <definedName name="UGRNDCAB2" localSheetId="9">#REF!</definedName>
    <definedName name="UGRNDCAB2" localSheetId="11">#REF!</definedName>
    <definedName name="UGRNDCAB2">#REF!</definedName>
    <definedName name="VCR_CBD" localSheetId="2">'[1]AER Inputs'!#REF!</definedName>
    <definedName name="VCR_CBD" localSheetId="9">'[1]AER Inputs'!#REF!</definedName>
    <definedName name="VCR_CBD" localSheetId="11">'[1]AER Inputs'!#REF!</definedName>
    <definedName name="VCR_CBD">'[1]AER Inputs'!#REF!</definedName>
    <definedName name="VCR_CBD1" localSheetId="2">#REF!</definedName>
    <definedName name="VCR_CBD1" localSheetId="9">#REF!</definedName>
    <definedName name="VCR_CBD1" localSheetId="11">#REF!</definedName>
    <definedName name="VCR_CBD1">#REF!</definedName>
    <definedName name="VCR_CBD2" localSheetId="2">#REF!</definedName>
    <definedName name="VCR_CBD2" localSheetId="9">#REF!</definedName>
    <definedName name="VCR_CBD2" localSheetId="11">#REF!</definedName>
    <definedName name="VCR_CBD2">#REF!</definedName>
    <definedName name="VCR_longrural" localSheetId="2">'[1]AER Inputs'!#REF!</definedName>
    <definedName name="VCR_longrural" localSheetId="9">'[1]AER Inputs'!#REF!</definedName>
    <definedName name="VCR_longrural" localSheetId="11">'[1]AER Inputs'!#REF!</definedName>
    <definedName name="VCR_longrural">'[1]AER Inputs'!#REF!</definedName>
    <definedName name="VCR_longrural1" localSheetId="2">#REF!</definedName>
    <definedName name="VCR_longrural1" localSheetId="9">#REF!</definedName>
    <definedName name="VCR_longrural1" localSheetId="11">#REF!</definedName>
    <definedName name="VCR_longrural1">#REF!</definedName>
    <definedName name="VCR_longrural2" localSheetId="2">#REF!</definedName>
    <definedName name="VCR_longrural2" localSheetId="9">#REF!</definedName>
    <definedName name="VCR_longrural2" localSheetId="11">#REF!</definedName>
    <definedName name="VCR_longrural2">#REF!</definedName>
    <definedName name="VCR_shortrural" localSheetId="2">'[1]AER Inputs'!#REF!</definedName>
    <definedName name="VCR_shortrural" localSheetId="9">'[1]AER Inputs'!#REF!</definedName>
    <definedName name="VCR_shortrural" localSheetId="11">'[1]AER Inputs'!#REF!</definedName>
    <definedName name="VCR_shortrural">'[1]AER Inputs'!#REF!</definedName>
    <definedName name="VCR_shortrural1" localSheetId="2">#REF!</definedName>
    <definedName name="VCR_shortrural1" localSheetId="9">#REF!</definedName>
    <definedName name="VCR_shortrural1" localSheetId="11">#REF!</definedName>
    <definedName name="VCR_shortrural1">#REF!</definedName>
    <definedName name="VCR_shortrural2" localSheetId="2">#REF!</definedName>
    <definedName name="VCR_shortrural2" localSheetId="9">#REF!</definedName>
    <definedName name="VCR_shortrural2" localSheetId="11">#REF!</definedName>
    <definedName name="VCR_shortrural2">#REF!</definedName>
    <definedName name="VCR_urban" localSheetId="2">'[1]AER Inputs'!#REF!</definedName>
    <definedName name="VCR_urban" localSheetId="9">'[1]AER Inputs'!#REF!</definedName>
    <definedName name="VCR_urban" localSheetId="11">'[1]AER Inputs'!#REF!</definedName>
    <definedName name="VCR_urban">'[1]AER Inputs'!#REF!</definedName>
    <definedName name="VCR_urban1" localSheetId="2">#REF!</definedName>
    <definedName name="VCR_urban1" localSheetId="9">#REF!</definedName>
    <definedName name="VCR_urban1" localSheetId="11">#REF!</definedName>
    <definedName name="VCR_urban1">#REF!</definedName>
    <definedName name="VCR_urban2" localSheetId="2">#REF!</definedName>
    <definedName name="VCR_urban2" localSheetId="9">#REF!</definedName>
    <definedName name="VCR_urban2" localSheetId="11">#REF!</definedName>
    <definedName name="VCR_urban2">#REF!</definedName>
    <definedName name="VegetationManagement" localSheetId="2">#REF!</definedName>
    <definedName name="VegetationManagement" localSheetId="9">#REF!</definedName>
    <definedName name="VegetationManagement" localSheetId="11">#REF!</definedName>
    <definedName name="VegetationManagement">#REF!</definedName>
    <definedName name="WACC1" localSheetId="2">#REF!</definedName>
    <definedName name="WACC1" localSheetId="9">#REF!</definedName>
    <definedName name="WACC1" localSheetId="11">#REF!</definedName>
    <definedName name="WACC1">#REF!</definedName>
    <definedName name="WACC2" localSheetId="2">#REF!</definedName>
    <definedName name="WACC2" localSheetId="9">#REF!</definedName>
    <definedName name="WACC2" localSheetId="11">#REF!</definedName>
    <definedName name="WACC2">#REF!</definedName>
    <definedName name="X_0" localSheetId="2">#REF!</definedName>
    <definedName name="X_0" localSheetId="9">#REF!</definedName>
    <definedName name="X_0" localSheetId="11">#REF!</definedName>
    <definedName name="X_0">#REF!</definedName>
    <definedName name="X_1" localSheetId="2">#REF!</definedName>
    <definedName name="X_1" localSheetId="9">#REF!</definedName>
    <definedName name="X_1" localSheetId="11">#REF!</definedName>
    <definedName name="X_1">#REF!</definedName>
    <definedName name="X_2" localSheetId="2">#REF!</definedName>
    <definedName name="X_2" localSheetId="9">#REF!</definedName>
    <definedName name="X_2" localSheetId="11">#REF!</definedName>
    <definedName name="X_2">#REF!</definedName>
    <definedName name="X_3" localSheetId="2">#REF!</definedName>
    <definedName name="X_3" localSheetId="9">#REF!</definedName>
    <definedName name="X_3" localSheetId="11">#REF!</definedName>
    <definedName name="X_3">#REF!</definedName>
    <definedName name="X_4" localSheetId="2">#REF!</definedName>
    <definedName name="X_4" localSheetId="9">#REF!</definedName>
    <definedName name="X_4" localSheetId="11">#REF!</definedName>
    <definedName name="X_4">#REF!</definedName>
    <definedName name="X0_1" localSheetId="2">#REF!</definedName>
    <definedName name="X0_1" localSheetId="9">#REF!</definedName>
    <definedName name="X0_1" localSheetId="11">#REF!</definedName>
    <definedName name="X0_1">#REF!</definedName>
    <definedName name="X0_2" localSheetId="2">#REF!</definedName>
    <definedName name="X0_2" localSheetId="9">#REF!</definedName>
    <definedName name="X0_2" localSheetId="11">#REF!</definedName>
    <definedName name="X0_2">#REF!</definedName>
    <definedName name="X0_3" localSheetId="2">#REF!</definedName>
    <definedName name="X0_3" localSheetId="9">#REF!</definedName>
    <definedName name="X0_3" localSheetId="11">#REF!</definedName>
    <definedName name="X0_3">#REF!</definedName>
    <definedName name="X0_32" localSheetId="2">#REF!</definedName>
    <definedName name="X0_32" localSheetId="9">#REF!</definedName>
    <definedName name="X0_32" localSheetId="11">#REF!</definedName>
    <definedName name="X0_32">#REF!</definedName>
    <definedName name="Years" localSheetId="2">'[1]AER Inputs'!#REF!</definedName>
    <definedName name="Years" localSheetId="9">'[1]AER Inputs'!#REF!</definedName>
    <definedName name="Years" localSheetId="11">'[1]AER Inputs'!#REF!</definedName>
    <definedName name="Years">'[1]AER Inputs'!#REF!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4" l="1"/>
  <c r="I7" i="14"/>
  <c r="I8" i="14"/>
  <c r="I9" i="14"/>
  <c r="C22" i="20"/>
  <c r="D21" i="20"/>
  <c r="D20" i="20"/>
  <c r="D19" i="20"/>
  <c r="D18" i="20"/>
  <c r="D17" i="20"/>
  <c r="D16" i="20"/>
  <c r="C15" i="20"/>
  <c r="D14" i="20"/>
  <c r="D13" i="20"/>
  <c r="C1" i="20"/>
  <c r="I6" i="11"/>
  <c r="I12" i="11"/>
  <c r="I13" i="11"/>
  <c r="I21" i="11"/>
  <c r="I22" i="11"/>
  <c r="I30" i="11"/>
  <c r="I31" i="11"/>
  <c r="I39" i="11"/>
  <c r="I40" i="11"/>
  <c r="I48" i="11"/>
  <c r="I49" i="11"/>
  <c r="I68" i="11"/>
  <c r="I69" i="11"/>
  <c r="C25" i="19"/>
  <c r="H23" i="19"/>
  <c r="D23" i="19"/>
  <c r="C22" i="19"/>
  <c r="I20" i="19"/>
  <c r="F20" i="19"/>
  <c r="H19" i="19"/>
  <c r="D19" i="19"/>
  <c r="C18" i="19"/>
  <c r="C16" i="19"/>
  <c r="H14" i="19"/>
  <c r="D14" i="19"/>
  <c r="H13" i="19"/>
  <c r="D13" i="19"/>
  <c r="H12" i="19"/>
  <c r="D12" i="19"/>
  <c r="H11" i="19"/>
  <c r="D11" i="19"/>
  <c r="C9" i="19"/>
  <c r="C8" i="19"/>
  <c r="C7" i="19"/>
  <c r="C6" i="19"/>
  <c r="C5" i="19"/>
  <c r="C1" i="19"/>
  <c r="I6" i="10"/>
  <c r="E21" i="18"/>
  <c r="E20" i="18"/>
  <c r="E19" i="18"/>
  <c r="E18" i="18"/>
  <c r="C16" i="18"/>
  <c r="C14" i="18"/>
  <c r="I13" i="18"/>
  <c r="E12" i="18"/>
  <c r="E11" i="18"/>
  <c r="E10" i="18"/>
  <c r="C8" i="18"/>
  <c r="J7" i="18"/>
  <c r="J6" i="18"/>
  <c r="C1" i="18"/>
  <c r="N22" i="17"/>
  <c r="K20" i="17"/>
  <c r="K19" i="17"/>
  <c r="C17" i="17"/>
  <c r="N15" i="17"/>
  <c r="K15" i="17"/>
  <c r="H15" i="17"/>
  <c r="G14" i="17"/>
  <c r="N10" i="17"/>
  <c r="K10" i="17"/>
  <c r="H10" i="17"/>
  <c r="N9" i="17"/>
  <c r="M9" i="17"/>
  <c r="L9" i="17"/>
  <c r="J9" i="17"/>
  <c r="I9" i="17"/>
  <c r="H9" i="17"/>
  <c r="F9" i="17"/>
  <c r="E9" i="17"/>
  <c r="D9" i="17"/>
  <c r="N8" i="17"/>
  <c r="M8" i="17"/>
  <c r="L8" i="17"/>
  <c r="J8" i="17"/>
  <c r="I8" i="17"/>
  <c r="H8" i="17"/>
  <c r="F8" i="17"/>
  <c r="E8" i="17"/>
  <c r="D8" i="17"/>
  <c r="N7" i="17"/>
  <c r="M7" i="17"/>
  <c r="L7" i="17"/>
  <c r="J7" i="17"/>
  <c r="I7" i="17"/>
  <c r="H7" i="17"/>
  <c r="F7" i="17"/>
  <c r="E7" i="17"/>
  <c r="D7" i="17"/>
  <c r="C1" i="17"/>
  <c r="H7" i="16"/>
  <c r="H5" i="16"/>
  <c r="E27" i="15"/>
  <c r="E26" i="15"/>
  <c r="E25" i="15"/>
  <c r="J18" i="15"/>
  <c r="G18" i="15"/>
  <c r="J17" i="15"/>
  <c r="G17" i="15"/>
  <c r="C15" i="15"/>
  <c r="C5" i="15"/>
  <c r="C1" i="15"/>
  <c r="C26" i="14"/>
  <c r="E23" i="14"/>
  <c r="I22" i="14"/>
  <c r="F22" i="14"/>
  <c r="I21" i="14"/>
  <c r="F21" i="14"/>
  <c r="I20" i="14"/>
  <c r="F20" i="14"/>
  <c r="G19" i="14"/>
  <c r="E17" i="14"/>
  <c r="H16" i="14"/>
  <c r="D16" i="14"/>
  <c r="I13" i="14"/>
  <c r="F13" i="14"/>
  <c r="I12" i="14"/>
  <c r="F12" i="14"/>
  <c r="I11" i="14"/>
  <c r="F11" i="14"/>
  <c r="C10" i="14"/>
  <c r="F9" i="14"/>
  <c r="F8" i="14"/>
  <c r="F7" i="14"/>
  <c r="F6" i="14"/>
  <c r="H5" i="14"/>
  <c r="D5" i="14"/>
  <c r="C1" i="14"/>
  <c r="H28" i="13"/>
  <c r="D28" i="13"/>
  <c r="J24" i="13"/>
  <c r="G24" i="13"/>
  <c r="D24" i="13"/>
  <c r="D18" i="13"/>
  <c r="F17" i="13"/>
  <c r="D17" i="13"/>
  <c r="F16" i="13"/>
  <c r="D16" i="13"/>
  <c r="F15" i="13"/>
  <c r="D15" i="13"/>
  <c r="D12" i="13"/>
  <c r="H11" i="13"/>
  <c r="F11" i="13"/>
  <c r="D11" i="13"/>
  <c r="H10" i="13"/>
  <c r="F10" i="13"/>
  <c r="D10" i="13"/>
  <c r="H9" i="13"/>
  <c r="F9" i="13"/>
  <c r="D9" i="13"/>
  <c r="D8" i="13"/>
  <c r="D7" i="13"/>
  <c r="D6" i="13"/>
  <c r="D5" i="13"/>
  <c r="C1" i="13"/>
  <c r="I6" i="9"/>
  <c r="I104" i="9"/>
  <c r="I111" i="9"/>
  <c r="I118" i="9"/>
  <c r="I119" i="9"/>
  <c r="I126" i="9"/>
  <c r="I131" i="9"/>
  <c r="I134" i="9"/>
  <c r="I141" i="9"/>
  <c r="I145" i="9"/>
  <c r="I151" i="9"/>
  <c r="I152" i="9"/>
  <c r="I155" i="9"/>
  <c r="I158" i="9"/>
  <c r="I166" i="9"/>
  <c r="I167" i="9"/>
  <c r="I175" i="9"/>
  <c r="I176" i="9"/>
  <c r="I184" i="9"/>
  <c r="I230" i="9"/>
  <c r="I231" i="9"/>
  <c r="I236" i="9"/>
  <c r="I239" i="9"/>
  <c r="I240" i="9"/>
  <c r="I258" i="9"/>
  <c r="I259" i="9"/>
  <c r="I265" i="9"/>
  <c r="I266" i="9"/>
  <c r="D9" i="6"/>
  <c r="C1" i="16" l="1"/>
  <c r="F6" i="12"/>
  <c r="I6" i="12" s="1"/>
  <c r="H6" i="11" l="1"/>
  <c r="H69" i="11"/>
  <c r="H68" i="11"/>
  <c r="H66" i="11"/>
  <c r="I66" i="11" s="1"/>
  <c r="H62" i="11"/>
  <c r="I62" i="11" s="1"/>
  <c r="H58" i="11"/>
  <c r="H54" i="11"/>
  <c r="H49" i="11"/>
  <c r="H48" i="11"/>
  <c r="H45" i="11"/>
  <c r="I45" i="11" s="1"/>
  <c r="H40" i="11"/>
  <c r="H39" i="11"/>
  <c r="H36" i="11"/>
  <c r="I36" i="11" s="1"/>
  <c r="H31" i="11"/>
  <c r="H30" i="11"/>
  <c r="H27" i="11"/>
  <c r="I27" i="11" s="1"/>
  <c r="H22" i="11"/>
  <c r="H21" i="11"/>
  <c r="H18" i="11"/>
  <c r="I18" i="11" s="1"/>
  <c r="H13" i="11"/>
  <c r="H12" i="11"/>
  <c r="H9" i="11"/>
  <c r="I9" i="11" s="1"/>
  <c r="H29" i="10"/>
  <c r="H25" i="10"/>
  <c r="I25" i="10" s="1"/>
  <c r="H21" i="10"/>
  <c r="H17" i="10"/>
  <c r="H13" i="10"/>
  <c r="H9" i="10"/>
  <c r="F18" i="13"/>
  <c r="H12" i="13"/>
  <c r="F12" i="13"/>
  <c r="H266" i="9"/>
  <c r="H265" i="9"/>
  <c r="H262" i="9"/>
  <c r="I262" i="9" s="1"/>
  <c r="H259" i="9"/>
  <c r="H258" i="9"/>
  <c r="H257" i="9"/>
  <c r="I257" i="9" s="1"/>
  <c r="H253" i="9"/>
  <c r="I253" i="9" s="1"/>
  <c r="H249" i="9"/>
  <c r="H244" i="9"/>
  <c r="H240" i="9"/>
  <c r="H239" i="9"/>
  <c r="H236" i="9"/>
  <c r="H232" i="9"/>
  <c r="H231" i="9"/>
  <c r="H230" i="9"/>
  <c r="H228" i="9"/>
  <c r="I228" i="9" s="1"/>
  <c r="H224" i="9"/>
  <c r="H220" i="9"/>
  <c r="I220" i="9" s="1"/>
  <c r="H216" i="9"/>
  <c r="H212" i="9"/>
  <c r="H208" i="9"/>
  <c r="H204" i="9"/>
  <c r="H200" i="9"/>
  <c r="H196" i="9"/>
  <c r="H192" i="9"/>
  <c r="H188" i="9"/>
  <c r="H184" i="9"/>
  <c r="H183" i="9"/>
  <c r="I183" i="9" s="1"/>
  <c r="H179" i="9"/>
  <c r="I179" i="9" s="1"/>
  <c r="H176" i="9"/>
  <c r="H175" i="9"/>
  <c r="H173" i="9"/>
  <c r="I173" i="9" s="1"/>
  <c r="H169" i="9"/>
  <c r="I169" i="9" s="1"/>
  <c r="H167" i="9"/>
  <c r="H166" i="9"/>
  <c r="H164" i="9"/>
  <c r="I164" i="9" s="1"/>
  <c r="H160" i="9"/>
  <c r="I160" i="9" s="1"/>
  <c r="H158" i="9"/>
  <c r="H155" i="9"/>
  <c r="H154" i="9"/>
  <c r="I154" i="9" s="1"/>
  <c r="H152" i="9"/>
  <c r="H151" i="9"/>
  <c r="H149" i="9"/>
  <c r="H145" i="9"/>
  <c r="H141" i="9"/>
  <c r="H140" i="9"/>
  <c r="H136" i="9"/>
  <c r="H134" i="9"/>
  <c r="H131" i="9"/>
  <c r="H130" i="9"/>
  <c r="I130" i="9" s="1"/>
  <c r="H126" i="9"/>
  <c r="H125" i="9"/>
  <c r="I125" i="9" s="1"/>
  <c r="H121" i="9"/>
  <c r="H119" i="9"/>
  <c r="H118" i="9"/>
  <c r="H116" i="9"/>
  <c r="I116" i="9" s="1"/>
  <c r="H112" i="9"/>
  <c r="I112" i="9" s="1"/>
  <c r="H111" i="9"/>
  <c r="H108" i="9"/>
  <c r="H104" i="9"/>
  <c r="H10" i="9"/>
  <c r="I10" i="9" s="1"/>
  <c r="H14" i="9"/>
  <c r="H18" i="9"/>
  <c r="H22" i="9"/>
  <c r="H26" i="9"/>
  <c r="I26" i="9" s="1"/>
  <c r="H30" i="9"/>
  <c r="I30" i="9" s="1"/>
  <c r="H34" i="9"/>
  <c r="I34" i="9" s="1"/>
  <c r="H38" i="9"/>
  <c r="H42" i="9"/>
  <c r="H46" i="9"/>
  <c r="I46" i="9" s="1"/>
  <c r="H50" i="9"/>
  <c r="I50" i="9" s="1"/>
  <c r="H54" i="9"/>
  <c r="I54" i="9" s="1"/>
  <c r="H58" i="9"/>
  <c r="H62" i="9"/>
  <c r="I62" i="9" s="1"/>
  <c r="H66" i="9"/>
  <c r="H70" i="9"/>
  <c r="I70" i="9" s="1"/>
  <c r="H74" i="9"/>
  <c r="I74" i="9" s="1"/>
  <c r="H78" i="9"/>
  <c r="H82" i="9"/>
  <c r="H86" i="9"/>
  <c r="H90" i="9"/>
  <c r="I90" i="9" s="1"/>
  <c r="H94" i="9"/>
  <c r="I94" i="9" s="1"/>
  <c r="H98" i="9"/>
  <c r="I98" i="9" s="1"/>
  <c r="H102" i="9"/>
  <c r="G7" i="12"/>
  <c r="J7" i="12" s="1"/>
  <c r="H65" i="11"/>
  <c r="I65" i="11" s="1"/>
  <c r="G9" i="12"/>
  <c r="J9" i="12" s="1"/>
  <c r="F7" i="12"/>
  <c r="I7" i="12" s="1"/>
  <c r="F11" i="12"/>
  <c r="I11" i="12" s="1"/>
  <c r="I54" i="11" l="1"/>
  <c r="I58" i="11"/>
  <c r="I13" i="10"/>
  <c r="I29" i="10"/>
  <c r="I9" i="10"/>
  <c r="I17" i="10"/>
  <c r="I21" i="10"/>
  <c r="I42" i="9"/>
  <c r="I192" i="9"/>
  <c r="I224" i="9"/>
  <c r="I38" i="9"/>
  <c r="I22" i="9"/>
  <c r="I196" i="9"/>
  <c r="I212" i="9"/>
  <c r="I249" i="9"/>
  <c r="I58" i="9"/>
  <c r="I208" i="9"/>
  <c r="I244" i="9"/>
  <c r="I102" i="9"/>
  <c r="I82" i="9"/>
  <c r="I66" i="9"/>
  <c r="I18" i="9"/>
  <c r="I108" i="9"/>
  <c r="I136" i="9"/>
  <c r="I149" i="9"/>
  <c r="I200" i="9"/>
  <c r="I216" i="9"/>
  <c r="I121" i="9"/>
  <c r="I232" i="9"/>
  <c r="I86" i="9"/>
  <c r="I78" i="9"/>
  <c r="I14" i="9"/>
  <c r="I140" i="9"/>
  <c r="I188" i="9"/>
  <c r="I204" i="9"/>
  <c r="F10" i="12"/>
  <c r="I10" i="12" s="1"/>
  <c r="G10" i="12"/>
  <c r="J10" i="12" s="1"/>
  <c r="H93" i="9"/>
  <c r="H89" i="9"/>
  <c r="H77" i="9"/>
  <c r="H73" i="9"/>
  <c r="I73" i="9" s="1"/>
  <c r="H69" i="9"/>
  <c r="I69" i="9" s="1"/>
  <c r="H65" i="9"/>
  <c r="H61" i="9"/>
  <c r="I61" i="9" s="1"/>
  <c r="H57" i="9"/>
  <c r="H53" i="9"/>
  <c r="I53" i="9" s="1"/>
  <c r="H49" i="9"/>
  <c r="I49" i="9" s="1"/>
  <c r="H45" i="9"/>
  <c r="I45" i="9" s="1"/>
  <c r="H41" i="9"/>
  <c r="H37" i="9"/>
  <c r="H33" i="9"/>
  <c r="I33" i="9" s="1"/>
  <c r="H29" i="9"/>
  <c r="I29" i="9" s="1"/>
  <c r="H25" i="9"/>
  <c r="I25" i="9" s="1"/>
  <c r="H21" i="9"/>
  <c r="H17" i="9"/>
  <c r="H13" i="9"/>
  <c r="I13" i="9" s="1"/>
  <c r="H9" i="9"/>
  <c r="H105" i="9"/>
  <c r="H109" i="9"/>
  <c r="H113" i="9"/>
  <c r="I113" i="9" s="1"/>
  <c r="H117" i="9"/>
  <c r="I117" i="9" s="1"/>
  <c r="H122" i="9"/>
  <c r="I122" i="9" s="1"/>
  <c r="H137" i="9"/>
  <c r="H146" i="9"/>
  <c r="I146" i="9" s="1"/>
  <c r="H150" i="9"/>
  <c r="H161" i="9"/>
  <c r="I161" i="9" s="1"/>
  <c r="H165" i="9"/>
  <c r="I165" i="9" s="1"/>
  <c r="H170" i="9"/>
  <c r="I170" i="9" s="1"/>
  <c r="H174" i="9"/>
  <c r="I174" i="9" s="1"/>
  <c r="H180" i="9"/>
  <c r="I180" i="9" s="1"/>
  <c r="H189" i="9"/>
  <c r="H193" i="9"/>
  <c r="H197" i="9"/>
  <c r="H201" i="9"/>
  <c r="H205" i="9"/>
  <c r="H209" i="9"/>
  <c r="H213" i="9"/>
  <c r="H217" i="9"/>
  <c r="H221" i="9"/>
  <c r="I221" i="9" s="1"/>
  <c r="H225" i="9"/>
  <c r="H229" i="9"/>
  <c r="I229" i="9" s="1"/>
  <c r="H233" i="9"/>
  <c r="H237" i="9"/>
  <c r="I237" i="9" s="1"/>
  <c r="H241" i="9"/>
  <c r="H246" i="9"/>
  <c r="H250" i="9"/>
  <c r="H254" i="9"/>
  <c r="I254" i="9" s="1"/>
  <c r="H263" i="9"/>
  <c r="I263" i="9" s="1"/>
  <c r="H6" i="10"/>
  <c r="H10" i="10"/>
  <c r="H14" i="10"/>
  <c r="H18" i="10"/>
  <c r="H22" i="10"/>
  <c r="H26" i="10"/>
  <c r="I26" i="10" s="1"/>
  <c r="H30" i="10"/>
  <c r="H8" i="11"/>
  <c r="I8" i="11" s="1"/>
  <c r="H15" i="11"/>
  <c r="I15" i="11" s="1"/>
  <c r="H19" i="11"/>
  <c r="I19" i="11" s="1"/>
  <c r="H24" i="11"/>
  <c r="I24" i="11" s="1"/>
  <c r="H28" i="11"/>
  <c r="I28" i="11" s="1"/>
  <c r="H33" i="11"/>
  <c r="I33" i="11" s="1"/>
  <c r="H37" i="11"/>
  <c r="I37" i="11" s="1"/>
  <c r="H42" i="11"/>
  <c r="I42" i="11" s="1"/>
  <c r="H46" i="11"/>
  <c r="I46" i="11" s="1"/>
  <c r="H51" i="11"/>
  <c r="H55" i="11"/>
  <c r="H59" i="11"/>
  <c r="H63" i="11"/>
  <c r="I63" i="11" s="1"/>
  <c r="H67" i="11"/>
  <c r="I67" i="11" s="1"/>
  <c r="H10" i="11"/>
  <c r="I10" i="11" s="1"/>
  <c r="H97" i="9"/>
  <c r="I97" i="9" s="1"/>
  <c r="H85" i="9"/>
  <c r="F9" i="12"/>
  <c r="I9" i="12" s="1"/>
  <c r="G11" i="12"/>
  <c r="J11" i="12" s="1"/>
  <c r="H6" i="9"/>
  <c r="H100" i="9"/>
  <c r="I100" i="9" s="1"/>
  <c r="H96" i="9"/>
  <c r="I96" i="9" s="1"/>
  <c r="H92" i="9"/>
  <c r="H88" i="9"/>
  <c r="H84" i="9"/>
  <c r="H80" i="9"/>
  <c r="H76" i="9"/>
  <c r="H72" i="9"/>
  <c r="I72" i="9" s="1"/>
  <c r="H68" i="9"/>
  <c r="I68" i="9" s="1"/>
  <c r="H64" i="9"/>
  <c r="H60" i="9"/>
  <c r="I60" i="9" s="1"/>
  <c r="H56" i="9"/>
  <c r="H52" i="9"/>
  <c r="I52" i="9" s="1"/>
  <c r="H48" i="9"/>
  <c r="I48" i="9" s="1"/>
  <c r="H44" i="9"/>
  <c r="I44" i="9" s="1"/>
  <c r="H40" i="9"/>
  <c r="H36" i="9"/>
  <c r="H32" i="9"/>
  <c r="I32" i="9" s="1"/>
  <c r="H28" i="9"/>
  <c r="I28" i="9" s="1"/>
  <c r="H24" i="9"/>
  <c r="I24" i="9" s="1"/>
  <c r="H20" i="9"/>
  <c r="H16" i="9"/>
  <c r="H12" i="9"/>
  <c r="I12" i="9" s="1"/>
  <c r="H8" i="9"/>
  <c r="H106" i="9"/>
  <c r="H110" i="9"/>
  <c r="H114" i="9"/>
  <c r="I114" i="9" s="1"/>
  <c r="H123" i="9"/>
  <c r="I123" i="9" s="1"/>
  <c r="H128" i="9"/>
  <c r="I128" i="9" s="1"/>
  <c r="H133" i="9"/>
  <c r="I133" i="9" s="1"/>
  <c r="H138" i="9"/>
  <c r="H143" i="9"/>
  <c r="I143" i="9" s="1"/>
  <c r="H147" i="9"/>
  <c r="I147" i="9" s="1"/>
  <c r="H157" i="9"/>
  <c r="I157" i="9" s="1"/>
  <c r="H162" i="9"/>
  <c r="I162" i="9" s="1"/>
  <c r="H171" i="9"/>
  <c r="I171" i="9" s="1"/>
  <c r="H181" i="9"/>
  <c r="I181" i="9" s="1"/>
  <c r="H186" i="9"/>
  <c r="I186" i="9" s="1"/>
  <c r="H190" i="9"/>
  <c r="H194" i="9"/>
  <c r="H198" i="9"/>
  <c r="H202" i="9"/>
  <c r="H206" i="9"/>
  <c r="H210" i="9"/>
  <c r="H214" i="9"/>
  <c r="I214" i="9" s="1"/>
  <c r="H218" i="9"/>
  <c r="H222" i="9"/>
  <c r="H226" i="9"/>
  <c r="I226" i="9" s="1"/>
  <c r="H234" i="9"/>
  <c r="H238" i="9"/>
  <c r="I238" i="9" s="1"/>
  <c r="H242" i="9"/>
  <c r="H247" i="9"/>
  <c r="H251" i="9"/>
  <c r="H255" i="9"/>
  <c r="I255" i="9" s="1"/>
  <c r="H264" i="9"/>
  <c r="I264" i="9" s="1"/>
  <c r="H245" i="9"/>
  <c r="H7" i="10"/>
  <c r="H11" i="10"/>
  <c r="H15" i="10"/>
  <c r="H19" i="10"/>
  <c r="H23" i="10"/>
  <c r="H27" i="10"/>
  <c r="H7" i="11"/>
  <c r="I7" i="11" s="1"/>
  <c r="H16" i="11"/>
  <c r="I16" i="11" s="1"/>
  <c r="H20" i="11"/>
  <c r="I20" i="11" s="1"/>
  <c r="H25" i="11"/>
  <c r="I25" i="11" s="1"/>
  <c r="H29" i="11"/>
  <c r="I29" i="11" s="1"/>
  <c r="H34" i="11"/>
  <c r="I34" i="11" s="1"/>
  <c r="H38" i="11"/>
  <c r="I38" i="11" s="1"/>
  <c r="H43" i="11"/>
  <c r="I43" i="11" s="1"/>
  <c r="H47" i="11"/>
  <c r="I47" i="11" s="1"/>
  <c r="H52" i="11"/>
  <c r="H56" i="11"/>
  <c r="H60" i="11"/>
  <c r="H64" i="11"/>
  <c r="I64" i="11" s="1"/>
  <c r="G6" i="12"/>
  <c r="J6" i="12" s="1"/>
  <c r="G8" i="12"/>
  <c r="J8" i="12" s="1"/>
  <c r="H101" i="9"/>
  <c r="I101" i="9" s="1"/>
  <c r="H81" i="9"/>
  <c r="F8" i="12"/>
  <c r="I8" i="12" s="1"/>
  <c r="H103" i="9"/>
  <c r="I103" i="9" s="1"/>
  <c r="H99" i="9"/>
  <c r="I99" i="9" s="1"/>
  <c r="H95" i="9"/>
  <c r="I95" i="9" s="1"/>
  <c r="H91" i="9"/>
  <c r="I91" i="9" s="1"/>
  <c r="H87" i="9"/>
  <c r="H83" i="9"/>
  <c r="H79" i="9"/>
  <c r="H75" i="9"/>
  <c r="H71" i="9"/>
  <c r="I71" i="9" s="1"/>
  <c r="H67" i="9"/>
  <c r="I67" i="9" s="1"/>
  <c r="H63" i="9"/>
  <c r="H59" i="9"/>
  <c r="I59" i="9" s="1"/>
  <c r="H55" i="9"/>
  <c r="I55" i="9" s="1"/>
  <c r="H51" i="9"/>
  <c r="I51" i="9" s="1"/>
  <c r="H47" i="9"/>
  <c r="I47" i="9" s="1"/>
  <c r="H43" i="9"/>
  <c r="I43" i="9" s="1"/>
  <c r="H39" i="9"/>
  <c r="H35" i="9"/>
  <c r="I35" i="9" s="1"/>
  <c r="H31" i="9"/>
  <c r="I31" i="9" s="1"/>
  <c r="H27" i="9"/>
  <c r="I27" i="9" s="1"/>
  <c r="H23" i="9"/>
  <c r="H19" i="9"/>
  <c r="H15" i="9"/>
  <c r="H11" i="9"/>
  <c r="I11" i="9" s="1"/>
  <c r="H7" i="9"/>
  <c r="H107" i="9"/>
  <c r="H115" i="9"/>
  <c r="I115" i="9" s="1"/>
  <c r="H124" i="9"/>
  <c r="H129" i="9"/>
  <c r="I129" i="9" s="1"/>
  <c r="H139" i="9"/>
  <c r="H144" i="9"/>
  <c r="I144" i="9" s="1"/>
  <c r="H148" i="9"/>
  <c r="H163" i="9"/>
  <c r="I163" i="9" s="1"/>
  <c r="H172" i="9"/>
  <c r="I172" i="9" s="1"/>
  <c r="H182" i="9"/>
  <c r="I182" i="9" s="1"/>
  <c r="H187" i="9"/>
  <c r="H191" i="9"/>
  <c r="H195" i="9"/>
  <c r="H199" i="9"/>
  <c r="H203" i="9"/>
  <c r="H207" i="9"/>
  <c r="H211" i="9"/>
  <c r="H215" i="9"/>
  <c r="I215" i="9" s="1"/>
  <c r="H219" i="9"/>
  <c r="I219" i="9" s="1"/>
  <c r="H223" i="9"/>
  <c r="H227" i="9"/>
  <c r="I227" i="9" s="1"/>
  <c r="H235" i="9"/>
  <c r="I235" i="9" s="1"/>
  <c r="H243" i="9"/>
  <c r="H248" i="9"/>
  <c r="H252" i="9"/>
  <c r="I252" i="9" s="1"/>
  <c r="H256" i="9"/>
  <c r="I256" i="9" s="1"/>
  <c r="H261" i="9"/>
  <c r="I261" i="9" s="1"/>
  <c r="H8" i="10"/>
  <c r="H12" i="10"/>
  <c r="H16" i="10"/>
  <c r="H20" i="10"/>
  <c r="H24" i="10"/>
  <c r="H28" i="10"/>
  <c r="H11" i="11"/>
  <c r="I11" i="11" s="1"/>
  <c r="H17" i="11"/>
  <c r="I17" i="11" s="1"/>
  <c r="H26" i="11"/>
  <c r="I26" i="11" s="1"/>
  <c r="H35" i="11"/>
  <c r="I35" i="11" s="1"/>
  <c r="H44" i="11"/>
  <c r="I44" i="11" s="1"/>
  <c r="H53" i="11"/>
  <c r="H57" i="11"/>
  <c r="H61" i="11"/>
  <c r="I61" i="11" s="1"/>
  <c r="I55" i="11" l="1"/>
  <c r="I57" i="11"/>
  <c r="I60" i="11"/>
  <c r="I51" i="11"/>
  <c r="I56" i="11"/>
  <c r="I53" i="11"/>
  <c r="I52" i="11"/>
  <c r="I59" i="11"/>
  <c r="I24" i="10"/>
  <c r="I8" i="10"/>
  <c r="I23" i="10"/>
  <c r="I7" i="10"/>
  <c r="I18" i="10"/>
  <c r="I12" i="10"/>
  <c r="I27" i="10"/>
  <c r="I22" i="10"/>
  <c r="I30" i="10"/>
  <c r="I14" i="10"/>
  <c r="I28" i="10"/>
  <c r="I11" i="10"/>
  <c r="I20" i="10"/>
  <c r="I19" i="10"/>
  <c r="I16" i="10"/>
  <c r="I15" i="10"/>
  <c r="I10" i="10"/>
  <c r="I243" i="9"/>
  <c r="I187" i="9"/>
  <c r="I194" i="9"/>
  <c r="I89" i="9"/>
  <c r="I199" i="9"/>
  <c r="I15" i="9"/>
  <c r="I63" i="9"/>
  <c r="I79" i="9"/>
  <c r="I81" i="9"/>
  <c r="I242" i="9"/>
  <c r="I222" i="9"/>
  <c r="I206" i="9"/>
  <c r="I190" i="9"/>
  <c r="I138" i="9"/>
  <c r="I76" i="9"/>
  <c r="I92" i="9"/>
  <c r="I250" i="9"/>
  <c r="I233" i="9"/>
  <c r="I217" i="9"/>
  <c r="I201" i="9"/>
  <c r="I105" i="9"/>
  <c r="I21" i="9"/>
  <c r="I37" i="9"/>
  <c r="I93" i="9"/>
  <c r="I148" i="9"/>
  <c r="I247" i="9"/>
  <c r="I56" i="9"/>
  <c r="I88" i="9"/>
  <c r="I205" i="9"/>
  <c r="I137" i="9"/>
  <c r="I107" i="9"/>
  <c r="I19" i="9"/>
  <c r="I83" i="9"/>
  <c r="I218" i="9"/>
  <c r="I202" i="9"/>
  <c r="I110" i="9"/>
  <c r="I16" i="9"/>
  <c r="I64" i="9"/>
  <c r="I80" i="9"/>
  <c r="I246" i="9"/>
  <c r="I213" i="9"/>
  <c r="I197" i="9"/>
  <c r="I150" i="9"/>
  <c r="I9" i="9"/>
  <c r="I41" i="9"/>
  <c r="I57" i="9"/>
  <c r="I203" i="9"/>
  <c r="I124" i="9"/>
  <c r="I75" i="9"/>
  <c r="I245" i="9"/>
  <c r="I210" i="9"/>
  <c r="I8" i="9"/>
  <c r="I40" i="9"/>
  <c r="I189" i="9"/>
  <c r="I109" i="9"/>
  <c r="I17" i="9"/>
  <c r="I65" i="9"/>
  <c r="I211" i="9"/>
  <c r="I195" i="9"/>
  <c r="I139" i="9"/>
  <c r="I248" i="9"/>
  <c r="I223" i="9"/>
  <c r="I207" i="9"/>
  <c r="I191" i="9"/>
  <c r="I7" i="9"/>
  <c r="I23" i="9"/>
  <c r="I39" i="9"/>
  <c r="I87" i="9"/>
  <c r="I251" i="9"/>
  <c r="I234" i="9"/>
  <c r="I198" i="9"/>
  <c r="I106" i="9"/>
  <c r="I20" i="9"/>
  <c r="I36" i="9"/>
  <c r="I84" i="9"/>
  <c r="I85" i="9"/>
  <c r="I241" i="9"/>
  <c r="I225" i="9"/>
  <c r="I209" i="9"/>
  <c r="I193" i="9"/>
  <c r="I77" i="9"/>
</calcChain>
</file>

<file path=xl/sharedStrings.xml><?xml version="1.0" encoding="utf-8"?>
<sst xmlns="http://schemas.openxmlformats.org/spreadsheetml/2006/main" count="1696" uniqueCount="639">
  <si>
    <t>11 or more poles</t>
  </si>
  <si>
    <t>Break and remake LV bonds</t>
  </si>
  <si>
    <t>Per NMI</t>
  </si>
  <si>
    <t>Notice of Arrangement</t>
  </si>
  <si>
    <t>First 10 Lots</t>
  </si>
  <si>
    <t>Remainder</t>
  </si>
  <si>
    <t>Per Lot</t>
  </si>
  <si>
    <t>Up to 5 poles</t>
  </si>
  <si>
    <t>High load escorts</t>
  </si>
  <si>
    <t>Retailer of Last Resort</t>
  </si>
  <si>
    <t>R4 per hour</t>
  </si>
  <si>
    <t>Hourly rate</t>
  </si>
  <si>
    <t>Network Service</t>
  </si>
  <si>
    <t>Underground urban residential subdivision (Vacant lots)</t>
  </si>
  <si>
    <t>Rural overhead subdivisions and rural extensions</t>
  </si>
  <si>
    <t>Underground commercial and industrial or rural subdivisions (vacant lots – no development)</t>
  </si>
  <si>
    <t>Commercial and industrial developments</t>
  </si>
  <si>
    <t>Asset relocation or streetlighting</t>
  </si>
  <si>
    <t>Up to 5 lots</t>
  </si>
  <si>
    <t>R2a per hour</t>
  </si>
  <si>
    <t>6 to 10 lots</t>
  </si>
  <si>
    <t>11 to 40 lots</t>
  </si>
  <si>
    <t>Over 40 lots</t>
  </si>
  <si>
    <t>Up to 10 lots</t>
  </si>
  <si>
    <t>6 to 10 poles</t>
  </si>
  <si>
    <t>R3 per hour</t>
  </si>
  <si>
    <t>Grade</t>
  </si>
  <si>
    <t>R2b per hour</t>
  </si>
  <si>
    <t>All service connections: per NOSW</t>
  </si>
  <si>
    <t>B Grade:</t>
  </si>
  <si>
    <t>C Grade:</t>
  </si>
  <si>
    <t>Para Legal</t>
  </si>
  <si>
    <t>Outdoor Technical Officer</t>
  </si>
  <si>
    <t>Engineer</t>
  </si>
  <si>
    <t>Field Worker</t>
  </si>
  <si>
    <t>2019/20</t>
  </si>
  <si>
    <t>Admin</t>
  </si>
  <si>
    <t>AER Ancillary Network Service Group</t>
  </si>
  <si>
    <t>Ancillary Network Service</t>
  </si>
  <si>
    <t>Fee Category</t>
  </si>
  <si>
    <t>Applied</t>
  </si>
  <si>
    <t>Fee Type</t>
  </si>
  <si>
    <t>1. Design Related Service</t>
  </si>
  <si>
    <t>1.1 Design Information</t>
  </si>
  <si>
    <t>Underground Urban Residential Subdivision (Vacant Lots) - Up to 5 Lots</t>
  </si>
  <si>
    <t>Per Job</t>
  </si>
  <si>
    <t>Fee</t>
  </si>
  <si>
    <t>Underground Urban Residential Subdivision (Vacant Lots) - 6 to 10 Lots</t>
  </si>
  <si>
    <t>Underground Urban Residential Subdivision (Vacant Lots) - 11 to 40 Lots</t>
  </si>
  <si>
    <t>Underground Urban Residential Subdivision (Vacant Lots) - Over 40 Lots</t>
  </si>
  <si>
    <t>Rural Overhead Subdivisions and Rural Extensions - All</t>
  </si>
  <si>
    <t>Hourly Rate</t>
  </si>
  <si>
    <t>Underground Commercial and Industrial or Rural Subdivisions (Vacant Lots)  - All</t>
  </si>
  <si>
    <t>Commercial / Industrial Developments and Sub Transmission - All</t>
  </si>
  <si>
    <t>Asset Relocations or Streetlighting (Not forming part of other categories) - All</t>
  </si>
  <si>
    <t>1.2 Design Certification</t>
  </si>
  <si>
    <t>Rural Overhead Subdivisions and Rural Extensions - Up to 5 Poles</t>
  </si>
  <si>
    <t>Rural Overhead Subdivisions and Rural Extensions - 6 to 10 Poles</t>
  </si>
  <si>
    <t>Rural Overhead Subdivisions and Rural Extensions - 11 or More Poles</t>
  </si>
  <si>
    <t>Underground Commercial and Industrial or Rural Subdivisions (Vacant Lots)  - Up to 10 Lots</t>
  </si>
  <si>
    <t>Underground Commercial and Industrial or Rural Subdivisions (Vacant Lots)  - 11 to 40 Lots</t>
  </si>
  <si>
    <t>Underground Commercial and Industrial or Rural Subdivisions (Vacant Lots)  - Over 40 Lots</t>
  </si>
  <si>
    <t>Commercial / Industrial Developments  and Sub Transmission - All</t>
  </si>
  <si>
    <t>1.3 Design Re-checking</t>
  </si>
  <si>
    <t>Underground Urban Residential Subdivision (Vacant Lots) - All</t>
  </si>
  <si>
    <t>1.4 Design Re-certification  (NEW)</t>
  </si>
  <si>
    <t xml:space="preserve">1.5 Administration </t>
  </si>
  <si>
    <t>1.6 Non - Standard Design Approval (NEW)</t>
  </si>
  <si>
    <t>2. Connection Application Related Services</t>
  </si>
  <si>
    <t>2.1 Connections Customer Interface co-ordination</t>
  </si>
  <si>
    <t>Customer Interface co-ordination for contestable works - Basic</t>
  </si>
  <si>
    <t>Customer Interface co-ordination for contestable works - Complex</t>
  </si>
  <si>
    <t>2.2 Preliminary Enquiry Service</t>
  </si>
  <si>
    <t>Preliminary Enquiry Service - Basic</t>
  </si>
  <si>
    <t>Per Enquiry</t>
  </si>
  <si>
    <t>Preliminary Enquiry Service - Complex</t>
  </si>
  <si>
    <t>2.3 Connection / relocation process facilitation</t>
  </si>
  <si>
    <t>Connection / relocation process facilitation - All</t>
  </si>
  <si>
    <t>Per Hour</t>
  </si>
  <si>
    <t>2.4 Connection Offer Service</t>
  </si>
  <si>
    <t>Connection Offer Service - Basic</t>
  </si>
  <si>
    <t>Per Offer</t>
  </si>
  <si>
    <t>Connection Offer Service - Standard</t>
  </si>
  <si>
    <t>2.5 Planning, Protection and Power Quality Studies</t>
  </si>
  <si>
    <t>Planning / Protection Studies and Analysis</t>
  </si>
  <si>
    <t>Power quality studies</t>
  </si>
  <si>
    <t>2.6 Additional Services Requested by ASP / Connection Applicant (NEW)</t>
  </si>
  <si>
    <t xml:space="preserve">Additional Services Requested by ASP / Connection Applicant </t>
  </si>
  <si>
    <t>2.8 Pioneer Scheme Administration (NEW)</t>
  </si>
  <si>
    <t>Pioneer Scheme Establishment</t>
  </si>
  <si>
    <t>Pioneer Scheme New connection</t>
  </si>
  <si>
    <t>3. Contestable Network Commissioning &amp; Decommissioning</t>
  </si>
  <si>
    <t>3.1 Substation Commissioning</t>
  </si>
  <si>
    <t>Underground Urban Residential Subdivision (Vacant Lots) - All (NT)</t>
  </si>
  <si>
    <t>Per Substation</t>
  </si>
  <si>
    <t>Underground Urban Residential Subdivision (Vacant Lots) - All (OT)</t>
  </si>
  <si>
    <t>Rural Overhead Subdivisions and Rural Extensions - All (NT)</t>
  </si>
  <si>
    <t>Rural Overhead Subdivisions and Rural Extensions - All (OT)</t>
  </si>
  <si>
    <t>Underground Commercial and Industrial or Rural Subdivisions (Vacant Lots)  - All (NT)</t>
  </si>
  <si>
    <t>Underground Commercial and Industrial or Rural Subdivisions (Vacant Lots)  - All (OT)</t>
  </si>
  <si>
    <t>Commercial / Industrial Developments and Sub Transmission - All (NT)</t>
  </si>
  <si>
    <t>Commercial / Industrial Developments and Sub Transmission - All (OT)</t>
  </si>
  <si>
    <t>Asset Relocations or Streetlighting (Not forming part of other categories) - All (NT)</t>
  </si>
  <si>
    <t xml:space="preserve">Per Substation </t>
  </si>
  <si>
    <t>Asset Relocations or Streetlighting (Not forming part of other categories) - All (OT)</t>
  </si>
  <si>
    <t>3.2 Testing &amp; Commissioning of Streetlights / Mains / Cables / UG Pillars (NEW)</t>
  </si>
  <si>
    <t>Underground / Overhead Streetlights (NT)</t>
  </si>
  <si>
    <t>Per S/L</t>
  </si>
  <si>
    <t>Underground / Overhead Streetlights (OT)</t>
  </si>
  <si>
    <t>Underground / Overhead Distribution Mains (NT)</t>
  </si>
  <si>
    <t>Underground / Overhead Distribution Mains (OT)</t>
  </si>
  <si>
    <t>Underground Pillar / Pits (NT)</t>
  </si>
  <si>
    <t>Per Pit / Pillar</t>
  </si>
  <si>
    <t>Underground Pillar / Pits (OT)</t>
  </si>
  <si>
    <t>Underground Cable Test (NT)</t>
  </si>
  <si>
    <t>Underground Cable Test (OT)</t>
  </si>
  <si>
    <t>3.3 Redundant Material Coordination (NEW)</t>
  </si>
  <si>
    <t>Redundant Material Co-ordination</t>
  </si>
  <si>
    <t>Per Occasion</t>
  </si>
  <si>
    <t>3.4 Commissioning - Other Network Equipment (NEW)</t>
  </si>
  <si>
    <t>Recloser (NT)</t>
  </si>
  <si>
    <t>Per Recloser</t>
  </si>
  <si>
    <t>Recloser (OT)</t>
  </si>
  <si>
    <t>Regulator (NT)</t>
  </si>
  <si>
    <t>Per Regulator Site</t>
  </si>
  <si>
    <t>Regulator (OT)</t>
  </si>
  <si>
    <t>Smart Switch (NT)</t>
  </si>
  <si>
    <t>Per Switch</t>
  </si>
  <si>
    <t>Smart Switch (OT)</t>
  </si>
  <si>
    <t>Other - Specialised equipment (NT)</t>
  </si>
  <si>
    <t>Other - Specialised equipment (OT)</t>
  </si>
  <si>
    <t>4. Access Permits, Oversight &amp; Facilitation</t>
  </si>
  <si>
    <t>4.1 Access Permits</t>
  </si>
  <si>
    <t>Access Permit Rescheduled (Outage Cancellation) - All</t>
  </si>
  <si>
    <t>4.2 Access to Network Assets (Standby)</t>
  </si>
  <si>
    <t>Access to Network Assets (Standby)</t>
  </si>
  <si>
    <t xml:space="preserve">4.3 Sale of Approved Materials /  Equipment to ASPs (NEW)
</t>
  </si>
  <si>
    <t>Per Order</t>
  </si>
  <si>
    <t>4.4 Services to supply and connect  temporary supply to one or more customers</t>
  </si>
  <si>
    <t>Connect &amp; disconnect MG to OH/UG mains, switchboard or kiosk (NT)</t>
  </si>
  <si>
    <t>Connect &amp; disconnect MG to OH/UG mains, switchboard or kiosk (OT)</t>
  </si>
  <si>
    <t>Install &amp; remove HV LL Links or bonds (NT)</t>
  </si>
  <si>
    <t>Install &amp; remove HV LL Links or bonds (OT)</t>
  </si>
  <si>
    <t>Break &amp; remake LV bonds (NT)</t>
  </si>
  <si>
    <t>Break &amp; remake LV bonds (OT)</t>
  </si>
  <si>
    <t>4.5 Rectification of contestable work (ASP Installed) (NEW)</t>
  </si>
  <si>
    <t xml:space="preserve">Indoor Technical Officer </t>
  </si>
  <si>
    <t>Engineer / Professional</t>
  </si>
  <si>
    <t>Materials</t>
  </si>
  <si>
    <t>Contractor</t>
  </si>
  <si>
    <t>For these jobs, materials &amp; other contractor costs are charged at purchase price  / contractor costs + %</t>
  </si>
  <si>
    <t>5. Notices of arrangement and completion notices</t>
  </si>
  <si>
    <t>5.1 Notice of Arrangement</t>
  </si>
  <si>
    <t>5.2 Request for Early Notice of Arrangement (NEW)</t>
  </si>
  <si>
    <t>Request for Early Notice of Arrangement</t>
  </si>
  <si>
    <t>5.3 Completion Notice  - Other than Notice of Arrangement (NEW)</t>
  </si>
  <si>
    <t>Completion Notice - Other than Notice of Arrangement</t>
  </si>
  <si>
    <t xml:space="preserve">6. Network Related Property </t>
  </si>
  <si>
    <t>6.1 Conveyancing Information</t>
  </si>
  <si>
    <t xml:space="preserve">Supply of conveyancing information - Per Desk Inquiry </t>
  </si>
  <si>
    <t>6.2 Easement Processing - Conveyancing Review (NEW)</t>
  </si>
  <si>
    <t>Easement Processing - Conveyancing Services</t>
  </si>
  <si>
    <t>Easement Processing - Contract Legal Services</t>
  </si>
  <si>
    <t>For these jobs, legal contractor costs are charged at invoice cost + %</t>
  </si>
  <si>
    <t>6.3 Services Involved in Obtaining Deeds of Agreement (DOA)</t>
  </si>
  <si>
    <t>Services Involved in Obtaining Deeds of Agreement (DOA)</t>
  </si>
  <si>
    <t>Per DOA</t>
  </si>
  <si>
    <t>6.4 Development Applications and Encroachment Processing (NEW)</t>
  </si>
  <si>
    <t>Development Applications and Encroachment Processing</t>
  </si>
  <si>
    <t>Per Application</t>
  </si>
  <si>
    <t>6.5 Crown Land Acquisition (NEW)</t>
  </si>
  <si>
    <t>Crown Land Acquisition - Legal Services</t>
  </si>
  <si>
    <t>Crown Land Acquisition - Contract Legal Services</t>
  </si>
  <si>
    <t>6.6 Legal Review Services - customer funded works (NEW)</t>
  </si>
  <si>
    <t xml:space="preserve">Legal Review Services - Customer Funder Works  </t>
  </si>
  <si>
    <t>Legal Review Services - Customer Funder Works   - Contract Legal Services</t>
  </si>
  <si>
    <t>7. Site Establishment Services</t>
  </si>
  <si>
    <t>7.1 Site Establishment</t>
  </si>
  <si>
    <t>Site Establishment - Per NMI</t>
  </si>
  <si>
    <t>8. Network Safety Services</t>
  </si>
  <si>
    <t>8.1 Work near electrical assets  - De energisation of Mains (NEW)</t>
  </si>
  <si>
    <t>Safe Approach Clearances - De energisation of Mains (NT)</t>
  </si>
  <si>
    <t>Safe Approach Clearances - De energisation of Mains (OT)</t>
  </si>
  <si>
    <t>8.2 Work near electrical assets - Disable Auto Reclose (NEW)</t>
  </si>
  <si>
    <t>Safe Approach Clearances - Disable Auto Reclose (NT)</t>
  </si>
  <si>
    <t>Safe Approach Clearances - Disable Auto Reclose (OT)</t>
  </si>
  <si>
    <t>8.3 Provision of Traffic Control by the DSNP (NEW)</t>
  </si>
  <si>
    <t>Provision of Traffic Control by the DSNP</t>
  </si>
  <si>
    <t>For these jobs, contractor costs are charged at price + %</t>
  </si>
  <si>
    <t>8.4 Site Safety Supervision (NEW)</t>
  </si>
  <si>
    <t>Site Safety Supervision</t>
  </si>
  <si>
    <t>8.5 Provision of construction work by DSNP (NEW)</t>
  </si>
  <si>
    <t>Provision of construction work by DSNP</t>
  </si>
  <si>
    <t>8.6 Warning Markers (NEW)</t>
  </si>
  <si>
    <t>Design</t>
  </si>
  <si>
    <t>Installation</t>
  </si>
  <si>
    <t>Hire - Tiger Tails</t>
  </si>
  <si>
    <t>Per Tiger Tail</t>
  </si>
  <si>
    <t>Hire - Warning Markers</t>
  </si>
  <si>
    <t>Per Marker</t>
  </si>
  <si>
    <t>Purchase - Warning Markers</t>
  </si>
  <si>
    <t>Per Item</t>
  </si>
  <si>
    <t xml:space="preserve">Contractor </t>
  </si>
  <si>
    <t>8.7 High load escorts</t>
  </si>
  <si>
    <t>9. Rectification Works to Maintain Network Safety</t>
  </si>
  <si>
    <t>9.1 Vegetation Clearing of Private Trees Encroaching DNSP Assets (NEW)</t>
  </si>
  <si>
    <t xml:space="preserve">Vegetation Clearing of Private Trees Encroaching DNSP Assets </t>
  </si>
  <si>
    <t>9.2 Inspection of Private Trees Encroaching DSNP Assets (NEW)</t>
  </si>
  <si>
    <t>Inspection of Private Trees Encroaching DSNP Assets</t>
  </si>
  <si>
    <t>9.3 Vegetation Clearing of Private Trees Encroaching Private Assets (NEW)</t>
  </si>
  <si>
    <t>Vegetation Clearing of Private Trees Encroaching Private Assets</t>
  </si>
  <si>
    <t>9.4 Rectification works by Essential Energy of Private Asset aerial mains defects (NEW)</t>
  </si>
  <si>
    <t>9.5 Rectification works by Essential Energy of DSNP's assets due to landowner encroachment issues (NEW)</t>
  </si>
  <si>
    <t>10. Retailer of Last Resort</t>
  </si>
  <si>
    <t>10.1 Retailer of Last Resort (ROLR)</t>
  </si>
  <si>
    <t>Per Event</t>
  </si>
  <si>
    <t>Cost</t>
  </si>
  <si>
    <t>Cost per event</t>
  </si>
  <si>
    <t>11. Planned Interruption - Customer Requested</t>
  </si>
  <si>
    <t>11.1 Planned Interruption - Customer Requested (NEW)</t>
  </si>
  <si>
    <t>Contractor (contractor costs + %)</t>
  </si>
  <si>
    <t>For these jobs, costs are charged at Hrly rate price difference between NT to OT</t>
  </si>
  <si>
    <t>12. Attendance at customers' premises - Statutory Right</t>
  </si>
  <si>
    <t>12.1 Attendance at customers' premises - Statutory Right</t>
  </si>
  <si>
    <t>Attendance at customers' premises - Statutory Right</t>
  </si>
  <si>
    <t>13. Inspection Services - Private electrical Installations and ASP's</t>
  </si>
  <si>
    <t>13.1 Inspection of Construction Work (by Level 1 ASP's)</t>
  </si>
  <si>
    <t>Underground Urban Residential Subdivision (Vacant Lots) - Per Lot - First 10 Lots - Grade A</t>
  </si>
  <si>
    <t>Underground Urban Residential Subdivision (Vacant Lots) - Per Lot - Next 30 Lots - Grade A</t>
  </si>
  <si>
    <t>Underground Urban Residential Subdivision (Vacant Lots) - Per Lot - Remainder - Grade A</t>
  </si>
  <si>
    <t>Underground Urban Residential Subdivision (Vacant Lots) - Per Lot - First 10 Lots - Grade B</t>
  </si>
  <si>
    <t>Underground Urban Residential Subdivision (Vacant Lots) - Per Lot - Next 30 Lots - Grade B</t>
  </si>
  <si>
    <t>Underground Urban Residential Subdivision (Vacant Lots) - Per Lot - Remainder - Grade B</t>
  </si>
  <si>
    <t>Underground Urban Residential Subdivision (Vacant Lots) - Per Lot - First 10 Lots - Grade C</t>
  </si>
  <si>
    <t>Underground Urban Residential Subdivision (Vacant Lots) - Per Lot - Next 30 Lots - Grade C</t>
  </si>
  <si>
    <t>Underground Urban Residential Subdivision (Vacant Lots) - Per Lot - Remainder - Grade C</t>
  </si>
  <si>
    <t>Rural Overhead Subdivisions and Rural Extensions - Per Pole - First 5 Poles - Grade A</t>
  </si>
  <si>
    <t>Per Pole</t>
  </si>
  <si>
    <t>Rural Overhead Subdivisions and Rural Extensions - Per Pole - Next 5 Poles - Grade A</t>
  </si>
  <si>
    <t>Rural Overhead Subdivisions and Rural Extensions - Per Pole - Remaining Poles - Grade A</t>
  </si>
  <si>
    <t>Rural Overhead Subdivisions and Rural Extensions - Per Pole - First 5 Poles - Grade B</t>
  </si>
  <si>
    <t>Rural Overhead Subdivisions and Rural Extensions - Per Pole - Next 5 Poles - Grade B</t>
  </si>
  <si>
    <t>Rural Overhead Subdivisions and Rural Extensions - Per Pole - Remaining Poles - Grade B</t>
  </si>
  <si>
    <t>Rural Overhead Subdivisions and Rural Extensions - Per Pole - First 5 Poles - Grade C</t>
  </si>
  <si>
    <t>Rural Overhead Subdivisions and Rural Extensions - Per Pole - Next 5 Poles - Grade C</t>
  </si>
  <si>
    <t>Rural Overhead Subdivisions and Rural Extensions - Per Pole - Remaining Poles - Grade C</t>
  </si>
  <si>
    <t>Underground Commercial and Industrial or Rural Subdivisions (Vacant Lots) - Per Lot - First 10 Lots - Grade A</t>
  </si>
  <si>
    <t>Underground Commercial and Industrial or Rural Subdivisions (Vacant Lots) - Per Lot - Next 30 Lots - Grade A</t>
  </si>
  <si>
    <t>Underground Commercial and Industrial or Rural Subdivisions (Vacant Lots) - Per Lot - Remaining Lots - Grade A</t>
  </si>
  <si>
    <t>Underground Commercial and Industrial or Rural Subdivisions (Vacant Lots) - Per Lot - First 10 Lots - Grade B</t>
  </si>
  <si>
    <t>Underground Commercial and Industrial or Rural Subdivisions (Vacant Lots) - Per Lot - Next 30 Lots - Grade B</t>
  </si>
  <si>
    <t>Underground Commercial and Industrial or Rural Subdivisions (Vacant Lots) - Per Lot - Remaining Lots - Grade B</t>
  </si>
  <si>
    <t>Underground Commercial and Industrial or Rural Subdivisions (Vacant Lots) - Per Lot - First 10 Lots - Grade C</t>
  </si>
  <si>
    <t>Underground Commercial and Industrial or Rural Subdivisions (Vacant Lots) - Per Lot - Next 30 Lots - Grade C</t>
  </si>
  <si>
    <t>Underground Commercial and Industrial or Rural Subdivisions (Vacant Lots) - Per Lot - Remaining Lots - Grade C</t>
  </si>
  <si>
    <t>Commercial / Industrial Developments  and Sub Transmission - All Grades</t>
  </si>
  <si>
    <t>Per Lot / Pole</t>
  </si>
  <si>
    <t>Asset Relocations or Streetlighting (Not forming part of other categories) - All Grades</t>
  </si>
  <si>
    <t>13.2 Inspection of service work (Level 2 ASP's)</t>
  </si>
  <si>
    <t>Per NOSW - A Grade</t>
  </si>
  <si>
    <t>Per NOSW</t>
  </si>
  <si>
    <t>Per NOSW - B Grade</t>
  </si>
  <si>
    <t>Per NOSW - C Grade</t>
  </si>
  <si>
    <t>13.3 Re-inspection of work of a service provider (Level 1 &amp; Level 2 ASP's work)</t>
  </si>
  <si>
    <t>Reinspection  (Level 1 &amp; Level 2 work)</t>
  </si>
  <si>
    <t>13.4 Re-inspection Customer Installation</t>
  </si>
  <si>
    <t>Reinspection Customer Installation (per re-inspection CCEW)</t>
  </si>
  <si>
    <t>13.5 Investigation, review &amp; implementation of remedial actions associated with work performed by ASP's</t>
  </si>
  <si>
    <t>Incident Category 1 -2 Classification</t>
  </si>
  <si>
    <t>Incident Category 3 - 5 Classification</t>
  </si>
  <si>
    <t>13.6 Substation Inspection (NEW)</t>
  </si>
  <si>
    <t>Substation Inspection - A Grade</t>
  </si>
  <si>
    <t>Substation Inspection - B Grade</t>
  </si>
  <si>
    <t>Substation Inspection - C Grade</t>
  </si>
  <si>
    <t>13.7 Inspection Services of Privately Owned Electrical Infrastructure Assets (NEW)</t>
  </si>
  <si>
    <t>13.8 Inspection Customer Installation (NEW)</t>
  </si>
  <si>
    <t>Inspect Installation (customers) per CCEW</t>
  </si>
  <si>
    <t>Per CCEW</t>
  </si>
  <si>
    <t>14. Provision of Training to 3rd parties for Network Related Access</t>
  </si>
  <si>
    <t xml:space="preserve">14.1 Provision of Training to ASP's for Network  Access </t>
  </si>
  <si>
    <t>Access Permit Recipient Training to ASPs (scheduled course)</t>
  </si>
  <si>
    <t>Per Student</t>
  </si>
  <si>
    <t>Access Permit Recipient Training to ASPs (requested out of schedule course)</t>
  </si>
  <si>
    <t>Per Class</t>
  </si>
  <si>
    <t>Access Permit Recipient Training to ASPs (requested out of schedule course) - Travel</t>
  </si>
  <si>
    <t>14.2. ASP Compliance Related Training Services</t>
  </si>
  <si>
    <t>ASP Compliance Related Training Services (scheduled course)</t>
  </si>
  <si>
    <t>ASP Compliance Related Training Services (requested out of schedule course) - Travel</t>
  </si>
  <si>
    <t xml:space="preserve">Materials </t>
  </si>
  <si>
    <t>14.3 Provision of Training - Entry into Electrical Stations</t>
  </si>
  <si>
    <t>15. Customer Requested Lighting Services (NEW)</t>
  </si>
  <si>
    <t>15.1 Provision of Security Lighting (NEW)</t>
  </si>
  <si>
    <t>Per Light</t>
  </si>
  <si>
    <t>Fee / Month</t>
  </si>
  <si>
    <t>Usage included within monthly service charge</t>
  </si>
  <si>
    <t xml:space="preserve">15.2 Provision of Luminaire Glare Shield </t>
  </si>
  <si>
    <t>Provision of Luminaire Glare Shield (customer requested)</t>
  </si>
  <si>
    <t>16. Off - Peak Conversion</t>
  </si>
  <si>
    <t>16.1 Off - Peak Conversion</t>
  </si>
  <si>
    <t>Off - Peak Conversion</t>
  </si>
  <si>
    <t>17. Authorisation of ASPs</t>
  </si>
  <si>
    <t>17.1 Authorisation of ASPs</t>
  </si>
  <si>
    <t>Authorisation - Initial</t>
  </si>
  <si>
    <t>Per Authorisation</t>
  </si>
  <si>
    <t>Authorisation - Renewal</t>
  </si>
  <si>
    <t>17.2 ASP Authorisation Agreement</t>
  </si>
  <si>
    <t>Authorisation Agreement  - Initial</t>
  </si>
  <si>
    <t>Authorisation Agreement - Renewal</t>
  </si>
  <si>
    <t>18. Customer Initiated Asset Relocations (NEW)</t>
  </si>
  <si>
    <t>18.1 Design and construction of asset relocations - customer funded</t>
  </si>
  <si>
    <t>19. Terminations of Cable at electrical station - Distributer Required Performance (NEW)</t>
  </si>
  <si>
    <t>19.1 DSNP Provided cable jointing &amp; termination services for contestable works</t>
  </si>
  <si>
    <t>Indoor Technician</t>
  </si>
  <si>
    <t>Outdoor Technician</t>
  </si>
  <si>
    <t xml:space="preserve">Fee </t>
  </si>
  <si>
    <t>1. Special Meter Reading and Testing (legacy meters)</t>
  </si>
  <si>
    <t>1.1 Move In / Move Out Read</t>
  </si>
  <si>
    <t>Move In / Move Out Read</t>
  </si>
  <si>
    <t>1.2 Special Meter Read (incl wasted visit)</t>
  </si>
  <si>
    <t>Special Meter Read (incl wasted visit)</t>
  </si>
  <si>
    <t>1.3 Special Meter Test - 1st</t>
  </si>
  <si>
    <t>Special Meter Test - 1st</t>
  </si>
  <si>
    <t>Per Meter</t>
  </si>
  <si>
    <t>1.4 Special Meter Tests - Additional</t>
  </si>
  <si>
    <t>Special Meter Tests - Additional</t>
  </si>
  <si>
    <t>1.5 Special Meter Tests - CT Meter (NEW)</t>
  </si>
  <si>
    <t>Special Meter Tests - CT Meter (NEW)</t>
  </si>
  <si>
    <t>2. Emergency maintenance of failed metering equipment not owned by the distributor (contestable meters) (NEW)</t>
  </si>
  <si>
    <t xml:space="preserve">2.1 Unplanned Outage - Meter Fault (Site attendance) </t>
  </si>
  <si>
    <t>Unplanned Outage - Meter Fault (Site attendance) (NT)</t>
  </si>
  <si>
    <t>Unplanned Outage - Meter Fault (Site attendance) (OT)</t>
  </si>
  <si>
    <t xml:space="preserve">2.2 Unplanned Outage - Meter HW Fault (Site attendance) </t>
  </si>
  <si>
    <t>Unplanned Outage - Meter HW Fault (Site attendance) (NT)</t>
  </si>
  <si>
    <t>Unplanned Outage - Meter HW Fault (Site attendance) (OT)</t>
  </si>
  <si>
    <t xml:space="preserve">2.3 Unplanned Outage - Retailer outage impacting non retailer customer (Site attendance) </t>
  </si>
  <si>
    <t>Unplanned Outage - Retailer outage impacting non retailer customer (Site attendance) (NT)</t>
  </si>
  <si>
    <t>Unplanned Outage - Retailer outage impacting non retailer customer (Site attendance) (OT)</t>
  </si>
  <si>
    <t xml:space="preserve">2.4 Unplanned Outage - Remote De-Energisation - EE not notified (Site attendance) </t>
  </si>
  <si>
    <t>Unplanned Outage - Remote De-Energisation - EE not notified (Site attendance) (NT)</t>
  </si>
  <si>
    <t>Unplanned Outage - Remote De-Energisation - EE not notified (Site attendance) (OT)</t>
  </si>
  <si>
    <t>3. Meter recovery and disposal − type 5 and 6 (legacy meters) (NEW)</t>
  </si>
  <si>
    <t>3.1 Redundant Meter Disposal</t>
  </si>
  <si>
    <t>Redundant Meter Disposal</t>
  </si>
  <si>
    <t>4. Distributor arranged outage for purposes of replacing meter (NEW)</t>
  </si>
  <si>
    <t>Retailer Requested Distributer Planned Interruption - Cancellation after notification</t>
  </si>
  <si>
    <t>4.2 Retailer Requested Distributer Planned Interruption - Initial Visit</t>
  </si>
  <si>
    <t>Retailer Requested Distributer Planned Interruption - Initial Visit (NT)</t>
  </si>
  <si>
    <t>Retailer Requested Distributer Planned Interruption - Initial Visit (OT)</t>
  </si>
  <si>
    <t>4.3 Retailer Requested Distributer Planned Interruption -  Isolation Completed</t>
  </si>
  <si>
    <t>Retailer Requested Distributer Planned Interruption -  Isolation Completed (NT)</t>
  </si>
  <si>
    <t>Retailer Requested Distributer Planned Interruption -  Isolation Completed (OT)</t>
  </si>
  <si>
    <t>Retailer Requested Distributer Planned Interruption -  Isolation Completed - Additional Labour Required NT</t>
  </si>
  <si>
    <t>Retailer Requested Distributer Planned Interruption -  Isolation Completed - Additional Labour Required OT</t>
  </si>
  <si>
    <t>4.4 Retailer Requested Distributer Planned Interruption - Early Cancellation</t>
  </si>
  <si>
    <t>Retailer Requested Distributer Planned Interruption - Early Cancellation</t>
  </si>
  <si>
    <t>4.5 Retailer Requested Distributer Planned Interruption - MC No Attendance</t>
  </si>
  <si>
    <t>Retailer Requested Distributer Planned Interruption - MC No Attendance (NT)</t>
  </si>
  <si>
    <t>Retailer Requested Distributer Planned Interruption - MC No Attendance (OT)</t>
  </si>
  <si>
    <t>5. Customer requested provision of additional metering/consumption data (NEW)</t>
  </si>
  <si>
    <t xml:space="preserve">5.1 Provision of metering consumption data </t>
  </si>
  <si>
    <t xml:space="preserve">Provision of metering consumption data </t>
  </si>
  <si>
    <t>1. Premises Connection Assets (NEW)</t>
  </si>
  <si>
    <t>1.1 Part A. Design and construction of premise connection assets which are undertaken by a customer (where these services are provided contestably).</t>
  </si>
  <si>
    <t>1.2 Part C. Part design and construction of connection assets where a customer requests that connection assets are designed and constructed to an increased standard (beyond that required by the distributors’ standards and policies), and where those works are designed and constructed by the distributor (as a result of safety, reliability or security reasons).</t>
  </si>
  <si>
    <t>2. Extensions (NEW)</t>
  </si>
  <si>
    <t>2.1 Part A. Design and construction of extensions assets which are undertaken by a customer (where these services are provided contestably).</t>
  </si>
  <si>
    <t>3. Augmentations (NEW)</t>
  </si>
  <si>
    <t>3.1 Part C. Design and construction of augmentation assets which are undertaken by a customer(where these services are provided contestably).</t>
  </si>
  <si>
    <t>3.2 Part D. Any shared network enlargement/enhancement undertaken by a distributor where a customer requests that assets are designed and constructed to an increased standard (beyond that required by the distributors’ standards and policies).</t>
  </si>
  <si>
    <t>4. Reconnections / Disconnections</t>
  </si>
  <si>
    <t>4.1 Disconnect / Reconnect - Vacant Premise</t>
  </si>
  <si>
    <t xml:space="preserve">Disconnect - Vacant Premise </t>
  </si>
  <si>
    <t>Reconnect - Vacant Premise</t>
  </si>
  <si>
    <t>4.2 Disconnect / Reconnect - Site visit only</t>
  </si>
  <si>
    <t>Disconnect / Reconnect - Site visit only</t>
  </si>
  <si>
    <t xml:space="preserve">4.3 Disconnect / Reconnect - Pole Top / Pillar </t>
  </si>
  <si>
    <t xml:space="preserve">Disconnect - Pole Top / Pillar Box </t>
  </si>
  <si>
    <t xml:space="preserve">Reconnect - Pole Top / Pillar Box </t>
  </si>
  <si>
    <t>4.4 Disconnect / Reconnect -  Complete</t>
  </si>
  <si>
    <t xml:space="preserve">Disconnection - Complete </t>
  </si>
  <si>
    <t>Reconnection - Complete</t>
  </si>
  <si>
    <t>4.5 Disconnect / Reconnect - Technical Disconnection</t>
  </si>
  <si>
    <t>Disconnection - Technical Disconnection</t>
  </si>
  <si>
    <t>Reconnect - Technical Reconnection</t>
  </si>
  <si>
    <t>4.6 Reconnect - Outside of Normal Business  Hours</t>
  </si>
  <si>
    <t>Reconnect - Outside of Normal Business  Hours</t>
  </si>
  <si>
    <t>4.7 Illegal Connections</t>
  </si>
  <si>
    <t>Illegal Connections</t>
  </si>
  <si>
    <t>5. Non-Standard Connection Services (NEW)</t>
  </si>
  <si>
    <t>5.1 Non - Standard Connection Services</t>
  </si>
  <si>
    <t>Schedule of charges for Metering Services</t>
  </si>
  <si>
    <t>Schedule of charges for Connection Services Fees (Includes connections made under Chapter 5 and 5A of the NER)</t>
  </si>
  <si>
    <t>Sale of Approved Materials /  Equipment to ASP
For these jobs, materials &amp; other costs are charged at purchase price +  %</t>
  </si>
  <si>
    <t>Generator Hire - Invoice cost + %</t>
  </si>
  <si>
    <t>Materials (Cost + %)</t>
  </si>
  <si>
    <t>Nightwatch 250W</t>
  </si>
  <si>
    <t xml:space="preserve">Nightwatch 400W </t>
  </si>
  <si>
    <t xml:space="preserve">Nightwatch 1000W </t>
  </si>
  <si>
    <t>Schedule of charges for Ancillary Network Services</t>
  </si>
  <si>
    <t>Connection Offer Service - Basic - Technical Review (NEW)</t>
  </si>
  <si>
    <t>Underground Commercial and Industrial or Rural Subdivisions (Vacant Lots) - All</t>
  </si>
  <si>
    <t>Access Permit Recipient Training to ASPs (requested out of schedule course) - Accommodation &amp; Incidentals</t>
  </si>
  <si>
    <t>ASP Compliance Related Training Services (requested out of schedule course) - Accommodation &amp; Incidentals</t>
  </si>
  <si>
    <t xml:space="preserve">Provision of training - Entry Electrical Stations </t>
  </si>
  <si>
    <t>4.1 Retailer Requested Distributer Planned Interruption - Cancellation after notification</t>
  </si>
  <si>
    <t>2.7 Data Gathering Fee - Failure to Provide Documentation (NEW)</t>
  </si>
  <si>
    <t>Data Gathering Fee - Failure to Provide Documentation</t>
  </si>
  <si>
    <r>
      <rPr>
        <b/>
        <sz val="10"/>
        <color rgb="FFFFFFFF"/>
        <rFont val="Arial"/>
        <family val="2"/>
      </rPr>
      <t>Labour Class</t>
    </r>
  </si>
  <si>
    <r>
      <rPr>
        <b/>
        <sz val="10"/>
        <color rgb="FFFFFFFF"/>
        <rFont val="Arial"/>
        <family val="2"/>
      </rPr>
      <t>Normal Time rate $</t>
    </r>
  </si>
  <si>
    <r>
      <rPr>
        <b/>
        <sz val="10"/>
        <color rgb="FFFFFFFF"/>
        <rFont val="Arial"/>
        <family val="2"/>
      </rPr>
      <t>Overtime hourly rate $*</t>
    </r>
  </si>
  <si>
    <r>
      <rPr>
        <sz val="10"/>
        <rFont val="Arial"/>
        <family val="2"/>
      </rPr>
      <t>Administration (R1a)</t>
    </r>
  </si>
  <si>
    <r>
      <rPr>
        <sz val="10"/>
        <rFont val="Arial"/>
        <family val="2"/>
      </rPr>
      <t>Para Legal (R1b)</t>
    </r>
  </si>
  <si>
    <r>
      <rPr>
        <sz val="10"/>
        <rFont val="Arial"/>
        <family val="2"/>
      </rPr>
      <t xml:space="preserve">Technical Specialist -
</t>
    </r>
    <r>
      <rPr>
        <sz val="10"/>
        <rFont val="Arial"/>
        <family val="2"/>
      </rPr>
      <t>Indoor Technical Officer (R2a)</t>
    </r>
  </si>
  <si>
    <r>
      <rPr>
        <sz val="10"/>
        <rFont val="Arial"/>
        <family val="2"/>
      </rPr>
      <t xml:space="preserve">Technical Specialist -
</t>
    </r>
    <r>
      <rPr>
        <sz val="10"/>
        <rFont val="Arial"/>
        <family val="2"/>
      </rPr>
      <t>Outdoor Technical Officer (R2b)</t>
    </r>
  </si>
  <si>
    <r>
      <rPr>
        <sz val="10"/>
        <rFont val="Arial"/>
        <family val="2"/>
      </rPr>
      <t>Engineering Officer (R3)</t>
    </r>
  </si>
  <si>
    <r>
      <rPr>
        <sz val="10"/>
        <rFont val="Arial"/>
        <family val="2"/>
      </rPr>
      <t>Field Worker (R4)</t>
    </r>
  </si>
  <si>
    <r>
      <rPr>
        <sz val="10"/>
        <rFont val="Arial"/>
        <family val="2"/>
      </rPr>
      <t>Materials</t>
    </r>
  </si>
  <si>
    <r>
      <rPr>
        <sz val="10"/>
        <rFont val="Arial"/>
        <family val="2"/>
      </rPr>
      <t>Per Item</t>
    </r>
  </si>
  <si>
    <r>
      <rPr>
        <sz val="10"/>
        <rFont val="Arial"/>
        <family val="2"/>
      </rPr>
      <t>Contractor</t>
    </r>
  </si>
  <si>
    <r>
      <rPr>
        <sz val="10"/>
        <rFont val="Arial"/>
        <family val="2"/>
      </rPr>
      <t>Per Job</t>
    </r>
  </si>
  <si>
    <r>
      <rPr>
        <sz val="10"/>
        <rFont val="Arial"/>
        <family val="2"/>
      </rPr>
      <t>Materials &amp; other contractor costs are charged at purchase price / contractor costs + %</t>
    </r>
  </si>
  <si>
    <t>Table 15.11 AER final decision on X factors for each year of the 2020-24 reg period for Ancillary network services</t>
  </si>
  <si>
    <t>Attachment 15 - Alternative Control Services (April 2019)</t>
  </si>
  <si>
    <t>X factor</t>
  </si>
  <si>
    <t>2020-21</t>
  </si>
  <si>
    <t>2021-22</t>
  </si>
  <si>
    <t>2022-23</t>
  </si>
  <si>
    <t>2023-24</t>
  </si>
  <si>
    <t xml:space="preserve">CPI </t>
  </si>
  <si>
    <t>2019-20</t>
  </si>
  <si>
    <t>.</t>
  </si>
  <si>
    <t>1. Design Related Services</t>
  </si>
  <si>
    <t>1.1 Design information</t>
  </si>
  <si>
    <t>1.2 Design certification</t>
  </si>
  <si>
    <t>1.5 Administration</t>
  </si>
  <si>
    <t>R1a per hour (max 6 hours)</t>
  </si>
  <si>
    <t>2. Connection Application Related Services</t>
  </si>
  <si>
    <t>Basic connection - R2b per hour</t>
  </si>
  <si>
    <t>Complex connection - R3 per hour</t>
  </si>
  <si>
    <t>Basic enquiry - R2b per hour</t>
  </si>
  <si>
    <t>Complex enquiry - R3 per hour</t>
  </si>
  <si>
    <t>2.3 Connection / Relocation Process facilitation</t>
  </si>
  <si>
    <t>Basic - Technical Review:</t>
  </si>
  <si>
    <t>Standard:</t>
  </si>
  <si>
    <t>Planning / Protection Studies and Analysis:</t>
  </si>
  <si>
    <t>Power Quality Studies:</t>
  </si>
  <si>
    <t xml:space="preserve">Basic:     </t>
  </si>
  <si>
    <t xml:space="preserve"> per offer</t>
  </si>
  <si>
    <t>Ctrl H - !G with !H</t>
  </si>
  <si>
    <t>Establishment:</t>
  </si>
  <si>
    <t>New Connection:</t>
  </si>
  <si>
    <t>3. Contestable Network Commissioning &amp; Decommissioning</t>
  </si>
  <si>
    <t>Underground / Overhead Streetlights</t>
  </si>
  <si>
    <t>Normal Time:</t>
  </si>
  <si>
    <t>Overtime:</t>
  </si>
  <si>
    <t>Underground / Overhead Distribution Mains</t>
  </si>
  <si>
    <t>Underground Pits / Pillars</t>
  </si>
  <si>
    <t>Underground Cable Test</t>
  </si>
  <si>
    <t>Recloser</t>
  </si>
  <si>
    <t>Regulator</t>
  </si>
  <si>
    <t>Smart Switch</t>
  </si>
  <si>
    <t>Other – Specialised Equipment:     R2b per hour</t>
  </si>
  <si>
    <t>4. Access Permits, Oversight &amp; Facilitation</t>
  </si>
  <si>
    <t>4.2 Access to network assets (standby)</t>
  </si>
  <si>
    <t>4.4 Services to supply and connect temporary supply to one or more customers</t>
  </si>
  <si>
    <t>Connect &amp; disconnect MG to OH/UG mains, switchboard or kiosk</t>
  </si>
  <si>
    <t>Install &amp; remove HV Live Line links or bonds</t>
  </si>
  <si>
    <t>Refer table 1.1 for hourly rate / percentage applicable to the service provided</t>
  </si>
  <si>
    <t xml:space="preserve"> per job</t>
  </si>
  <si>
    <t xml:space="preserve"> per occasion</t>
  </si>
  <si>
    <t xml:space="preserve">Normal Time:      </t>
  </si>
  <si>
    <t>per substation</t>
  </si>
  <si>
    <t xml:space="preserve">Overtime:     </t>
  </si>
  <si>
    <t xml:space="preserve"> per S/L</t>
  </si>
  <si>
    <t xml:space="preserve"> per pit / pillar</t>
  </si>
  <si>
    <t xml:space="preserve"> per recloser</t>
  </si>
  <si>
    <t xml:space="preserve"> per regulator site</t>
  </si>
  <si>
    <t xml:space="preserve"> per switch</t>
  </si>
  <si>
    <t>per permit</t>
  </si>
  <si>
    <t xml:space="preserve">Rescheduled (Outage Cancellation):     </t>
  </si>
  <si>
    <t>per job</t>
  </si>
  <si>
    <t>per S/L</t>
  </si>
  <si>
    <t>per pit / pillar</t>
  </si>
  <si>
    <t>per recloser</t>
  </si>
  <si>
    <t>per regulator site</t>
  </si>
  <si>
    <t>per switch</t>
  </si>
  <si>
    <t xml:space="preserve">Normal Time:     </t>
  </si>
  <si>
    <t>5. Notices of arrangement and completion notices</t>
  </si>
  <si>
    <t>6. Network Related Property</t>
  </si>
  <si>
    <t>Conveyancing Services:     R1b per hour</t>
  </si>
  <si>
    <t>Contract Legal Services:     Costs are charged at invoice cost + 55.89% per job</t>
  </si>
  <si>
    <t>6.3 Service involved in obtaining Deeds of Agreement (DOA)</t>
  </si>
  <si>
    <t>R1b per hour</t>
  </si>
  <si>
    <t>Legal Services:     R3 per hour</t>
  </si>
  <si>
    <t>7. Site Establishment Services</t>
  </si>
  <si>
    <t>8. Network Safety Services</t>
  </si>
  <si>
    <t>Costs are charged at price + 55.89% per job</t>
  </si>
  <si>
    <t>Materials:     Costs are charged at invoice + 71.96% per job</t>
  </si>
  <si>
    <t>per enquiry</t>
  </si>
  <si>
    <t>per NMI</t>
  </si>
  <si>
    <t>Safe Approach Clearances - De energisation of Mains</t>
  </si>
  <si>
    <t xml:space="preserve">per job </t>
  </si>
  <si>
    <t>Safe Approach Clearances - Disable Auto Reclose</t>
  </si>
  <si>
    <t>Design:</t>
  </si>
  <si>
    <t>Installation:</t>
  </si>
  <si>
    <t>Hire - Tiger Tails:</t>
  </si>
  <si>
    <t>Hire - Warning Markers:</t>
  </si>
  <si>
    <t>Purchase - Warning Markers:</t>
  </si>
  <si>
    <t>Material &amp; Contractor:</t>
  </si>
  <si>
    <t>High load escorts:</t>
  </si>
  <si>
    <t>9. Rectification Works to Maintain Network Safety</t>
  </si>
  <si>
    <t>10. Retailer of Last Resort</t>
  </si>
  <si>
    <t>11. Planned Interruption - Customer Requested</t>
  </si>
  <si>
    <t>12. Attendance at customers’ premises - Statutory Right</t>
  </si>
  <si>
    <t>per tiger tail</t>
  </si>
  <si>
    <t>per marker</t>
  </si>
  <si>
    <t>13. Inspection Services - Private electrical Installations and ASPs</t>
  </si>
  <si>
    <t>A
per lot</t>
  </si>
  <si>
    <t>B
per lot</t>
  </si>
  <si>
    <t>C
per lot</t>
  </si>
  <si>
    <t>First 5 Poles</t>
  </si>
  <si>
    <t>Next 30 Lots</t>
  </si>
  <si>
    <t>Next 5 Poles</t>
  </si>
  <si>
    <t>13.2 Inspection of service work (Level 2 ASPs)</t>
  </si>
  <si>
    <t>13.3 Re-inspection of work of a service provider (Level 1 &amp; Level 2 ASPs work)</t>
  </si>
  <si>
    <t>R2b per hour (per re-inspection CCEW)</t>
  </si>
  <si>
    <t>13.5 Investigation, review &amp; implementation of remedial actions associated with work performed by ASPs</t>
  </si>
  <si>
    <t>14. Provision of Training to 3rd parties for Network Related Access</t>
  </si>
  <si>
    <t>14.1 Provision of Training to ASPs for Network Access</t>
  </si>
  <si>
    <t>Access Permit Recipient Training to ASPs (requested out of schedule course) – Accommodation &amp; Incidentals</t>
  </si>
  <si>
    <t>A per lot</t>
  </si>
  <si>
    <t>B per lot</t>
  </si>
  <si>
    <t>C per lot</t>
  </si>
  <si>
    <t>A per pole</t>
  </si>
  <si>
    <t>B per pole</t>
  </si>
  <si>
    <t>C per pole</t>
  </si>
  <si>
    <t>A Grade:</t>
  </si>
  <si>
    <t>Incident Category 3 - 5 Classification:</t>
  </si>
  <si>
    <t>All services: per substation.</t>
  </si>
  <si>
    <t>per CCEW</t>
  </si>
  <si>
    <t>per student</t>
  </si>
  <si>
    <t>per class</t>
  </si>
  <si>
    <t>15. Customer Requested Lighting Services</t>
  </si>
  <si>
    <t>16. Off - Peak Conversion</t>
  </si>
  <si>
    <t>17. Authorisation of ASPs</t>
  </si>
  <si>
    <t>18. Customer Initiated Asset Relocations</t>
  </si>
  <si>
    <t>19. Terminations of Cable at electrical station - Distributor Required Performance</t>
  </si>
  <si>
    <t>per light / per month</t>
  </si>
  <si>
    <t>Nightwatch 400W</t>
  </si>
  <si>
    <t>Nightwatch 1000W</t>
  </si>
  <si>
    <t>Installation Fee (may be waived if customer is willing to enter contract longer than capital recovery period)</t>
  </si>
  <si>
    <t>per installation</t>
  </si>
  <si>
    <t>per light</t>
  </si>
  <si>
    <t>per authorisation</t>
  </si>
  <si>
    <t>Authorisation Agreement - Initial</t>
  </si>
  <si>
    <t xml:space="preserve">Authorisation Agreement - Renewal </t>
  </si>
  <si>
    <t>Network Service – Metering Services</t>
  </si>
  <si>
    <t>1. Special Meter Reading and Testing (legacy meters)</t>
  </si>
  <si>
    <t>2. Emergency maintenance of failed metering equipment not owned by the distributor (contestable meters)</t>
  </si>
  <si>
    <t>3. Meter recovery and disposal − type 5 and 6 (legacy meters)</t>
  </si>
  <si>
    <t>4. Distributor arranged outage for purposes of replacing meter</t>
  </si>
  <si>
    <t>Isolation Completed</t>
  </si>
  <si>
    <t>Isolation Completed - Additional Labour Required</t>
  </si>
  <si>
    <t>5. Customer requested provision of additional metering/consumption data</t>
  </si>
  <si>
    <t>per meter</t>
  </si>
  <si>
    <t>per occasion</t>
  </si>
  <si>
    <t>Network Service – Connection Services (Includes connections made under Chapter 5 and 5A of the NER)</t>
  </si>
  <si>
    <t>1. Premises Connection Assets</t>
  </si>
  <si>
    <t>2. Extensions</t>
  </si>
  <si>
    <t>3. Augmentations</t>
  </si>
  <si>
    <t>4. Reconnections / Disconnections</t>
  </si>
  <si>
    <t>Disconnect - Vacant Premise</t>
  </si>
  <si>
    <t>4.3 Disconnect / Reconnect - Pole Top / Pillar</t>
  </si>
  <si>
    <t>Disconnect - Pole Top / Pillar Box</t>
  </si>
  <si>
    <t>Reconnect - Pole Top / Pillar Box</t>
  </si>
  <si>
    <t>4.4 Disconnect / Reconnect - Complete</t>
  </si>
  <si>
    <t>Disconnection - Complete</t>
  </si>
  <si>
    <t>4.6 Reconnect - Outside of Normal Business Hours</t>
  </si>
  <si>
    <t>5. Non-Standard Connection Services</t>
  </si>
  <si>
    <t>1.4 Design Re-certification</t>
  </si>
  <si>
    <t>1.6 Non – Standard Design Approval</t>
  </si>
  <si>
    <t>2.6 Additional Services Requested by ASP / Connection Application</t>
  </si>
  <si>
    <t>2.7 Data Gathering Fee – Failure to Provide Documentation</t>
  </si>
  <si>
    <t>2.8 Pioneer Scheme Administration</t>
  </si>
  <si>
    <t xml:space="preserve">3.2 Testing &amp; Commissioning or Streetlights / Mains / Cables / UG Pillars </t>
  </si>
  <si>
    <t xml:space="preserve">3.3 Redundant Material Coordination </t>
  </si>
  <si>
    <t xml:space="preserve">3.4 Commissioning - Other Network Equipment </t>
  </si>
  <si>
    <t xml:space="preserve">4.3 Sale of Approved Materials / Equipment to ASPs </t>
  </si>
  <si>
    <t xml:space="preserve">4.5 Rectification of contestable work - ASP Installed </t>
  </si>
  <si>
    <t xml:space="preserve">5.2 Request for Early Notice of Arrangement </t>
  </si>
  <si>
    <t xml:space="preserve">5.3 Completion Notice – Other than Notice of Arrangement </t>
  </si>
  <si>
    <t xml:space="preserve">6.2 Easement Processing - Conveyancing Review </t>
  </si>
  <si>
    <t xml:space="preserve">6.4 Development Applications and Encroachment Processing </t>
  </si>
  <si>
    <t xml:space="preserve">6.5 Crown Land Acquisition </t>
  </si>
  <si>
    <t xml:space="preserve">6.6 Legal Review Services - customer funded works </t>
  </si>
  <si>
    <t xml:space="preserve">8.1 Work near electrical assets - De energisation of Mains </t>
  </si>
  <si>
    <t xml:space="preserve">8.2 Work near electrical assets - Disable Auto Reclose </t>
  </si>
  <si>
    <t xml:space="preserve">8.3 Provision of Traffic Control by the DNSP </t>
  </si>
  <si>
    <t xml:space="preserve">8.4 Site Safety Supervision </t>
  </si>
  <si>
    <t xml:space="preserve">8.5 Provision of construction work by DNSP </t>
  </si>
  <si>
    <t xml:space="preserve">9.1 Vegetation Clearing of Private Trees Encroaching DNSP Assets </t>
  </si>
  <si>
    <t xml:space="preserve">9.2 Inspection of Private Trees Encroaching DNSP Assets </t>
  </si>
  <si>
    <t xml:space="preserve">9.3 Vegetation Clearing of Private Trees Encroaching Private Assets </t>
  </si>
  <si>
    <t xml:space="preserve">9.4 Rectification works by Essential Energy of Private Asset aerial mains defects </t>
  </si>
  <si>
    <t xml:space="preserve">9.5 Rectification works by Essential Energy of DNSP's assets due to landowner encroachment issues </t>
  </si>
  <si>
    <t xml:space="preserve">11.1 Planned Interruption - Customer Requested </t>
  </si>
  <si>
    <t xml:space="preserve">13.6 Substation Inspection </t>
  </si>
  <si>
    <t xml:space="preserve">13.7 Inspection Services of Privately Owned Electrical Infrastructure Assets </t>
  </si>
  <si>
    <t xml:space="preserve">13.8 Inspection Customer Installation </t>
  </si>
  <si>
    <t>13.1 Inspection of Construction Work 
(by level 1 ASPs)</t>
  </si>
  <si>
    <t xml:space="preserve">Incident Category 1 -2 Classification:     </t>
  </si>
  <si>
    <t xml:space="preserve"> R2a per hour</t>
  </si>
  <si>
    <t>Costs are charged at invoice +</t>
  </si>
  <si>
    <t xml:space="preserve">15.1 Provision of Security Lighting </t>
  </si>
  <si>
    <t xml:space="preserve">18.1 Design and construction of asset relocations - customer funded </t>
  </si>
  <si>
    <t xml:space="preserve">19.1 DNSP Provided cable jointing &amp; termination services for contestable works </t>
  </si>
  <si>
    <t xml:space="preserve">1.5 Special Meter Tests – CT Meter </t>
  </si>
  <si>
    <t xml:space="preserve">3.1 Redundant Meter Disposal </t>
  </si>
  <si>
    <t xml:space="preserve">4.1 Retailer Requested Distributor Planned Interruption - Cancellation after notification </t>
  </si>
  <si>
    <t xml:space="preserve">4.2 Retailer Requested Distributor Planned Interruption - Initial Visit </t>
  </si>
  <si>
    <t xml:space="preserve">4.3 Retailer Requested Distributor Planned Interruption - Isolation Completed </t>
  </si>
  <si>
    <t xml:space="preserve">4.4 Retailer Requested Distributor Planned Interruption - Early Cancellation </t>
  </si>
  <si>
    <t xml:space="preserve">4.5 Retailer Requested Distributor Planned Interruption - MC No Attendance </t>
  </si>
  <si>
    <t>Table 1-3:  Schedule of charges for metering services</t>
  </si>
  <si>
    <t>Table 1-4:  Schedule of charges for Connection Services</t>
  </si>
  <si>
    <t xml:space="preserve">1.1 Part A. Design and construction of premise connection assets which are undertaken by a customer (where these services are provided contestably) </t>
  </si>
  <si>
    <t xml:space="preserve">1.2 Part C. Part design and construction of connection assets where a customer requests that connection assets are designed and constructed to an increased standard (beyond that required by the distributors’ standards and policies), and where those works are designed and constructed by the distributor (as a result of safety, reliability or security reasons) </t>
  </si>
  <si>
    <t xml:space="preserve">2.1 Part A. Design and construction of extensions assets which are undertaken by a customer (where these services are provided contestably) </t>
  </si>
  <si>
    <t xml:space="preserve">3.1 Part C. Design and construction of augmentation assets which are undertaken by a customer (where these services are provided contestably) </t>
  </si>
  <si>
    <t xml:space="preserve">3.2 Part D. Any shared network enlargement/enhancement undertaken by a distributor where a customer requests that assets are designed and constructed to an increased standard (beyond that required by the distributors’ standards and policies) </t>
  </si>
  <si>
    <t xml:space="preserve">5.1 Non - Standard Connection Services </t>
  </si>
  <si>
    <t>Table 1-2:  Schedule of charges for ancillary network services</t>
  </si>
  <si>
    <t>per order</t>
  </si>
  <si>
    <t>For these jobs, materials &amp; other costs are charged at purchase price +</t>
  </si>
  <si>
    <t xml:space="preserve">Generator Hire – Invoice cost + </t>
  </si>
  <si>
    <t>8.6 Warning Markers</t>
  </si>
  <si>
    <t xml:space="preserve">Materials &amp; other contractor costs are charged at purchase price / contractor costs + </t>
  </si>
  <si>
    <t>Materials &amp; other contractor costs are charged at purchase price / contractor costs +</t>
  </si>
  <si>
    <t>Ctrl H - !G with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</si>
</sst>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7" formatCode="&quot;$&quot;#,##0.00;\-&quot;$&quot;#,##0.00"/>
    <numFmt numFmtId="8" formatCode="&quot;$&quot;#,##0.00;[Red]\-&quot;$&quot;#,##0.00"/>
    <numFmt numFmtId="43" formatCode="_-* #,##0.00_-;\-* #,##0.00_-;_-* &quot;-&quot;??_-;_-@_-"/>
    <numFmt numFmtId="164" formatCode="&quot;$&quot;#,##0.00"/>
    <numFmt numFmtId="165" formatCode="0.0000%"/>
    <numFmt numFmtId="166" formatCode="_(* #,##0.00_);_(* \(#,##0.00\);_(* &quot;-&quot;??_);_(@_)"/>
    <numFmt numFmtId="167" formatCode="_(&quot;$&quot;* #,##0.00_);_(&quot;$&quot;* \(#,##0.00\);_(&quot;$&quot;* &quot;-&quot;??_);_(@_)"/>
    <numFmt numFmtId="168" formatCode="&quot;$&quot;0.00"/>
    <numFmt numFmtId="172" formatCode="_-* #,##0.00000_-;\-* #,##0.00000_-;_-* &quot;-&quot;??_-;_-@_-"/>
    <numFmt numFmtId="175" formatCode="0.00000%"/>
  </numFmts>
  <fonts count="24" x14ac:knownFonts="1">
    <font>
      <sz val="11"/>
      <color theme="1"/>
      <name val="Calibri"/>
      <family val="2"/>
      <scheme val="minor"/>
    </font>
    <font>
      <sz val="10"/>
      <color theme="1"/>
      <name val="Arial"/>
      <family val="2"/>
    </font>
    <font>
      <sz val="11"/>
      <color theme="1"/>
      <name val="Calibri"/>
      <family val="2"/>
      <scheme val="minor"/>
    </font>
    <font>
      <b/>
      <sz val="10"/>
      <color rgb="FFFFFFFF"/>
      <name val="Arial"/>
      <family val="2"/>
    </font>
    <font>
      <sz val="10"/>
      <color rgb="FF000000"/>
      <name val="Arial"/>
      <family val="2"/>
    </font>
    <font>
      <sz val="11"/>
      <color theme="1"/>
      <name val="Arial"/>
      <family val="2"/>
    </font>
    <font>
      <b/>
      <sz val="10"/>
      <name val="Arial"/>
      <family val="2"/>
    </font>
    <font>
      <sz val="10"/>
      <name val="Arial"/>
      <family val="2"/>
    </font>
    <font>
      <b/>
      <sz val="12"/>
      <name val="Arial"/>
      <family val="2"/>
    </font>
    <font>
      <b/>
      <sz val="18"/>
      <color theme="4"/>
      <name val="Calibri"/>
      <family val="2"/>
      <scheme val="minor"/>
    </font>
    <font>
      <b/>
      <sz val="9"/>
      <name val="Arial"/>
      <family val="2"/>
    </font>
    <font>
      <sz val="9"/>
      <name val="Arial"/>
      <family val="2"/>
    </font>
    <font>
      <b/>
      <sz val="9"/>
      <color rgb="FFFFFFFF"/>
      <name val="Arial"/>
      <family val="2"/>
    </font>
    <font>
      <sz val="9"/>
      <color rgb="FF000000"/>
      <name val="Arial"/>
      <family val="2"/>
    </font>
    <font>
      <sz val="9"/>
      <color theme="1"/>
      <name val="Arial"/>
      <family val="2"/>
    </font>
    <font>
      <b/>
      <sz val="11"/>
      <color theme="1"/>
      <name val="Calibri"/>
      <family val="2"/>
      <scheme val="minor"/>
    </font>
    <font>
      <sz val="8"/>
      <name val="Calibri"/>
      <family val="2"/>
      <scheme val="minor"/>
    </font>
    <font>
      <sz val="10"/>
      <name val="Times New Roman"/>
      <family val="1"/>
      <charset val="204"/>
    </font>
    <font>
      <sz val="8"/>
      <color indexed="8"/>
      <name val="Arial"/>
      <family val="2"/>
    </font>
    <font>
      <b/>
      <sz val="8"/>
      <color indexed="9"/>
      <name val="Arial"/>
      <family val="2"/>
    </font>
    <font>
      <b/>
      <u/>
      <sz val="8"/>
      <color indexed="53"/>
      <name val="Arial"/>
      <family val="2"/>
    </font>
    <font>
      <sz val="8"/>
      <color indexed="8"/>
      <name val="Arial"/>
      <family val="1"/>
      <charset val="204"/>
    </font>
    <font>
      <b/>
      <i/>
      <sz val="8"/>
      <color rgb="FF006A71"/>
      <name val="Arial"/>
      <family val="2"/>
    </font>
    <font>
      <sz val="8"/>
      <color theme="1"/>
      <name val="Arial"/>
      <family val="2"/>
    </font>
  </fonts>
  <fills count="15">
    <fill>
      <patternFill patternType="none"/>
    </fill>
    <fill>
      <patternFill patternType="gray125"/>
    </fill>
    <fill>
      <patternFill patternType="solid">
        <fgColor rgb="FF006A71"/>
        <bgColor indexed="64"/>
      </patternFill>
    </fill>
    <fill>
      <patternFill patternType="solid">
        <fgColor rgb="FFE5E5E6"/>
        <bgColor indexed="64"/>
      </patternFill>
    </fill>
    <fill>
      <patternFill patternType="solid">
        <fgColor rgb="FFCCCBCD"/>
        <bgColor indexed="64"/>
      </patternFill>
    </fill>
    <fill>
      <patternFill patternType="solid">
        <fgColor theme="0"/>
        <bgColor indexed="64"/>
      </patternFill>
    </fill>
    <fill>
      <patternFill patternType="solid">
        <fgColor rgb="FFFFFF00"/>
        <bgColor indexed="64"/>
      </patternFill>
    </fill>
    <fill>
      <patternFill patternType="solid">
        <fgColor rgb="FFE5E5E5"/>
        <bgColor indexed="64"/>
      </patternFill>
    </fill>
    <fill>
      <patternFill patternType="solid">
        <fgColor rgb="FFCCCCCC"/>
        <bgColor indexed="64"/>
      </patternFill>
    </fill>
    <fill>
      <patternFill patternType="solid">
        <fgColor rgb="FF006970"/>
      </patternFill>
    </fill>
    <fill>
      <patternFill patternType="solid">
        <fgColor rgb="FFE4E4E6"/>
      </patternFill>
    </fill>
    <fill>
      <patternFill patternType="solid">
        <fgColor rgb="FFCCCBCD"/>
      </patternFill>
    </fill>
    <fill>
      <patternFill patternType="solid">
        <fgColor rgb="FF006970"/>
        <bgColor indexed="64"/>
      </patternFill>
    </fill>
    <fill>
      <patternFill patternType="solid">
        <fgColor rgb="FFE4E4E6"/>
        <bgColor indexed="64"/>
      </patternFill>
    </fill>
    <fill>
      <patternFill patternType="solid">
        <fgColor rgb="FFBFBFBF"/>
        <bgColor indexed="64"/>
      </patternFill>
    </fill>
  </fills>
  <borders count="44">
    <border>
      <left/>
      <right/>
      <top/>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style="thick">
        <color theme="0"/>
      </left>
      <right style="thick">
        <color theme="0"/>
      </right>
      <top style="thick">
        <color rgb="FFFFFFFF"/>
      </top>
      <bottom style="thick">
        <color rgb="FFFFFFFF"/>
      </bottom>
      <diagonal/>
    </border>
    <border>
      <left/>
      <right style="thick">
        <color theme="0"/>
      </right>
      <top style="thick">
        <color rgb="FFFFFFFF"/>
      </top>
      <bottom/>
      <diagonal/>
    </border>
    <border>
      <left style="thick">
        <color theme="0"/>
      </left>
      <right style="thick">
        <color theme="0"/>
      </right>
      <top style="thick">
        <color rgb="FFFFFFFF"/>
      </top>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bottom style="thick">
        <color rgb="FFFFFFFF"/>
      </bottom>
      <diagonal/>
    </border>
    <border>
      <left/>
      <right style="thick">
        <color theme="0"/>
      </right>
      <top/>
      <bottom style="thick">
        <color rgb="FFFFFFFF"/>
      </bottom>
      <diagonal/>
    </border>
    <border>
      <left style="thick">
        <color theme="0"/>
      </left>
      <right style="thick">
        <color theme="0"/>
      </right>
      <top style="thick">
        <color theme="0"/>
      </top>
      <bottom/>
      <diagonal/>
    </border>
    <border>
      <left/>
      <right style="thick">
        <color theme="0"/>
      </right>
      <top style="thick">
        <color rgb="FFFFFFFF"/>
      </top>
      <bottom style="thick">
        <color rgb="FFFFFFFF"/>
      </bottom>
      <diagonal/>
    </border>
    <border>
      <left style="thick">
        <color theme="0"/>
      </left>
      <right style="thick">
        <color theme="0"/>
      </right>
      <top/>
      <bottom style="thick">
        <color theme="0"/>
      </bottom>
      <diagonal/>
    </border>
    <border>
      <left style="thick">
        <color theme="0"/>
      </left>
      <right/>
      <top style="thick">
        <color rgb="FFFFFFFF"/>
      </top>
      <bottom style="thick">
        <color rgb="FFFFFFFF"/>
      </bottom>
      <diagonal/>
    </border>
    <border>
      <left style="thick">
        <color theme="0"/>
      </left>
      <right style="thick">
        <color theme="0"/>
      </right>
      <top style="thick">
        <color rgb="FFFFFFFF"/>
      </top>
      <bottom style="thick">
        <color theme="0"/>
      </bottom>
      <diagonal/>
    </border>
    <border>
      <left style="thick">
        <color theme="0"/>
      </left>
      <right/>
      <top/>
      <bottom/>
      <diagonal/>
    </border>
    <border>
      <left style="thick">
        <color theme="0"/>
      </left>
      <right/>
      <top style="thick">
        <color theme="0"/>
      </top>
      <bottom/>
      <diagonal/>
    </border>
    <border>
      <left/>
      <right/>
      <top style="thick">
        <color theme="0"/>
      </top>
      <bottom style="thick">
        <color rgb="FFFFFFFF"/>
      </bottom>
      <diagonal/>
    </border>
    <border>
      <left style="thick">
        <color theme="0"/>
      </left>
      <right/>
      <top style="thick">
        <color rgb="FFFFFFFF"/>
      </top>
      <bottom/>
      <diagonal/>
    </border>
    <border>
      <left style="thick">
        <color theme="0"/>
      </left>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style="thick">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right/>
      <top style="thin">
        <color rgb="FFFFFFFF"/>
      </top>
      <bottom style="thin">
        <color theme="0"/>
      </bottom>
      <diagonal/>
    </border>
    <border>
      <left/>
      <right/>
      <top style="thin">
        <color theme="0"/>
      </top>
      <bottom style="thin">
        <color theme="0"/>
      </bottom>
      <diagonal/>
    </border>
    <border>
      <left style="thin">
        <color rgb="FFFFFFFF"/>
      </left>
      <right/>
      <top/>
      <bottom style="thin">
        <color theme="0"/>
      </bottom>
      <diagonal/>
    </border>
  </borders>
  <cellStyleXfs count="12">
    <xf numFmtId="0" fontId="0" fillId="0" borderId="0"/>
    <xf numFmtId="9" fontId="2" fillId="0" borderId="0" applyFont="0" applyFill="0" applyBorder="0" applyAlignment="0" applyProtection="0"/>
    <xf numFmtId="0" fontId="1" fillId="0" borderId="0"/>
    <xf numFmtId="9" fontId="7"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5" fillId="0" borderId="0"/>
    <xf numFmtId="167" fontId="1" fillId="0" borderId="0" applyFont="0" applyFill="0" applyBorder="0" applyAlignment="0" applyProtection="0"/>
    <xf numFmtId="0" fontId="7" fillId="0" borderId="0"/>
    <xf numFmtId="0" fontId="2" fillId="0" borderId="0"/>
    <xf numFmtId="43" fontId="1" fillId="0" borderId="0" applyFont="0" applyFill="0" applyBorder="0" applyAlignment="0" applyProtection="0"/>
    <xf numFmtId="43" fontId="2" fillId="0" borderId="0" applyFont="0" applyFill="0" applyBorder="0" applyAlignment="0" applyProtection="0"/>
  </cellStyleXfs>
  <cellXfs count="396">
    <xf numFmtId="0" fontId="0" fillId="0" borderId="0" xfId="0"/>
    <xf numFmtId="0" fontId="9" fillId="0" borderId="0" xfId="6" applyFont="1" applyBorder="1" applyAlignment="1">
      <alignment horizontal="left" vertical="center"/>
    </xf>
    <xf numFmtId="0" fontId="10" fillId="0" borderId="0" xfId="6" applyFont="1" applyAlignment="1">
      <alignment horizontal="left" vertical="top"/>
    </xf>
    <xf numFmtId="0" fontId="10" fillId="0" borderId="0" xfId="6" applyFont="1" applyAlignment="1">
      <alignment horizontal="left" vertical="top" wrapText="1"/>
    </xf>
    <xf numFmtId="164" fontId="11" fillId="0" borderId="0" xfId="6" applyNumberFormat="1" applyFont="1" applyFill="1" applyBorder="1" applyAlignment="1">
      <alignment horizontal="center" vertical="top" wrapText="1"/>
    </xf>
    <xf numFmtId="0" fontId="11" fillId="0" borderId="0" xfId="6" applyFont="1" applyAlignment="1">
      <alignment vertical="top"/>
    </xf>
    <xf numFmtId="0" fontId="11" fillId="0" borderId="0" xfId="2" applyFont="1"/>
    <xf numFmtId="0" fontId="8" fillId="0" borderId="0" xfId="2" applyFont="1" applyFill="1" applyBorder="1" applyAlignment="1">
      <alignment horizontal="center" vertical="top"/>
    </xf>
    <xf numFmtId="0" fontId="10" fillId="0" borderId="0" xfId="2" applyFont="1" applyFill="1" applyBorder="1" applyAlignment="1">
      <alignment horizontal="center" vertical="top"/>
    </xf>
    <xf numFmtId="0" fontId="11" fillId="0" borderId="0" xfId="6" applyFont="1" applyAlignment="1">
      <alignment horizontal="left" vertical="top"/>
    </xf>
    <xf numFmtId="0" fontId="11" fillId="0" borderId="0" xfId="6" applyFont="1" applyAlignment="1">
      <alignment horizontal="left" vertical="top" wrapText="1"/>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2" fontId="11" fillId="3" borderId="3" xfId="2" applyNumberFormat="1" applyFont="1" applyFill="1" applyBorder="1" applyAlignment="1">
      <alignment vertical="center" wrapText="1"/>
    </xf>
    <xf numFmtId="164" fontId="11" fillId="3" borderId="3" xfId="2" applyNumberFormat="1" applyFont="1" applyFill="1" applyBorder="1" applyAlignment="1">
      <alignment vertical="center" wrapText="1"/>
    </xf>
    <xf numFmtId="2" fontId="11" fillId="3" borderId="5" xfId="2" applyNumberFormat="1" applyFont="1" applyFill="1" applyBorder="1" applyAlignment="1">
      <alignment horizontal="left" vertical="top" wrapText="1"/>
    </xf>
    <xf numFmtId="0" fontId="11" fillId="5" borderId="0" xfId="2" applyFont="1" applyFill="1"/>
    <xf numFmtId="2" fontId="11" fillId="3" borderId="11" xfId="2" applyNumberFormat="1" applyFont="1" applyFill="1" applyBorder="1" applyAlignment="1">
      <alignment vertical="center" wrapText="1"/>
    </xf>
    <xf numFmtId="2" fontId="11" fillId="3" borderId="7" xfId="2" applyNumberFormat="1" applyFont="1" applyFill="1" applyBorder="1" applyAlignment="1">
      <alignment horizontal="left" vertical="top" wrapText="1"/>
    </xf>
    <xf numFmtId="10" fontId="11" fillId="3" borderId="3" xfId="5" applyNumberFormat="1" applyFont="1" applyFill="1" applyBorder="1" applyAlignment="1">
      <alignment vertical="center" wrapText="1"/>
    </xf>
    <xf numFmtId="10" fontId="11" fillId="3" borderId="3" xfId="2" applyNumberFormat="1" applyFont="1" applyFill="1" applyBorder="1" applyAlignment="1">
      <alignment vertical="center" wrapText="1"/>
    </xf>
    <xf numFmtId="2" fontId="13" fillId="3" borderId="4" xfId="2" applyNumberFormat="1" applyFont="1" applyFill="1" applyBorder="1" applyAlignment="1">
      <alignment horizontal="left" vertical="top" wrapText="1"/>
    </xf>
    <xf numFmtId="2" fontId="13" fillId="3" borderId="4" xfId="2" applyNumberFormat="1" applyFont="1" applyFill="1" applyBorder="1" applyAlignment="1">
      <alignment horizontal="left" vertical="center" wrapText="1"/>
    </xf>
    <xf numFmtId="2" fontId="11" fillId="3" borderId="5" xfId="2" applyNumberFormat="1" applyFont="1" applyFill="1" applyBorder="1" applyAlignment="1">
      <alignment horizontal="left" vertical="center" wrapText="1"/>
    </xf>
    <xf numFmtId="2" fontId="11" fillId="3" borderId="13" xfId="2" applyNumberFormat="1" applyFont="1" applyFill="1" applyBorder="1" applyAlignment="1">
      <alignment vertical="center" wrapText="1"/>
    </xf>
    <xf numFmtId="2" fontId="11" fillId="3" borderId="15" xfId="2" applyNumberFormat="1" applyFont="1" applyFill="1" applyBorder="1" applyAlignment="1">
      <alignment vertical="center" wrapText="1"/>
    </xf>
    <xf numFmtId="2" fontId="11" fillId="3" borderId="16" xfId="2" applyNumberFormat="1" applyFont="1" applyFill="1" applyBorder="1" applyAlignment="1">
      <alignment vertical="center" wrapText="1"/>
    </xf>
    <xf numFmtId="0" fontId="11" fillId="0" borderId="0" xfId="2" applyFont="1" applyAlignment="1">
      <alignment wrapText="1"/>
    </xf>
    <xf numFmtId="2" fontId="11" fillId="3" borderId="2" xfId="2" applyNumberFormat="1" applyFont="1" applyFill="1" applyBorder="1" applyAlignment="1">
      <alignment horizontal="left" vertical="center" wrapText="1"/>
    </xf>
    <xf numFmtId="2" fontId="11" fillId="3" borderId="13" xfId="2" applyNumberFormat="1" applyFont="1" applyFill="1" applyBorder="1" applyAlignment="1">
      <alignment vertical="center"/>
    </xf>
    <xf numFmtId="2" fontId="11" fillId="3" borderId="2" xfId="2" applyNumberFormat="1" applyFont="1" applyFill="1" applyBorder="1" applyAlignment="1">
      <alignment vertical="center"/>
    </xf>
    <xf numFmtId="2" fontId="11" fillId="3" borderId="13" xfId="2" applyNumberFormat="1" applyFont="1" applyFill="1" applyBorder="1" applyAlignment="1">
      <alignment horizontal="left" vertical="center"/>
    </xf>
    <xf numFmtId="43" fontId="11" fillId="0" borderId="0" xfId="10" applyFont="1"/>
    <xf numFmtId="43" fontId="10" fillId="0" borderId="0" xfId="10" applyFont="1" applyAlignment="1">
      <alignment horizontal="center"/>
    </xf>
    <xf numFmtId="164" fontId="11" fillId="0" borderId="0" xfId="6" applyNumberFormat="1" applyFont="1" applyFill="1" applyBorder="1" applyAlignment="1">
      <alignment horizontal="center" vertical="top"/>
    </xf>
    <xf numFmtId="0" fontId="12" fillId="2" borderId="1" xfId="2" applyFont="1" applyFill="1" applyBorder="1" applyAlignment="1">
      <alignment horizontal="center" vertical="center" wrapText="1"/>
    </xf>
    <xf numFmtId="43" fontId="12" fillId="2" borderId="1" xfId="10" applyFont="1" applyFill="1" applyBorder="1" applyAlignment="1">
      <alignment horizontal="center" vertical="center" wrapText="1"/>
    </xf>
    <xf numFmtId="2" fontId="13" fillId="3" borderId="3" xfId="2" applyNumberFormat="1" applyFont="1" applyFill="1" applyBorder="1" applyAlignment="1">
      <alignment vertical="center" wrapText="1"/>
    </xf>
    <xf numFmtId="43" fontId="13" fillId="3" borderId="8" xfId="7" applyNumberFormat="1" applyFont="1" applyFill="1" applyBorder="1" applyAlignment="1">
      <alignment horizontal="center" vertical="center" wrapText="1"/>
    </xf>
    <xf numFmtId="7" fontId="13" fillId="3" borderId="8" xfId="10" applyNumberFormat="1" applyFont="1" applyFill="1" applyBorder="1" applyAlignment="1">
      <alignment horizontal="center" vertical="center" wrapText="1"/>
    </xf>
    <xf numFmtId="2" fontId="13" fillId="3" borderId="3" xfId="2" applyNumberFormat="1" applyFont="1" applyFill="1" applyBorder="1" applyAlignment="1">
      <alignment horizontal="center" vertical="center" wrapText="1"/>
    </xf>
    <xf numFmtId="2" fontId="13" fillId="3" borderId="2" xfId="2" applyNumberFormat="1" applyFont="1" applyFill="1" applyBorder="1" applyAlignment="1">
      <alignment vertical="center" wrapText="1"/>
    </xf>
    <xf numFmtId="0" fontId="11" fillId="0" borderId="0" xfId="2" applyFont="1" applyAlignment="1">
      <alignment vertical="center"/>
    </xf>
    <xf numFmtId="2" fontId="13" fillId="3" borderId="6" xfId="2" applyNumberFormat="1" applyFont="1" applyFill="1" applyBorder="1" applyAlignment="1">
      <alignment horizontal="left" vertical="top" wrapText="1"/>
    </xf>
    <xf numFmtId="10" fontId="13" fillId="3" borderId="8" xfId="10" applyNumberFormat="1" applyFont="1" applyFill="1" applyBorder="1" applyAlignment="1">
      <alignment horizontal="center" vertical="center" wrapText="1"/>
    </xf>
    <xf numFmtId="0" fontId="11" fillId="0" borderId="0" xfId="2" applyFont="1" applyAlignment="1"/>
    <xf numFmtId="2" fontId="13" fillId="3" borderId="12" xfId="2" applyNumberFormat="1" applyFont="1" applyFill="1" applyBorder="1" applyAlignment="1">
      <alignment vertical="top" wrapText="1"/>
    </xf>
    <xf numFmtId="2" fontId="13" fillId="3" borderId="11" xfId="2" applyNumberFormat="1" applyFont="1" applyFill="1" applyBorder="1" applyAlignment="1">
      <alignment vertical="center" wrapText="1"/>
    </xf>
    <xf numFmtId="2" fontId="13" fillId="3" borderId="11" xfId="2" applyNumberFormat="1" applyFont="1" applyFill="1" applyBorder="1" applyAlignment="1">
      <alignment horizontal="center" vertical="center" wrapText="1"/>
    </xf>
    <xf numFmtId="164" fontId="13" fillId="3" borderId="8" xfId="10" applyNumberFormat="1" applyFont="1" applyFill="1" applyBorder="1" applyAlignment="1">
      <alignment horizontal="center" vertical="center" wrapText="1"/>
    </xf>
    <xf numFmtId="2" fontId="13" fillId="3" borderId="18" xfId="2" applyNumberFormat="1" applyFont="1" applyFill="1" applyBorder="1" applyAlignment="1">
      <alignment vertical="center" wrapText="1"/>
    </xf>
    <xf numFmtId="2" fontId="13" fillId="3" borderId="13" xfId="2" applyNumberFormat="1" applyFont="1" applyFill="1" applyBorder="1" applyAlignment="1">
      <alignment horizontal="center" vertical="center" wrapText="1"/>
    </xf>
    <xf numFmtId="164" fontId="13" fillId="3" borderId="3" xfId="10" applyNumberFormat="1" applyFont="1" applyFill="1" applyBorder="1" applyAlignment="1">
      <alignment horizontal="center" vertical="center" wrapText="1"/>
    </xf>
    <xf numFmtId="2" fontId="13" fillId="3" borderId="21" xfId="2" applyNumberFormat="1" applyFont="1" applyFill="1" applyBorder="1" applyAlignment="1">
      <alignment vertical="center" wrapText="1"/>
    </xf>
    <xf numFmtId="2" fontId="13" fillId="3" borderId="21" xfId="2" applyNumberFormat="1" applyFont="1" applyFill="1" applyBorder="1" applyAlignment="1">
      <alignment horizontal="center" vertical="center" wrapText="1"/>
    </xf>
    <xf numFmtId="0" fontId="8" fillId="0" borderId="0" xfId="2" applyFont="1" applyFill="1" applyBorder="1" applyAlignment="1">
      <alignment vertical="top"/>
    </xf>
    <xf numFmtId="2" fontId="13" fillId="3" borderId="13" xfId="2" applyNumberFormat="1" applyFont="1" applyFill="1" applyBorder="1" applyAlignment="1">
      <alignment vertical="center"/>
    </xf>
    <xf numFmtId="2" fontId="13" fillId="3" borderId="2" xfId="2" applyNumberFormat="1" applyFont="1" applyFill="1" applyBorder="1" applyAlignment="1">
      <alignment vertical="center"/>
    </xf>
    <xf numFmtId="2" fontId="11" fillId="8" borderId="3" xfId="2" applyNumberFormat="1" applyFont="1" applyFill="1" applyBorder="1" applyAlignment="1">
      <alignment vertical="center" wrapText="1"/>
    </xf>
    <xf numFmtId="164" fontId="11" fillId="8" borderId="3" xfId="2" applyNumberFormat="1" applyFont="1" applyFill="1" applyBorder="1" applyAlignment="1">
      <alignment vertical="center" wrapText="1"/>
    </xf>
    <xf numFmtId="2" fontId="11" fillId="8" borderId="5" xfId="2" applyNumberFormat="1" applyFont="1" applyFill="1" applyBorder="1" applyAlignment="1">
      <alignment horizontal="left" vertical="top" wrapText="1"/>
    </xf>
    <xf numFmtId="2" fontId="11" fillId="8" borderId="11" xfId="2" applyNumberFormat="1" applyFont="1" applyFill="1" applyBorder="1" applyAlignment="1">
      <alignment vertical="center" wrapText="1"/>
    </xf>
    <xf numFmtId="2" fontId="11" fillId="8" borderId="5" xfId="2" applyNumberFormat="1" applyFont="1" applyFill="1" applyBorder="1" applyAlignment="1">
      <alignment vertical="top" wrapText="1"/>
    </xf>
    <xf numFmtId="10" fontId="11" fillId="8" borderId="3" xfId="5" applyNumberFormat="1" applyFont="1" applyFill="1" applyBorder="1" applyAlignment="1">
      <alignment vertical="center" wrapText="1"/>
    </xf>
    <xf numFmtId="10" fontId="11" fillId="8" borderId="3" xfId="2" applyNumberFormat="1" applyFont="1" applyFill="1" applyBorder="1" applyAlignment="1">
      <alignment vertical="center" wrapText="1"/>
    </xf>
    <xf numFmtId="2" fontId="11" fillId="8" borderId="13" xfId="2" applyNumberFormat="1" applyFont="1" applyFill="1" applyBorder="1" applyAlignment="1">
      <alignment vertical="center"/>
    </xf>
    <xf numFmtId="2" fontId="11" fillId="8" borderId="2" xfId="2" applyNumberFormat="1" applyFont="1" applyFill="1" applyBorder="1" applyAlignment="1">
      <alignment vertical="center"/>
    </xf>
    <xf numFmtId="2" fontId="13" fillId="8" borderId="4" xfId="2" applyNumberFormat="1" applyFont="1" applyFill="1" applyBorder="1" applyAlignment="1">
      <alignment horizontal="left" vertical="top" wrapText="1"/>
    </xf>
    <xf numFmtId="2" fontId="11" fillId="8" borderId="13" xfId="2" applyNumberFormat="1" applyFont="1" applyFill="1" applyBorder="1" applyAlignment="1">
      <alignment horizontal="left" vertical="center"/>
    </xf>
    <xf numFmtId="2" fontId="11" fillId="8" borderId="2" xfId="2" applyNumberFormat="1" applyFont="1" applyFill="1" applyBorder="1" applyAlignment="1">
      <alignment horizontal="left" vertical="center" wrapText="1"/>
    </xf>
    <xf numFmtId="2" fontId="11" fillId="8" borderId="5" xfId="2" applyNumberFormat="1" applyFont="1" applyFill="1" applyBorder="1" applyAlignment="1">
      <alignment horizontal="left" vertical="center" wrapText="1"/>
    </xf>
    <xf numFmtId="2" fontId="11" fillId="8" borderId="14" xfId="2" applyNumberFormat="1" applyFont="1" applyFill="1" applyBorder="1" applyAlignment="1">
      <alignment vertical="center" wrapText="1"/>
    </xf>
    <xf numFmtId="2" fontId="11" fillId="8" borderId="5" xfId="2" applyNumberFormat="1" applyFont="1" applyFill="1" applyBorder="1" applyAlignment="1">
      <alignment vertical="center" wrapText="1"/>
    </xf>
    <xf numFmtId="2" fontId="11" fillId="8" borderId="13" xfId="2" applyNumberFormat="1" applyFont="1" applyFill="1" applyBorder="1" applyAlignment="1">
      <alignment horizontal="left" vertical="center" wrapText="1"/>
    </xf>
    <xf numFmtId="2" fontId="11" fillId="8" borderId="17" xfId="2" applyNumberFormat="1" applyFont="1" applyFill="1" applyBorder="1" applyAlignment="1">
      <alignment horizontal="left" vertical="center" wrapText="1"/>
    </xf>
    <xf numFmtId="2" fontId="13" fillId="8" borderId="3" xfId="2" applyNumberFormat="1" applyFont="1" applyFill="1" applyBorder="1" applyAlignment="1">
      <alignment vertical="center" wrapText="1"/>
    </xf>
    <xf numFmtId="2" fontId="13" fillId="8" borderId="3" xfId="2" applyNumberFormat="1" applyFont="1" applyFill="1" applyBorder="1" applyAlignment="1">
      <alignment horizontal="center" vertical="center" wrapText="1"/>
    </xf>
    <xf numFmtId="7" fontId="13" fillId="8" borderId="8" xfId="10" applyNumberFormat="1" applyFont="1" applyFill="1" applyBorder="1" applyAlignment="1">
      <alignment horizontal="center" vertical="center" wrapText="1"/>
    </xf>
    <xf numFmtId="10" fontId="13" fillId="8" borderId="8" xfId="10" applyNumberFormat="1" applyFont="1" applyFill="1" applyBorder="1" applyAlignment="1">
      <alignment horizontal="center" vertical="center" wrapText="1"/>
    </xf>
    <xf numFmtId="2" fontId="13" fillId="8" borderId="13" xfId="2" applyNumberFormat="1" applyFont="1" applyFill="1" applyBorder="1" applyAlignment="1">
      <alignment vertical="center"/>
    </xf>
    <xf numFmtId="2" fontId="13" fillId="8" borderId="2" xfId="2" applyNumberFormat="1" applyFont="1" applyFill="1" applyBorder="1" applyAlignment="1">
      <alignment vertical="center"/>
    </xf>
    <xf numFmtId="164" fontId="13" fillId="8" borderId="8" xfId="10" applyNumberFormat="1" applyFont="1" applyFill="1" applyBorder="1" applyAlignment="1">
      <alignment horizontal="center" vertical="center" wrapText="1"/>
    </xf>
    <xf numFmtId="2" fontId="13" fillId="8" borderId="19" xfId="2" applyNumberFormat="1" applyFont="1" applyFill="1" applyBorder="1" applyAlignment="1">
      <alignment vertical="top" wrapText="1"/>
    </xf>
    <xf numFmtId="2" fontId="13" fillId="8" borderId="20" xfId="2" applyNumberFormat="1" applyFont="1" applyFill="1" applyBorder="1" applyAlignment="1">
      <alignment vertical="center" wrapText="1"/>
    </xf>
    <xf numFmtId="164" fontId="13" fillId="8" borderId="3" xfId="2" applyNumberFormat="1" applyFont="1" applyFill="1" applyBorder="1" applyAlignment="1">
      <alignment horizontal="center" vertical="center" wrapText="1"/>
    </xf>
    <xf numFmtId="2" fontId="13" fillId="8" borderId="21" xfId="2" applyNumberFormat="1" applyFont="1" applyFill="1" applyBorder="1" applyAlignment="1">
      <alignment vertical="center" wrapText="1"/>
    </xf>
    <xf numFmtId="2" fontId="13" fillId="8" borderId="21" xfId="2" applyNumberFormat="1" applyFont="1" applyFill="1" applyBorder="1" applyAlignment="1">
      <alignment horizontal="center" vertical="center" wrapText="1"/>
    </xf>
    <xf numFmtId="164" fontId="11" fillId="3" borderId="5" xfId="2" applyNumberFormat="1" applyFont="1" applyFill="1" applyBorder="1" applyAlignment="1">
      <alignment horizontal="right" vertical="center" wrapText="1"/>
    </xf>
    <xf numFmtId="164" fontId="11" fillId="8" borderId="5" xfId="2" applyNumberFormat="1" applyFont="1" applyFill="1" applyBorder="1" applyAlignment="1">
      <alignment horizontal="right" vertical="center" wrapText="1"/>
    </xf>
    <xf numFmtId="2" fontId="13" fillId="8" borderId="4" xfId="2" applyNumberFormat="1" applyFont="1" applyFill="1" applyBorder="1" applyAlignment="1">
      <alignment horizontal="left" vertical="center" wrapText="1"/>
    </xf>
    <xf numFmtId="0" fontId="0" fillId="5" borderId="0" xfId="0" applyFill="1"/>
    <xf numFmtId="2" fontId="4" fillId="10" borderId="27" xfId="0" applyNumberFormat="1" applyFont="1" applyFill="1" applyBorder="1" applyAlignment="1">
      <alignment horizontal="center" vertical="top" shrinkToFit="1"/>
    </xf>
    <xf numFmtId="2" fontId="4" fillId="11" borderId="27" xfId="0" applyNumberFormat="1" applyFont="1" applyFill="1" applyBorder="1" applyAlignment="1">
      <alignment horizontal="center" vertical="top" shrinkToFit="1"/>
    </xf>
    <xf numFmtId="2" fontId="4" fillId="11" borderId="30" xfId="0" applyNumberFormat="1" applyFont="1" applyFill="1" applyBorder="1" applyAlignment="1">
      <alignment horizontal="center" vertical="top" shrinkToFit="1"/>
    </xf>
    <xf numFmtId="2" fontId="4" fillId="11" borderId="30" xfId="0" applyNumberFormat="1" applyFont="1" applyFill="1" applyBorder="1" applyAlignment="1">
      <alignment vertical="top" shrinkToFit="1"/>
    </xf>
    <xf numFmtId="2" fontId="4" fillId="11" borderId="27" xfId="0" applyNumberFormat="1" applyFont="1" applyFill="1" applyBorder="1" applyAlignment="1">
      <alignment vertical="top" shrinkToFit="1"/>
    </xf>
    <xf numFmtId="2" fontId="4" fillId="10" borderId="27" xfId="0" applyNumberFormat="1" applyFont="1" applyFill="1" applyBorder="1" applyAlignment="1">
      <alignment vertical="top" shrinkToFit="1"/>
    </xf>
    <xf numFmtId="0" fontId="6" fillId="9" borderId="24" xfId="0" applyFont="1" applyFill="1" applyBorder="1" applyAlignment="1">
      <alignment horizontal="left" vertical="top" wrapText="1" indent="1"/>
    </xf>
    <xf numFmtId="14" fontId="0" fillId="5" borderId="0" xfId="0" applyNumberFormat="1" applyFill="1"/>
    <xf numFmtId="165" fontId="11" fillId="3" borderId="3" xfId="1" applyNumberFormat="1" applyFont="1" applyFill="1" applyBorder="1" applyAlignment="1">
      <alignment vertical="center" wrapText="1"/>
    </xf>
    <xf numFmtId="0" fontId="6" fillId="9" borderId="22" xfId="0" applyFont="1" applyFill="1" applyBorder="1" applyAlignment="1">
      <alignment horizontal="left" vertical="top" wrapText="1"/>
    </xf>
    <xf numFmtId="0" fontId="7" fillId="10" borderId="25" xfId="0" applyFont="1" applyFill="1" applyBorder="1" applyAlignment="1">
      <alignment horizontal="left" vertical="top" wrapText="1"/>
    </xf>
    <xf numFmtId="0" fontId="7" fillId="11" borderId="25" xfId="0" applyFont="1" applyFill="1" applyBorder="1" applyAlignment="1">
      <alignment horizontal="left" vertical="top" wrapText="1"/>
    </xf>
    <xf numFmtId="0" fontId="0" fillId="10" borderId="25" xfId="0" applyFill="1" applyBorder="1" applyAlignment="1">
      <alignment horizontal="left" vertical="top" wrapText="1"/>
    </xf>
    <xf numFmtId="0" fontId="0" fillId="11" borderId="25" xfId="0" applyFill="1" applyBorder="1" applyAlignment="1">
      <alignment horizontal="left" vertical="top" wrapText="1"/>
    </xf>
    <xf numFmtId="0" fontId="7" fillId="11" borderId="28" xfId="0" applyFont="1" applyFill="1" applyBorder="1" applyAlignment="1">
      <alignment horizontal="left" vertical="top" wrapText="1"/>
    </xf>
    <xf numFmtId="0" fontId="7" fillId="5" borderId="28" xfId="0" applyFont="1" applyFill="1" applyBorder="1" applyAlignment="1">
      <alignment horizontal="left" vertical="top" wrapText="1"/>
    </xf>
    <xf numFmtId="2" fontId="4" fillId="5" borderId="30" xfId="0" applyNumberFormat="1" applyFont="1" applyFill="1" applyBorder="1" applyAlignment="1">
      <alignment vertical="top" shrinkToFit="1"/>
    </xf>
    <xf numFmtId="2" fontId="4" fillId="5" borderId="30" xfId="0" applyNumberFormat="1" applyFont="1" applyFill="1" applyBorder="1" applyAlignment="1">
      <alignment horizontal="center" vertical="top" shrinkToFit="1"/>
    </xf>
    <xf numFmtId="2" fontId="4" fillId="10" borderId="27" xfId="0" applyNumberFormat="1" applyFont="1" applyFill="1" applyBorder="1" applyAlignment="1">
      <alignment horizontal="right" vertical="top" shrinkToFit="1"/>
    </xf>
    <xf numFmtId="2" fontId="4" fillId="11" borderId="27" xfId="0" applyNumberFormat="1" applyFont="1" applyFill="1" applyBorder="1" applyAlignment="1">
      <alignment horizontal="right" vertical="top" shrinkToFit="1"/>
    </xf>
    <xf numFmtId="10" fontId="4" fillId="10" borderId="27" xfId="1" applyNumberFormat="1" applyFont="1" applyFill="1" applyBorder="1" applyAlignment="1">
      <alignment horizontal="center" vertical="top" shrinkToFit="1"/>
    </xf>
    <xf numFmtId="10" fontId="4" fillId="11" borderId="27" xfId="1" applyNumberFormat="1" applyFont="1" applyFill="1" applyBorder="1" applyAlignment="1">
      <alignment horizontal="center" vertical="top" shrinkToFit="1"/>
    </xf>
    <xf numFmtId="164" fontId="11" fillId="0" borderId="0" xfId="2" applyNumberFormat="1" applyFont="1"/>
    <xf numFmtId="0" fontId="10" fillId="6" borderId="3" xfId="2" applyFont="1" applyFill="1" applyBorder="1" applyAlignment="1">
      <alignment horizontal="center" vertical="center" wrapText="1"/>
    </xf>
    <xf numFmtId="0" fontId="17" fillId="5" borderId="0" xfId="0" applyFont="1" applyFill="1" applyAlignment="1">
      <alignment vertical="top" wrapText="1"/>
    </xf>
    <xf numFmtId="0" fontId="18" fillId="4" borderId="26"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13" borderId="28" xfId="0" applyFont="1" applyFill="1" applyBorder="1" applyAlignment="1">
      <alignment vertical="center" wrapText="1"/>
    </xf>
    <xf numFmtId="0" fontId="18" fillId="13" borderId="22" xfId="0" applyFont="1" applyFill="1" applyBorder="1" applyAlignment="1">
      <alignment vertical="center" wrapText="1"/>
    </xf>
    <xf numFmtId="0" fontId="18" fillId="13" borderId="0" xfId="0" applyFont="1" applyFill="1" applyBorder="1" applyAlignment="1">
      <alignment vertical="center" wrapText="1"/>
    </xf>
    <xf numFmtId="0" fontId="18" fillId="13" borderId="31" xfId="0" applyFont="1" applyFill="1" applyBorder="1" applyAlignment="1">
      <alignment horizontal="left" vertical="center" wrapText="1"/>
    </xf>
    <xf numFmtId="0" fontId="18" fillId="13" borderId="23"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8" fillId="4" borderId="23" xfId="0" applyFont="1" applyFill="1" applyBorder="1" applyAlignment="1">
      <alignment vertical="center" wrapText="1"/>
    </xf>
    <xf numFmtId="0" fontId="0" fillId="6" borderId="0" xfId="0" applyFill="1"/>
    <xf numFmtId="0" fontId="15" fillId="5" borderId="0" xfId="0" applyFont="1" applyFill="1"/>
    <xf numFmtId="0" fontId="19" fillId="12" borderId="23" xfId="0" applyFont="1" applyFill="1" applyBorder="1" applyAlignment="1">
      <alignment horizontal="left" vertical="center" wrapText="1"/>
    </xf>
    <xf numFmtId="0" fontId="20" fillId="0" borderId="0" xfId="0" applyFont="1" applyAlignment="1">
      <alignment vertical="top" wrapText="1"/>
    </xf>
    <xf numFmtId="0" fontId="18" fillId="13" borderId="29" xfId="0" applyFont="1" applyFill="1" applyBorder="1" applyAlignment="1">
      <alignment horizontal="left" vertical="center" wrapText="1"/>
    </xf>
    <xf numFmtId="8" fontId="18" fillId="4" borderId="25" xfId="0" applyNumberFormat="1" applyFont="1" applyFill="1" applyBorder="1" applyAlignment="1">
      <alignment horizontal="right" vertical="center" wrapText="1"/>
    </xf>
    <xf numFmtId="0" fontId="18" fillId="4" borderId="25" xfId="0" applyFont="1" applyFill="1" applyBorder="1" applyAlignment="1">
      <alignment vertical="center" wrapText="1"/>
    </xf>
    <xf numFmtId="0" fontId="18" fillId="4" borderId="25" xfId="0" applyFont="1" applyFill="1" applyBorder="1" applyAlignment="1">
      <alignment horizontal="right" vertical="center" wrapText="1"/>
    </xf>
    <xf numFmtId="8" fontId="18" fillId="4" borderId="25" xfId="0" applyNumberFormat="1" applyFont="1" applyFill="1" applyBorder="1" applyAlignment="1">
      <alignment vertical="center" wrapText="1"/>
    </xf>
    <xf numFmtId="8" fontId="18" fillId="13" borderId="25" xfId="0" applyNumberFormat="1" applyFont="1" applyFill="1" applyBorder="1" applyAlignment="1">
      <alignment horizontal="right" vertical="center" wrapText="1"/>
    </xf>
    <xf numFmtId="0" fontId="18" fillId="13" borderId="25" xfId="0" applyFont="1" applyFill="1" applyBorder="1" applyAlignment="1">
      <alignment vertical="center" wrapText="1"/>
    </xf>
    <xf numFmtId="0" fontId="18" fillId="13" borderId="25" xfId="0" applyFont="1" applyFill="1" applyBorder="1" applyAlignment="1">
      <alignment horizontal="right" vertical="center" wrapText="1"/>
    </xf>
    <xf numFmtId="8" fontId="18" fillId="13" borderId="25" xfId="0" applyNumberFormat="1" applyFont="1" applyFill="1" applyBorder="1" applyAlignment="1">
      <alignment vertical="center" wrapText="1"/>
    </xf>
    <xf numFmtId="0" fontId="18" fillId="13" borderId="30" xfId="0" applyFont="1" applyFill="1" applyBorder="1" applyAlignment="1">
      <alignment vertical="center" wrapText="1"/>
    </xf>
    <xf numFmtId="0" fontId="18" fillId="13" borderId="27" xfId="0" applyFont="1" applyFill="1" applyBorder="1" applyAlignment="1">
      <alignment vertical="center" wrapText="1"/>
    </xf>
    <xf numFmtId="0" fontId="18" fillId="4" borderId="29" xfId="0" applyFont="1" applyFill="1" applyBorder="1" applyAlignment="1">
      <alignment vertical="center" wrapText="1"/>
    </xf>
    <xf numFmtId="0" fontId="18" fillId="4" borderId="27" xfId="0" applyFont="1" applyFill="1" applyBorder="1" applyAlignment="1">
      <alignment vertical="center" wrapText="1"/>
    </xf>
    <xf numFmtId="0" fontId="18" fillId="13" borderId="26" xfId="0" applyFont="1" applyFill="1" applyBorder="1" applyAlignment="1">
      <alignment vertical="center" wrapText="1"/>
    </xf>
    <xf numFmtId="8" fontId="18" fillId="13" borderId="22" xfId="0" applyNumberFormat="1" applyFont="1" applyFill="1" applyBorder="1" applyAlignment="1">
      <alignment vertical="center" wrapText="1"/>
    </xf>
    <xf numFmtId="0" fontId="18" fillId="13" borderId="22" xfId="0" applyFont="1" applyFill="1" applyBorder="1" applyAlignment="1">
      <alignment horizontal="right" vertical="center" wrapText="1"/>
    </xf>
    <xf numFmtId="8" fontId="18" fillId="4" borderId="24" xfId="0" applyNumberFormat="1" applyFont="1" applyFill="1" applyBorder="1" applyAlignment="1">
      <alignment vertical="center" wrapText="1"/>
    </xf>
    <xf numFmtId="0" fontId="18" fillId="4" borderId="35" xfId="0" applyFont="1" applyFill="1" applyBorder="1" applyAlignment="1">
      <alignment horizontal="left" vertical="center" wrapText="1"/>
    </xf>
    <xf numFmtId="8" fontId="18" fillId="4" borderId="27" xfId="0" applyNumberFormat="1" applyFont="1" applyFill="1" applyBorder="1" applyAlignment="1">
      <alignment vertical="center" wrapText="1"/>
    </xf>
    <xf numFmtId="0" fontId="18" fillId="4" borderId="30" xfId="0" applyFont="1" applyFill="1" applyBorder="1" applyAlignment="1">
      <alignment vertical="center" wrapText="1"/>
    </xf>
    <xf numFmtId="0" fontId="18" fillId="4" borderId="28" xfId="0" applyFont="1" applyFill="1" applyBorder="1" applyAlignment="1">
      <alignment vertical="center" wrapText="1"/>
    </xf>
    <xf numFmtId="8" fontId="18" fillId="4" borderId="33" xfId="0" applyNumberFormat="1" applyFont="1" applyFill="1" applyBorder="1" applyAlignment="1">
      <alignment vertical="center" wrapText="1"/>
    </xf>
    <xf numFmtId="0" fontId="18" fillId="4" borderId="0" xfId="0" applyFont="1" applyFill="1" applyBorder="1" applyAlignment="1">
      <alignment vertical="center" wrapText="1"/>
    </xf>
    <xf numFmtId="0" fontId="18" fillId="4" borderId="22" xfId="0" applyFont="1" applyFill="1" applyBorder="1" applyAlignment="1">
      <alignment vertical="center" wrapText="1"/>
    </xf>
    <xf numFmtId="8" fontId="18" fillId="13" borderId="24" xfId="0" applyNumberFormat="1" applyFont="1" applyFill="1" applyBorder="1" applyAlignment="1">
      <alignment vertical="center" wrapText="1"/>
    </xf>
    <xf numFmtId="0" fontId="18" fillId="13" borderId="24" xfId="0" applyFont="1" applyFill="1" applyBorder="1" applyAlignment="1">
      <alignment vertical="center" wrapText="1"/>
    </xf>
    <xf numFmtId="0" fontId="18" fillId="13" borderId="35" xfId="0" applyFont="1" applyFill="1" applyBorder="1" applyAlignment="1">
      <alignment horizontal="left" vertical="center" wrapText="1"/>
    </xf>
    <xf numFmtId="168" fontId="18" fillId="13" borderId="35" xfId="0" applyNumberFormat="1" applyFont="1" applyFill="1" applyBorder="1" applyAlignment="1">
      <alignment horizontal="center" vertical="center" shrinkToFit="1"/>
    </xf>
    <xf numFmtId="168" fontId="18" fillId="4" borderId="35" xfId="0" applyNumberFormat="1" applyFont="1" applyFill="1" applyBorder="1" applyAlignment="1">
      <alignment horizontal="center" vertical="center" shrinkToFit="1"/>
    </xf>
    <xf numFmtId="168" fontId="18" fillId="13" borderId="27" xfId="0" applyNumberFormat="1" applyFont="1" applyFill="1" applyBorder="1" applyAlignment="1">
      <alignment horizontal="center" vertical="center" shrinkToFit="1"/>
    </xf>
    <xf numFmtId="168" fontId="18" fillId="4" borderId="27" xfId="0" applyNumberFormat="1" applyFont="1" applyFill="1" applyBorder="1" applyAlignment="1">
      <alignment horizontal="center" vertical="center" shrinkToFit="1"/>
    </xf>
    <xf numFmtId="0" fontId="19" fillId="12" borderId="32" xfId="0" applyFont="1" applyFill="1" applyBorder="1" applyAlignment="1">
      <alignment horizontal="left" vertical="center" wrapText="1"/>
    </xf>
    <xf numFmtId="8" fontId="18" fillId="4" borderId="30" xfId="0" applyNumberFormat="1" applyFont="1" applyFill="1" applyBorder="1" applyAlignment="1">
      <alignment vertical="center" wrapText="1"/>
    </xf>
    <xf numFmtId="0" fontId="0" fillId="0" borderId="0" xfId="0" applyAlignment="1">
      <alignment vertical="center" wrapText="1"/>
    </xf>
    <xf numFmtId="8" fontId="18" fillId="13" borderId="33" xfId="0" applyNumberFormat="1" applyFont="1" applyFill="1" applyBorder="1" applyAlignment="1">
      <alignment vertical="center" wrapText="1"/>
    </xf>
    <xf numFmtId="8" fontId="18" fillId="13" borderId="28" xfId="0" applyNumberFormat="1" applyFont="1" applyFill="1" applyBorder="1" applyAlignment="1">
      <alignment vertical="center" wrapText="1"/>
    </xf>
    <xf numFmtId="0" fontId="18" fillId="7" borderId="29" xfId="0" applyFont="1" applyFill="1" applyBorder="1" applyAlignment="1">
      <alignment horizontal="left" vertical="center" wrapText="1"/>
    </xf>
    <xf numFmtId="8" fontId="18" fillId="7" borderId="30" xfId="0" applyNumberFormat="1" applyFont="1" applyFill="1" applyBorder="1" applyAlignment="1">
      <alignment vertical="center" wrapText="1"/>
    </xf>
    <xf numFmtId="0" fontId="18" fillId="7" borderId="28" xfId="0" applyFont="1" applyFill="1" applyBorder="1" applyAlignment="1">
      <alignment vertical="center" wrapText="1"/>
    </xf>
    <xf numFmtId="0" fontId="18" fillId="7" borderId="0" xfId="0" applyFont="1" applyFill="1" applyBorder="1" applyAlignment="1">
      <alignment vertical="center" wrapText="1"/>
    </xf>
    <xf numFmtId="0" fontId="18" fillId="8" borderId="22" xfId="0" applyFont="1" applyFill="1" applyBorder="1" applyAlignment="1">
      <alignment vertical="center" wrapText="1"/>
    </xf>
    <xf numFmtId="8" fontId="18" fillId="8" borderId="22" xfId="0" applyNumberFormat="1" applyFont="1" applyFill="1" applyBorder="1" applyAlignment="1">
      <alignment vertical="center" wrapText="1"/>
    </xf>
    <xf numFmtId="0" fontId="18" fillId="8" borderId="25" xfId="0" applyFont="1" applyFill="1" applyBorder="1" applyAlignment="1">
      <alignment vertical="center" wrapText="1"/>
    </xf>
    <xf numFmtId="8" fontId="18" fillId="8" borderId="25" xfId="0" applyNumberFormat="1" applyFont="1" applyFill="1" applyBorder="1" applyAlignment="1">
      <alignment vertical="center" wrapText="1"/>
    </xf>
    <xf numFmtId="0" fontId="18" fillId="7" borderId="25" xfId="0" applyFont="1" applyFill="1" applyBorder="1" applyAlignment="1">
      <alignment vertical="center" wrapText="1"/>
    </xf>
    <xf numFmtId="8" fontId="18" fillId="7" borderId="25" xfId="0" applyNumberFormat="1" applyFont="1" applyFill="1" applyBorder="1" applyAlignment="1">
      <alignment vertical="center" wrapText="1"/>
    </xf>
    <xf numFmtId="6" fontId="18" fillId="7" borderId="25" xfId="0" applyNumberFormat="1" applyFont="1" applyFill="1" applyBorder="1" applyAlignment="1">
      <alignment vertical="center" wrapText="1"/>
    </xf>
    <xf numFmtId="8" fontId="18" fillId="8" borderId="33" xfId="0" applyNumberFormat="1" applyFont="1" applyFill="1" applyBorder="1" applyAlignment="1">
      <alignment vertical="center" wrapText="1"/>
    </xf>
    <xf numFmtId="0" fontId="18" fillId="8" borderId="0" xfId="0" applyFont="1" applyFill="1" applyBorder="1" applyAlignment="1">
      <alignment vertical="center" wrapText="1"/>
    </xf>
    <xf numFmtId="8" fontId="18" fillId="7" borderId="22" xfId="0" applyNumberFormat="1" applyFont="1" applyFill="1" applyBorder="1" applyAlignment="1">
      <alignment vertical="center" wrapText="1"/>
    </xf>
    <xf numFmtId="0" fontId="18" fillId="7" borderId="22" xfId="0" applyFont="1" applyFill="1" applyBorder="1" applyAlignment="1">
      <alignment vertical="center" wrapText="1"/>
    </xf>
    <xf numFmtId="8" fontId="18" fillId="8" borderId="28" xfId="0" applyNumberFormat="1" applyFont="1" applyFill="1" applyBorder="1" applyAlignment="1">
      <alignment vertical="center" wrapText="1"/>
    </xf>
    <xf numFmtId="0" fontId="18" fillId="8" borderId="28" xfId="0" applyFont="1" applyFill="1" applyBorder="1" applyAlignment="1">
      <alignment vertical="center" wrapText="1"/>
    </xf>
    <xf numFmtId="164" fontId="11" fillId="3" borderId="3" xfId="2" applyNumberFormat="1" applyFont="1" applyFill="1" applyBorder="1" applyAlignment="1">
      <alignment horizontal="center" vertical="center" wrapText="1"/>
    </xf>
    <xf numFmtId="0" fontId="19" fillId="12" borderId="0" xfId="0" applyFont="1" applyFill="1" applyAlignment="1">
      <alignment horizontal="left" vertical="center" wrapText="1"/>
    </xf>
    <xf numFmtId="8" fontId="18" fillId="13" borderId="27" xfId="0" applyNumberFormat="1" applyFont="1" applyFill="1" applyBorder="1" applyAlignment="1">
      <alignment vertical="center" wrapText="1"/>
    </xf>
    <xf numFmtId="8" fontId="18" fillId="13" borderId="30" xfId="0" applyNumberFormat="1" applyFont="1" applyFill="1" applyBorder="1" applyAlignment="1">
      <alignment vertical="center" wrapText="1"/>
    </xf>
    <xf numFmtId="8" fontId="18" fillId="4" borderId="28" xfId="0" applyNumberFormat="1" applyFont="1" applyFill="1" applyBorder="1" applyAlignment="1">
      <alignment vertical="center" wrapText="1"/>
    </xf>
    <xf numFmtId="8" fontId="18" fillId="13" borderId="25" xfId="0" applyNumberFormat="1" applyFont="1" applyFill="1" applyBorder="1" applyAlignment="1">
      <alignment horizontal="left" vertical="center" wrapText="1"/>
    </xf>
    <xf numFmtId="0" fontId="18" fillId="4" borderId="34" xfId="0" applyFont="1" applyFill="1" applyBorder="1" applyAlignment="1">
      <alignment horizontal="left" vertical="center" wrapText="1"/>
    </xf>
    <xf numFmtId="8" fontId="18" fillId="4" borderId="24" xfId="0" applyNumberFormat="1" applyFont="1" applyFill="1" applyBorder="1" applyAlignment="1">
      <alignment horizontal="left" vertical="center" wrapText="1"/>
    </xf>
    <xf numFmtId="8" fontId="18" fillId="13" borderId="27" xfId="0" applyNumberFormat="1" applyFont="1" applyFill="1" applyBorder="1" applyAlignment="1">
      <alignment horizontal="left" vertical="center" wrapText="1"/>
    </xf>
    <xf numFmtId="8" fontId="18" fillId="4" borderId="27" xfId="0" applyNumberFormat="1" applyFont="1" applyFill="1" applyBorder="1" applyAlignment="1">
      <alignment horizontal="left" vertical="center" wrapText="1"/>
    </xf>
    <xf numFmtId="0" fontId="18" fillId="4" borderId="40" xfId="0" applyFont="1" applyFill="1" applyBorder="1" applyAlignment="1">
      <alignment horizontal="left" vertical="center" wrapText="1"/>
    </xf>
    <xf numFmtId="0" fontId="18" fillId="13" borderId="42" xfId="0" applyFont="1" applyFill="1" applyBorder="1" applyAlignment="1">
      <alignment horizontal="left" vertical="center" wrapText="1"/>
    </xf>
    <xf numFmtId="0" fontId="18" fillId="4" borderId="42" xfId="0" applyFont="1" applyFill="1" applyBorder="1" applyAlignment="1">
      <alignment horizontal="left" vertical="center" wrapText="1"/>
    </xf>
    <xf numFmtId="0" fontId="18" fillId="13" borderId="36" xfId="0" applyFont="1" applyFill="1" applyBorder="1" applyAlignment="1">
      <alignment horizontal="left" vertical="center" wrapText="1"/>
    </xf>
    <xf numFmtId="0" fontId="18" fillId="4" borderId="36" xfId="0" applyFont="1" applyFill="1" applyBorder="1" applyAlignment="1">
      <alignment horizontal="left" vertical="center" wrapText="1"/>
    </xf>
    <xf numFmtId="0" fontId="17" fillId="4" borderId="25"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8" fillId="13" borderId="25"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13" borderId="31" xfId="0" applyFont="1" applyFill="1" applyBorder="1" applyAlignment="1">
      <alignment horizontal="left" vertical="center" wrapText="1"/>
    </xf>
    <xf numFmtId="0" fontId="18" fillId="13" borderId="23"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3" borderId="22" xfId="0" applyFont="1" applyFill="1" applyBorder="1" applyAlignment="1">
      <alignment horizontal="left" vertical="center" wrapText="1"/>
    </xf>
    <xf numFmtId="0" fontId="18" fillId="4" borderId="30" xfId="0" applyFont="1" applyFill="1" applyBorder="1" applyAlignment="1">
      <alignment horizontal="left" vertical="center" wrapText="1"/>
    </xf>
    <xf numFmtId="0" fontId="19" fillId="12" borderId="33" xfId="0" applyFont="1" applyFill="1" applyBorder="1" applyAlignment="1">
      <alignment horizontal="left" vertical="center" wrapText="1"/>
    </xf>
    <xf numFmtId="0" fontId="19" fillId="12" borderId="31" xfId="0" applyFont="1" applyFill="1" applyBorder="1" applyAlignment="1">
      <alignment horizontal="left" vertical="center" wrapText="1"/>
    </xf>
    <xf numFmtId="0" fontId="18" fillId="7" borderId="31" xfId="0" applyFont="1" applyFill="1" applyBorder="1" applyAlignment="1">
      <alignment horizontal="left" vertical="center" wrapText="1"/>
    </xf>
    <xf numFmtId="0" fontId="18" fillId="8" borderId="31"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18" fillId="13" borderId="26" xfId="0" applyFont="1" applyFill="1" applyBorder="1" applyAlignment="1">
      <alignment horizontal="left" vertical="center" wrapText="1"/>
    </xf>
    <xf numFmtId="2" fontId="4" fillId="10" borderId="27" xfId="0" applyNumberFormat="1" applyFont="1" applyFill="1" applyBorder="1" applyAlignment="1">
      <alignment vertical="center" shrinkToFit="1"/>
    </xf>
    <xf numFmtId="2" fontId="4" fillId="10" borderId="27" xfId="0" applyNumberFormat="1" applyFont="1" applyFill="1" applyBorder="1" applyAlignment="1">
      <alignment horizontal="center" vertical="center" shrinkToFit="1"/>
    </xf>
    <xf numFmtId="2" fontId="4" fillId="11" borderId="27" xfId="0" applyNumberFormat="1" applyFont="1" applyFill="1" applyBorder="1" applyAlignment="1">
      <alignment vertical="center" shrinkToFit="1"/>
    </xf>
    <xf numFmtId="2" fontId="4" fillId="11" borderId="27" xfId="0" applyNumberFormat="1" applyFont="1" applyFill="1" applyBorder="1" applyAlignment="1">
      <alignment horizontal="center" vertical="center" shrinkToFit="1"/>
    </xf>
    <xf numFmtId="2" fontId="4" fillId="11" borderId="30" xfId="0" applyNumberFormat="1" applyFont="1" applyFill="1" applyBorder="1" applyAlignment="1">
      <alignment vertical="center" shrinkToFit="1"/>
    </xf>
    <xf numFmtId="2" fontId="4" fillId="11" borderId="30" xfId="0" applyNumberFormat="1" applyFont="1" applyFill="1" applyBorder="1" applyAlignment="1">
      <alignment horizontal="center" vertical="center" shrinkToFit="1"/>
    </xf>
    <xf numFmtId="0" fontId="17" fillId="13" borderId="22" xfId="0" applyFont="1" applyFill="1" applyBorder="1" applyAlignment="1">
      <alignment horizontal="left" vertical="center" wrapText="1"/>
    </xf>
    <xf numFmtId="0" fontId="17" fillId="13" borderId="25" xfId="0" applyFont="1" applyFill="1" applyBorder="1" applyAlignment="1">
      <alignment vertical="center" wrapText="1"/>
    </xf>
    <xf numFmtId="168" fontId="18" fillId="13" borderId="36" xfId="0" applyNumberFormat="1" applyFont="1" applyFill="1" applyBorder="1" applyAlignment="1">
      <alignment vertical="center" shrinkToFit="1"/>
    </xf>
    <xf numFmtId="168" fontId="18" fillId="4" borderId="36" xfId="0" applyNumberFormat="1" applyFont="1" applyFill="1" applyBorder="1" applyAlignment="1">
      <alignment vertical="center" shrinkToFit="1"/>
    </xf>
    <xf numFmtId="164" fontId="18" fillId="13" borderId="36" xfId="0" applyNumberFormat="1" applyFont="1" applyFill="1" applyBorder="1" applyAlignment="1">
      <alignment vertical="center" shrinkToFit="1"/>
    </xf>
    <xf numFmtId="164" fontId="18" fillId="4" borderId="36" xfId="0" applyNumberFormat="1" applyFont="1" applyFill="1" applyBorder="1" applyAlignment="1">
      <alignment vertical="center" shrinkToFit="1"/>
    </xf>
    <xf numFmtId="0" fontId="17" fillId="4" borderId="28" xfId="0" applyFont="1" applyFill="1" applyBorder="1" applyAlignment="1">
      <alignment horizontal="left" vertical="center" wrapText="1"/>
    </xf>
    <xf numFmtId="8" fontId="18" fillId="13" borderId="22" xfId="0" applyNumberFormat="1" applyFont="1" applyFill="1" applyBorder="1" applyAlignment="1">
      <alignment horizontal="right" vertical="center" wrapText="1"/>
    </xf>
    <xf numFmtId="0" fontId="18" fillId="4" borderId="24" xfId="0" applyFont="1" applyFill="1" applyBorder="1" applyAlignment="1">
      <alignment vertical="center" wrapText="1"/>
    </xf>
    <xf numFmtId="8" fontId="18" fillId="4" borderId="22" xfId="0" applyNumberFormat="1" applyFont="1" applyFill="1" applyBorder="1" applyAlignment="1">
      <alignment vertical="center" wrapText="1"/>
    </xf>
    <xf numFmtId="164" fontId="18" fillId="4" borderId="22" xfId="0" applyNumberFormat="1" applyFont="1" applyFill="1" applyBorder="1" applyAlignment="1">
      <alignment horizontal="left" vertical="center" shrinkToFit="1"/>
    </xf>
    <xf numFmtId="0" fontId="19" fillId="12" borderId="34" xfId="0" applyFont="1" applyFill="1" applyBorder="1" applyAlignment="1">
      <alignment horizontal="left" vertical="center" wrapText="1"/>
    </xf>
    <xf numFmtId="0" fontId="19" fillId="12" borderId="24" xfId="0" applyFont="1" applyFill="1" applyBorder="1" applyAlignment="1">
      <alignment horizontal="left" vertical="center" wrapText="1"/>
    </xf>
    <xf numFmtId="10" fontId="18" fillId="4" borderId="28" xfId="0" applyNumberFormat="1" applyFont="1" applyFill="1" applyBorder="1" applyAlignment="1">
      <alignment vertical="center" wrapText="1"/>
    </xf>
    <xf numFmtId="0" fontId="22" fillId="0" borderId="0" xfId="0" applyFont="1" applyAlignment="1">
      <alignment vertical="center"/>
    </xf>
    <xf numFmtId="10" fontId="18" fillId="13" borderId="25" xfId="0" applyNumberFormat="1" applyFont="1" applyFill="1" applyBorder="1" applyAlignment="1">
      <alignment vertical="center" wrapText="1"/>
    </xf>
    <xf numFmtId="10" fontId="18" fillId="13" borderId="22" xfId="0" applyNumberFormat="1" applyFont="1" applyFill="1" applyBorder="1" applyAlignment="1">
      <alignment vertical="center" wrapText="1"/>
    </xf>
    <xf numFmtId="10" fontId="18" fillId="7" borderId="28" xfId="0" applyNumberFormat="1" applyFont="1" applyFill="1" applyBorder="1" applyAlignment="1">
      <alignment vertical="center" wrapText="1"/>
    </xf>
    <xf numFmtId="0" fontId="23" fillId="8" borderId="41" xfId="0" applyFont="1" applyFill="1" applyBorder="1" applyAlignment="1">
      <alignment vertical="center" wrapText="1"/>
    </xf>
    <xf numFmtId="10" fontId="23" fillId="8" borderId="41" xfId="0" applyNumberFormat="1" applyFont="1" applyFill="1" applyBorder="1" applyAlignment="1">
      <alignment vertical="center" wrapText="1"/>
    </xf>
    <xf numFmtId="0" fontId="10" fillId="6" borderId="15" xfId="2" applyFont="1" applyFill="1" applyBorder="1" applyAlignment="1">
      <alignment horizontal="center" vertical="center" wrapText="1"/>
    </xf>
    <xf numFmtId="0" fontId="10" fillId="6" borderId="0" xfId="2" applyFont="1" applyFill="1" applyBorder="1" applyAlignment="1">
      <alignment horizontal="center" vertical="center" wrapText="1"/>
    </xf>
    <xf numFmtId="0" fontId="7" fillId="10" borderId="25" xfId="0" applyFont="1" applyFill="1" applyBorder="1" applyAlignment="1">
      <alignment horizontal="left" vertical="top" wrapText="1"/>
    </xf>
    <xf numFmtId="0" fontId="12" fillId="2" borderId="15" xfId="2" applyFont="1" applyFill="1" applyBorder="1" applyAlignment="1">
      <alignment horizontal="center" vertical="center" wrapText="1"/>
    </xf>
    <xf numFmtId="0" fontId="12" fillId="2" borderId="0" xfId="2" applyFont="1" applyFill="1" applyBorder="1" applyAlignment="1">
      <alignment horizontal="center" vertical="center" wrapText="1"/>
    </xf>
    <xf numFmtId="2" fontId="13" fillId="3" borderId="4" xfId="2" applyNumberFormat="1" applyFont="1" applyFill="1" applyBorder="1" applyAlignment="1">
      <alignment horizontal="left" vertical="top" wrapText="1"/>
    </xf>
    <xf numFmtId="0" fontId="14" fillId="0" borderId="6" xfId="2" applyFont="1" applyBorder="1" applyAlignment="1">
      <alignment horizontal="left" vertical="top" wrapText="1"/>
    </xf>
    <xf numFmtId="0" fontId="14" fillId="0" borderId="9" xfId="2" applyFont="1" applyBorder="1" applyAlignment="1">
      <alignment horizontal="left" vertical="top" wrapText="1"/>
    </xf>
    <xf numFmtId="2" fontId="11" fillId="8" borderId="5" xfId="2" applyNumberFormat="1" applyFont="1" applyFill="1" applyBorder="1" applyAlignment="1">
      <alignment horizontal="left" vertical="top" wrapText="1"/>
    </xf>
    <xf numFmtId="0" fontId="14" fillId="8" borderId="7" xfId="2" applyFont="1" applyFill="1" applyBorder="1" applyAlignment="1">
      <alignment horizontal="left" vertical="top" wrapText="1"/>
    </xf>
    <xf numFmtId="0" fontId="14" fillId="8" borderId="8" xfId="2" applyFont="1" applyFill="1" applyBorder="1" applyAlignment="1">
      <alignment horizontal="left" vertical="top" wrapText="1"/>
    </xf>
    <xf numFmtId="2" fontId="13" fillId="8" borderId="4" xfId="2" applyNumberFormat="1" applyFont="1" applyFill="1" applyBorder="1" applyAlignment="1">
      <alignment horizontal="left" vertical="top" wrapText="1"/>
    </xf>
    <xf numFmtId="0" fontId="14" fillId="8" borderId="6" xfId="2" applyFont="1" applyFill="1" applyBorder="1" applyAlignment="1">
      <alignment horizontal="left" vertical="top" wrapText="1"/>
    </xf>
    <xf numFmtId="0" fontId="14" fillId="8" borderId="9" xfId="2" applyFont="1" applyFill="1" applyBorder="1" applyAlignment="1">
      <alignment horizontal="left" vertical="top" wrapText="1"/>
    </xf>
    <xf numFmtId="2" fontId="11" fillId="3" borderId="5" xfId="2" applyNumberFormat="1" applyFont="1" applyFill="1" applyBorder="1" applyAlignment="1">
      <alignment horizontal="left" vertical="top" wrapText="1"/>
    </xf>
    <xf numFmtId="0" fontId="14" fillId="0" borderId="7" xfId="2" applyFont="1" applyBorder="1" applyAlignment="1">
      <alignment horizontal="left" vertical="top" wrapText="1"/>
    </xf>
    <xf numFmtId="0" fontId="14" fillId="0" borderId="8" xfId="2" applyFont="1" applyBorder="1" applyAlignment="1">
      <alignment horizontal="left" vertical="top" wrapText="1"/>
    </xf>
    <xf numFmtId="2" fontId="11" fillId="3" borderId="7" xfId="2" applyNumberFormat="1" applyFont="1" applyFill="1" applyBorder="1" applyAlignment="1">
      <alignment horizontal="left" vertical="top" wrapText="1"/>
    </xf>
    <xf numFmtId="2" fontId="11" fillId="3" borderId="8" xfId="2" applyNumberFormat="1" applyFont="1" applyFill="1" applyBorder="1" applyAlignment="1">
      <alignment horizontal="left" vertical="top" wrapText="1"/>
    </xf>
    <xf numFmtId="2" fontId="11" fillId="8" borderId="8" xfId="2" applyNumberFormat="1" applyFont="1" applyFill="1" applyBorder="1" applyAlignment="1">
      <alignment horizontal="left" vertical="top" wrapText="1"/>
    </xf>
    <xf numFmtId="2" fontId="13" fillId="8" borderId="6" xfId="2" applyNumberFormat="1" applyFont="1" applyFill="1" applyBorder="1" applyAlignment="1">
      <alignment horizontal="left" vertical="top" wrapText="1"/>
    </xf>
    <xf numFmtId="2" fontId="13" fillId="8" borderId="9" xfId="2" applyNumberFormat="1" applyFont="1" applyFill="1" applyBorder="1" applyAlignment="1">
      <alignment horizontal="left" vertical="top" wrapText="1"/>
    </xf>
    <xf numFmtId="2" fontId="11" fillId="3" borderId="12" xfId="2" applyNumberFormat="1" applyFont="1" applyFill="1" applyBorder="1" applyAlignment="1">
      <alignment horizontal="left" vertical="top" wrapText="1"/>
    </xf>
    <xf numFmtId="2" fontId="11" fillId="8" borderId="10" xfId="2" applyNumberFormat="1" applyFont="1" applyFill="1" applyBorder="1" applyAlignment="1">
      <alignment horizontal="left" vertical="top" wrapText="1"/>
    </xf>
    <xf numFmtId="2" fontId="11" fillId="8" borderId="12" xfId="2" applyNumberFormat="1" applyFont="1" applyFill="1" applyBorder="1" applyAlignment="1">
      <alignment horizontal="left" vertical="top" wrapText="1"/>
    </xf>
    <xf numFmtId="0" fontId="8" fillId="0" borderId="0" xfId="2" applyFont="1" applyFill="1" applyBorder="1" applyAlignment="1">
      <alignment horizontal="left" vertical="top"/>
    </xf>
    <xf numFmtId="2" fontId="13" fillId="7" borderId="4" xfId="2" applyNumberFormat="1" applyFont="1" applyFill="1" applyBorder="1" applyAlignment="1">
      <alignment horizontal="left" vertical="top" wrapText="1"/>
    </xf>
    <xf numFmtId="2" fontId="13" fillId="7" borderId="6" xfId="2" applyNumberFormat="1" applyFont="1" applyFill="1" applyBorder="1" applyAlignment="1">
      <alignment horizontal="left" vertical="top" wrapText="1"/>
    </xf>
    <xf numFmtId="2" fontId="13" fillId="7" borderId="9" xfId="2" applyNumberFormat="1" applyFont="1" applyFill="1" applyBorder="1" applyAlignment="1">
      <alignment horizontal="left" vertical="top" wrapText="1"/>
    </xf>
    <xf numFmtId="0" fontId="19" fillId="12" borderId="33" xfId="0" applyFont="1" applyFill="1" applyBorder="1" applyAlignment="1">
      <alignment horizontal="left" vertical="center" wrapText="1"/>
    </xf>
    <xf numFmtId="0" fontId="19" fillId="12" borderId="0" xfId="0" applyFont="1" applyFill="1" applyBorder="1" applyAlignment="1">
      <alignment horizontal="left" vertical="center" wrapText="1"/>
    </xf>
    <xf numFmtId="0" fontId="19" fillId="12" borderId="31" xfId="0" applyFont="1" applyFill="1" applyBorder="1" applyAlignment="1">
      <alignment horizontal="left" vertical="center" wrapText="1"/>
    </xf>
    <xf numFmtId="0" fontId="18" fillId="13" borderId="36" xfId="0" applyFont="1" applyFill="1" applyBorder="1" applyAlignment="1">
      <alignment horizontal="left" vertical="center" wrapText="1"/>
    </xf>
    <xf numFmtId="168" fontId="18" fillId="13" borderId="36" xfId="0" applyNumberFormat="1" applyFont="1" applyFill="1" applyBorder="1" applyAlignment="1">
      <alignment horizontal="center" vertical="center" shrinkToFit="1"/>
    </xf>
    <xf numFmtId="168" fontId="18" fillId="4" borderId="36" xfId="0" applyNumberFormat="1" applyFont="1" applyFill="1" applyBorder="1" applyAlignment="1">
      <alignment horizontal="center" vertical="center" shrinkToFit="1"/>
    </xf>
    <xf numFmtId="0" fontId="18" fillId="4" borderId="30" xfId="0" applyFont="1" applyFill="1" applyBorder="1" applyAlignment="1">
      <alignment horizontal="left" vertical="center" wrapText="1"/>
    </xf>
    <xf numFmtId="0" fontId="18" fillId="4" borderId="28" xfId="0" applyFont="1" applyFill="1" applyBorder="1" applyAlignment="1">
      <alignment horizontal="left" vertical="center" wrapText="1"/>
    </xf>
    <xf numFmtId="168" fontId="18" fillId="13" borderId="36" xfId="0" applyNumberFormat="1" applyFont="1" applyFill="1" applyBorder="1" applyAlignment="1">
      <alignment horizontal="right" vertical="center" shrinkToFit="1"/>
    </xf>
    <xf numFmtId="0" fontId="18" fillId="4" borderId="27"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7" fillId="4" borderId="25"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18" fillId="13" borderId="25"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13" borderId="24" xfId="0" applyFont="1" applyFill="1" applyBorder="1" applyAlignment="1">
      <alignment horizontal="left" vertical="center" wrapText="1"/>
    </xf>
    <xf numFmtId="0" fontId="18" fillId="13" borderId="22" xfId="0" applyFont="1" applyFill="1" applyBorder="1" applyAlignment="1">
      <alignment horizontal="left" vertical="center" wrapText="1"/>
    </xf>
    <xf numFmtId="0" fontId="17" fillId="13" borderId="22" xfId="0" applyFont="1" applyFill="1" applyBorder="1" applyAlignment="1">
      <alignment horizontal="left" vertical="center" wrapText="1"/>
    </xf>
    <xf numFmtId="0" fontId="18" fillId="4" borderId="28" xfId="0" applyFont="1" applyFill="1" applyBorder="1" applyAlignment="1">
      <alignment horizontal="right" vertical="center" wrapText="1"/>
    </xf>
    <xf numFmtId="0" fontId="18" fillId="13" borderId="25" xfId="0" applyFont="1" applyFill="1" applyBorder="1" applyAlignment="1">
      <alignment horizontal="center" vertical="center" wrapText="1"/>
    </xf>
    <xf numFmtId="0" fontId="20" fillId="0" borderId="40" xfId="0" applyFont="1" applyBorder="1" applyAlignment="1">
      <alignment horizontal="left" vertical="center" wrapText="1"/>
    </xf>
    <xf numFmtId="0" fontId="20" fillId="0" borderId="0" xfId="0" applyFont="1" applyAlignment="1">
      <alignment horizontal="left" vertical="center" wrapText="1"/>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39" xfId="0" applyFont="1" applyFill="1" applyBorder="1" applyAlignment="1">
      <alignment horizontal="left" vertical="center" wrapText="1"/>
    </xf>
    <xf numFmtId="0" fontId="18" fillId="13" borderId="22"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9" fillId="12" borderId="24" xfId="0" applyFont="1" applyFill="1" applyBorder="1" applyAlignment="1">
      <alignment horizontal="left" vertical="center" wrapText="1"/>
    </xf>
    <xf numFmtId="0" fontId="19" fillId="12" borderId="23" xfId="0" applyFont="1" applyFill="1" applyBorder="1" applyAlignment="1">
      <alignment horizontal="left" vertical="center" wrapText="1"/>
    </xf>
    <xf numFmtId="0" fontId="19" fillId="12" borderId="22"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8" fillId="13" borderId="31" xfId="0" applyFont="1" applyFill="1" applyBorder="1" applyAlignment="1">
      <alignment horizontal="left" vertical="center" wrapText="1"/>
    </xf>
    <xf numFmtId="0" fontId="18" fillId="13" borderId="23" xfId="0" applyFont="1" applyFill="1" applyBorder="1" applyAlignment="1">
      <alignment horizontal="left" vertical="center" wrapText="1"/>
    </xf>
    <xf numFmtId="0" fontId="20" fillId="0" borderId="28" xfId="0" applyFont="1" applyBorder="1" applyAlignment="1">
      <alignment horizontal="left" vertical="center" wrapText="1"/>
    </xf>
    <xf numFmtId="0" fontId="18" fillId="13" borderId="30" xfId="0" applyFont="1" applyFill="1" applyBorder="1" applyAlignment="1">
      <alignment horizontal="left" vertical="center" wrapText="1"/>
    </xf>
    <xf numFmtId="0" fontId="18" fillId="13" borderId="28" xfId="0" applyFont="1" applyFill="1" applyBorder="1" applyAlignment="1">
      <alignment horizontal="left" vertical="center" wrapText="1"/>
    </xf>
    <xf numFmtId="0" fontId="18" fillId="4" borderId="22" xfId="0" applyFont="1" applyFill="1" applyBorder="1" applyAlignment="1">
      <alignment horizontal="right" vertical="center" wrapText="1"/>
    </xf>
    <xf numFmtId="0" fontId="18" fillId="13" borderId="29" xfId="0" applyFont="1" applyFill="1" applyBorder="1" applyAlignment="1">
      <alignment horizontal="left" vertical="center" wrapText="1"/>
    </xf>
    <xf numFmtId="0" fontId="18" fillId="14" borderId="29" xfId="0" applyFont="1" applyFill="1" applyBorder="1" applyAlignment="1">
      <alignment horizontal="left" vertical="center" wrapText="1"/>
    </xf>
    <xf numFmtId="0" fontId="18" fillId="14" borderId="31" xfId="0" applyFont="1" applyFill="1" applyBorder="1" applyAlignment="1">
      <alignment horizontal="left" vertical="center" wrapText="1"/>
    </xf>
    <xf numFmtId="0" fontId="19" fillId="12" borderId="24" xfId="0" applyFont="1" applyFill="1" applyBorder="1" applyAlignment="1">
      <alignment horizontal="center" vertical="center" wrapText="1"/>
    </xf>
    <xf numFmtId="0" fontId="19" fillId="12" borderId="23" xfId="0" applyFont="1" applyFill="1" applyBorder="1" applyAlignment="1">
      <alignment horizontal="center" vertical="center" wrapText="1"/>
    </xf>
    <xf numFmtId="0" fontId="19" fillId="12" borderId="22" xfId="0" applyFont="1" applyFill="1" applyBorder="1" applyAlignment="1">
      <alignment horizontal="center" vertical="center" wrapText="1"/>
    </xf>
    <xf numFmtId="0" fontId="18" fillId="13" borderId="33" xfId="0" applyFont="1" applyFill="1" applyBorder="1" applyAlignment="1">
      <alignment horizontal="left" vertical="center" wrapText="1"/>
    </xf>
    <xf numFmtId="0" fontId="18" fillId="13" borderId="0" xfId="0" applyFont="1" applyFill="1" applyBorder="1" applyAlignment="1">
      <alignment horizontal="left" vertical="center" wrapText="1"/>
    </xf>
    <xf numFmtId="0" fontId="18" fillId="13" borderId="24"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21" fillId="4" borderId="32" xfId="0" applyFont="1" applyFill="1" applyBorder="1" applyAlignment="1">
      <alignment horizontal="left" vertical="center" wrapText="1"/>
    </xf>
    <xf numFmtId="0" fontId="21" fillId="4" borderId="34" xfId="0" applyFont="1" applyFill="1" applyBorder="1" applyAlignment="1">
      <alignment horizontal="left" vertical="center" wrapText="1"/>
    </xf>
    <xf numFmtId="0" fontId="18" fillId="13" borderId="32" xfId="0" applyFont="1" applyFill="1" applyBorder="1" applyAlignment="1">
      <alignment horizontal="left" vertical="center" wrapText="1"/>
    </xf>
    <xf numFmtId="0" fontId="18" fillId="13" borderId="34" xfId="0" applyFont="1" applyFill="1" applyBorder="1" applyAlignment="1">
      <alignment horizontal="left" vertical="center" wrapText="1"/>
    </xf>
    <xf numFmtId="0" fontId="18" fillId="4" borderId="32"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5" xfId="0" applyFont="1" applyFill="1" applyBorder="1" applyAlignment="1">
      <alignment horizontal="right" vertical="center" wrapText="1"/>
    </xf>
    <xf numFmtId="0" fontId="18" fillId="8" borderId="33" xfId="0" applyFont="1" applyFill="1" applyBorder="1" applyAlignment="1">
      <alignment horizontal="left" vertical="center" wrapText="1"/>
    </xf>
    <xf numFmtId="0" fontId="18" fillId="8" borderId="0" xfId="0" applyFont="1" applyFill="1" applyBorder="1" applyAlignment="1">
      <alignment horizontal="left" vertical="center" wrapText="1"/>
    </xf>
    <xf numFmtId="0" fontId="18" fillId="7" borderId="41" xfId="0" applyFont="1" applyFill="1" applyBorder="1" applyAlignment="1">
      <alignment horizontal="left" vertical="center" wrapText="1"/>
    </xf>
    <xf numFmtId="0" fontId="18" fillId="8" borderId="22" xfId="0" applyFont="1" applyFill="1" applyBorder="1" applyAlignment="1">
      <alignment horizontal="left" vertical="center" wrapText="1"/>
    </xf>
    <xf numFmtId="0" fontId="0" fillId="8" borderId="22" xfId="0" applyFill="1" applyBorder="1" applyAlignment="1">
      <alignment horizontal="left" vertical="center" wrapText="1"/>
    </xf>
    <xf numFmtId="0" fontId="18" fillId="7" borderId="27" xfId="0" applyFont="1" applyFill="1" applyBorder="1" applyAlignment="1">
      <alignment horizontal="left" vertical="center" wrapText="1"/>
    </xf>
    <xf numFmtId="0" fontId="18" fillId="7" borderId="25" xfId="0" applyFont="1" applyFill="1" applyBorder="1" applyAlignment="1">
      <alignment horizontal="left" vertical="center" wrapText="1"/>
    </xf>
    <xf numFmtId="0" fontId="18" fillId="8" borderId="27" xfId="0" applyFont="1" applyFill="1" applyBorder="1" applyAlignment="1">
      <alignment horizontal="left" vertical="center" wrapText="1"/>
    </xf>
    <xf numFmtId="0" fontId="18" fillId="8" borderId="25" xfId="0" applyFont="1" applyFill="1" applyBorder="1" applyAlignment="1">
      <alignment horizontal="left" vertical="center" wrapText="1"/>
    </xf>
    <xf numFmtId="0" fontId="0" fillId="8" borderId="25" xfId="0" applyFill="1" applyBorder="1" applyAlignment="1">
      <alignment horizontal="left" vertical="center" wrapText="1"/>
    </xf>
    <xf numFmtId="0" fontId="0" fillId="7" borderId="25" xfId="0" applyFill="1" applyBorder="1" applyAlignment="1">
      <alignment horizontal="left" vertical="center" wrapText="1"/>
    </xf>
    <xf numFmtId="0" fontId="18" fillId="8" borderId="42" xfId="0" applyFont="1" applyFill="1" applyBorder="1" applyAlignment="1">
      <alignment horizontal="center" vertical="center" wrapText="1"/>
    </xf>
    <xf numFmtId="0" fontId="18" fillId="8" borderId="30" xfId="0" applyFont="1" applyFill="1" applyBorder="1" applyAlignment="1">
      <alignment horizontal="left" vertical="center" wrapText="1"/>
    </xf>
    <xf numFmtId="0" fontId="0" fillId="8" borderId="28" xfId="0" applyFill="1" applyBorder="1" applyAlignment="1">
      <alignment horizontal="left" vertical="center" wrapText="1"/>
    </xf>
    <xf numFmtId="0" fontId="18" fillId="7" borderId="28" xfId="0" applyFont="1" applyFill="1" applyBorder="1" applyAlignment="1">
      <alignment horizontal="center" vertical="center" wrapText="1"/>
    </xf>
    <xf numFmtId="0" fontId="18" fillId="8" borderId="31" xfId="0" applyFont="1" applyFill="1" applyBorder="1" applyAlignment="1">
      <alignment horizontal="left" vertical="center" wrapText="1"/>
    </xf>
    <xf numFmtId="0" fontId="18" fillId="8" borderId="23" xfId="0" applyFont="1" applyFill="1" applyBorder="1" applyAlignment="1">
      <alignment horizontal="left" vertical="center" wrapText="1"/>
    </xf>
    <xf numFmtId="0" fontId="18" fillId="8" borderId="22"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8" borderId="25" xfId="0" applyFont="1" applyFill="1" applyBorder="1" applyAlignment="1">
      <alignment horizontal="center" vertical="center" wrapText="1"/>
    </xf>
    <xf numFmtId="0" fontId="18" fillId="8" borderId="24" xfId="0" applyFont="1" applyFill="1" applyBorder="1" applyAlignment="1">
      <alignment horizontal="left" vertical="center" wrapText="1"/>
    </xf>
    <xf numFmtId="0" fontId="18" fillId="8" borderId="41" xfId="0" applyFont="1" applyFill="1" applyBorder="1" applyAlignment="1">
      <alignment horizontal="left" vertical="center" wrapText="1"/>
    </xf>
    <xf numFmtId="0" fontId="18" fillId="7" borderId="33"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8" borderId="0"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8" fillId="7" borderId="42" xfId="0" applyFont="1" applyFill="1" applyBorder="1" applyAlignment="1">
      <alignment horizontal="center" vertical="center" wrapText="1"/>
    </xf>
    <xf numFmtId="0" fontId="18" fillId="7" borderId="24"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8" fillId="7" borderId="31"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18" fillId="8" borderId="29" xfId="0" applyFont="1" applyFill="1" applyBorder="1" applyAlignment="1">
      <alignment horizontal="left" vertical="center" wrapText="1"/>
    </xf>
    <xf numFmtId="2" fontId="13" fillId="8" borderId="5" xfId="2" applyNumberFormat="1" applyFont="1" applyFill="1" applyBorder="1" applyAlignment="1">
      <alignment horizontal="left" vertical="top" wrapText="1"/>
    </xf>
    <xf numFmtId="2" fontId="13" fillId="8" borderId="8" xfId="2" applyNumberFormat="1" applyFont="1" applyFill="1" applyBorder="1" applyAlignment="1">
      <alignment horizontal="left" vertical="top" wrapText="1"/>
    </xf>
    <xf numFmtId="2" fontId="13" fillId="3" borderId="5" xfId="2" applyNumberFormat="1" applyFont="1" applyFill="1" applyBorder="1" applyAlignment="1">
      <alignment horizontal="left" vertical="top" wrapText="1"/>
    </xf>
    <xf numFmtId="2" fontId="13" fillId="3" borderId="7" xfId="2" applyNumberFormat="1" applyFont="1" applyFill="1" applyBorder="1" applyAlignment="1">
      <alignment horizontal="left" vertical="top" wrapText="1"/>
    </xf>
    <xf numFmtId="2" fontId="13" fillId="3" borderId="8" xfId="2" applyNumberFormat="1" applyFont="1" applyFill="1" applyBorder="1" applyAlignment="1">
      <alignment horizontal="left" vertical="top" wrapText="1"/>
    </xf>
    <xf numFmtId="2" fontId="13" fillId="3" borderId="6" xfId="2" applyNumberFormat="1" applyFont="1" applyFill="1" applyBorder="1" applyAlignment="1">
      <alignment horizontal="left" vertical="top" wrapText="1"/>
    </xf>
    <xf numFmtId="2" fontId="13" fillId="3" borderId="9" xfId="2" applyNumberFormat="1" applyFont="1" applyFill="1" applyBorder="1" applyAlignment="1">
      <alignment horizontal="left" vertical="top" wrapText="1"/>
    </xf>
    <xf numFmtId="2" fontId="13" fillId="8" borderId="5" xfId="2" applyNumberFormat="1" applyFont="1" applyFill="1" applyBorder="1" applyAlignment="1">
      <alignment horizontal="left" vertical="top"/>
    </xf>
    <xf numFmtId="2" fontId="13" fillId="8" borderId="8" xfId="2" applyNumberFormat="1" applyFont="1" applyFill="1" applyBorder="1" applyAlignment="1">
      <alignment horizontal="left" vertical="top"/>
    </xf>
    <xf numFmtId="2" fontId="13" fillId="3" borderId="5" xfId="2" applyNumberFormat="1" applyFont="1" applyFill="1" applyBorder="1" applyAlignment="1">
      <alignment horizontal="left" vertical="top"/>
    </xf>
    <xf numFmtId="2" fontId="13" fillId="3" borderId="8" xfId="2" applyNumberFormat="1" applyFont="1" applyFill="1" applyBorder="1" applyAlignment="1">
      <alignment horizontal="left" vertical="top"/>
    </xf>
    <xf numFmtId="0" fontId="19" fillId="12" borderId="0" xfId="0" applyFont="1" applyFill="1" applyAlignment="1">
      <alignment horizontal="left" vertical="center" wrapText="1"/>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23" xfId="0" applyBorder="1" applyAlignment="1">
      <alignment horizontal="left" vertical="center" wrapText="1"/>
    </xf>
    <xf numFmtId="0" fontId="18" fillId="13" borderId="26"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14" fillId="8" borderId="0" xfId="2" applyFont="1" applyFill="1" applyBorder="1" applyAlignment="1">
      <alignment horizontal="left" vertical="top" wrapText="1"/>
    </xf>
    <xf numFmtId="2" fontId="13" fillId="3" borderId="10" xfId="2" applyNumberFormat="1" applyFont="1" applyFill="1" applyBorder="1" applyAlignment="1">
      <alignment horizontal="left" vertical="top" wrapText="1"/>
    </xf>
    <xf numFmtId="0" fontId="8" fillId="0" borderId="0" xfId="2" applyFont="1" applyFill="1" applyBorder="1" applyAlignment="1">
      <alignment horizontal="left" vertical="top" wrapText="1"/>
    </xf>
    <xf numFmtId="2" fontId="13" fillId="8" borderId="12" xfId="2" applyNumberFormat="1" applyFont="1" applyFill="1" applyBorder="1" applyAlignment="1">
      <alignment horizontal="left" vertical="top" wrapText="1"/>
    </xf>
    <xf numFmtId="2" fontId="13" fillId="8" borderId="10" xfId="2" applyNumberFormat="1" applyFont="1" applyFill="1" applyBorder="1" applyAlignment="1">
      <alignment horizontal="left" vertical="top" wrapText="1"/>
    </xf>
    <xf numFmtId="2" fontId="13" fillId="3" borderId="12" xfId="2" applyNumberFormat="1" applyFont="1" applyFill="1" applyBorder="1" applyAlignment="1">
      <alignment horizontal="left" vertical="top" wrapText="1"/>
    </xf>
    <xf numFmtId="0" fontId="0" fillId="0" borderId="0" xfId="0" applyAlignment="1">
      <alignment horizontal="left" vertical="center" wrapText="1"/>
    </xf>
    <xf numFmtId="0" fontId="20" fillId="0" borderId="0" xfId="0" applyFont="1" applyAlignment="1">
      <alignment horizontal="left" vertical="top" wrapText="1"/>
    </xf>
    <xf numFmtId="0" fontId="18" fillId="13" borderId="43" xfId="0" applyFont="1" applyFill="1" applyBorder="1" applyAlignment="1">
      <alignment horizontal="left" vertical="center" wrapText="1"/>
    </xf>
    <xf numFmtId="0" fontId="18" fillId="13" borderId="40" xfId="0" applyFont="1" applyFill="1" applyBorder="1" applyAlignment="1">
      <alignment horizontal="left" vertical="center" wrapText="1"/>
    </xf>
    <xf numFmtId="0" fontId="18" fillId="4" borderId="43" xfId="0" applyFont="1" applyFill="1" applyBorder="1" applyAlignment="1">
      <alignment horizontal="left" vertical="center" wrapText="1"/>
    </xf>
    <xf numFmtId="0" fontId="18" fillId="4" borderId="40" xfId="0" applyFont="1" applyFill="1" applyBorder="1" applyAlignment="1">
      <alignment horizontal="left" vertical="center" wrapText="1"/>
    </xf>
    <xf numFmtId="0" fontId="0" fillId="0" borderId="40" xfId="0" applyBorder="1" applyAlignment="1">
      <alignment horizontal="left" vertical="center" wrapText="1"/>
    </xf>
    <xf numFmtId="2" fontId="0" fillId="5" borderId="0" xfId="0" applyNumberFormat="1" applyFill="1"/>
    <xf numFmtId="172" fontId="0" fillId="5" borderId="0" xfId="11" applyNumberFormat="1" applyFont="1" applyFill="1"/>
    <xf numFmtId="175" fontId="0" fillId="5" borderId="0" xfId="1" applyNumberFormat="1" applyFont="1" applyFill="1"/>
  </cellXfs>
  <cellStyles count="12">
    <cellStyle name="Comma" xfId="11" builtinId="3"/>
    <cellStyle name="Comma 2" xfId="4" xr:uid="{98667625-DBDA-4A0A-90C2-7DF529AB6EBB}"/>
    <cellStyle name="Comma 3" xfId="10" xr:uid="{9C05FF41-9775-4764-B93B-A18C9AE210CB}"/>
    <cellStyle name="Currency 2" xfId="7" xr:uid="{34A927E8-CC7C-410D-89E5-31C7481B6499}"/>
    <cellStyle name="Normal" xfId="0" builtinId="0"/>
    <cellStyle name="Normal 2 2 3" xfId="8" xr:uid="{E725DB04-C979-40D4-A89F-86FBF4B4F1F1}"/>
    <cellStyle name="Normal 2 3" xfId="2" xr:uid="{FE533993-4DA5-4BB9-8C99-B66FEFD22501}"/>
    <cellStyle name="Normal 2 7" xfId="9" xr:uid="{CD3BD2EA-D2B2-459A-BB3C-2EC2BFDD112E}"/>
    <cellStyle name="Normal 9 3" xfId="6" xr:uid="{81C6FEAB-BF8E-4FAA-9136-C6C672CB379C}"/>
    <cellStyle name="Percent" xfId="1" builtinId="5"/>
    <cellStyle name="Percent 2" xfId="3" xr:uid="{B911DBBF-136D-4734-AB98-5D82DDF93A81}"/>
    <cellStyle name="Percent 3" xfId="5" xr:uid="{C30C90D4-6CAD-4F3B-89BE-8C9D5C9672D1}"/>
  </cellStyles>
  <dxfs count="0"/>
  <tableStyles count="0" defaultTableStyle="TableStyleMedium2" defaultPivotStyle="PivotStyleLight16"/>
  <colors>
    <mruColors>
      <color rgb="FFE5E5E5"/>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HPTRIM.1380\D13%20149663%20%20FINAL%20-%20United%20Energy%20STPIS%20Compliance%20Model%202012%20including%20amended%20telephone%20answering%20data%20-%202013102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IMDATA\TRIM\TEMP\HPTRIM.284\t0MZHKP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tilnsw-my.sharepoint.com/Coy1-Fin/Reg_Affairs/2014%20Determination/1-Substantive%20Reg%20Proposal%20(SRP)/2-%20SRP/PTRM%20SRP%20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y1-Fin/Reg_Affairs/CPI/CPI%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Inputs"/>
      <sheetName val="Actual Performance"/>
      <sheetName val="S-factor"/>
      <sheetName val="Customer numbers"/>
      <sheetName val="2011 - STPIS Exclusions"/>
      <sheetName val="2012 - STPIS Exclusions"/>
      <sheetName val="2011 - Major Event Days"/>
      <sheetName val="2012 - Major Event Days"/>
      <sheetName val="2011 - Daily Performance Data"/>
      <sheetName val="2012 - Telephone Answering"/>
      <sheetName val="2012 - Daily Performance Data"/>
      <sheetName val="2011 - Telephone Answering"/>
      <sheetName val="STPIS Performance Calculations"/>
    </sheetNames>
    <sheetDataSet>
      <sheetData sheetId="0">
        <row r="6">
          <cell r="D6">
            <v>0.05</v>
          </cell>
        </row>
        <row r="7">
          <cell r="D7">
            <v>-0.05</v>
          </cell>
        </row>
        <row r="9">
          <cell r="D9">
            <v>0.01</v>
          </cell>
        </row>
        <row r="10">
          <cell r="D10">
            <v>-0.01</v>
          </cell>
        </row>
        <row r="12">
          <cell r="D12">
            <v>5.0000000000000001E-3</v>
          </cell>
        </row>
        <row r="13">
          <cell r="D13">
            <v>-5.0000000000000001E-3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 1"/>
      <sheetName val="WORKING SHEET 2"/>
      <sheetName val="Contents"/>
      <sheetName val="1.1 Instructions"/>
      <sheetName val="1.3 Business &amp; other details  "/>
      <sheetName val="1.2 Definitions"/>
      <sheetName val="4. Outputs to PTRM "/>
      <sheetName val="2.Expenditure Summary"/>
      <sheetName val="2.1 Capex"/>
      <sheetName val="2.1.1 Repex"/>
      <sheetName val="2.1.2 Repex Age Profile"/>
      <sheetName val="2.1.2.1 Augex"/>
      <sheetName val="2.1.2.2 Augex model"/>
      <sheetName val="2.1.3 Connections"/>
      <sheetName val="2.1.4 Metering"/>
      <sheetName val="2.1.5 Public lighting"/>
      <sheetName val="2.1.6 Fee &amp; quoted - Dx"/>
      <sheetName val="2.1.7 Non-network"/>
      <sheetName val="2.2 Opex "/>
      <sheetName val="2.2.1 Veg. management zones"/>
      <sheetName val="2.2.2 Vegetation Management"/>
      <sheetName val="2.2.3 Maintenance"/>
      <sheetName val="2.2.4 Emergency Response"/>
      <sheetName val="2.2.5 Overheads"/>
      <sheetName val="3. Network Information"/>
      <sheetName val="3.1 Customer Numbers"/>
      <sheetName val="3.2 Energy Consumption"/>
      <sheetName val="3.3 Network Demand"/>
      <sheetName val="3.3.1  Demand - System level"/>
      <sheetName val="3.3.2 Demand - Terminal station"/>
      <sheetName val="3.3.3 Demand - Zone sub station"/>
      <sheetName val="3.3.4 Demand - Feeder"/>
      <sheetName val="3.3.5 Demand - Weather data"/>
      <sheetName val="3.4 Aging Asset Schedule"/>
      <sheetName val="3.5 Asset Capacity"/>
      <sheetName val="3.6 Material Projects"/>
      <sheetName val="3.7 Contributions"/>
      <sheetName val="3.8 Services -Indicative  Price"/>
      <sheetName val="3.9 Service standards (STIPIS)"/>
      <sheetName val="3.10 Daily Performance Data"/>
      <sheetName val="5.1 Regulatory obligations"/>
      <sheetName val="5.2 Major Projects"/>
      <sheetName val="5.3 Expenditure with other pers"/>
      <sheetName val="6. Other Templates"/>
      <sheetName val="6.1  Policies and Procedures"/>
      <sheetName val="6.2 Key Assumptions"/>
      <sheetName val="6.3 Confidentiality"/>
      <sheetName val="7. Incentive Schemes"/>
      <sheetName val="7.1 EBSS"/>
      <sheetName val="7.2 CESS"/>
      <sheetName val="7.3 Cost of Capital"/>
      <sheetName val="7.4 Shared Assets"/>
      <sheetName val="3.6 Consumption"/>
      <sheetName val="3.7 Pricing"/>
      <sheetName val="8.1 Revenue"/>
      <sheetName val="8.2 Assets (RAB)"/>
      <sheetName val="8.3 Operational data"/>
      <sheetName val="8.4 Physical assets"/>
      <sheetName val="8.5 Quality of services"/>
      <sheetName val="8.6 Environmental factors"/>
      <sheetName val="9. Assumptions"/>
      <sheetName val="10. Confidentiality"/>
    </sheetNames>
    <sheetDataSet>
      <sheetData sheetId="0"/>
      <sheetData sheetId="1"/>
      <sheetData sheetId="2"/>
      <sheetData sheetId="3"/>
      <sheetData sheetId="4"/>
      <sheetData sheetId="5"/>
      <sheetData sheetId="6">
        <row r="9">
          <cell r="D9" t="str">
            <v>Asset Class Name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Equity raising cost-capex"/>
      <sheetName val="X factor"/>
      <sheetName val="Chart2"/>
      <sheetName val="Chart3"/>
      <sheetName val="Chart4"/>
    </sheetNames>
    <sheetDataSet>
      <sheetData sheetId="0"/>
      <sheetData sheetId="1">
        <row r="186">
          <cell r="G186">
            <v>4.7800000000000002E-2</v>
          </cell>
        </row>
        <row r="187">
          <cell r="G187">
            <v>2.5000000000000001E-2</v>
          </cell>
        </row>
        <row r="188">
          <cell r="G188">
            <v>3.2000000000000008E-2</v>
          </cell>
        </row>
        <row r="189">
          <cell r="G189">
            <v>6.5000000000000002E-2</v>
          </cell>
        </row>
        <row r="190">
          <cell r="G190">
            <v>0.25</v>
          </cell>
        </row>
        <row r="191">
          <cell r="G191">
            <v>0.6</v>
          </cell>
        </row>
        <row r="192">
          <cell r="G192">
            <v>0.82</v>
          </cell>
        </row>
      </sheetData>
      <sheetData sheetId="2"/>
      <sheetData sheetId="3"/>
      <sheetData sheetId="4">
        <row r="70">
          <cell r="D70">
            <v>0.3000000000000026</v>
          </cell>
        </row>
      </sheetData>
      <sheetData sheetId="5"/>
      <sheetData sheetId="6"/>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of each index 1989-90 =100"/>
      <sheetName val="Base of each index 2011-12 =100"/>
      <sheetName val="Water modelling"/>
      <sheetName val="Water"/>
      <sheetName val="Electricity"/>
      <sheetName val="Method"/>
      <sheetName val="Inflators Electricity"/>
      <sheetName val="Inflators Water"/>
      <sheetName val="Inflators Water modelling"/>
    </sheetNames>
    <sheetDataSet>
      <sheetData sheetId="0"/>
      <sheetData sheetId="1"/>
      <sheetData sheetId="2"/>
      <sheetData sheetId="3"/>
      <sheetData sheetId="4"/>
      <sheetData sheetId="5"/>
      <sheetData sheetId="6">
        <row r="5">
          <cell r="T5">
            <v>8.6058519793459354E-3</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3:F13"/>
  <sheetViews>
    <sheetView tabSelected="1" workbookViewId="0">
      <selection activeCell="I7" sqref="I7"/>
    </sheetView>
  </sheetViews>
  <sheetFormatPr defaultRowHeight="15" x14ac:dyDescent="0.25"/>
  <cols>
    <col min="1" max="1" width="9.140625" style="90"/>
    <col min="2" max="2" width="10.7109375" style="90" bestFit="1" customWidth="1"/>
    <col min="3" max="6" width="11" style="90" customWidth="1"/>
    <col min="7" max="16384" width="9.140625" style="90"/>
  </cols>
  <sheetData>
    <row r="3" spans="2:6" x14ac:dyDescent="0.25">
      <c r="B3" s="90" t="s">
        <v>422</v>
      </c>
    </row>
    <row r="4" spans="2:6" x14ac:dyDescent="0.25">
      <c r="B4" s="98" t="s">
        <v>421</v>
      </c>
    </row>
    <row r="5" spans="2:6" ht="15.75" thickBot="1" x14ac:dyDescent="0.3"/>
    <row r="6" spans="2:6" ht="16.5" thickTop="1" thickBot="1" x14ac:dyDescent="0.3">
      <c r="B6" s="12"/>
      <c r="C6" s="12" t="s">
        <v>424</v>
      </c>
      <c r="D6" s="12" t="s">
        <v>425</v>
      </c>
      <c r="E6" s="12" t="s">
        <v>426</v>
      </c>
      <c r="F6" s="12" t="s">
        <v>427</v>
      </c>
    </row>
    <row r="7" spans="2:6" ht="16.5" thickTop="1" thickBot="1" x14ac:dyDescent="0.3">
      <c r="B7" s="13" t="s">
        <v>423</v>
      </c>
      <c r="C7" s="99">
        <v>-7.7679999999999997E-3</v>
      </c>
      <c r="D7" s="99">
        <v>-1.1492E-2</v>
      </c>
      <c r="E7" s="99">
        <v>-1.2093E-2</v>
      </c>
      <c r="F7" s="99">
        <v>-1.0087E-2</v>
      </c>
    </row>
    <row r="8" spans="2:6" ht="16.5" thickTop="1" thickBot="1" x14ac:dyDescent="0.3"/>
    <row r="9" spans="2:6" ht="16.5" thickTop="1" thickBot="1" x14ac:dyDescent="0.3">
      <c r="B9" s="13" t="s">
        <v>428</v>
      </c>
      <c r="C9" s="99">
        <v>1.8404907975460238E-2</v>
      </c>
      <c r="D9" s="99">
        <f>'[9]Inflators Electricity'!$T$5</f>
        <v>8.6058519793459354E-3</v>
      </c>
      <c r="E9" s="99"/>
      <c r="F9" s="99"/>
    </row>
    <row r="10" spans="2:6" ht="15.75" thickTop="1" x14ac:dyDescent="0.25"/>
    <row r="11" spans="2:6" x14ac:dyDescent="0.25">
      <c r="D11" s="395"/>
    </row>
    <row r="13" spans="2:6" x14ac:dyDescent="0.25">
      <c r="D13" s="394"/>
    </row>
  </sheetData>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004E-6F06-40A1-9494-E2C60D97D2EA}">
  <sheetPr>
    <tabColor theme="8" tint="0.39997558519241921"/>
    <pageSetUpPr fitToPage="1"/>
  </sheetPr>
  <dimension ref="B1:J31"/>
  <sheetViews>
    <sheetView showGridLines="0" zoomScale="80" zoomScaleNormal="80" workbookViewId="0">
      <pane xSplit="2" ySplit="5" topLeftCell="C6" activePane="bottomRight" state="frozen"/>
      <selection activeCell="M10" sqref="M10"/>
      <selection pane="topRight" activeCell="M10" sqref="M10"/>
      <selection pane="bottomLeft" activeCell="M10" sqref="M10"/>
      <selection pane="bottomRight" activeCell="I6" sqref="I6"/>
    </sheetView>
  </sheetViews>
  <sheetFormatPr defaultColWidth="9.140625" defaultRowHeight="12" x14ac:dyDescent="0.2"/>
  <cols>
    <col min="1" max="1" width="5.140625" style="6" customWidth="1"/>
    <col min="2" max="2" width="37" style="6" customWidth="1"/>
    <col min="3" max="3" width="48.85546875" style="6" customWidth="1"/>
    <col min="4" max="4" width="79.42578125" style="6" customWidth="1"/>
    <col min="5" max="5" width="15" style="6" customWidth="1"/>
    <col min="6" max="6" width="12.5703125" style="6" bestFit="1" customWidth="1"/>
    <col min="7" max="7" width="12.7109375" style="32" customWidth="1"/>
    <col min="8" max="8" width="12.7109375" style="6" customWidth="1"/>
    <col min="9" max="9" width="11.42578125" style="6" customWidth="1"/>
    <col min="10" max="16384" width="9.140625" style="6"/>
  </cols>
  <sheetData>
    <row r="1" spans="2:10" ht="18" customHeight="1" x14ac:dyDescent="0.2"/>
    <row r="2" spans="2:10" ht="18" customHeight="1" x14ac:dyDescent="0.2">
      <c r="B2" s="267" t="s">
        <v>390</v>
      </c>
      <c r="C2" s="267"/>
      <c r="D2" s="267"/>
      <c r="E2" s="267"/>
      <c r="F2" s="267"/>
      <c r="G2" s="33"/>
    </row>
    <row r="3" spans="2:10" ht="18" customHeight="1" x14ac:dyDescent="0.2"/>
    <row r="4" spans="2:10" ht="18" customHeight="1" thickBot="1" x14ac:dyDescent="0.25">
      <c r="B4" s="9"/>
      <c r="C4" s="9"/>
      <c r="D4" s="34"/>
      <c r="E4" s="5"/>
      <c r="F4" s="5"/>
      <c r="J4" s="1"/>
    </row>
    <row r="5" spans="2:10" ht="35.1" customHeight="1" thickTop="1" thickBot="1" x14ac:dyDescent="0.25">
      <c r="B5" s="35" t="s">
        <v>37</v>
      </c>
      <c r="C5" s="35" t="s">
        <v>38</v>
      </c>
      <c r="D5" s="35" t="s">
        <v>39</v>
      </c>
      <c r="E5" s="35" t="s">
        <v>40</v>
      </c>
      <c r="F5" s="35" t="s">
        <v>41</v>
      </c>
      <c r="G5" s="36" t="s">
        <v>35</v>
      </c>
      <c r="H5" s="36" t="s">
        <v>424</v>
      </c>
      <c r="I5" s="114" t="s">
        <v>425</v>
      </c>
    </row>
    <row r="6" spans="2:10" ht="35.1" customHeight="1" thickTop="1" thickBot="1" x14ac:dyDescent="0.25">
      <c r="B6" s="247" t="s">
        <v>315</v>
      </c>
      <c r="C6" s="37" t="s">
        <v>316</v>
      </c>
      <c r="D6" s="37" t="s">
        <v>317</v>
      </c>
      <c r="E6" s="38" t="s">
        <v>45</v>
      </c>
      <c r="F6" s="38" t="s">
        <v>46</v>
      </c>
      <c r="G6" s="39">
        <v>17.54</v>
      </c>
      <c r="H6" s="183">
        <f>G6*(1-HLOOKUP(H$5,Inputs!$C$6:$F$9,2,FALSE))*(1+HLOOKUP(H$5,Inputs!$C$6:$F$9,4,FALSE))</f>
        <v>18.001580487852763</v>
      </c>
      <c r="I6" s="183">
        <f>H6*(1-HLOOKUP(I$5,Inputs!$C$6:$F$9,2,FALSE))*(1+HLOOKUP(I$5,Inputs!$C$6:$F$9,4,FALSE))</f>
        <v>18.36515391631675</v>
      </c>
    </row>
    <row r="7" spans="2:10" ht="35.1" customHeight="1" thickTop="1" thickBot="1" x14ac:dyDescent="0.25">
      <c r="B7" s="368"/>
      <c r="C7" s="75" t="s">
        <v>318</v>
      </c>
      <c r="D7" s="75" t="s">
        <v>319</v>
      </c>
      <c r="E7" s="76" t="s">
        <v>45</v>
      </c>
      <c r="F7" s="76" t="s">
        <v>46</v>
      </c>
      <c r="G7" s="77">
        <v>17.54</v>
      </c>
      <c r="H7" s="77">
        <f>G7*(1-HLOOKUP(H$5,Inputs!$C$6:$F$9,2,FALSE))*(1+HLOOKUP(H$5,Inputs!$C$6:$F$9,4,FALSE))</f>
        <v>18.001580487852763</v>
      </c>
      <c r="I7" s="77">
        <f>H7*(1-HLOOKUP(I$5,Inputs!$C$6:$F$9,2,FALSE))*(1+HLOOKUP(I$5,Inputs!$C$6:$F$9,4,FALSE))</f>
        <v>18.36515391631675</v>
      </c>
    </row>
    <row r="8" spans="2:10" ht="35.1" customHeight="1" thickTop="1" thickBot="1" x14ac:dyDescent="0.25">
      <c r="B8" s="368"/>
      <c r="C8" s="37" t="s">
        <v>320</v>
      </c>
      <c r="D8" s="37" t="s">
        <v>321</v>
      </c>
      <c r="E8" s="40" t="s">
        <v>322</v>
      </c>
      <c r="F8" s="40" t="s">
        <v>46</v>
      </c>
      <c r="G8" s="39">
        <v>603.8212665736072</v>
      </c>
      <c r="H8" s="39">
        <f>G8*(1-HLOOKUP(H$5,Inputs!$C$6:$F$9,2,FALSE))*(1+HLOOKUP(H$5,Inputs!$C$6:$F$9,4,FALSE))</f>
        <v>619.71135293625935</v>
      </c>
      <c r="I8" s="39">
        <f>H8*(1-HLOOKUP(I$5,Inputs!$C$6:$F$9,2,FALSE))*(1+HLOOKUP(I$5,Inputs!$C$6:$F$9,4,FALSE))</f>
        <v>632.22750847033194</v>
      </c>
    </row>
    <row r="9" spans="2:10" ht="35.1" customHeight="1" thickTop="1" thickBot="1" x14ac:dyDescent="0.25">
      <c r="B9" s="368"/>
      <c r="C9" s="75" t="s">
        <v>323</v>
      </c>
      <c r="D9" s="75" t="s">
        <v>324</v>
      </c>
      <c r="E9" s="76" t="s">
        <v>322</v>
      </c>
      <c r="F9" s="76" t="s">
        <v>46</v>
      </c>
      <c r="G9" s="77">
        <v>390.70787837115762</v>
      </c>
      <c r="H9" s="77">
        <f>G9*(1-HLOOKUP(H$5,Inputs!$C$6:$F$9,2,FALSE))*(1+HLOOKUP(H$5,Inputs!$C$6:$F$9,4,FALSE))</f>
        <v>400.98969895875604</v>
      </c>
      <c r="I9" s="77">
        <f>H9*(1-HLOOKUP(I$5,Inputs!$C$6:$F$9,2,FALSE))*(1+HLOOKUP(I$5,Inputs!$C$6:$F$9,4,FALSE))</f>
        <v>409.08838783374421</v>
      </c>
    </row>
    <row r="10" spans="2:10" ht="35.1" customHeight="1" thickTop="1" thickBot="1" x14ac:dyDescent="0.25">
      <c r="B10" s="369"/>
      <c r="C10" s="37" t="s">
        <v>325</v>
      </c>
      <c r="D10" s="37" t="s">
        <v>326</v>
      </c>
      <c r="E10" s="40" t="s">
        <v>322</v>
      </c>
      <c r="F10" s="40" t="s">
        <v>46</v>
      </c>
      <c r="G10" s="39">
        <v>728.13740969170271</v>
      </c>
      <c r="H10" s="39">
        <f>G10*(1-HLOOKUP(H$5,Inputs!$C$6:$F$9,2,FALSE))*(1+HLOOKUP(H$5,Inputs!$C$6:$F$9,4,FALSE))</f>
        <v>747.29898442313618</v>
      </c>
      <c r="I10" s="39">
        <f>H10*(1-HLOOKUP(I$5,Inputs!$C$6:$F$9,2,FALSE))*(1+HLOOKUP(I$5,Inputs!$C$6:$F$9,4,FALSE))</f>
        <v>762.39199550834132</v>
      </c>
    </row>
    <row r="11" spans="2:10" ht="35.1" customHeight="1" thickTop="1" thickBot="1" x14ac:dyDescent="0.25">
      <c r="B11" s="253" t="s">
        <v>327</v>
      </c>
      <c r="C11" s="370" t="s">
        <v>328</v>
      </c>
      <c r="D11" s="75" t="s">
        <v>329</v>
      </c>
      <c r="E11" s="76" t="s">
        <v>45</v>
      </c>
      <c r="F11" s="76" t="s">
        <v>46</v>
      </c>
      <c r="G11" s="77">
        <v>369.20172743931408</v>
      </c>
      <c r="H11" s="77">
        <f>G11*(1-HLOOKUP(H$5,Inputs!$C$6:$F$9,2,FALSE))*(1+HLOOKUP(H$5,Inputs!$C$6:$F$9,4,FALSE))</f>
        <v>378.91759479778165</v>
      </c>
      <c r="I11" s="77">
        <f>H11*(1-HLOOKUP(I$5,Inputs!$C$6:$F$9,2,FALSE))*(1+HLOOKUP(I$5,Inputs!$C$6:$F$9,4,FALSE))</f>
        <v>386.5704988935592</v>
      </c>
    </row>
    <row r="12" spans="2:10" ht="35.1" customHeight="1" thickTop="1" thickBot="1" x14ac:dyDescent="0.25">
      <c r="B12" s="262"/>
      <c r="C12" s="371"/>
      <c r="D12" s="37" t="s">
        <v>330</v>
      </c>
      <c r="E12" s="40" t="s">
        <v>45</v>
      </c>
      <c r="F12" s="40" t="s">
        <v>46</v>
      </c>
      <c r="G12" s="39">
        <v>616.46191981210552</v>
      </c>
      <c r="H12" s="39">
        <f>G12*(1-HLOOKUP(H$5,Inputs!$C$6:$F$9,2,FALSE))*(1+HLOOKUP(H$5,Inputs!$C$6:$F$9,4,FALSE))</f>
        <v>632.68465605438155</v>
      </c>
      <c r="I12" s="39">
        <f>H12*(1-HLOOKUP(I$5,Inputs!$C$6:$F$9,2,FALSE))*(1+HLOOKUP(I$5,Inputs!$C$6:$F$9,4,FALSE))</f>
        <v>645.46283015378742</v>
      </c>
    </row>
    <row r="13" spans="2:10" ht="35.1" customHeight="1" thickTop="1" thickBot="1" x14ac:dyDescent="0.25">
      <c r="B13" s="262"/>
      <c r="C13" s="372" t="s">
        <v>331</v>
      </c>
      <c r="D13" s="75" t="s">
        <v>332</v>
      </c>
      <c r="E13" s="76" t="s">
        <v>45</v>
      </c>
      <c r="F13" s="76" t="s">
        <v>46</v>
      </c>
      <c r="G13" s="77">
        <v>369.20172743931408</v>
      </c>
      <c r="H13" s="77">
        <f>G13*(1-HLOOKUP(H$5,Inputs!$C$6:$F$9,2,FALSE))*(1+HLOOKUP(H$5,Inputs!$C$6:$F$9,4,FALSE))</f>
        <v>378.91759479778165</v>
      </c>
      <c r="I13" s="77">
        <f>H13*(1-HLOOKUP(I$5,Inputs!$C$6:$F$9,2,FALSE))*(1+HLOOKUP(I$5,Inputs!$C$6:$F$9,4,FALSE))</f>
        <v>386.5704988935592</v>
      </c>
    </row>
    <row r="14" spans="2:10" ht="35.1" customHeight="1" thickTop="1" thickBot="1" x14ac:dyDescent="0.25">
      <c r="B14" s="262"/>
      <c r="C14" s="373"/>
      <c r="D14" s="37" t="s">
        <v>333</v>
      </c>
      <c r="E14" s="40" t="s">
        <v>45</v>
      </c>
      <c r="F14" s="40" t="s">
        <v>46</v>
      </c>
      <c r="G14" s="39">
        <v>616.46191981210552</v>
      </c>
      <c r="H14" s="39">
        <f>G14*(1-HLOOKUP(H$5,Inputs!$C$6:$F$9,2,FALSE))*(1+HLOOKUP(H$5,Inputs!$C$6:$F$9,4,FALSE))</f>
        <v>632.68465605438155</v>
      </c>
      <c r="I14" s="39">
        <f>H14*(1-HLOOKUP(I$5,Inputs!$C$6:$F$9,2,FALSE))*(1+HLOOKUP(I$5,Inputs!$C$6:$F$9,4,FALSE))</f>
        <v>645.46283015378742</v>
      </c>
    </row>
    <row r="15" spans="2:10" ht="35.1" customHeight="1" thickTop="1" thickBot="1" x14ac:dyDescent="0.25">
      <c r="B15" s="262"/>
      <c r="C15" s="363" t="s">
        <v>334</v>
      </c>
      <c r="D15" s="75" t="s">
        <v>335</v>
      </c>
      <c r="E15" s="76" t="s">
        <v>45</v>
      </c>
      <c r="F15" s="76" t="s">
        <v>46</v>
      </c>
      <c r="G15" s="77">
        <v>293.49438133619367</v>
      </c>
      <c r="H15" s="77">
        <f>G15*(1-HLOOKUP(H$5,Inputs!$C$6:$F$9,2,FALSE))*(1+HLOOKUP(H$5,Inputs!$C$6:$F$9,4,FALSE))</f>
        <v>301.21794346385644</v>
      </c>
      <c r="I15" s="77">
        <f>H15*(1-HLOOKUP(I$5,Inputs!$C$6:$F$9,2,FALSE))*(1+HLOOKUP(I$5,Inputs!$C$6:$F$9,4,FALSE))</f>
        <v>307.30156709312195</v>
      </c>
    </row>
    <row r="16" spans="2:10" ht="35.1" customHeight="1" thickTop="1" thickBot="1" x14ac:dyDescent="0.25">
      <c r="B16" s="262"/>
      <c r="C16" s="364"/>
      <c r="D16" s="37" t="s">
        <v>336</v>
      </c>
      <c r="E16" s="40" t="s">
        <v>45</v>
      </c>
      <c r="F16" s="40" t="s">
        <v>46</v>
      </c>
      <c r="G16" s="39">
        <v>487.00235797576954</v>
      </c>
      <c r="H16" s="39">
        <f>G16*(1-HLOOKUP(H$5,Inputs!$C$6:$F$9,2,FALSE))*(1+HLOOKUP(H$5,Inputs!$C$6:$F$9,4,FALSE))</f>
        <v>499.81825227336941</v>
      </c>
      <c r="I16" s="39">
        <f>H16*(1-HLOOKUP(I$5,Inputs!$C$6:$F$9,2,FALSE))*(1+HLOOKUP(I$5,Inputs!$C$6:$F$9,4,FALSE))</f>
        <v>509.91295677503967</v>
      </c>
    </row>
    <row r="17" spans="2:9" ht="35.1" customHeight="1" thickTop="1" thickBot="1" x14ac:dyDescent="0.25">
      <c r="B17" s="262"/>
      <c r="C17" s="365" t="s">
        <v>337</v>
      </c>
      <c r="D17" s="75" t="s">
        <v>338</v>
      </c>
      <c r="E17" s="76" t="s">
        <v>45</v>
      </c>
      <c r="F17" s="76" t="s">
        <v>46</v>
      </c>
      <c r="G17" s="77">
        <v>293.49438133619367</v>
      </c>
      <c r="H17" s="77">
        <f>G17*(1-HLOOKUP(H$5,Inputs!$C$6:$F$9,2,FALSE))*(1+HLOOKUP(H$5,Inputs!$C$6:$F$9,4,FALSE))</f>
        <v>301.21794346385644</v>
      </c>
      <c r="I17" s="77">
        <f>H17*(1-HLOOKUP(I$5,Inputs!$C$6:$F$9,2,FALSE))*(1+HLOOKUP(I$5,Inputs!$C$6:$F$9,4,FALSE))</f>
        <v>307.30156709312195</v>
      </c>
    </row>
    <row r="18" spans="2:9" ht="35.1" customHeight="1" thickTop="1" thickBot="1" x14ac:dyDescent="0.25">
      <c r="B18" s="263"/>
      <c r="C18" s="367"/>
      <c r="D18" s="37" t="s">
        <v>339</v>
      </c>
      <c r="E18" s="40" t="s">
        <v>45</v>
      </c>
      <c r="F18" s="40" t="s">
        <v>46</v>
      </c>
      <c r="G18" s="39">
        <v>487.00235797576954</v>
      </c>
      <c r="H18" s="39">
        <f>G18*(1-HLOOKUP(H$5,Inputs!$C$6:$F$9,2,FALSE))*(1+HLOOKUP(H$5,Inputs!$C$6:$F$9,4,FALSE))</f>
        <v>499.81825227336941</v>
      </c>
      <c r="I18" s="39">
        <f>H18*(1-HLOOKUP(I$5,Inputs!$C$6:$F$9,2,FALSE))*(1+HLOOKUP(I$5,Inputs!$C$6:$F$9,4,FALSE))</f>
        <v>509.91295677503967</v>
      </c>
    </row>
    <row r="19" spans="2:9" ht="35.1" customHeight="1" thickTop="1" thickBot="1" x14ac:dyDescent="0.25">
      <c r="B19" s="41" t="s">
        <v>340</v>
      </c>
      <c r="C19" s="75" t="s">
        <v>341</v>
      </c>
      <c r="D19" s="37" t="s">
        <v>342</v>
      </c>
      <c r="E19" s="40" t="s">
        <v>118</v>
      </c>
      <c r="F19" s="40" t="s">
        <v>46</v>
      </c>
      <c r="G19" s="39">
        <v>26.184919206200018</v>
      </c>
      <c r="H19" s="39">
        <f>G19*(1-HLOOKUP(H$5,Inputs!$C$6:$F$9,2,FALSE))*(1+HLOOKUP(H$5,Inputs!$C$6:$F$9,4,FALSE))</f>
        <v>26.873998327156858</v>
      </c>
      <c r="I19" s="39">
        <f>H19*(1-HLOOKUP(I$5,Inputs!$C$6:$F$9,2,FALSE))*(1+HLOOKUP(I$5,Inputs!$C$6:$F$9,4,FALSE))</f>
        <v>27.416765764434547</v>
      </c>
    </row>
    <row r="20" spans="2:9" ht="35.1" customHeight="1" thickTop="1" thickBot="1" x14ac:dyDescent="0.25">
      <c r="B20" s="253" t="s">
        <v>343</v>
      </c>
      <c r="C20" s="37" t="s">
        <v>404</v>
      </c>
      <c r="D20" s="75" t="s">
        <v>344</v>
      </c>
      <c r="E20" s="76" t="s">
        <v>45</v>
      </c>
      <c r="F20" s="76" t="s">
        <v>46</v>
      </c>
      <c r="G20" s="77">
        <v>457.09148813420234</v>
      </c>
      <c r="H20" s="77">
        <f>G20*(1-HLOOKUP(H$5,Inputs!$C$6:$F$9,2,FALSE))*(1+HLOOKUP(H$5,Inputs!$C$6:$F$9,4,FALSE))</f>
        <v>469.12025165109685</v>
      </c>
      <c r="I20" s="77">
        <f>H20*(1-HLOOKUP(I$5,Inputs!$C$6:$F$9,2,FALSE))*(1+HLOOKUP(I$5,Inputs!$C$6:$F$9,4,FALSE))</f>
        <v>478.59495629549014</v>
      </c>
    </row>
    <row r="21" spans="2:9" ht="35.1" customHeight="1" thickTop="1" thickBot="1" x14ac:dyDescent="0.25">
      <c r="B21" s="262"/>
      <c r="C21" s="363" t="s">
        <v>345</v>
      </c>
      <c r="D21" s="37" t="s">
        <v>346</v>
      </c>
      <c r="E21" s="40" t="s">
        <v>45</v>
      </c>
      <c r="F21" s="40" t="s">
        <v>46</v>
      </c>
      <c r="G21" s="39">
        <v>402.95738125582619</v>
      </c>
      <c r="H21" s="39">
        <f>G21*(1-HLOOKUP(H$5,Inputs!$C$6:$F$9,2,FALSE))*(1+HLOOKUP(H$5,Inputs!$C$6:$F$9,4,FALSE))</f>
        <v>413.5615582583311</v>
      </c>
      <c r="I21" s="39">
        <f>H21*(1-HLOOKUP(I$5,Inputs!$C$6:$F$9,2,FALSE))*(1+HLOOKUP(I$5,Inputs!$C$6:$F$9,4,FALSE))</f>
        <v>421.91415783803757</v>
      </c>
    </row>
    <row r="22" spans="2:9" ht="35.1" customHeight="1" thickTop="1" thickBot="1" x14ac:dyDescent="0.25">
      <c r="B22" s="262"/>
      <c r="C22" s="364"/>
      <c r="D22" s="75" t="s">
        <v>347</v>
      </c>
      <c r="E22" s="76" t="s">
        <v>45</v>
      </c>
      <c r="F22" s="76" t="s">
        <v>46</v>
      </c>
      <c r="G22" s="77">
        <v>655.59279520193911</v>
      </c>
      <c r="H22" s="77">
        <f>G22*(1-HLOOKUP(H$5,Inputs!$C$6:$F$9,2,FALSE))*(1+HLOOKUP(H$5,Inputs!$C$6:$F$9,4,FALSE))</f>
        <v>672.84529475963973</v>
      </c>
      <c r="I22" s="77">
        <f>H22*(1-HLOOKUP(I$5,Inputs!$C$6:$F$9,2,FALSE))*(1+HLOOKUP(I$5,Inputs!$C$6:$F$9,4,FALSE))</f>
        <v>686.43458325609686</v>
      </c>
    </row>
    <row r="23" spans="2:9" ht="35.1" customHeight="1" thickTop="1" thickBot="1" x14ac:dyDescent="0.25">
      <c r="B23" s="262"/>
      <c r="C23" s="365" t="s">
        <v>348</v>
      </c>
      <c r="D23" s="37" t="s">
        <v>349</v>
      </c>
      <c r="E23" s="40" t="s">
        <v>45</v>
      </c>
      <c r="F23" s="40" t="s">
        <v>46</v>
      </c>
      <c r="G23" s="39">
        <v>343.58629053621007</v>
      </c>
      <c r="H23" s="39">
        <f>G23*(1-HLOOKUP(H$5,Inputs!$C$6:$F$9,2,FALSE))*(1+HLOOKUP(H$5,Inputs!$C$6:$F$9,4,FALSE))</f>
        <v>352.62806520013396</v>
      </c>
      <c r="I23" s="39">
        <f>H23*(1-HLOOKUP(I$5,Inputs!$C$6:$F$9,2,FALSE))*(1+HLOOKUP(I$5,Inputs!$C$6:$F$9,4,FALSE))</f>
        <v>359.75000622769801</v>
      </c>
    </row>
    <row r="24" spans="2:9" ht="35.1" customHeight="1" thickTop="1" thickBot="1" x14ac:dyDescent="0.25">
      <c r="B24" s="262"/>
      <c r="C24" s="366"/>
      <c r="D24" s="75" t="s">
        <v>350</v>
      </c>
      <c r="E24" s="76" t="s">
        <v>45</v>
      </c>
      <c r="F24" s="76" t="s">
        <v>46</v>
      </c>
      <c r="G24" s="77">
        <v>580.09603976235826</v>
      </c>
      <c r="H24" s="77">
        <f>G24*(1-HLOOKUP(H$5,Inputs!$C$6:$F$9,2,FALSE))*(1+HLOOKUP(H$5,Inputs!$C$6:$F$9,4,FALSE))</f>
        <v>595.36177596731625</v>
      </c>
      <c r="I24" s="77">
        <f>H24*(1-HLOOKUP(I$5,Inputs!$C$6:$F$9,2,FALSE))*(1+HLOOKUP(I$5,Inputs!$C$6:$F$9,4,FALSE))</f>
        <v>607.38614917226391</v>
      </c>
    </row>
    <row r="25" spans="2:9" ht="35.1" customHeight="1" thickTop="1" thickBot="1" x14ac:dyDescent="0.25">
      <c r="B25" s="262"/>
      <c r="C25" s="366"/>
      <c r="D25" s="37" t="s">
        <v>351</v>
      </c>
      <c r="E25" s="40" t="s">
        <v>45</v>
      </c>
      <c r="F25" s="40" t="s">
        <v>51</v>
      </c>
      <c r="G25" s="39">
        <v>151.41469220624091</v>
      </c>
      <c r="H25" s="39">
        <f>G25*(1-HLOOKUP(H$5,Inputs!$C$6:$F$9,2,FALSE))*(1+HLOOKUP(H$5,Inputs!$C$6:$F$9,4,FALSE))</f>
        <v>155.39930266785052</v>
      </c>
      <c r="I25" s="39">
        <f>H25*(1-HLOOKUP(I$5,Inputs!$C$6:$F$9,2,FALSE))*(1+HLOOKUP(I$5,Inputs!$C$6:$F$9,4,FALSE))</f>
        <v>158.5378636008746</v>
      </c>
    </row>
    <row r="26" spans="2:9" ht="35.1" customHeight="1" thickTop="1" thickBot="1" x14ac:dyDescent="0.25">
      <c r="B26" s="262"/>
      <c r="C26" s="367"/>
      <c r="D26" s="75" t="s">
        <v>352</v>
      </c>
      <c r="E26" s="76" t="s">
        <v>45</v>
      </c>
      <c r="F26" s="76" t="s">
        <v>51</v>
      </c>
      <c r="G26" s="77">
        <v>258.91912367267196</v>
      </c>
      <c r="H26" s="77">
        <f>G26*(1-HLOOKUP(H$5,Inputs!$C$6:$F$9,2,FALSE))*(1+HLOOKUP(H$5,Inputs!$C$6:$F$9,4,FALSE))</f>
        <v>265.73280756202439</v>
      </c>
      <c r="I26" s="77">
        <f>H26*(1-HLOOKUP(I$5,Inputs!$C$6:$F$9,2,FALSE))*(1+HLOOKUP(I$5,Inputs!$C$6:$F$9,4,FALSE))</f>
        <v>271.09974675749561</v>
      </c>
    </row>
    <row r="27" spans="2:9" ht="35.1" customHeight="1" thickTop="1" thickBot="1" x14ac:dyDescent="0.25">
      <c r="B27" s="262"/>
      <c r="C27" s="75" t="s">
        <v>353</v>
      </c>
      <c r="D27" s="37" t="s">
        <v>354</v>
      </c>
      <c r="E27" s="40" t="s">
        <v>45</v>
      </c>
      <c r="F27" s="40" t="s">
        <v>46</v>
      </c>
      <c r="G27" s="39">
        <v>40.756906123728193</v>
      </c>
      <c r="H27" s="39">
        <f>G27*(1-HLOOKUP(H$5,Inputs!$C$6:$F$9,2,FALSE))*(1+HLOOKUP(H$5,Inputs!$C$6:$F$9,4,FALSE))</f>
        <v>41.829459864432849</v>
      </c>
      <c r="I27" s="39">
        <f>H27*(1-HLOOKUP(I$5,Inputs!$C$6:$F$9,2,FALSE))*(1+HLOOKUP(I$5,Inputs!$C$6:$F$9,4,FALSE))</f>
        <v>42.674279025948742</v>
      </c>
    </row>
    <row r="28" spans="2:9" ht="35.1" customHeight="1" thickTop="1" thickBot="1" x14ac:dyDescent="0.25">
      <c r="B28" s="262"/>
      <c r="C28" s="365" t="s">
        <v>355</v>
      </c>
      <c r="D28" s="75" t="s">
        <v>356</v>
      </c>
      <c r="E28" s="76" t="s">
        <v>45</v>
      </c>
      <c r="F28" s="76" t="s">
        <v>46</v>
      </c>
      <c r="G28" s="77">
        <v>305.73261748464978</v>
      </c>
      <c r="H28" s="77">
        <f>G28*(1-HLOOKUP(H$5,Inputs!$C$6:$F$9,2,FALSE))*(1+HLOOKUP(H$5,Inputs!$C$6:$F$9,4,FALSE))</f>
        <v>313.77823953317125</v>
      </c>
      <c r="I28" s="77">
        <f>H28*(1-HLOOKUP(I$5,Inputs!$C$6:$F$9,2,FALSE))*(1+HLOOKUP(I$5,Inputs!$C$6:$F$9,4,FALSE))</f>
        <v>320.11554032747927</v>
      </c>
    </row>
    <row r="29" spans="2:9" ht="35.1" customHeight="1" thickTop="1" thickBot="1" x14ac:dyDescent="0.25">
      <c r="B29" s="263"/>
      <c r="C29" s="367"/>
      <c r="D29" s="37" t="s">
        <v>357</v>
      </c>
      <c r="E29" s="40" t="s">
        <v>45</v>
      </c>
      <c r="F29" s="40" t="s">
        <v>46</v>
      </c>
      <c r="G29" s="39">
        <v>397.11138423111618</v>
      </c>
      <c r="H29" s="39">
        <f>G29*(1-HLOOKUP(H$5,Inputs!$C$6:$F$9,2,FALSE))*(1+HLOOKUP(H$5,Inputs!$C$6:$F$9,4,FALSE))</f>
        <v>407.56171869321906</v>
      </c>
      <c r="I29" s="39">
        <f>H29*(1-HLOOKUP(I$5,Inputs!$C$6:$F$9,2,FALSE))*(1+HLOOKUP(I$5,Inputs!$C$6:$F$9,4,FALSE))</f>
        <v>415.79314101060714</v>
      </c>
    </row>
    <row r="30" spans="2:9" s="42" customFormat="1" ht="35.1" customHeight="1" thickTop="1" thickBot="1" x14ac:dyDescent="0.3">
      <c r="B30" s="41" t="s">
        <v>358</v>
      </c>
      <c r="C30" s="75" t="s">
        <v>359</v>
      </c>
      <c r="D30" s="75" t="s">
        <v>360</v>
      </c>
      <c r="E30" s="76" t="s">
        <v>118</v>
      </c>
      <c r="F30" s="76" t="s">
        <v>46</v>
      </c>
      <c r="G30" s="77">
        <v>26.184919206200018</v>
      </c>
      <c r="H30" s="77">
        <f>G30*(1-HLOOKUP(H$5,Inputs!$C$6:$F$9,2,FALSE))*(1+HLOOKUP(H$5,Inputs!$C$6:$F$9,4,FALSE))</f>
        <v>26.873998327156858</v>
      </c>
      <c r="I30" s="77">
        <f>H30*(1-HLOOKUP(I$5,Inputs!$C$6:$F$9,2,FALSE))*(1+HLOOKUP(I$5,Inputs!$C$6:$F$9,4,FALSE))</f>
        <v>27.416765764434547</v>
      </c>
    </row>
    <row r="31" spans="2:9" ht="12.75" thickTop="1" x14ac:dyDescent="0.2"/>
  </sheetData>
  <mergeCells count="11">
    <mergeCell ref="B20:B29"/>
    <mergeCell ref="C21:C22"/>
    <mergeCell ref="C23:C26"/>
    <mergeCell ref="C28:C29"/>
    <mergeCell ref="B2:F2"/>
    <mergeCell ref="B6:B10"/>
    <mergeCell ref="B11:B18"/>
    <mergeCell ref="C11:C12"/>
    <mergeCell ref="C13:C14"/>
    <mergeCell ref="C15:C16"/>
    <mergeCell ref="C17:C18"/>
  </mergeCells>
  <phoneticPr fontId="16" type="noConversion"/>
  <pageMargins left="0.70866141732283472" right="0.70866141732283472" top="0.74803149606299213" bottom="0.74803149606299213" header="0.31496062992125984" footer="0.31496062992125984"/>
  <pageSetup paperSize="9" scale="41" fitToHeight="0" orientation="portrait" horizontalDpi="1200" verticalDpi="1200" r:id="rId1"/>
  <headerFooter>
    <oddFooter>&amp;F&amp;RPage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E318-F2B2-470F-8899-71F703D7DC79}">
  <sheetPr>
    <tabColor theme="8" tint="0.79998168889431442"/>
  </sheetPr>
  <dimension ref="A1:J25"/>
  <sheetViews>
    <sheetView workbookViewId="0">
      <selection activeCell="H11" sqref="H11:H14"/>
    </sheetView>
  </sheetViews>
  <sheetFormatPr defaultRowHeight="15" x14ac:dyDescent="0.25"/>
  <cols>
    <col min="1" max="1" width="9.140625" style="90"/>
    <col min="2" max="2" width="56.140625" style="90" customWidth="1"/>
    <col min="3" max="3" width="12.42578125" style="90" customWidth="1"/>
    <col min="4" max="4" width="10.28515625" style="90" customWidth="1"/>
    <col min="5" max="5" width="10.140625" style="90" customWidth="1"/>
    <col min="6" max="6" width="7.140625" style="90" customWidth="1"/>
    <col min="7" max="7" width="7.5703125" style="90" bestFit="1" customWidth="1"/>
    <col min="8" max="8" width="8.85546875" style="90" customWidth="1"/>
    <col min="9" max="9" width="6.5703125" style="90" customWidth="1"/>
    <col min="10" max="10" width="19.42578125" style="90" customWidth="1"/>
    <col min="11" max="16384" width="9.140625" style="90"/>
  </cols>
  <sheetData>
    <row r="1" spans="1:10" x14ac:dyDescent="0.25">
      <c r="A1" s="127" t="s">
        <v>638</v>
      </c>
      <c r="C1" s="126" t="str">
        <f>'EE ANS Fees Pricelist'!$I$5</f>
        <v>2021-22</v>
      </c>
    </row>
    <row r="2" spans="1:10" x14ac:dyDescent="0.25">
      <c r="B2" s="236" t="s">
        <v>623</v>
      </c>
    </row>
    <row r="3" spans="1:10" x14ac:dyDescent="0.25">
      <c r="B3" s="374" t="s">
        <v>556</v>
      </c>
      <c r="C3" s="374"/>
      <c r="D3" s="374"/>
      <c r="E3" s="374"/>
      <c r="F3" s="374"/>
      <c r="G3" s="374"/>
      <c r="H3" s="374"/>
      <c r="I3" s="374"/>
      <c r="J3" s="374"/>
    </row>
    <row r="4" spans="1:10" x14ac:dyDescent="0.25">
      <c r="B4" s="293" t="s">
        <v>557</v>
      </c>
      <c r="C4" s="293"/>
      <c r="D4" s="293"/>
      <c r="E4" s="293"/>
      <c r="F4" s="293"/>
      <c r="G4" s="293"/>
      <c r="H4" s="293"/>
      <c r="I4" s="293"/>
      <c r="J4" s="293"/>
    </row>
    <row r="5" spans="1:10" x14ac:dyDescent="0.25">
      <c r="B5" s="206" t="s">
        <v>316</v>
      </c>
      <c r="C5" s="154">
        <f>'EE Meter Fees Pricelist'!$I$6</f>
        <v>18.36515391631675</v>
      </c>
      <c r="D5" s="119" t="s">
        <v>480</v>
      </c>
      <c r="E5" s="119"/>
      <c r="F5" s="119"/>
      <c r="G5" s="119"/>
      <c r="H5" s="119"/>
      <c r="I5" s="119"/>
      <c r="J5" s="119"/>
    </row>
    <row r="6" spans="1:10" x14ac:dyDescent="0.25">
      <c r="B6" s="214" t="s">
        <v>318</v>
      </c>
      <c r="C6" s="148">
        <f>'EE Meter Fees Pricelist'!$I$7</f>
        <v>18.36515391631675</v>
      </c>
      <c r="D6" s="132" t="s">
        <v>480</v>
      </c>
      <c r="E6" s="132"/>
      <c r="F6" s="132"/>
      <c r="G6" s="132"/>
      <c r="H6" s="132"/>
      <c r="I6" s="132"/>
      <c r="J6" s="132"/>
    </row>
    <row r="7" spans="1:10" x14ac:dyDescent="0.25">
      <c r="B7" s="215" t="s">
        <v>320</v>
      </c>
      <c r="C7" s="185">
        <f>'EE Meter Fees Pricelist'!$I$8</f>
        <v>632.22750847033194</v>
      </c>
      <c r="D7" s="136" t="s">
        <v>564</v>
      </c>
      <c r="E7" s="136"/>
      <c r="F7" s="136"/>
      <c r="G7" s="136"/>
      <c r="H7" s="136"/>
      <c r="I7" s="136"/>
      <c r="J7" s="136"/>
    </row>
    <row r="8" spans="1:10" x14ac:dyDescent="0.25">
      <c r="B8" s="214" t="s">
        <v>323</v>
      </c>
      <c r="C8" s="148">
        <f>'EE Meter Fees Pricelist'!$I$9</f>
        <v>409.08838783374421</v>
      </c>
      <c r="D8" s="132" t="s">
        <v>564</v>
      </c>
      <c r="E8" s="132"/>
      <c r="F8" s="132"/>
      <c r="G8" s="132"/>
      <c r="H8" s="132"/>
      <c r="I8" s="132"/>
      <c r="J8" s="132"/>
    </row>
    <row r="9" spans="1:10" x14ac:dyDescent="0.25">
      <c r="B9" s="207" t="s">
        <v>616</v>
      </c>
      <c r="C9" s="186">
        <f>'EE Meter Fees Pricelist'!$I$10</f>
        <v>762.39199550834132</v>
      </c>
      <c r="D9" s="118" t="s">
        <v>564</v>
      </c>
      <c r="E9" s="118"/>
      <c r="F9" s="118"/>
      <c r="G9" s="118"/>
      <c r="H9" s="118"/>
      <c r="I9" s="118"/>
      <c r="J9" s="118"/>
    </row>
    <row r="10" spans="1:10" x14ac:dyDescent="0.25">
      <c r="B10" s="293" t="s">
        <v>558</v>
      </c>
      <c r="C10" s="293"/>
      <c r="D10" s="293"/>
      <c r="E10" s="293"/>
      <c r="F10" s="293"/>
      <c r="G10" s="293"/>
      <c r="H10" s="293"/>
      <c r="I10" s="293"/>
      <c r="J10" s="293"/>
    </row>
    <row r="11" spans="1:10" ht="15" customHeight="1" x14ac:dyDescent="0.25">
      <c r="B11" s="206" t="s">
        <v>328</v>
      </c>
      <c r="C11" s="155" t="s">
        <v>453</v>
      </c>
      <c r="D11" s="144">
        <f>'EE Meter Fees Pricelist'!$I$11</f>
        <v>386.5704988935592</v>
      </c>
      <c r="E11" s="288" t="s">
        <v>480</v>
      </c>
      <c r="F11" s="377"/>
      <c r="G11" s="155" t="s">
        <v>454</v>
      </c>
      <c r="H11" s="144">
        <f>'EE Meter Fees Pricelist'!$I$12</f>
        <v>645.46283015378742</v>
      </c>
      <c r="I11" s="119" t="s">
        <v>480</v>
      </c>
      <c r="J11" s="119"/>
    </row>
    <row r="12" spans="1:10" ht="15" customHeight="1" x14ac:dyDescent="0.25">
      <c r="B12" s="214" t="s">
        <v>331</v>
      </c>
      <c r="C12" s="142" t="s">
        <v>453</v>
      </c>
      <c r="D12" s="134">
        <f>'EE Meter Fees Pricelist'!$I$13</f>
        <v>386.5704988935592</v>
      </c>
      <c r="E12" s="281" t="s">
        <v>480</v>
      </c>
      <c r="F12" s="375"/>
      <c r="G12" s="142" t="s">
        <v>454</v>
      </c>
      <c r="H12" s="134">
        <f>'EE Meter Fees Pricelist'!$I$14</f>
        <v>645.46283015378742</v>
      </c>
      <c r="I12" s="132" t="s">
        <v>480</v>
      </c>
      <c r="J12" s="132"/>
    </row>
    <row r="13" spans="1:10" ht="22.5" x14ac:dyDescent="0.25">
      <c r="B13" s="215" t="s">
        <v>334</v>
      </c>
      <c r="C13" s="140" t="s">
        <v>486</v>
      </c>
      <c r="D13" s="138">
        <f>'EE Meter Fees Pricelist'!$I$15</f>
        <v>307.30156709312195</v>
      </c>
      <c r="E13" s="284" t="s">
        <v>480</v>
      </c>
      <c r="F13" s="375"/>
      <c r="G13" s="140" t="s">
        <v>454</v>
      </c>
      <c r="H13" s="138">
        <f>'EE Meter Fees Pricelist'!$I$16</f>
        <v>509.91295677503967</v>
      </c>
      <c r="I13" s="136" t="s">
        <v>480</v>
      </c>
      <c r="J13" s="136"/>
    </row>
    <row r="14" spans="1:10" ht="22.5" x14ac:dyDescent="0.25">
      <c r="B14" s="203" t="s">
        <v>337</v>
      </c>
      <c r="C14" s="149" t="s">
        <v>486</v>
      </c>
      <c r="D14" s="187">
        <f>'EE Meter Fees Pricelist'!$I$17</f>
        <v>307.30156709312195</v>
      </c>
      <c r="E14" s="278" t="s">
        <v>480</v>
      </c>
      <c r="F14" s="376"/>
      <c r="G14" s="149" t="s">
        <v>454</v>
      </c>
      <c r="H14" s="187">
        <f>'EE Meter Fees Pricelist'!$I$18</f>
        <v>509.91295677503967</v>
      </c>
      <c r="I14" s="150" t="s">
        <v>480</v>
      </c>
      <c r="J14" s="150"/>
    </row>
    <row r="15" spans="1:10" x14ac:dyDescent="0.25">
      <c r="B15" s="293" t="s">
        <v>559</v>
      </c>
      <c r="C15" s="293"/>
      <c r="D15" s="293"/>
      <c r="E15" s="293"/>
      <c r="F15" s="293"/>
      <c r="G15" s="293"/>
      <c r="H15" s="293"/>
      <c r="I15" s="293"/>
      <c r="J15" s="293"/>
    </row>
    <row r="16" spans="1:10" ht="15" customHeight="1" x14ac:dyDescent="0.25">
      <c r="B16" s="204" t="s">
        <v>617</v>
      </c>
      <c r="C16" s="151">
        <f>'EE Meter Fees Pricelist'!$I$19</f>
        <v>27.416765764434547</v>
      </c>
      <c r="D16" s="286" t="s">
        <v>565</v>
      </c>
      <c r="E16" s="286"/>
      <c r="F16" s="152"/>
      <c r="G16" s="152"/>
      <c r="H16" s="152"/>
      <c r="I16" s="152"/>
      <c r="J16" s="152"/>
    </row>
    <row r="17" spans="2:10" x14ac:dyDescent="0.25">
      <c r="B17" s="293" t="s">
        <v>560</v>
      </c>
      <c r="C17" s="293"/>
      <c r="D17" s="293"/>
      <c r="E17" s="293"/>
      <c r="F17" s="293"/>
      <c r="G17" s="293"/>
      <c r="H17" s="293"/>
      <c r="I17" s="293"/>
      <c r="J17" s="293"/>
    </row>
    <row r="18" spans="2:10" ht="22.5" x14ac:dyDescent="0.25">
      <c r="B18" s="206" t="s">
        <v>618</v>
      </c>
      <c r="C18" s="154">
        <f>'EE Meter Fees Pricelist'!$I$20</f>
        <v>478.59495629549014</v>
      </c>
      <c r="D18" s="119" t="s">
        <v>480</v>
      </c>
      <c r="E18" s="119"/>
      <c r="F18" s="119"/>
      <c r="G18" s="119"/>
      <c r="H18" s="119"/>
      <c r="I18" s="119"/>
      <c r="J18" s="119"/>
    </row>
    <row r="19" spans="2:10" ht="15" customHeight="1" x14ac:dyDescent="0.25">
      <c r="B19" s="214" t="s">
        <v>619</v>
      </c>
      <c r="C19" s="142" t="s">
        <v>453</v>
      </c>
      <c r="D19" s="134">
        <f>'EE Meter Fees Pricelist'!$I$21</f>
        <v>421.91415783803757</v>
      </c>
      <c r="E19" s="281" t="s">
        <v>480</v>
      </c>
      <c r="F19" s="379"/>
      <c r="G19" s="142" t="s">
        <v>454</v>
      </c>
      <c r="H19" s="134">
        <f>'EE Meter Fees Pricelist'!$I$22</f>
        <v>686.43458325609686</v>
      </c>
      <c r="I19" s="132" t="s">
        <v>480</v>
      </c>
      <c r="J19" s="132"/>
    </row>
    <row r="20" spans="2:10" ht="22.5" customHeight="1" x14ac:dyDescent="0.25">
      <c r="B20" s="312" t="s">
        <v>620</v>
      </c>
      <c r="C20" s="283" t="s">
        <v>561</v>
      </c>
      <c r="D20" s="378"/>
      <c r="E20" s="140" t="s">
        <v>453</v>
      </c>
      <c r="F20" s="138">
        <f>'EE Meter Fees Pricelist'!$I$23</f>
        <v>359.75000622769801</v>
      </c>
      <c r="G20" s="143" t="s">
        <v>480</v>
      </c>
      <c r="H20" s="201" t="s">
        <v>454</v>
      </c>
      <c r="I20" s="188">
        <f>'EE Meter Fees Pricelist'!$I$24</f>
        <v>607.38614917226391</v>
      </c>
      <c r="J20" s="200" t="s">
        <v>480</v>
      </c>
    </row>
    <row r="21" spans="2:10" ht="24" customHeight="1" x14ac:dyDescent="0.25">
      <c r="B21" s="307"/>
      <c r="C21" s="280" t="s">
        <v>562</v>
      </c>
      <c r="D21" s="379"/>
      <c r="E21" s="142" t="s">
        <v>453</v>
      </c>
      <c r="F21" s="281" t="s">
        <v>10</v>
      </c>
      <c r="G21" s="379"/>
      <c r="H21" s="202" t="s">
        <v>454</v>
      </c>
      <c r="I21" s="281" t="s">
        <v>10</v>
      </c>
      <c r="J21" s="281"/>
    </row>
    <row r="22" spans="2:10" ht="15" customHeight="1" x14ac:dyDescent="0.25">
      <c r="B22" s="214" t="s">
        <v>621</v>
      </c>
      <c r="C22" s="148">
        <f>'EE Meter Fees Pricelist'!$I$27</f>
        <v>42.674279025948742</v>
      </c>
      <c r="D22" s="132" t="s">
        <v>480</v>
      </c>
      <c r="E22" s="132"/>
      <c r="F22" s="132"/>
      <c r="G22" s="132"/>
      <c r="H22" s="132"/>
      <c r="I22" s="132"/>
      <c r="J22" s="132"/>
    </row>
    <row r="23" spans="2:10" ht="22.5" customHeight="1" x14ac:dyDescent="0.25">
      <c r="B23" s="207" t="s">
        <v>622</v>
      </c>
      <c r="C23" s="139" t="s">
        <v>453</v>
      </c>
      <c r="D23" s="165">
        <f>'EE Meter Fees Pricelist'!$I$28</f>
        <v>320.11554032747927</v>
      </c>
      <c r="E23" s="310" t="s">
        <v>480</v>
      </c>
      <c r="F23" s="312"/>
      <c r="G23" s="139" t="s">
        <v>454</v>
      </c>
      <c r="H23" s="165">
        <f>'EE Meter Fees Pricelist'!$I$29</f>
        <v>415.79314101060714</v>
      </c>
      <c r="I23" s="118" t="s">
        <v>480</v>
      </c>
      <c r="J23" s="118"/>
    </row>
    <row r="24" spans="2:10" x14ac:dyDescent="0.25">
      <c r="B24" s="293" t="s">
        <v>563</v>
      </c>
      <c r="C24" s="293"/>
      <c r="D24" s="293"/>
      <c r="E24" s="293"/>
      <c r="F24" s="293"/>
      <c r="G24" s="293"/>
      <c r="H24" s="293"/>
      <c r="I24" s="293"/>
      <c r="J24" s="293"/>
    </row>
    <row r="25" spans="2:10" ht="15" customHeight="1" x14ac:dyDescent="0.25">
      <c r="B25" s="205" t="s">
        <v>359</v>
      </c>
      <c r="C25" s="164">
        <f>'EE Meter Fees Pricelist'!$I$30</f>
        <v>27.416765764434547</v>
      </c>
      <c r="D25" s="319" t="s">
        <v>565</v>
      </c>
      <c r="E25" s="319"/>
      <c r="F25" s="120"/>
      <c r="G25" s="120"/>
      <c r="H25" s="120"/>
      <c r="I25" s="120"/>
      <c r="J25" s="120"/>
    </row>
  </sheetData>
  <mergeCells count="19">
    <mergeCell ref="D25:E25"/>
    <mergeCell ref="B24:J24"/>
    <mergeCell ref="C21:D21"/>
    <mergeCell ref="I21:J21"/>
    <mergeCell ref="F21:G21"/>
    <mergeCell ref="E23:F23"/>
    <mergeCell ref="B17:J17"/>
    <mergeCell ref="B20:B21"/>
    <mergeCell ref="C20:D20"/>
    <mergeCell ref="E19:F19"/>
    <mergeCell ref="B15:J15"/>
    <mergeCell ref="D16:E16"/>
    <mergeCell ref="B3:J3"/>
    <mergeCell ref="B4:J4"/>
    <mergeCell ref="E13:F13"/>
    <mergeCell ref="E14:F14"/>
    <mergeCell ref="B10:J10"/>
    <mergeCell ref="E11:F11"/>
    <mergeCell ref="E12:F1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F2A8-033F-4E69-9A83-EB379C72F452}">
  <sheetPr>
    <tabColor theme="7" tint="0.39997558519241921"/>
    <pageSetUpPr fitToPage="1"/>
  </sheetPr>
  <dimension ref="B1:I71"/>
  <sheetViews>
    <sheetView showGridLines="0" zoomScale="90" zoomScaleNormal="90" zoomScaleSheetLayoutView="90" workbookViewId="0">
      <pane xSplit="2" ySplit="5" topLeftCell="C6" activePane="bottomRight" state="frozen"/>
      <selection pane="topRight" activeCell="C1" sqref="C1"/>
      <selection pane="bottomLeft" activeCell="A6" sqref="A6"/>
      <selection pane="bottomRight" activeCell="L16" sqref="L16"/>
    </sheetView>
  </sheetViews>
  <sheetFormatPr defaultColWidth="9.140625" defaultRowHeight="12" x14ac:dyDescent="0.2"/>
  <cols>
    <col min="1" max="1" width="3.42578125" style="6" customWidth="1"/>
    <col min="2" max="2" width="35.85546875" style="6" customWidth="1"/>
    <col min="3" max="3" width="57.5703125" style="27" customWidth="1"/>
    <col min="4" max="4" width="39.85546875" style="6" bestFit="1" customWidth="1"/>
    <col min="5" max="6" width="15.42578125" style="6" customWidth="1"/>
    <col min="7" max="7" width="7.85546875" style="32" bestFit="1" customWidth="1"/>
    <col min="8" max="8" width="8" style="6" bestFit="1" customWidth="1"/>
    <col min="9" max="16384" width="9.140625" style="6"/>
  </cols>
  <sheetData>
    <row r="1" spans="2:9" ht="18" customHeight="1" x14ac:dyDescent="0.2"/>
    <row r="2" spans="2:9" ht="18" customHeight="1" x14ac:dyDescent="0.2">
      <c r="B2" s="382" t="s">
        <v>391</v>
      </c>
      <c r="C2" s="382"/>
      <c r="D2" s="382"/>
      <c r="E2" s="382"/>
      <c r="F2" s="55"/>
      <c r="G2" s="33"/>
    </row>
    <row r="3" spans="2:9" ht="18" customHeight="1" x14ac:dyDescent="0.2">
      <c r="B3" s="382"/>
      <c r="C3" s="382"/>
      <c r="D3" s="382"/>
      <c r="E3" s="382"/>
      <c r="G3" s="33"/>
    </row>
    <row r="4" spans="2:9" ht="18" customHeight="1" thickBot="1" x14ac:dyDescent="0.25">
      <c r="B4" s="9"/>
      <c r="C4" s="10"/>
      <c r="D4" s="34"/>
      <c r="E4" s="5"/>
      <c r="F4" s="5"/>
      <c r="G4" s="33"/>
    </row>
    <row r="5" spans="2:9" ht="35.1" customHeight="1" thickTop="1" thickBot="1" x14ac:dyDescent="0.25">
      <c r="B5" s="35" t="s">
        <v>37</v>
      </c>
      <c r="C5" s="35" t="s">
        <v>38</v>
      </c>
      <c r="D5" s="35" t="s">
        <v>39</v>
      </c>
      <c r="E5" s="35" t="s">
        <v>40</v>
      </c>
      <c r="F5" s="35" t="s">
        <v>41</v>
      </c>
      <c r="G5" s="36" t="s">
        <v>35</v>
      </c>
      <c r="H5" s="36" t="s">
        <v>424</v>
      </c>
      <c r="I5" s="114" t="s">
        <v>425</v>
      </c>
    </row>
    <row r="6" spans="2:9" ht="34.9" customHeight="1" thickTop="1" thickBot="1" x14ac:dyDescent="0.25">
      <c r="B6" s="247" t="s">
        <v>361</v>
      </c>
      <c r="C6" s="365" t="s">
        <v>362</v>
      </c>
      <c r="D6" s="37" t="s">
        <v>36</v>
      </c>
      <c r="E6" s="40" t="s">
        <v>45</v>
      </c>
      <c r="F6" s="40" t="s">
        <v>51</v>
      </c>
      <c r="G6" s="39">
        <v>104.73967682480007</v>
      </c>
      <c r="H6" s="39">
        <f>G6*(1-HLOOKUP(H$5,Inputs!$C$6:$F$9,2,FALSE))*(1+HLOOKUP(H$5,Inputs!$C$6:$F$9,4,FALSE))</f>
        <v>107.49599330862743</v>
      </c>
      <c r="I6" s="39">
        <f>H6*(1-HLOOKUP(I$5,Inputs!$C$6:$F$9,2,FALSE))*(1+HLOOKUP(I$5,Inputs!$C$6:$F$9,4,FALSE))</f>
        <v>109.66706305773819</v>
      </c>
    </row>
    <row r="7" spans="2:9" ht="35.1" customHeight="1" thickTop="1" thickBot="1" x14ac:dyDescent="0.25">
      <c r="B7" s="248"/>
      <c r="C7" s="257"/>
      <c r="D7" s="75" t="s">
        <v>31</v>
      </c>
      <c r="E7" s="76" t="s">
        <v>45</v>
      </c>
      <c r="F7" s="76" t="s">
        <v>51</v>
      </c>
      <c r="G7" s="77">
        <v>104.73967682480007</v>
      </c>
      <c r="H7" s="77">
        <f>G7*(1-HLOOKUP(H$5,Inputs!$C$6:$F$9,2,FALSE))*(1+HLOOKUP(H$5,Inputs!$C$6:$F$9,4,FALSE))</f>
        <v>107.49599330862743</v>
      </c>
      <c r="I7" s="77">
        <f>H7*(1-HLOOKUP(I$5,Inputs!$C$6:$F$9,2,FALSE))*(1+HLOOKUP(I$5,Inputs!$C$6:$F$9,4,FALSE))</f>
        <v>109.66706305773819</v>
      </c>
    </row>
    <row r="8" spans="2:9" ht="35.1" customHeight="1" thickTop="1" thickBot="1" x14ac:dyDescent="0.25">
      <c r="B8" s="248"/>
      <c r="C8" s="257"/>
      <c r="D8" s="37" t="s">
        <v>34</v>
      </c>
      <c r="E8" s="40" t="s">
        <v>45</v>
      </c>
      <c r="F8" s="40" t="s">
        <v>51</v>
      </c>
      <c r="G8" s="39">
        <v>151.41469220624091</v>
      </c>
      <c r="H8" s="39">
        <f>G8*(1-HLOOKUP(H$5,Inputs!$C$6:$F$9,2,FALSE))*(1+HLOOKUP(H$5,Inputs!$C$6:$F$9,4,FALSE))</f>
        <v>155.39930266785052</v>
      </c>
      <c r="I8" s="39">
        <f>H8*(1-HLOOKUP(I$5,Inputs!$C$6:$F$9,2,FALSE))*(1+HLOOKUP(I$5,Inputs!$C$6:$F$9,4,FALSE))</f>
        <v>158.5378636008746</v>
      </c>
    </row>
    <row r="9" spans="2:9" ht="35.1" customHeight="1" thickTop="1" thickBot="1" x14ac:dyDescent="0.25">
      <c r="B9" s="248"/>
      <c r="C9" s="257"/>
      <c r="D9" s="75" t="s">
        <v>146</v>
      </c>
      <c r="E9" s="76" t="s">
        <v>45</v>
      </c>
      <c r="F9" s="76" t="s">
        <v>51</v>
      </c>
      <c r="G9" s="77">
        <v>157.10951523720007</v>
      </c>
      <c r="H9" s="77">
        <f>G9*(1-HLOOKUP(H$5,Inputs!$C$6:$F$9,2,FALSE))*(1+HLOOKUP(H$5,Inputs!$C$6:$F$9,4,FALSE))</f>
        <v>161.2439899629411</v>
      </c>
      <c r="I9" s="77">
        <f>H9*(1-HLOOKUP(I$5,Inputs!$C$6:$F$9,2,FALSE))*(1+HLOOKUP(I$5,Inputs!$C$6:$F$9,4,FALSE))</f>
        <v>164.50059458660724</v>
      </c>
    </row>
    <row r="10" spans="2:9" ht="35.1" customHeight="1" thickTop="1" thickBot="1" x14ac:dyDescent="0.25">
      <c r="B10" s="248"/>
      <c r="C10" s="257"/>
      <c r="D10" s="37" t="s">
        <v>32</v>
      </c>
      <c r="E10" s="40" t="s">
        <v>45</v>
      </c>
      <c r="F10" s="40" t="s">
        <v>51</v>
      </c>
      <c r="G10" s="39">
        <v>177.59449016870801</v>
      </c>
      <c r="H10" s="39">
        <f>G10*(1-HLOOKUP(H$5,Inputs!$C$6:$F$9,2,FALSE))*(1+HLOOKUP(H$5,Inputs!$C$6:$F$9,4,FALSE))</f>
        <v>182.26804498125276</v>
      </c>
      <c r="I10" s="39">
        <f>H10*(1-HLOOKUP(I$5,Inputs!$C$6:$F$9,2,FALSE))*(1+HLOOKUP(I$5,Inputs!$C$6:$F$9,4,FALSE))</f>
        <v>185.94926719715647</v>
      </c>
    </row>
    <row r="11" spans="2:9" ht="35.1" customHeight="1" thickTop="1" thickBot="1" x14ac:dyDescent="0.25">
      <c r="B11" s="248"/>
      <c r="C11" s="257"/>
      <c r="D11" s="75" t="s">
        <v>147</v>
      </c>
      <c r="E11" s="76" t="s">
        <v>45</v>
      </c>
      <c r="F11" s="76" t="s">
        <v>51</v>
      </c>
      <c r="G11" s="77">
        <v>196.38945466836657</v>
      </c>
      <c r="H11" s="77">
        <f>G11*(1-HLOOKUP(H$5,Inputs!$C$6:$F$9,2,FALSE))*(1+HLOOKUP(H$5,Inputs!$C$6:$F$9,4,FALSE))</f>
        <v>201.55761546055373</v>
      </c>
      <c r="I11" s="77">
        <f>H11*(1-HLOOKUP(I$5,Inputs!$C$6:$F$9,2,FALSE))*(1+HLOOKUP(I$5,Inputs!$C$6:$F$9,4,FALSE))</f>
        <v>205.62842431733543</v>
      </c>
    </row>
    <row r="12" spans="2:9" ht="35.1" customHeight="1" thickTop="1" thickBot="1" x14ac:dyDescent="0.25">
      <c r="B12" s="248"/>
      <c r="C12" s="257"/>
      <c r="D12" s="37" t="s">
        <v>148</v>
      </c>
      <c r="E12" s="40" t="s">
        <v>201</v>
      </c>
      <c r="F12" s="40" t="s">
        <v>46</v>
      </c>
      <c r="G12" s="44">
        <v>0.71961782154044762</v>
      </c>
      <c r="H12" s="44">
        <f>G12</f>
        <v>0.71961782154044762</v>
      </c>
      <c r="I12" s="44">
        <f>H12</f>
        <v>0.71961782154044762</v>
      </c>
    </row>
    <row r="13" spans="2:9" ht="35.1" customHeight="1" thickTop="1" thickBot="1" x14ac:dyDescent="0.25">
      <c r="B13" s="248"/>
      <c r="C13" s="257"/>
      <c r="D13" s="75" t="s">
        <v>149</v>
      </c>
      <c r="E13" s="76" t="s">
        <v>45</v>
      </c>
      <c r="F13" s="76" t="s">
        <v>46</v>
      </c>
      <c r="G13" s="78">
        <v>0.55889567721915312</v>
      </c>
      <c r="H13" s="78">
        <f>G13</f>
        <v>0.55889567721915312</v>
      </c>
      <c r="I13" s="78">
        <f>H13</f>
        <v>0.55889567721915312</v>
      </c>
    </row>
    <row r="14" spans="2:9" ht="35.1" customHeight="1" thickTop="1" thickBot="1" x14ac:dyDescent="0.25">
      <c r="B14" s="248"/>
      <c r="C14" s="258"/>
      <c r="D14" s="56" t="s">
        <v>150</v>
      </c>
      <c r="E14" s="57"/>
      <c r="F14" s="57"/>
      <c r="G14" s="57"/>
      <c r="H14" s="57"/>
      <c r="I14" s="57"/>
    </row>
    <row r="15" spans="2:9" s="45" customFormat="1" ht="46.5" customHeight="1" thickTop="1" thickBot="1" x14ac:dyDescent="0.25">
      <c r="B15" s="248"/>
      <c r="C15" s="363" t="s">
        <v>363</v>
      </c>
      <c r="D15" s="75" t="s">
        <v>36</v>
      </c>
      <c r="E15" s="76" t="s">
        <v>45</v>
      </c>
      <c r="F15" s="76" t="s">
        <v>51</v>
      </c>
      <c r="G15" s="77">
        <v>104.73967682480007</v>
      </c>
      <c r="H15" s="77">
        <f>G15*(1-HLOOKUP(H$5,Inputs!$C$6:$F$9,2,FALSE))*(1+HLOOKUP(H$5,Inputs!$C$6:$F$9,4,FALSE))</f>
        <v>107.49599330862743</v>
      </c>
      <c r="I15" s="77">
        <f>H15*(1-HLOOKUP(I$5,Inputs!$C$6:$F$9,2,FALSE))*(1+HLOOKUP(I$5,Inputs!$C$6:$F$9,4,FALSE))</f>
        <v>109.66706305773819</v>
      </c>
    </row>
    <row r="16" spans="2:9" ht="35.1" customHeight="1" thickTop="1" thickBot="1" x14ac:dyDescent="0.25">
      <c r="B16" s="248"/>
      <c r="C16" s="251"/>
      <c r="D16" s="37" t="s">
        <v>31</v>
      </c>
      <c r="E16" s="40" t="s">
        <v>45</v>
      </c>
      <c r="F16" s="40" t="s">
        <v>51</v>
      </c>
      <c r="G16" s="39">
        <v>104.73967682480007</v>
      </c>
      <c r="H16" s="39">
        <f>G16*(1-HLOOKUP(H$5,Inputs!$C$6:$F$9,2,FALSE))*(1+HLOOKUP(H$5,Inputs!$C$6:$F$9,4,FALSE))</f>
        <v>107.49599330862743</v>
      </c>
      <c r="I16" s="39">
        <f>H16*(1-HLOOKUP(I$5,Inputs!$C$6:$F$9,2,FALSE))*(1+HLOOKUP(I$5,Inputs!$C$6:$F$9,4,FALSE))</f>
        <v>109.66706305773819</v>
      </c>
    </row>
    <row r="17" spans="2:9" ht="35.1" customHeight="1" thickTop="1" thickBot="1" x14ac:dyDescent="0.25">
      <c r="B17" s="248"/>
      <c r="C17" s="251"/>
      <c r="D17" s="75" t="s">
        <v>34</v>
      </c>
      <c r="E17" s="76" t="s">
        <v>45</v>
      </c>
      <c r="F17" s="76" t="s">
        <v>51</v>
      </c>
      <c r="G17" s="77">
        <v>151.41469220624091</v>
      </c>
      <c r="H17" s="77">
        <f>G17*(1-HLOOKUP(H$5,Inputs!$C$6:$F$9,2,FALSE))*(1+HLOOKUP(H$5,Inputs!$C$6:$F$9,4,FALSE))</f>
        <v>155.39930266785052</v>
      </c>
      <c r="I17" s="77">
        <f>H17*(1-HLOOKUP(I$5,Inputs!$C$6:$F$9,2,FALSE))*(1+HLOOKUP(I$5,Inputs!$C$6:$F$9,4,FALSE))</f>
        <v>158.5378636008746</v>
      </c>
    </row>
    <row r="18" spans="2:9" ht="35.1" customHeight="1" thickTop="1" thickBot="1" x14ac:dyDescent="0.25">
      <c r="B18" s="248"/>
      <c r="C18" s="251"/>
      <c r="D18" s="37" t="s">
        <v>146</v>
      </c>
      <c r="E18" s="40" t="s">
        <v>45</v>
      </c>
      <c r="F18" s="40" t="s">
        <v>51</v>
      </c>
      <c r="G18" s="39">
        <v>157.10951523720007</v>
      </c>
      <c r="H18" s="39">
        <f>G18*(1-HLOOKUP(H$5,Inputs!$C$6:$F$9,2,FALSE))*(1+HLOOKUP(H$5,Inputs!$C$6:$F$9,4,FALSE))</f>
        <v>161.2439899629411</v>
      </c>
      <c r="I18" s="39">
        <f>H18*(1-HLOOKUP(I$5,Inputs!$C$6:$F$9,2,FALSE))*(1+HLOOKUP(I$5,Inputs!$C$6:$F$9,4,FALSE))</f>
        <v>164.50059458660724</v>
      </c>
    </row>
    <row r="19" spans="2:9" ht="35.1" customHeight="1" thickTop="1" thickBot="1" x14ac:dyDescent="0.25">
      <c r="B19" s="248"/>
      <c r="C19" s="251"/>
      <c r="D19" s="75" t="s">
        <v>32</v>
      </c>
      <c r="E19" s="76" t="s">
        <v>45</v>
      </c>
      <c r="F19" s="76" t="s">
        <v>51</v>
      </c>
      <c r="G19" s="77">
        <v>177.59449016870801</v>
      </c>
      <c r="H19" s="77">
        <f>G19*(1-HLOOKUP(H$5,Inputs!$C$6:$F$9,2,FALSE))*(1+HLOOKUP(H$5,Inputs!$C$6:$F$9,4,FALSE))</f>
        <v>182.26804498125276</v>
      </c>
      <c r="I19" s="77">
        <f>H19*(1-HLOOKUP(I$5,Inputs!$C$6:$F$9,2,FALSE))*(1+HLOOKUP(I$5,Inputs!$C$6:$F$9,4,FALSE))</f>
        <v>185.94926719715647</v>
      </c>
    </row>
    <row r="20" spans="2:9" ht="35.1" customHeight="1" thickTop="1" thickBot="1" x14ac:dyDescent="0.25">
      <c r="B20" s="248"/>
      <c r="C20" s="251"/>
      <c r="D20" s="37" t="s">
        <v>147</v>
      </c>
      <c r="E20" s="40" t="s">
        <v>45</v>
      </c>
      <c r="F20" s="40" t="s">
        <v>51</v>
      </c>
      <c r="G20" s="39">
        <v>196.38945466836657</v>
      </c>
      <c r="H20" s="39">
        <f>G20*(1-HLOOKUP(H$5,Inputs!$C$6:$F$9,2,FALSE))*(1+HLOOKUP(H$5,Inputs!$C$6:$F$9,4,FALSE))</f>
        <v>201.55761546055373</v>
      </c>
      <c r="I20" s="39">
        <f>H20*(1-HLOOKUP(I$5,Inputs!$C$6:$F$9,2,FALSE))*(1+HLOOKUP(I$5,Inputs!$C$6:$F$9,4,FALSE))</f>
        <v>205.62842431733543</v>
      </c>
    </row>
    <row r="21" spans="2:9" ht="35.1" customHeight="1" thickTop="1" thickBot="1" x14ac:dyDescent="0.25">
      <c r="B21" s="248"/>
      <c r="C21" s="251"/>
      <c r="D21" s="75" t="s">
        <v>148</v>
      </c>
      <c r="E21" s="76" t="s">
        <v>201</v>
      </c>
      <c r="F21" s="76" t="s">
        <v>46</v>
      </c>
      <c r="G21" s="78">
        <v>0.71961782154044762</v>
      </c>
      <c r="H21" s="78">
        <f>G21</f>
        <v>0.71961782154044762</v>
      </c>
      <c r="I21" s="78">
        <f>H21</f>
        <v>0.71961782154044762</v>
      </c>
    </row>
    <row r="22" spans="2:9" ht="35.1" customHeight="1" thickTop="1" thickBot="1" x14ac:dyDescent="0.25">
      <c r="B22" s="248"/>
      <c r="C22" s="251"/>
      <c r="D22" s="37" t="s">
        <v>149</v>
      </c>
      <c r="E22" s="40" t="s">
        <v>45</v>
      </c>
      <c r="F22" s="40" t="s">
        <v>46</v>
      </c>
      <c r="G22" s="44">
        <v>0.55889567721915312</v>
      </c>
      <c r="H22" s="44">
        <f>G22</f>
        <v>0.55889567721915312</v>
      </c>
      <c r="I22" s="44">
        <f>H22</f>
        <v>0.55889567721915312</v>
      </c>
    </row>
    <row r="23" spans="2:9" ht="35.1" customHeight="1" thickTop="1" thickBot="1" x14ac:dyDescent="0.25">
      <c r="B23" s="249"/>
      <c r="C23" s="252"/>
      <c r="D23" s="79" t="s">
        <v>150</v>
      </c>
      <c r="E23" s="80"/>
      <c r="F23" s="80"/>
      <c r="G23" s="80"/>
      <c r="H23" s="80"/>
      <c r="I23" s="80"/>
    </row>
    <row r="24" spans="2:9" ht="35.1" customHeight="1" thickTop="1" thickBot="1" x14ac:dyDescent="0.25">
      <c r="B24" s="253" t="s">
        <v>364</v>
      </c>
      <c r="C24" s="365" t="s">
        <v>365</v>
      </c>
      <c r="D24" s="37" t="s">
        <v>36</v>
      </c>
      <c r="E24" s="40" t="s">
        <v>45</v>
      </c>
      <c r="F24" s="40" t="s">
        <v>51</v>
      </c>
      <c r="G24" s="39">
        <v>104.73967682480007</v>
      </c>
      <c r="H24" s="77">
        <f>G24*(1-HLOOKUP(H$5,Inputs!$C$6:$F$9,2,FALSE))*(1+HLOOKUP(H$5,Inputs!$C$6:$F$9,4,FALSE))</f>
        <v>107.49599330862743</v>
      </c>
      <c r="I24" s="77">
        <f>H24*(1-HLOOKUP(I$5,Inputs!$C$6:$F$9,2,FALSE))*(1+HLOOKUP(I$5,Inputs!$C$6:$F$9,4,FALSE))</f>
        <v>109.66706305773819</v>
      </c>
    </row>
    <row r="25" spans="2:9" ht="35.1" customHeight="1" thickTop="1" thickBot="1" x14ac:dyDescent="0.25">
      <c r="B25" s="254"/>
      <c r="C25" s="257"/>
      <c r="D25" s="75" t="s">
        <v>31</v>
      </c>
      <c r="E25" s="76" t="s">
        <v>45</v>
      </c>
      <c r="F25" s="76" t="s">
        <v>51</v>
      </c>
      <c r="G25" s="77">
        <v>104.73967682480007</v>
      </c>
      <c r="H25" s="39">
        <f>G25*(1-HLOOKUP(H$5,Inputs!$C$6:$F$9,2,FALSE))*(1+HLOOKUP(H$5,Inputs!$C$6:$F$9,4,FALSE))</f>
        <v>107.49599330862743</v>
      </c>
      <c r="I25" s="39">
        <f>H25*(1-HLOOKUP(I$5,Inputs!$C$6:$F$9,2,FALSE))*(1+HLOOKUP(I$5,Inputs!$C$6:$F$9,4,FALSE))</f>
        <v>109.66706305773819</v>
      </c>
    </row>
    <row r="26" spans="2:9" ht="35.1" customHeight="1" thickTop="1" thickBot="1" x14ac:dyDescent="0.25">
      <c r="B26" s="254"/>
      <c r="C26" s="257"/>
      <c r="D26" s="37" t="s">
        <v>34</v>
      </c>
      <c r="E26" s="40" t="s">
        <v>45</v>
      </c>
      <c r="F26" s="40" t="s">
        <v>51</v>
      </c>
      <c r="G26" s="39">
        <v>151.41469220624091</v>
      </c>
      <c r="H26" s="77">
        <f>G26*(1-HLOOKUP(H$5,Inputs!$C$6:$F$9,2,FALSE))*(1+HLOOKUP(H$5,Inputs!$C$6:$F$9,4,FALSE))</f>
        <v>155.39930266785052</v>
      </c>
      <c r="I26" s="77">
        <f>H26*(1-HLOOKUP(I$5,Inputs!$C$6:$F$9,2,FALSE))*(1+HLOOKUP(I$5,Inputs!$C$6:$F$9,4,FALSE))</f>
        <v>158.5378636008746</v>
      </c>
    </row>
    <row r="27" spans="2:9" ht="35.1" customHeight="1" thickTop="1" thickBot="1" x14ac:dyDescent="0.25">
      <c r="B27" s="254"/>
      <c r="C27" s="257"/>
      <c r="D27" s="75" t="s">
        <v>146</v>
      </c>
      <c r="E27" s="76" t="s">
        <v>45</v>
      </c>
      <c r="F27" s="76" t="s">
        <v>51</v>
      </c>
      <c r="G27" s="77">
        <v>157.10951523720007</v>
      </c>
      <c r="H27" s="39">
        <f>G27*(1-HLOOKUP(H$5,Inputs!$C$6:$F$9,2,FALSE))*(1+HLOOKUP(H$5,Inputs!$C$6:$F$9,4,FALSE))</f>
        <v>161.2439899629411</v>
      </c>
      <c r="I27" s="39">
        <f>H27*(1-HLOOKUP(I$5,Inputs!$C$6:$F$9,2,FALSE))*(1+HLOOKUP(I$5,Inputs!$C$6:$F$9,4,FALSE))</f>
        <v>164.50059458660724</v>
      </c>
    </row>
    <row r="28" spans="2:9" ht="35.1" customHeight="1" thickTop="1" thickBot="1" x14ac:dyDescent="0.25">
      <c r="B28" s="254"/>
      <c r="C28" s="257"/>
      <c r="D28" s="37" t="s">
        <v>32</v>
      </c>
      <c r="E28" s="40" t="s">
        <v>45</v>
      </c>
      <c r="F28" s="40" t="s">
        <v>51</v>
      </c>
      <c r="G28" s="39">
        <v>177.59449016870801</v>
      </c>
      <c r="H28" s="77">
        <f>G28*(1-HLOOKUP(H$5,Inputs!$C$6:$F$9,2,FALSE))*(1+HLOOKUP(H$5,Inputs!$C$6:$F$9,4,FALSE))</f>
        <v>182.26804498125276</v>
      </c>
      <c r="I28" s="77">
        <f>H28*(1-HLOOKUP(I$5,Inputs!$C$6:$F$9,2,FALSE))*(1+HLOOKUP(I$5,Inputs!$C$6:$F$9,4,FALSE))</f>
        <v>185.94926719715647</v>
      </c>
    </row>
    <row r="29" spans="2:9" ht="35.1" customHeight="1" thickTop="1" thickBot="1" x14ac:dyDescent="0.25">
      <c r="B29" s="254"/>
      <c r="C29" s="257"/>
      <c r="D29" s="75" t="s">
        <v>147</v>
      </c>
      <c r="E29" s="76" t="s">
        <v>45</v>
      </c>
      <c r="F29" s="76" t="s">
        <v>51</v>
      </c>
      <c r="G29" s="77">
        <v>196.38945466836657</v>
      </c>
      <c r="H29" s="39">
        <f>G29*(1-HLOOKUP(H$5,Inputs!$C$6:$F$9,2,FALSE))*(1+HLOOKUP(H$5,Inputs!$C$6:$F$9,4,FALSE))</f>
        <v>201.55761546055373</v>
      </c>
      <c r="I29" s="39">
        <f>H29*(1-HLOOKUP(I$5,Inputs!$C$6:$F$9,2,FALSE))*(1+HLOOKUP(I$5,Inputs!$C$6:$F$9,4,FALSE))</f>
        <v>205.62842431733543</v>
      </c>
    </row>
    <row r="30" spans="2:9" ht="35.1" customHeight="1" thickTop="1" thickBot="1" x14ac:dyDescent="0.25">
      <c r="B30" s="254"/>
      <c r="C30" s="257"/>
      <c r="D30" s="37" t="s">
        <v>148</v>
      </c>
      <c r="E30" s="40" t="s">
        <v>201</v>
      </c>
      <c r="F30" s="40" t="s">
        <v>46</v>
      </c>
      <c r="G30" s="44">
        <v>0.71961782154044762</v>
      </c>
      <c r="H30" s="78">
        <f>G30</f>
        <v>0.71961782154044762</v>
      </c>
      <c r="I30" s="78">
        <f>H30</f>
        <v>0.71961782154044762</v>
      </c>
    </row>
    <row r="31" spans="2:9" ht="35.1" customHeight="1" thickTop="1" thickBot="1" x14ac:dyDescent="0.25">
      <c r="B31" s="254"/>
      <c r="C31" s="257"/>
      <c r="D31" s="75" t="s">
        <v>149</v>
      </c>
      <c r="E31" s="76" t="s">
        <v>45</v>
      </c>
      <c r="F31" s="76" t="s">
        <v>46</v>
      </c>
      <c r="G31" s="78">
        <v>0.55889567721915312</v>
      </c>
      <c r="H31" s="44">
        <f>G31</f>
        <v>0.55889567721915312</v>
      </c>
      <c r="I31" s="44">
        <f>H31</f>
        <v>0.55889567721915312</v>
      </c>
    </row>
    <row r="32" spans="2:9" ht="35.1" customHeight="1" thickTop="1" thickBot="1" x14ac:dyDescent="0.25">
      <c r="B32" s="255"/>
      <c r="C32" s="258"/>
      <c r="D32" s="56" t="s">
        <v>150</v>
      </c>
      <c r="E32" s="57"/>
      <c r="F32" s="57"/>
      <c r="G32" s="57"/>
      <c r="H32" s="57"/>
      <c r="I32" s="57"/>
    </row>
    <row r="33" spans="2:9" ht="35.1" customHeight="1" thickTop="1" thickBot="1" x14ac:dyDescent="0.25">
      <c r="B33" s="247" t="s">
        <v>366</v>
      </c>
      <c r="C33" s="363" t="s">
        <v>367</v>
      </c>
      <c r="D33" s="75" t="s">
        <v>36</v>
      </c>
      <c r="E33" s="76" t="s">
        <v>45</v>
      </c>
      <c r="F33" s="76" t="s">
        <v>51</v>
      </c>
      <c r="G33" s="77">
        <v>104.73967682480007</v>
      </c>
      <c r="H33" s="77">
        <f>G33*(1-HLOOKUP(H$5,Inputs!$C$6:$F$9,2,FALSE))*(1+HLOOKUP(H$5,Inputs!$C$6:$F$9,4,FALSE))</f>
        <v>107.49599330862743</v>
      </c>
      <c r="I33" s="77">
        <f>H33*(1-HLOOKUP(I$5,Inputs!$C$6:$F$9,2,FALSE))*(1+HLOOKUP(I$5,Inputs!$C$6:$F$9,4,FALSE))</f>
        <v>109.66706305773819</v>
      </c>
    </row>
    <row r="34" spans="2:9" ht="35.1" customHeight="1" thickTop="1" thickBot="1" x14ac:dyDescent="0.25">
      <c r="B34" s="248"/>
      <c r="C34" s="251"/>
      <c r="D34" s="37" t="s">
        <v>31</v>
      </c>
      <c r="E34" s="40" t="s">
        <v>45</v>
      </c>
      <c r="F34" s="40" t="s">
        <v>51</v>
      </c>
      <c r="G34" s="39">
        <v>104.73967682480007</v>
      </c>
      <c r="H34" s="39">
        <f>G34*(1-HLOOKUP(H$5,Inputs!$C$6:$F$9,2,FALSE))*(1+HLOOKUP(H$5,Inputs!$C$6:$F$9,4,FALSE))</f>
        <v>107.49599330862743</v>
      </c>
      <c r="I34" s="39">
        <f>H34*(1-HLOOKUP(I$5,Inputs!$C$6:$F$9,2,FALSE))*(1+HLOOKUP(I$5,Inputs!$C$6:$F$9,4,FALSE))</f>
        <v>109.66706305773819</v>
      </c>
    </row>
    <row r="35" spans="2:9" ht="34.9" customHeight="1" thickTop="1" thickBot="1" x14ac:dyDescent="0.25">
      <c r="B35" s="248"/>
      <c r="C35" s="251"/>
      <c r="D35" s="75" t="s">
        <v>34</v>
      </c>
      <c r="E35" s="76" t="s">
        <v>45</v>
      </c>
      <c r="F35" s="76" t="s">
        <v>51</v>
      </c>
      <c r="G35" s="77">
        <v>151.41469220624091</v>
      </c>
      <c r="H35" s="77">
        <f>G35*(1-HLOOKUP(H$5,Inputs!$C$6:$F$9,2,FALSE))*(1+HLOOKUP(H$5,Inputs!$C$6:$F$9,4,FALSE))</f>
        <v>155.39930266785052</v>
      </c>
      <c r="I35" s="77">
        <f>H35*(1-HLOOKUP(I$5,Inputs!$C$6:$F$9,2,FALSE))*(1+HLOOKUP(I$5,Inputs!$C$6:$F$9,4,FALSE))</f>
        <v>158.5378636008746</v>
      </c>
    </row>
    <row r="36" spans="2:9" ht="35.450000000000003" customHeight="1" thickTop="1" thickBot="1" x14ac:dyDescent="0.25">
      <c r="B36" s="248"/>
      <c r="C36" s="251"/>
      <c r="D36" s="37" t="s">
        <v>146</v>
      </c>
      <c r="E36" s="40" t="s">
        <v>45</v>
      </c>
      <c r="F36" s="40" t="s">
        <v>51</v>
      </c>
      <c r="G36" s="39">
        <v>157.10951523720007</v>
      </c>
      <c r="H36" s="39">
        <f>G36*(1-HLOOKUP(H$5,Inputs!$C$6:$F$9,2,FALSE))*(1+HLOOKUP(H$5,Inputs!$C$6:$F$9,4,FALSE))</f>
        <v>161.2439899629411</v>
      </c>
      <c r="I36" s="39">
        <f>H36*(1-HLOOKUP(I$5,Inputs!$C$6:$F$9,2,FALSE))*(1+HLOOKUP(I$5,Inputs!$C$6:$F$9,4,FALSE))</f>
        <v>164.50059458660724</v>
      </c>
    </row>
    <row r="37" spans="2:9" ht="35.450000000000003" customHeight="1" thickTop="1" thickBot="1" x14ac:dyDescent="0.25">
      <c r="B37" s="248"/>
      <c r="C37" s="251"/>
      <c r="D37" s="75" t="s">
        <v>32</v>
      </c>
      <c r="E37" s="76" t="s">
        <v>45</v>
      </c>
      <c r="F37" s="76" t="s">
        <v>51</v>
      </c>
      <c r="G37" s="77">
        <v>177.59449016870801</v>
      </c>
      <c r="H37" s="77">
        <f>G37*(1-HLOOKUP(H$5,Inputs!$C$6:$F$9,2,FALSE))*(1+HLOOKUP(H$5,Inputs!$C$6:$F$9,4,FALSE))</f>
        <v>182.26804498125276</v>
      </c>
      <c r="I37" s="77">
        <f>H37*(1-HLOOKUP(I$5,Inputs!$C$6:$F$9,2,FALSE))*(1+HLOOKUP(I$5,Inputs!$C$6:$F$9,4,FALSE))</f>
        <v>185.94926719715647</v>
      </c>
    </row>
    <row r="38" spans="2:9" ht="35.450000000000003" customHeight="1" thickTop="1" thickBot="1" x14ac:dyDescent="0.25">
      <c r="B38" s="248"/>
      <c r="C38" s="251"/>
      <c r="D38" s="37" t="s">
        <v>147</v>
      </c>
      <c r="E38" s="40" t="s">
        <v>45</v>
      </c>
      <c r="F38" s="40" t="s">
        <v>51</v>
      </c>
      <c r="G38" s="39">
        <v>196.38945466836657</v>
      </c>
      <c r="H38" s="39">
        <f>G38*(1-HLOOKUP(H$5,Inputs!$C$6:$F$9,2,FALSE))*(1+HLOOKUP(H$5,Inputs!$C$6:$F$9,4,FALSE))</f>
        <v>201.55761546055373</v>
      </c>
      <c r="I38" s="39">
        <f>H38*(1-HLOOKUP(I$5,Inputs!$C$6:$F$9,2,FALSE))*(1+HLOOKUP(I$5,Inputs!$C$6:$F$9,4,FALSE))</f>
        <v>205.62842431733543</v>
      </c>
    </row>
    <row r="39" spans="2:9" ht="35.450000000000003" customHeight="1" thickTop="1" thickBot="1" x14ac:dyDescent="0.25">
      <c r="B39" s="248"/>
      <c r="C39" s="251"/>
      <c r="D39" s="75" t="s">
        <v>148</v>
      </c>
      <c r="E39" s="76" t="s">
        <v>201</v>
      </c>
      <c r="F39" s="76" t="s">
        <v>46</v>
      </c>
      <c r="G39" s="78">
        <v>0.71961782154044762</v>
      </c>
      <c r="H39" s="78">
        <f>G39</f>
        <v>0.71961782154044762</v>
      </c>
      <c r="I39" s="78">
        <f>H39</f>
        <v>0.71961782154044762</v>
      </c>
    </row>
    <row r="40" spans="2:9" ht="35.450000000000003" customHeight="1" thickTop="1" thickBot="1" x14ac:dyDescent="0.25">
      <c r="B40" s="248"/>
      <c r="C40" s="251"/>
      <c r="D40" s="37" t="s">
        <v>149</v>
      </c>
      <c r="E40" s="40" t="s">
        <v>45</v>
      </c>
      <c r="F40" s="40" t="s">
        <v>46</v>
      </c>
      <c r="G40" s="44">
        <v>0.55889567721915312</v>
      </c>
      <c r="H40" s="44">
        <f>G40</f>
        <v>0.55889567721915312</v>
      </c>
      <c r="I40" s="44">
        <f>H40</f>
        <v>0.55889567721915312</v>
      </c>
    </row>
    <row r="41" spans="2:9" ht="35.450000000000003" customHeight="1" thickTop="1" thickBot="1" x14ac:dyDescent="0.25">
      <c r="B41" s="248"/>
      <c r="C41" s="252"/>
      <c r="D41" s="79" t="s">
        <v>150</v>
      </c>
      <c r="E41" s="80"/>
      <c r="F41" s="80"/>
      <c r="G41" s="80"/>
      <c r="H41" s="80"/>
      <c r="I41" s="80"/>
    </row>
    <row r="42" spans="2:9" ht="35.450000000000003" customHeight="1" thickTop="1" thickBot="1" x14ac:dyDescent="0.25">
      <c r="B42" s="248"/>
      <c r="C42" s="365" t="s">
        <v>368</v>
      </c>
      <c r="D42" s="37" t="s">
        <v>36</v>
      </c>
      <c r="E42" s="40" t="s">
        <v>45</v>
      </c>
      <c r="F42" s="40" t="s">
        <v>51</v>
      </c>
      <c r="G42" s="39">
        <v>104.73967682480007</v>
      </c>
      <c r="H42" s="39">
        <f>G42*(1-HLOOKUP(H$5,Inputs!$C$6:$F$9,2,FALSE))*(1+HLOOKUP(H$5,Inputs!$C$6:$F$9,4,FALSE))</f>
        <v>107.49599330862743</v>
      </c>
      <c r="I42" s="39">
        <f>H42*(1-HLOOKUP(I$5,Inputs!$C$6:$F$9,2,FALSE))*(1+HLOOKUP(I$5,Inputs!$C$6:$F$9,4,FALSE))</f>
        <v>109.66706305773819</v>
      </c>
    </row>
    <row r="43" spans="2:9" ht="35.450000000000003" customHeight="1" thickTop="1" thickBot="1" x14ac:dyDescent="0.25">
      <c r="B43" s="248"/>
      <c r="C43" s="257"/>
      <c r="D43" s="75" t="s">
        <v>31</v>
      </c>
      <c r="E43" s="76" t="s">
        <v>45</v>
      </c>
      <c r="F43" s="76" t="s">
        <v>51</v>
      </c>
      <c r="G43" s="77">
        <v>104.73967682480007</v>
      </c>
      <c r="H43" s="77">
        <f>G43*(1-HLOOKUP(H$5,Inputs!$C$6:$F$9,2,FALSE))*(1+HLOOKUP(H$5,Inputs!$C$6:$F$9,4,FALSE))</f>
        <v>107.49599330862743</v>
      </c>
      <c r="I43" s="77">
        <f>H43*(1-HLOOKUP(I$5,Inputs!$C$6:$F$9,2,FALSE))*(1+HLOOKUP(I$5,Inputs!$C$6:$F$9,4,FALSE))</f>
        <v>109.66706305773819</v>
      </c>
    </row>
    <row r="44" spans="2:9" ht="35.450000000000003" customHeight="1" thickTop="1" thickBot="1" x14ac:dyDescent="0.25">
      <c r="B44" s="248"/>
      <c r="C44" s="257"/>
      <c r="D44" s="37" t="s">
        <v>34</v>
      </c>
      <c r="E44" s="40" t="s">
        <v>45</v>
      </c>
      <c r="F44" s="40" t="s">
        <v>51</v>
      </c>
      <c r="G44" s="39">
        <v>151.41469220624091</v>
      </c>
      <c r="H44" s="39">
        <f>G44*(1-HLOOKUP(H$5,Inputs!$C$6:$F$9,2,FALSE))*(1+HLOOKUP(H$5,Inputs!$C$6:$F$9,4,FALSE))</f>
        <v>155.39930266785052</v>
      </c>
      <c r="I44" s="39">
        <f>H44*(1-HLOOKUP(I$5,Inputs!$C$6:$F$9,2,FALSE))*(1+HLOOKUP(I$5,Inputs!$C$6:$F$9,4,FALSE))</f>
        <v>158.5378636008746</v>
      </c>
    </row>
    <row r="45" spans="2:9" ht="35.450000000000003" customHeight="1" thickTop="1" thickBot="1" x14ac:dyDescent="0.25">
      <c r="B45" s="248"/>
      <c r="C45" s="257"/>
      <c r="D45" s="75" t="s">
        <v>146</v>
      </c>
      <c r="E45" s="76" t="s">
        <v>45</v>
      </c>
      <c r="F45" s="76" t="s">
        <v>51</v>
      </c>
      <c r="G45" s="77">
        <v>157.10951523720007</v>
      </c>
      <c r="H45" s="77">
        <f>G45*(1-HLOOKUP(H$5,Inputs!$C$6:$F$9,2,FALSE))*(1+HLOOKUP(H$5,Inputs!$C$6:$F$9,4,FALSE))</f>
        <v>161.2439899629411</v>
      </c>
      <c r="I45" s="77">
        <f>H45*(1-HLOOKUP(I$5,Inputs!$C$6:$F$9,2,FALSE))*(1+HLOOKUP(I$5,Inputs!$C$6:$F$9,4,FALSE))</f>
        <v>164.50059458660724</v>
      </c>
    </row>
    <row r="46" spans="2:9" ht="35.450000000000003" customHeight="1" thickTop="1" thickBot="1" x14ac:dyDescent="0.25">
      <c r="B46" s="248"/>
      <c r="C46" s="257"/>
      <c r="D46" s="37" t="s">
        <v>32</v>
      </c>
      <c r="E46" s="40" t="s">
        <v>45</v>
      </c>
      <c r="F46" s="40" t="s">
        <v>51</v>
      </c>
      <c r="G46" s="39">
        <v>177.59449016870801</v>
      </c>
      <c r="H46" s="39">
        <f>G46*(1-HLOOKUP(H$5,Inputs!$C$6:$F$9,2,FALSE))*(1+HLOOKUP(H$5,Inputs!$C$6:$F$9,4,FALSE))</f>
        <v>182.26804498125276</v>
      </c>
      <c r="I46" s="39">
        <f>H46*(1-HLOOKUP(I$5,Inputs!$C$6:$F$9,2,FALSE))*(1+HLOOKUP(I$5,Inputs!$C$6:$F$9,4,FALSE))</f>
        <v>185.94926719715647</v>
      </c>
    </row>
    <row r="47" spans="2:9" ht="35.450000000000003" customHeight="1" thickTop="1" thickBot="1" x14ac:dyDescent="0.25">
      <c r="B47" s="248"/>
      <c r="C47" s="257"/>
      <c r="D47" s="75" t="s">
        <v>147</v>
      </c>
      <c r="E47" s="76" t="s">
        <v>45</v>
      </c>
      <c r="F47" s="76" t="s">
        <v>51</v>
      </c>
      <c r="G47" s="77">
        <v>196.38945466836657</v>
      </c>
      <c r="H47" s="77">
        <f>G47*(1-HLOOKUP(H$5,Inputs!$C$6:$F$9,2,FALSE))*(1+HLOOKUP(H$5,Inputs!$C$6:$F$9,4,FALSE))</f>
        <v>201.55761546055373</v>
      </c>
      <c r="I47" s="77">
        <f>H47*(1-HLOOKUP(I$5,Inputs!$C$6:$F$9,2,FALSE))*(1+HLOOKUP(I$5,Inputs!$C$6:$F$9,4,FALSE))</f>
        <v>205.62842431733543</v>
      </c>
    </row>
    <row r="48" spans="2:9" ht="35.450000000000003" customHeight="1" thickTop="1" thickBot="1" x14ac:dyDescent="0.25">
      <c r="B48" s="248"/>
      <c r="C48" s="257"/>
      <c r="D48" s="37" t="s">
        <v>148</v>
      </c>
      <c r="E48" s="40" t="s">
        <v>201</v>
      </c>
      <c r="F48" s="40" t="s">
        <v>46</v>
      </c>
      <c r="G48" s="44">
        <v>0.71961782154044762</v>
      </c>
      <c r="H48" s="44">
        <f>G48</f>
        <v>0.71961782154044762</v>
      </c>
      <c r="I48" s="44">
        <f>H48</f>
        <v>0.71961782154044762</v>
      </c>
    </row>
    <row r="49" spans="2:9" ht="35.450000000000003" customHeight="1" thickTop="1" thickBot="1" x14ac:dyDescent="0.25">
      <c r="B49" s="248"/>
      <c r="C49" s="257"/>
      <c r="D49" s="75" t="s">
        <v>149</v>
      </c>
      <c r="E49" s="76" t="s">
        <v>45</v>
      </c>
      <c r="F49" s="76" t="s">
        <v>46</v>
      </c>
      <c r="G49" s="78">
        <v>0.55889567721915312</v>
      </c>
      <c r="H49" s="78">
        <f>G49</f>
        <v>0.55889567721915312</v>
      </c>
      <c r="I49" s="78">
        <f>H49</f>
        <v>0.55889567721915312</v>
      </c>
    </row>
    <row r="50" spans="2:9" ht="35.450000000000003" customHeight="1" thickTop="1" thickBot="1" x14ac:dyDescent="0.25">
      <c r="B50" s="249"/>
      <c r="C50" s="258"/>
      <c r="D50" s="56" t="s">
        <v>150</v>
      </c>
      <c r="E50" s="57"/>
      <c r="F50" s="57"/>
      <c r="G50" s="57"/>
      <c r="H50" s="57"/>
      <c r="I50" s="57"/>
    </row>
    <row r="51" spans="2:9" ht="35.450000000000003" customHeight="1" thickTop="1" thickBot="1" x14ac:dyDescent="0.25">
      <c r="B51" s="253" t="s">
        <v>369</v>
      </c>
      <c r="C51" s="363" t="s">
        <v>370</v>
      </c>
      <c r="D51" s="75" t="s">
        <v>371</v>
      </c>
      <c r="E51" s="76" t="s">
        <v>45</v>
      </c>
      <c r="F51" s="76" t="s">
        <v>46</v>
      </c>
      <c r="G51" s="77">
        <v>40.06</v>
      </c>
      <c r="H51" s="77">
        <f>G51*(1-HLOOKUP(H$5,Inputs!$C$6:$F$9,2,FALSE))*(1+HLOOKUP(H$5,Inputs!$C$6:$F$9,4,FALSE))</f>
        <v>41.114214044662582</v>
      </c>
      <c r="I51" s="77">
        <f>H51*(1-HLOOKUP(I$5,Inputs!$C$6:$F$9,2,FALSE))*(1+HLOOKUP(I$5,Inputs!$C$6:$F$9,4,FALSE))</f>
        <v>41.944587564860264</v>
      </c>
    </row>
    <row r="52" spans="2:9" ht="35.450000000000003" customHeight="1" thickTop="1" thickBot="1" x14ac:dyDescent="0.25">
      <c r="B52" s="254"/>
      <c r="C52" s="383"/>
      <c r="D52" s="37" t="s">
        <v>372</v>
      </c>
      <c r="E52" s="40" t="s">
        <v>45</v>
      </c>
      <c r="F52" s="40" t="s">
        <v>46</v>
      </c>
      <c r="G52" s="39">
        <v>48.41</v>
      </c>
      <c r="H52" s="39">
        <f>G52*(1-HLOOKUP(H$5,Inputs!$C$6:$F$9,2,FALSE))*(1+HLOOKUP(H$5,Inputs!$C$6:$F$9,4,FALSE))</f>
        <v>49.683951620122699</v>
      </c>
      <c r="I52" s="39">
        <f>H52*(1-HLOOKUP(I$5,Inputs!$C$6:$F$9,2,FALSE))*(1+HLOOKUP(I$5,Inputs!$C$6:$F$9,4,FALSE))</f>
        <v>50.687405991385049</v>
      </c>
    </row>
    <row r="53" spans="2:9" ht="35.450000000000003" customHeight="1" thickTop="1" thickBot="1" x14ac:dyDescent="0.25">
      <c r="B53" s="254"/>
      <c r="C53" s="43" t="s">
        <v>373</v>
      </c>
      <c r="D53" s="75" t="s">
        <v>374</v>
      </c>
      <c r="E53" s="76" t="s">
        <v>45</v>
      </c>
      <c r="F53" s="76" t="s">
        <v>46</v>
      </c>
      <c r="G53" s="77">
        <v>37.369999999999997</v>
      </c>
      <c r="H53" s="77">
        <f>G53*(1-HLOOKUP(H$5,Inputs!$C$6:$F$9,2,FALSE))*(1+HLOOKUP(H$5,Inputs!$C$6:$F$9,4,FALSE))</f>
        <v>38.353424334723925</v>
      </c>
      <c r="I53" s="77">
        <f>H53*(1-HLOOKUP(I$5,Inputs!$C$6:$F$9,2,FALSE))*(1+HLOOKUP(I$5,Inputs!$C$6:$F$9,4,FALSE))</f>
        <v>39.128038874159458</v>
      </c>
    </row>
    <row r="54" spans="2:9" ht="35.450000000000003" customHeight="1" thickTop="1" thickBot="1" x14ac:dyDescent="0.25">
      <c r="B54" s="254"/>
      <c r="C54" s="384" t="s">
        <v>375</v>
      </c>
      <c r="D54" s="37" t="s">
        <v>376</v>
      </c>
      <c r="E54" s="40" t="s">
        <v>45</v>
      </c>
      <c r="F54" s="40" t="s">
        <v>46</v>
      </c>
      <c r="G54" s="39">
        <v>264.97571136092159</v>
      </c>
      <c r="H54" s="39">
        <f>G54*(1-HLOOKUP(H$5,Inputs!$C$6:$F$9,2,FALSE))*(1+HLOOKUP(H$5,Inputs!$C$6:$F$9,4,FALSE))</f>
        <v>271.94877966873838</v>
      </c>
      <c r="I54" s="39">
        <f>H54*(1-HLOOKUP(I$5,Inputs!$C$6:$F$9,2,FALSE))*(1+HLOOKUP(I$5,Inputs!$C$6:$F$9,4,FALSE))</f>
        <v>277.44126130153052</v>
      </c>
    </row>
    <row r="55" spans="2:9" ht="35.450000000000003" customHeight="1" thickTop="1" thickBot="1" x14ac:dyDescent="0.25">
      <c r="B55" s="254"/>
      <c r="C55" s="383"/>
      <c r="D55" s="75" t="s">
        <v>377</v>
      </c>
      <c r="E55" s="76" t="s">
        <v>45</v>
      </c>
      <c r="F55" s="76" t="s">
        <v>46</v>
      </c>
      <c r="G55" s="77">
        <v>264.97571136092159</v>
      </c>
      <c r="H55" s="77">
        <f>G55*(1-HLOOKUP(H$5,Inputs!$C$6:$F$9,2,FALSE))*(1+HLOOKUP(H$5,Inputs!$C$6:$F$9,4,FALSE))</f>
        <v>271.94877966873838</v>
      </c>
      <c r="I55" s="77">
        <f>H55*(1-HLOOKUP(I$5,Inputs!$C$6:$F$9,2,FALSE))*(1+HLOOKUP(I$5,Inputs!$C$6:$F$9,4,FALSE))</f>
        <v>277.44126130153052</v>
      </c>
    </row>
    <row r="56" spans="2:9" ht="35.450000000000003" customHeight="1" thickTop="1" thickBot="1" x14ac:dyDescent="0.25">
      <c r="B56" s="254"/>
      <c r="C56" s="381" t="s">
        <v>378</v>
      </c>
      <c r="D56" s="37" t="s">
        <v>379</v>
      </c>
      <c r="E56" s="40" t="s">
        <v>45</v>
      </c>
      <c r="F56" s="40" t="s">
        <v>46</v>
      </c>
      <c r="G56" s="39">
        <v>54.62</v>
      </c>
      <c r="H56" s="39">
        <f>G56*(1-HLOOKUP(H$5,Inputs!$C$6:$F$9,2,FALSE))*(1+HLOOKUP(H$5,Inputs!$C$6:$F$9,4,FALSE))</f>
        <v>56.057373218159519</v>
      </c>
      <c r="I56" s="39">
        <f>H56*(1-HLOOKUP(I$5,Inputs!$C$6:$F$9,2,FALSE))*(1+HLOOKUP(I$5,Inputs!$C$6:$F$9,4,FALSE))</f>
        <v>57.189549994824461</v>
      </c>
    </row>
    <row r="57" spans="2:9" ht="35.450000000000003" customHeight="1" thickTop="1" thickBot="1" x14ac:dyDescent="0.25">
      <c r="B57" s="254"/>
      <c r="C57" s="385"/>
      <c r="D57" s="75" t="s">
        <v>380</v>
      </c>
      <c r="E57" s="76" t="s">
        <v>45</v>
      </c>
      <c r="F57" s="76" t="s">
        <v>46</v>
      </c>
      <c r="G57" s="77">
        <v>48.41</v>
      </c>
      <c r="H57" s="77">
        <f>G57*(1-HLOOKUP(H$5,Inputs!$C$6:$F$9,2,FALSE))*(1+HLOOKUP(H$5,Inputs!$C$6:$F$9,4,FALSE))</f>
        <v>49.683951620122699</v>
      </c>
      <c r="I57" s="77">
        <f>H57*(1-HLOOKUP(I$5,Inputs!$C$6:$F$9,2,FALSE))*(1+HLOOKUP(I$5,Inputs!$C$6:$F$9,4,FALSE))</f>
        <v>50.687405991385049</v>
      </c>
    </row>
    <row r="58" spans="2:9" ht="35.450000000000003" customHeight="1" thickTop="1" thickBot="1" x14ac:dyDescent="0.25">
      <c r="B58" s="380"/>
      <c r="C58" s="384" t="s">
        <v>381</v>
      </c>
      <c r="D58" s="47" t="s">
        <v>382</v>
      </c>
      <c r="E58" s="48" t="s">
        <v>45</v>
      </c>
      <c r="F58" s="48" t="s">
        <v>46</v>
      </c>
      <c r="G58" s="49">
        <v>54.62</v>
      </c>
      <c r="H58" s="49">
        <f>G58*(1-HLOOKUP(H$5,Inputs!$C$6:$F$9,2,FALSE))*(1+HLOOKUP(H$5,Inputs!$C$6:$F$9,4,FALSE))</f>
        <v>56.057373218159519</v>
      </c>
      <c r="I58" s="49">
        <f>H58*(1-HLOOKUP(I$5,Inputs!$C$6:$F$9,2,FALSE))*(1+HLOOKUP(I$5,Inputs!$C$6:$F$9,4,FALSE))</f>
        <v>57.189549994824461</v>
      </c>
    </row>
    <row r="59" spans="2:9" ht="35.450000000000003" customHeight="1" thickTop="1" thickBot="1" x14ac:dyDescent="0.25">
      <c r="B59" s="380"/>
      <c r="C59" s="383"/>
      <c r="D59" s="75" t="s">
        <v>383</v>
      </c>
      <c r="E59" s="76" t="s">
        <v>45</v>
      </c>
      <c r="F59" s="76" t="s">
        <v>46</v>
      </c>
      <c r="G59" s="81">
        <v>48.41</v>
      </c>
      <c r="H59" s="81">
        <f>G59*(1-HLOOKUP(H$5,Inputs!$C$6:$F$9,2,FALSE))*(1+HLOOKUP(H$5,Inputs!$C$6:$F$9,4,FALSE))</f>
        <v>49.683951620122699</v>
      </c>
      <c r="I59" s="81">
        <f>H59*(1-HLOOKUP(I$5,Inputs!$C$6:$F$9,2,FALSE))*(1+HLOOKUP(I$5,Inputs!$C$6:$F$9,4,FALSE))</f>
        <v>50.687405991385049</v>
      </c>
    </row>
    <row r="60" spans="2:9" ht="35.450000000000003" customHeight="1" thickTop="1" thickBot="1" x14ac:dyDescent="0.25">
      <c r="B60" s="254"/>
      <c r="C60" s="46" t="s">
        <v>384</v>
      </c>
      <c r="D60" s="50" t="s">
        <v>385</v>
      </c>
      <c r="E60" s="51" t="s">
        <v>45</v>
      </c>
      <c r="F60" s="51" t="s">
        <v>46</v>
      </c>
      <c r="G60" s="52">
        <v>136.27322298561683</v>
      </c>
      <c r="H60" s="52">
        <f>G60*(1-HLOOKUP(H$5,Inputs!$C$6:$F$9,2,FALSE))*(1+HLOOKUP(H$5,Inputs!$C$6:$F$9,4,FALSE))</f>
        <v>139.85937240106549</v>
      </c>
      <c r="I60" s="52">
        <f>H60*(1-HLOOKUP(I$5,Inputs!$C$6:$F$9,2,FALSE))*(1+HLOOKUP(I$5,Inputs!$C$6:$F$9,4,FALSE))</f>
        <v>142.68407724078716</v>
      </c>
    </row>
    <row r="61" spans="2:9" ht="35.450000000000003" customHeight="1" thickTop="1" thickBot="1" x14ac:dyDescent="0.25">
      <c r="B61" s="255"/>
      <c r="C61" s="82" t="s">
        <v>386</v>
      </c>
      <c r="D61" s="83" t="s">
        <v>387</v>
      </c>
      <c r="E61" s="76" t="s">
        <v>45</v>
      </c>
      <c r="F61" s="76" t="s">
        <v>51</v>
      </c>
      <c r="G61" s="84">
        <v>177.59449016870801</v>
      </c>
      <c r="H61" s="84">
        <f>G61*(1-HLOOKUP(H$5,Inputs!$C$6:$F$9,2,FALSE))*(1+HLOOKUP(H$5,Inputs!$C$6:$F$9,4,FALSE))</f>
        <v>182.26804498125276</v>
      </c>
      <c r="I61" s="84">
        <f>H61*(1-HLOOKUP(I$5,Inputs!$C$6:$F$9,2,FALSE))*(1+HLOOKUP(I$5,Inputs!$C$6:$F$9,4,FALSE))</f>
        <v>185.94926719715647</v>
      </c>
    </row>
    <row r="62" spans="2:9" ht="35.450000000000003" customHeight="1" thickTop="1" thickBot="1" x14ac:dyDescent="0.25">
      <c r="B62" s="247" t="s">
        <v>388</v>
      </c>
      <c r="C62" s="381" t="s">
        <v>389</v>
      </c>
      <c r="D62" s="53" t="s">
        <v>36</v>
      </c>
      <c r="E62" s="54" t="s">
        <v>45</v>
      </c>
      <c r="F62" s="54" t="s">
        <v>51</v>
      </c>
      <c r="G62" s="39">
        <v>104.73967682480007</v>
      </c>
      <c r="H62" s="39">
        <f>G62*(1-HLOOKUP(H$5,Inputs!$C$6:$F$9,2,FALSE))*(1+HLOOKUP(H$5,Inputs!$C$6:$F$9,4,FALSE))</f>
        <v>107.49599330862743</v>
      </c>
      <c r="I62" s="39">
        <f>H62*(1-HLOOKUP(I$5,Inputs!$C$6:$F$9,2,FALSE))*(1+HLOOKUP(I$5,Inputs!$C$6:$F$9,4,FALSE))</f>
        <v>109.66706305773819</v>
      </c>
    </row>
    <row r="63" spans="2:9" ht="35.450000000000003" customHeight="1" thickTop="1" thickBot="1" x14ac:dyDescent="0.25">
      <c r="B63" s="368"/>
      <c r="C63" s="366"/>
      <c r="D63" s="85" t="s">
        <v>31</v>
      </c>
      <c r="E63" s="86" t="s">
        <v>45</v>
      </c>
      <c r="F63" s="86" t="s">
        <v>51</v>
      </c>
      <c r="G63" s="77">
        <v>104.73967682480007</v>
      </c>
      <c r="H63" s="77">
        <f>G63*(1-HLOOKUP(H$5,Inputs!$C$6:$F$9,2,FALSE))*(1+HLOOKUP(H$5,Inputs!$C$6:$F$9,4,FALSE))</f>
        <v>107.49599330862743</v>
      </c>
      <c r="I63" s="77">
        <f>H63*(1-HLOOKUP(I$5,Inputs!$C$6:$F$9,2,FALSE))*(1+HLOOKUP(I$5,Inputs!$C$6:$F$9,4,FALSE))</f>
        <v>109.66706305773819</v>
      </c>
    </row>
    <row r="64" spans="2:9" ht="35.450000000000003" customHeight="1" thickTop="1" thickBot="1" x14ac:dyDescent="0.25">
      <c r="B64" s="368"/>
      <c r="C64" s="366"/>
      <c r="D64" s="53" t="s">
        <v>34</v>
      </c>
      <c r="E64" s="54" t="s">
        <v>45</v>
      </c>
      <c r="F64" s="54" t="s">
        <v>51</v>
      </c>
      <c r="G64" s="39">
        <v>151.41469220624091</v>
      </c>
      <c r="H64" s="39">
        <f>G64*(1-HLOOKUP(H$5,Inputs!$C$6:$F$9,2,FALSE))*(1+HLOOKUP(H$5,Inputs!$C$6:$F$9,4,FALSE))</f>
        <v>155.39930266785052</v>
      </c>
      <c r="I64" s="39">
        <f>H64*(1-HLOOKUP(I$5,Inputs!$C$6:$F$9,2,FALSE))*(1+HLOOKUP(I$5,Inputs!$C$6:$F$9,4,FALSE))</f>
        <v>158.5378636008746</v>
      </c>
    </row>
    <row r="65" spans="2:9" ht="35.450000000000003" customHeight="1" thickTop="1" thickBot="1" x14ac:dyDescent="0.25">
      <c r="B65" s="368"/>
      <c r="C65" s="366"/>
      <c r="D65" s="85" t="s">
        <v>146</v>
      </c>
      <c r="E65" s="86" t="s">
        <v>45</v>
      </c>
      <c r="F65" s="86" t="s">
        <v>51</v>
      </c>
      <c r="G65" s="77">
        <v>157.10951523720007</v>
      </c>
      <c r="H65" s="77">
        <f>G65*(1-HLOOKUP(H$5,Inputs!$C$6:$F$9,2,FALSE))*(1+HLOOKUP(H$5,Inputs!$C$6:$F$9,4,FALSE))</f>
        <v>161.2439899629411</v>
      </c>
      <c r="I65" s="77">
        <f>H65*(1-HLOOKUP(I$5,Inputs!$C$6:$F$9,2,FALSE))*(1+HLOOKUP(I$5,Inputs!$C$6:$F$9,4,FALSE))</f>
        <v>164.50059458660724</v>
      </c>
    </row>
    <row r="66" spans="2:9" ht="35.450000000000003" customHeight="1" thickTop="1" thickBot="1" x14ac:dyDescent="0.25">
      <c r="B66" s="368"/>
      <c r="C66" s="366"/>
      <c r="D66" s="53" t="s">
        <v>32</v>
      </c>
      <c r="E66" s="54" t="s">
        <v>45</v>
      </c>
      <c r="F66" s="54" t="s">
        <v>51</v>
      </c>
      <c r="G66" s="39">
        <v>177.59449016870801</v>
      </c>
      <c r="H66" s="39">
        <f>G66*(1-HLOOKUP(H$5,Inputs!$C$6:$F$9,2,FALSE))*(1+HLOOKUP(H$5,Inputs!$C$6:$F$9,4,FALSE))</f>
        <v>182.26804498125276</v>
      </c>
      <c r="I66" s="39">
        <f>H66*(1-HLOOKUP(I$5,Inputs!$C$6:$F$9,2,FALSE))*(1+HLOOKUP(I$5,Inputs!$C$6:$F$9,4,FALSE))</f>
        <v>185.94926719715647</v>
      </c>
    </row>
    <row r="67" spans="2:9" ht="35.450000000000003" customHeight="1" thickTop="1" thickBot="1" x14ac:dyDescent="0.25">
      <c r="B67" s="368"/>
      <c r="C67" s="366"/>
      <c r="D67" s="85" t="s">
        <v>147</v>
      </c>
      <c r="E67" s="86" t="s">
        <v>45</v>
      </c>
      <c r="F67" s="86" t="s">
        <v>51</v>
      </c>
      <c r="G67" s="77">
        <v>196.38945466836657</v>
      </c>
      <c r="H67" s="77">
        <f>G67*(1-HLOOKUP(H$5,Inputs!$C$6:$F$9,2,FALSE))*(1+HLOOKUP(H$5,Inputs!$C$6:$F$9,4,FALSE))</f>
        <v>201.55761546055373</v>
      </c>
      <c r="I67" s="77">
        <f>H67*(1-HLOOKUP(I$5,Inputs!$C$6:$F$9,2,FALSE))*(1+HLOOKUP(I$5,Inputs!$C$6:$F$9,4,FALSE))</f>
        <v>205.62842431733543</v>
      </c>
    </row>
    <row r="68" spans="2:9" ht="35.450000000000003" customHeight="1" thickTop="1" thickBot="1" x14ac:dyDescent="0.25">
      <c r="B68" s="368"/>
      <c r="C68" s="366"/>
      <c r="D68" s="53" t="s">
        <v>148</v>
      </c>
      <c r="E68" s="54" t="s">
        <v>201</v>
      </c>
      <c r="F68" s="54" t="s">
        <v>46</v>
      </c>
      <c r="G68" s="44">
        <v>0.71961782154044762</v>
      </c>
      <c r="H68" s="44">
        <f>G68</f>
        <v>0.71961782154044762</v>
      </c>
      <c r="I68" s="44">
        <f>H68</f>
        <v>0.71961782154044762</v>
      </c>
    </row>
    <row r="69" spans="2:9" ht="35.450000000000003" customHeight="1" thickTop="1" thickBot="1" x14ac:dyDescent="0.25">
      <c r="B69" s="368"/>
      <c r="C69" s="366"/>
      <c r="D69" s="85" t="s">
        <v>149</v>
      </c>
      <c r="E69" s="86" t="s">
        <v>45</v>
      </c>
      <c r="F69" s="86" t="s">
        <v>46</v>
      </c>
      <c r="G69" s="78">
        <v>0.55889567721915312</v>
      </c>
      <c r="H69" s="78">
        <f>G69</f>
        <v>0.55889567721915312</v>
      </c>
      <c r="I69" s="78">
        <f>H69</f>
        <v>0.55889567721915312</v>
      </c>
    </row>
    <row r="70" spans="2:9" ht="35.450000000000003" customHeight="1" thickTop="1" thickBot="1" x14ac:dyDescent="0.25">
      <c r="B70" s="368"/>
      <c r="C70" s="366"/>
      <c r="D70" s="56" t="s">
        <v>150</v>
      </c>
      <c r="E70" s="57"/>
      <c r="F70" s="57"/>
      <c r="G70" s="57"/>
      <c r="H70" s="57"/>
      <c r="I70" s="57"/>
    </row>
    <row r="71" spans="2:9" ht="12.75" thickTop="1" x14ac:dyDescent="0.2"/>
  </sheetData>
  <mergeCells count="16">
    <mergeCell ref="B51:B61"/>
    <mergeCell ref="B62:B70"/>
    <mergeCell ref="C62:C70"/>
    <mergeCell ref="B2:E3"/>
    <mergeCell ref="B24:B32"/>
    <mergeCell ref="C24:C32"/>
    <mergeCell ref="B33:B50"/>
    <mergeCell ref="C33:C41"/>
    <mergeCell ref="C42:C50"/>
    <mergeCell ref="B6:B23"/>
    <mergeCell ref="C6:C14"/>
    <mergeCell ref="C15:C23"/>
    <mergeCell ref="C51:C52"/>
    <mergeCell ref="C54:C55"/>
    <mergeCell ref="C56:C57"/>
    <mergeCell ref="C58:C59"/>
  </mergeCells>
  <phoneticPr fontId="16" type="noConversion"/>
  <pageMargins left="0.70866141732283472" right="0.70866141732283472" top="0.74803149606299213" bottom="0.74803149606299213" header="0.31496062992125984" footer="0.31496062992125984"/>
  <pageSetup paperSize="9" scale="48" fitToHeight="0" orientation="portrait" horizontalDpi="1200" verticalDpi="1200" r:id="rId1"/>
  <headerFooter>
    <oddFooter>&amp;F&amp;RPage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D98B8-5F58-46E2-BFAF-5CF5D2E11F95}">
  <sheetPr>
    <tabColor theme="7" tint="0.79998168889431442"/>
  </sheetPr>
  <dimension ref="A1:E25"/>
  <sheetViews>
    <sheetView workbookViewId="0">
      <selection activeCell="G17" sqref="G17"/>
    </sheetView>
  </sheetViews>
  <sheetFormatPr defaultRowHeight="15" x14ac:dyDescent="0.25"/>
  <cols>
    <col min="1" max="1" width="9.140625" style="90"/>
    <col min="2" max="2" width="75.140625" style="90" customWidth="1"/>
    <col min="3" max="3" width="26.42578125" style="90" customWidth="1"/>
    <col min="4" max="4" width="6.5703125" style="90" bestFit="1" customWidth="1"/>
    <col min="5" max="5" width="26" style="90" customWidth="1"/>
    <col min="6" max="16384" width="9.140625" style="90"/>
  </cols>
  <sheetData>
    <row r="1" spans="1:5" x14ac:dyDescent="0.25">
      <c r="A1" s="127" t="s">
        <v>638</v>
      </c>
      <c r="C1" s="126" t="str">
        <f>'EE ANS Fees Pricelist'!$I$5</f>
        <v>2021-22</v>
      </c>
    </row>
    <row r="2" spans="1:5" x14ac:dyDescent="0.25">
      <c r="B2" s="236" t="s">
        <v>624</v>
      </c>
    </row>
    <row r="3" spans="1:5" x14ac:dyDescent="0.25">
      <c r="B3" s="374" t="s">
        <v>566</v>
      </c>
      <c r="C3" s="374"/>
      <c r="D3" s="374"/>
      <c r="E3" s="184"/>
    </row>
    <row r="4" spans="1:5" x14ac:dyDescent="0.25">
      <c r="B4" s="387" t="s">
        <v>567</v>
      </c>
      <c r="C4" s="387"/>
      <c r="D4" s="387"/>
      <c r="E4" s="387"/>
    </row>
    <row r="5" spans="1:5" ht="22.5" customHeight="1" x14ac:dyDescent="0.25">
      <c r="B5" s="122" t="s">
        <v>625</v>
      </c>
      <c r="C5" s="388" t="s">
        <v>467</v>
      </c>
      <c r="D5" s="389"/>
      <c r="E5" s="389"/>
    </row>
    <row r="6" spans="1:5" ht="45" x14ac:dyDescent="0.25">
      <c r="B6" s="117" t="s">
        <v>626</v>
      </c>
      <c r="C6" s="285" t="s">
        <v>467</v>
      </c>
      <c r="D6" s="286"/>
      <c r="E6" s="386"/>
    </row>
    <row r="7" spans="1:5" x14ac:dyDescent="0.25">
      <c r="B7" s="293" t="s">
        <v>568</v>
      </c>
      <c r="C7" s="293"/>
      <c r="D7" s="293"/>
      <c r="E7" s="386"/>
    </row>
    <row r="8" spans="1:5" ht="22.5" x14ac:dyDescent="0.25">
      <c r="B8" s="121" t="s">
        <v>627</v>
      </c>
      <c r="C8" s="318" t="s">
        <v>467</v>
      </c>
      <c r="D8" s="319"/>
      <c r="E8" s="386"/>
    </row>
    <row r="9" spans="1:5" x14ac:dyDescent="0.25">
      <c r="B9" s="293" t="s">
        <v>569</v>
      </c>
      <c r="C9" s="293"/>
      <c r="D9" s="293"/>
      <c r="E9" s="386"/>
    </row>
    <row r="10" spans="1:5" ht="22.5" x14ac:dyDescent="0.25">
      <c r="B10" s="124" t="s">
        <v>628</v>
      </c>
      <c r="C10" s="390" t="s">
        <v>467</v>
      </c>
      <c r="D10" s="391"/>
      <c r="E10" s="392"/>
    </row>
    <row r="11" spans="1:5" ht="33.75" x14ac:dyDescent="0.25">
      <c r="B11" s="130" t="s">
        <v>629</v>
      </c>
      <c r="C11" s="318" t="s">
        <v>467</v>
      </c>
      <c r="D11" s="319"/>
      <c r="E11" s="386"/>
    </row>
    <row r="12" spans="1:5" x14ac:dyDescent="0.25">
      <c r="B12" s="293" t="s">
        <v>570</v>
      </c>
      <c r="C12" s="293"/>
      <c r="D12" s="293"/>
      <c r="E12" s="386"/>
    </row>
    <row r="13" spans="1:5" x14ac:dyDescent="0.25">
      <c r="B13" s="306" t="s">
        <v>370</v>
      </c>
      <c r="C13" s="189" t="s">
        <v>571</v>
      </c>
      <c r="D13" s="190">
        <f>'EE Proposed Connection Fees'!$I$51</f>
        <v>41.944587564860264</v>
      </c>
      <c r="E13" s="193" t="s">
        <v>480</v>
      </c>
    </row>
    <row r="14" spans="1:5" x14ac:dyDescent="0.25">
      <c r="B14" s="307"/>
      <c r="C14" s="156" t="s">
        <v>372</v>
      </c>
      <c r="D14" s="191">
        <f>'EE Proposed Connection Fees'!$I$52</f>
        <v>50.687405991385049</v>
      </c>
      <c r="E14" s="194" t="s">
        <v>480</v>
      </c>
    </row>
    <row r="15" spans="1:5" x14ac:dyDescent="0.25">
      <c r="B15" s="116" t="s">
        <v>373</v>
      </c>
      <c r="C15" s="148">
        <f>'EE Proposed Connection Fees'!$I$53</f>
        <v>39.128038874159458</v>
      </c>
      <c r="D15" s="132" t="s">
        <v>480</v>
      </c>
      <c r="E15" s="195"/>
    </row>
    <row r="16" spans="1:5" x14ac:dyDescent="0.25">
      <c r="B16" s="312" t="s">
        <v>572</v>
      </c>
      <c r="C16" s="156" t="s">
        <v>573</v>
      </c>
      <c r="D16" s="191">
        <f>'EE Proposed Connection Fees'!$I$54</f>
        <v>277.44126130153052</v>
      </c>
      <c r="E16" s="194" t="s">
        <v>480</v>
      </c>
    </row>
    <row r="17" spans="2:5" x14ac:dyDescent="0.25">
      <c r="B17" s="307"/>
      <c r="C17" s="147" t="s">
        <v>574</v>
      </c>
      <c r="D17" s="192">
        <f>'EE Proposed Connection Fees'!$I$55</f>
        <v>277.44126130153052</v>
      </c>
      <c r="E17" s="195" t="s">
        <v>480</v>
      </c>
    </row>
    <row r="18" spans="2:5" x14ac:dyDescent="0.25">
      <c r="B18" s="303" t="s">
        <v>575</v>
      </c>
      <c r="C18" s="156" t="s">
        <v>576</v>
      </c>
      <c r="D18" s="191">
        <f>'EE Proposed Connection Fees'!$I$56</f>
        <v>57.189549994824461</v>
      </c>
      <c r="E18" s="194" t="s">
        <v>480</v>
      </c>
    </row>
    <row r="19" spans="2:5" x14ac:dyDescent="0.25">
      <c r="B19" s="305"/>
      <c r="C19" s="147" t="s">
        <v>380</v>
      </c>
      <c r="D19" s="192">
        <f>'EE Proposed Connection Fees'!$I$57</f>
        <v>50.687405991385049</v>
      </c>
      <c r="E19" s="195" t="s">
        <v>480</v>
      </c>
    </row>
    <row r="20" spans="2:5" ht="22.5" x14ac:dyDescent="0.25">
      <c r="B20" s="312" t="s">
        <v>381</v>
      </c>
      <c r="C20" s="156" t="s">
        <v>382</v>
      </c>
      <c r="D20" s="191">
        <f>'EE Proposed Connection Fees'!$I$58</f>
        <v>57.189549994824461</v>
      </c>
      <c r="E20" s="194" t="s">
        <v>480</v>
      </c>
    </row>
    <row r="21" spans="2:5" ht="22.5" x14ac:dyDescent="0.25">
      <c r="B21" s="307"/>
      <c r="C21" s="147" t="s">
        <v>383</v>
      </c>
      <c r="D21" s="192">
        <f>'EE Proposed Connection Fees'!$I$59</f>
        <v>50.687405991385049</v>
      </c>
      <c r="E21" s="195" t="s">
        <v>480</v>
      </c>
    </row>
    <row r="22" spans="2:5" x14ac:dyDescent="0.25">
      <c r="B22" s="116" t="s">
        <v>577</v>
      </c>
      <c r="C22" s="148">
        <f>'EE Proposed Connection Fees'!$I$60</f>
        <v>142.68407724078716</v>
      </c>
      <c r="D22" s="132" t="s">
        <v>480</v>
      </c>
      <c r="E22" s="195"/>
    </row>
    <row r="23" spans="2:5" x14ac:dyDescent="0.25">
      <c r="B23" s="130" t="s">
        <v>386</v>
      </c>
      <c r="C23" s="309" t="s">
        <v>27</v>
      </c>
      <c r="D23" s="310"/>
      <c r="E23" s="194"/>
    </row>
    <row r="24" spans="2:5" x14ac:dyDescent="0.25">
      <c r="B24" s="293" t="s">
        <v>578</v>
      </c>
      <c r="C24" s="293"/>
      <c r="D24" s="293"/>
      <c r="E24" s="386"/>
    </row>
    <row r="25" spans="2:5" ht="15" customHeight="1" x14ac:dyDescent="0.25">
      <c r="B25" s="121" t="s">
        <v>630</v>
      </c>
      <c r="C25" s="318" t="s">
        <v>467</v>
      </c>
      <c r="D25" s="319"/>
      <c r="E25" s="319"/>
    </row>
  </sheetData>
  <mergeCells count="17">
    <mergeCell ref="C23:D23"/>
    <mergeCell ref="B13:B14"/>
    <mergeCell ref="C11:E11"/>
    <mergeCell ref="B3:D3"/>
    <mergeCell ref="C25:E25"/>
    <mergeCell ref="B4:E4"/>
    <mergeCell ref="B7:E7"/>
    <mergeCell ref="B9:E9"/>
    <mergeCell ref="B12:E12"/>
    <mergeCell ref="B24:E24"/>
    <mergeCell ref="C5:E5"/>
    <mergeCell ref="C6:E6"/>
    <mergeCell ref="C8:E8"/>
    <mergeCell ref="C10:E10"/>
    <mergeCell ref="B16:B17"/>
    <mergeCell ref="B1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6B9A8-EEE8-4699-8F28-5AA7CE33D646}">
  <sheetPr>
    <tabColor rgb="FFFFFF00"/>
  </sheetPr>
  <dimension ref="B4:M15"/>
  <sheetViews>
    <sheetView workbookViewId="0">
      <selection activeCell="I6" sqref="I6:J11"/>
    </sheetView>
  </sheetViews>
  <sheetFormatPr defaultRowHeight="15" x14ac:dyDescent="0.25"/>
  <cols>
    <col min="1" max="1" width="9.140625" style="90"/>
    <col min="2" max="2" width="33.85546875" style="90" customWidth="1"/>
    <col min="3" max="3" width="12.5703125" style="90" bestFit="1" customWidth="1"/>
    <col min="4" max="4" width="14.5703125" style="90" bestFit="1" customWidth="1"/>
    <col min="5" max="5" width="9.140625" style="90"/>
    <col min="6" max="6" width="12.5703125" style="90" bestFit="1" customWidth="1"/>
    <col min="7" max="7" width="14.5703125" style="90" bestFit="1" customWidth="1"/>
    <col min="8" max="8" width="9.140625" style="90"/>
    <col min="9" max="9" width="12.7109375" style="90" customWidth="1"/>
    <col min="10" max="10" width="15.140625" style="90" customWidth="1"/>
    <col min="11" max="16384" width="9.140625" style="90"/>
  </cols>
  <sheetData>
    <row r="4" spans="2:13" x14ac:dyDescent="0.25">
      <c r="C4" s="245" t="s">
        <v>429</v>
      </c>
      <c r="D4" s="246"/>
      <c r="F4" s="245" t="s">
        <v>424</v>
      </c>
      <c r="G4" s="246"/>
      <c r="I4" s="242" t="s">
        <v>425</v>
      </c>
      <c r="J4" s="243"/>
    </row>
    <row r="5" spans="2:13" ht="25.5" x14ac:dyDescent="0.25">
      <c r="B5" s="100" t="s">
        <v>407</v>
      </c>
      <c r="C5" s="97" t="s">
        <v>408</v>
      </c>
      <c r="D5" s="97" t="s">
        <v>409</v>
      </c>
      <c r="F5" s="97" t="s">
        <v>408</v>
      </c>
      <c r="G5" s="97" t="s">
        <v>409</v>
      </c>
      <c r="I5" s="97" t="s">
        <v>408</v>
      </c>
      <c r="J5" s="97" t="s">
        <v>409</v>
      </c>
    </row>
    <row r="6" spans="2:13" x14ac:dyDescent="0.25">
      <c r="B6" s="101" t="s">
        <v>410</v>
      </c>
      <c r="C6" s="96">
        <v>104.73967682480007</v>
      </c>
      <c r="D6" s="91">
        <v>179.10484737040812</v>
      </c>
      <c r="F6" s="216">
        <f>C6*(1-HLOOKUP($F$4,Inputs!$C$6:$F$9,2,FALSE))*(1+HLOOKUP($F$4,Inputs!$C$6:$F$9,4,FALSE))</f>
        <v>107.49599330862743</v>
      </c>
      <c r="G6" s="217">
        <f>D6*(1-HLOOKUP($F$4,Inputs!$C$6:$F$9,2,FALSE))*(1+HLOOKUP($F$4,Inputs!$C$6:$F$9,4,FALSE))</f>
        <v>183.81814855775292</v>
      </c>
      <c r="I6" s="216">
        <f>F6*(1-HLOOKUP($I$4,Inputs!$C$6:$F$9,2,FALSE))*(1+HLOOKUP($I$4,Inputs!$C$6:$F$9,4,FALSE))</f>
        <v>109.66706305773819</v>
      </c>
      <c r="J6" s="217">
        <f>G6*(1-HLOOKUP($I$4,Inputs!$C$6:$F$9,2,FALSE))*(1+HLOOKUP($I$4,Inputs!$C$6:$F$9,4,FALSE))</f>
        <v>187.53067782873231</v>
      </c>
      <c r="M6" s="393"/>
    </row>
    <row r="7" spans="2:13" x14ac:dyDescent="0.25">
      <c r="B7" s="102" t="s">
        <v>411</v>
      </c>
      <c r="C7" s="95">
        <v>104.73967682480007</v>
      </c>
      <c r="D7" s="92">
        <v>179.10484737040812</v>
      </c>
      <c r="F7" s="218">
        <f>C7*(1-HLOOKUP($F$4,Inputs!$C$6:$F$9,2,FALSE))*(1+HLOOKUP($F$4,Inputs!$C$6:$F$9,4,FALSE))</f>
        <v>107.49599330862743</v>
      </c>
      <c r="G7" s="219">
        <f>D7*(1-HLOOKUP($F$4,Inputs!$C$6:$F$9,2,FALSE))*(1+HLOOKUP($F$4,Inputs!$C$6:$F$9,4,FALSE))</f>
        <v>183.81814855775292</v>
      </c>
      <c r="I7" s="216">
        <f>F7*(1-HLOOKUP($I$4,Inputs!$C$6:$F$9,2,FALSE))*(1+HLOOKUP($I$4,Inputs!$C$6:$F$9,4,FALSE))</f>
        <v>109.66706305773819</v>
      </c>
      <c r="J7" s="217">
        <f>G7*(1-HLOOKUP($I$4,Inputs!$C$6:$F$9,2,FALSE))*(1+HLOOKUP($I$4,Inputs!$C$6:$F$9,4,FALSE))</f>
        <v>187.53067782873231</v>
      </c>
    </row>
    <row r="8" spans="2:13" ht="25.5" x14ac:dyDescent="0.25">
      <c r="B8" s="103" t="s">
        <v>412</v>
      </c>
      <c r="C8" s="96">
        <v>157.10951523720007</v>
      </c>
      <c r="D8" s="91">
        <v>268.65727105561211</v>
      </c>
      <c r="F8" s="216">
        <f>C8*(1-HLOOKUP($F$4,Inputs!$C$6:$F$9,2,FALSE))*(1+HLOOKUP($F$4,Inputs!$C$6:$F$9,4,FALSE))</f>
        <v>161.2439899629411</v>
      </c>
      <c r="G8" s="217">
        <f>D8*(1-HLOOKUP($F$4,Inputs!$C$6:$F$9,2,FALSE))*(1+HLOOKUP($F$4,Inputs!$C$6:$F$9,4,FALSE))</f>
        <v>275.72722283662927</v>
      </c>
      <c r="I8" s="216">
        <f>F8*(1-HLOOKUP($I$4,Inputs!$C$6:$F$9,2,FALSE))*(1+HLOOKUP($I$4,Inputs!$C$6:$F$9,4,FALSE))</f>
        <v>164.50059458660724</v>
      </c>
      <c r="J8" s="217">
        <f>G8*(1-HLOOKUP($I$4,Inputs!$C$6:$F$9,2,FALSE))*(1+HLOOKUP($I$4,Inputs!$C$6:$F$9,4,FALSE))</f>
        <v>281.29601674309839</v>
      </c>
    </row>
    <row r="9" spans="2:13" ht="25.5" x14ac:dyDescent="0.25">
      <c r="B9" s="104" t="s">
        <v>413</v>
      </c>
      <c r="C9" s="95">
        <v>177.59449016870801</v>
      </c>
      <c r="D9" s="92">
        <v>303.68657818849067</v>
      </c>
      <c r="F9" s="218">
        <f>C9*(1-HLOOKUP($F$4,Inputs!$C$6:$F$9,2,FALSE))*(1+HLOOKUP($F$4,Inputs!$C$6:$F$9,4,FALSE))</f>
        <v>182.26804498125276</v>
      </c>
      <c r="G9" s="219">
        <f>D9*(1-HLOOKUP($F$4,Inputs!$C$6:$F$9,2,FALSE))*(1+HLOOKUP($F$4,Inputs!$C$6:$F$9,4,FALSE))</f>
        <v>311.67835691794215</v>
      </c>
      <c r="I9" s="216">
        <f>F9*(1-HLOOKUP($I$4,Inputs!$C$6:$F$9,2,FALSE))*(1+HLOOKUP($I$4,Inputs!$C$6:$F$9,4,FALSE))</f>
        <v>185.94926719715647</v>
      </c>
      <c r="J9" s="217">
        <f>G9*(1-HLOOKUP($I$4,Inputs!$C$6:$F$9,2,FALSE))*(1+HLOOKUP($I$4,Inputs!$C$6:$F$9,4,FALSE))</f>
        <v>317.97324690713754</v>
      </c>
    </row>
    <row r="10" spans="2:13" x14ac:dyDescent="0.25">
      <c r="B10" s="101" t="s">
        <v>414</v>
      </c>
      <c r="C10" s="96">
        <v>196.38945466836657</v>
      </c>
      <c r="D10" s="91">
        <v>335.82596748290683</v>
      </c>
      <c r="F10" s="216">
        <f>C10*(1-HLOOKUP($F$4,Inputs!$C$6:$F$9,2,FALSE))*(1+HLOOKUP($F$4,Inputs!$C$6:$F$9,4,FALSE))</f>
        <v>201.55761546055373</v>
      </c>
      <c r="G10" s="217">
        <f>D10*(1-HLOOKUP($F$4,Inputs!$C$6:$F$9,2,FALSE))*(1+HLOOKUP($F$4,Inputs!$C$6:$F$9,4,FALSE))</f>
        <v>344.66352243754687</v>
      </c>
      <c r="I10" s="216">
        <f>F10*(1-HLOOKUP($I$4,Inputs!$C$6:$F$9,2,FALSE))*(1+HLOOKUP($I$4,Inputs!$C$6:$F$9,4,FALSE))</f>
        <v>205.62842431733543</v>
      </c>
      <c r="J10" s="217">
        <f>G10*(1-HLOOKUP($I$4,Inputs!$C$6:$F$9,2,FALSE))*(1+HLOOKUP($I$4,Inputs!$C$6:$F$9,4,FALSE))</f>
        <v>351.62460558264354</v>
      </c>
    </row>
    <row r="11" spans="2:13" x14ac:dyDescent="0.25">
      <c r="B11" s="105" t="s">
        <v>415</v>
      </c>
      <c r="C11" s="94">
        <v>151.41469220624091</v>
      </c>
      <c r="D11" s="93">
        <v>258.91912367267196</v>
      </c>
      <c r="F11" s="220">
        <f>C11*(1-HLOOKUP($F$4,Inputs!$C$6:$F$9,2,FALSE))*(1+HLOOKUP($F$4,Inputs!$C$6:$F$9,4,FALSE))</f>
        <v>155.39930266785052</v>
      </c>
      <c r="G11" s="221">
        <f>D11*(1-HLOOKUP($F$4,Inputs!$C$6:$F$9,2,FALSE))*(1+HLOOKUP($F$4,Inputs!$C$6:$F$9,4,FALSE))</f>
        <v>265.73280756202439</v>
      </c>
      <c r="I11" s="216">
        <f>F11*(1-HLOOKUP($I$4,Inputs!$C$6:$F$9,2,FALSE))*(1+HLOOKUP($I$4,Inputs!$C$6:$F$9,4,FALSE))</f>
        <v>158.5378636008746</v>
      </c>
      <c r="J11" s="217">
        <f>G11*(1-HLOOKUP($I$4,Inputs!$C$6:$F$9,2,FALSE))*(1+HLOOKUP($I$4,Inputs!$C$6:$F$9,4,FALSE))</f>
        <v>271.09974675749561</v>
      </c>
    </row>
    <row r="12" spans="2:13" x14ac:dyDescent="0.25">
      <c r="B12" s="106"/>
      <c r="C12" s="107"/>
      <c r="D12" s="108"/>
      <c r="F12" s="107"/>
      <c r="G12" s="108"/>
      <c r="I12" s="107"/>
      <c r="J12" s="108"/>
    </row>
    <row r="13" spans="2:13" x14ac:dyDescent="0.25">
      <c r="B13" s="103" t="s">
        <v>416</v>
      </c>
      <c r="C13" s="109" t="s">
        <v>417</v>
      </c>
      <c r="D13" s="111">
        <v>0.71961782154044762</v>
      </c>
      <c r="F13" s="109" t="s">
        <v>417</v>
      </c>
      <c r="G13" s="111">
        <v>0.71961782154044762</v>
      </c>
      <c r="I13" s="109" t="s">
        <v>417</v>
      </c>
      <c r="J13" s="111">
        <v>0.71961782154044762</v>
      </c>
    </row>
    <row r="14" spans="2:13" x14ac:dyDescent="0.25">
      <c r="B14" s="104" t="s">
        <v>418</v>
      </c>
      <c r="C14" s="110" t="s">
        <v>419</v>
      </c>
      <c r="D14" s="112">
        <v>0.55889567721915312</v>
      </c>
      <c r="F14" s="110" t="s">
        <v>419</v>
      </c>
      <c r="G14" s="112">
        <v>0.55889567721915312</v>
      </c>
      <c r="I14" s="110" t="s">
        <v>419</v>
      </c>
      <c r="J14" s="112">
        <v>0.55889567721915312</v>
      </c>
    </row>
    <row r="15" spans="2:13" ht="30.75" customHeight="1" x14ac:dyDescent="0.25">
      <c r="B15" s="244" t="s">
        <v>420</v>
      </c>
      <c r="C15" s="244"/>
      <c r="D15" s="244"/>
      <c r="F15" s="244"/>
      <c r="G15" s="244"/>
      <c r="I15" s="244"/>
      <c r="J15" s="244"/>
    </row>
  </sheetData>
  <mergeCells count="6">
    <mergeCell ref="F4:G4"/>
    <mergeCell ref="F15:G15"/>
    <mergeCell ref="C4:D4"/>
    <mergeCell ref="B15:D15"/>
    <mergeCell ref="I4:J4"/>
    <mergeCell ref="I15:J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B9A1-E691-4B3A-8D10-AD05C26CD448}">
  <sheetPr>
    <tabColor theme="9" tint="0.39997558519241921"/>
    <pageSetUpPr fitToPage="1"/>
  </sheetPr>
  <dimension ref="B1:L268"/>
  <sheetViews>
    <sheetView showGridLines="0" zoomScale="90" zoomScaleNormal="90" zoomScaleSheetLayoutView="80" workbookViewId="0">
      <pane xSplit="3" ySplit="5" topLeftCell="D220" activePane="bottomRight" state="frozen"/>
      <selection pane="topRight" activeCell="D1" sqref="D1"/>
      <selection pane="bottomLeft" activeCell="A6" sqref="A6"/>
      <selection pane="bottomRight" activeCell="I234" sqref="I234"/>
    </sheetView>
  </sheetViews>
  <sheetFormatPr defaultColWidth="9.140625" defaultRowHeight="12" x14ac:dyDescent="0.2"/>
  <cols>
    <col min="1" max="1" width="2.5703125" style="6" customWidth="1"/>
    <col min="2" max="2" width="25" style="6" customWidth="1"/>
    <col min="3" max="3" width="26" style="27" customWidth="1"/>
    <col min="4" max="4" width="59.5703125" style="27" customWidth="1"/>
    <col min="5" max="5" width="14.85546875" style="6" customWidth="1"/>
    <col min="6" max="6" width="10.140625" style="6" bestFit="1" customWidth="1"/>
    <col min="7" max="7" width="12.5703125" style="6" bestFit="1" customWidth="1"/>
    <col min="8" max="8" width="12.5703125" style="6" customWidth="1"/>
    <col min="9" max="9" width="9.7109375" style="6" customWidth="1"/>
    <col min="10" max="10" width="9.140625" style="6"/>
    <col min="11" max="11" width="10.85546875" style="6" bestFit="1" customWidth="1"/>
    <col min="12" max="16384" width="9.140625" style="6"/>
  </cols>
  <sheetData>
    <row r="1" spans="2:12" ht="18.75" customHeight="1" x14ac:dyDescent="0.2">
      <c r="B1" s="2"/>
      <c r="C1" s="3"/>
      <c r="D1" s="4"/>
      <c r="E1" s="5"/>
      <c r="F1" s="5"/>
      <c r="G1" s="5"/>
    </row>
    <row r="2" spans="2:12" ht="18" customHeight="1" x14ac:dyDescent="0.2">
      <c r="B2" s="267" t="s">
        <v>398</v>
      </c>
      <c r="C2" s="267"/>
      <c r="D2" s="267"/>
      <c r="E2" s="267"/>
      <c r="F2" s="267"/>
      <c r="G2" s="7"/>
    </row>
    <row r="3" spans="2:12" ht="18" customHeight="1" x14ac:dyDescent="0.2">
      <c r="B3" s="8"/>
      <c r="C3" s="8"/>
      <c r="D3" s="8"/>
      <c r="E3" s="8"/>
      <c r="F3" s="8"/>
      <c r="G3" s="8"/>
    </row>
    <row r="4" spans="2:12" ht="18.75" customHeight="1" thickBot="1" x14ac:dyDescent="0.25">
      <c r="B4" s="9"/>
      <c r="C4" s="10"/>
      <c r="D4" s="4"/>
      <c r="E4" s="5"/>
      <c r="F4" s="5"/>
      <c r="G4" s="7"/>
    </row>
    <row r="5" spans="2:12" ht="35.1" customHeight="1" thickTop="1" thickBot="1" x14ac:dyDescent="0.25">
      <c r="B5" s="11" t="s">
        <v>37</v>
      </c>
      <c r="C5" s="12" t="s">
        <v>38</v>
      </c>
      <c r="D5" s="12" t="s">
        <v>39</v>
      </c>
      <c r="E5" s="12" t="s">
        <v>40</v>
      </c>
      <c r="F5" s="12" t="s">
        <v>41</v>
      </c>
      <c r="G5" s="12" t="s">
        <v>429</v>
      </c>
      <c r="H5" s="12" t="s">
        <v>424</v>
      </c>
      <c r="I5" s="114" t="s">
        <v>425</v>
      </c>
    </row>
    <row r="6" spans="2:12" ht="35.1" customHeight="1" thickTop="1" thickBot="1" x14ac:dyDescent="0.25">
      <c r="B6" s="268" t="s">
        <v>42</v>
      </c>
      <c r="C6" s="250" t="s">
        <v>43</v>
      </c>
      <c r="D6" s="13" t="s">
        <v>44</v>
      </c>
      <c r="E6" s="13" t="s">
        <v>45</v>
      </c>
      <c r="F6" s="13" t="s">
        <v>46</v>
      </c>
      <c r="G6" s="14">
        <v>471.32854571160021</v>
      </c>
      <c r="H6" s="14">
        <f>G6*(1-HLOOKUP(H$5,Inputs!$C$6:$F$9,2,FALSE))*(1+HLOOKUP(H$5,Inputs!$C$6:$F$9,4,FALSE))</f>
        <v>483.73196988882336</v>
      </c>
      <c r="I6" s="14">
        <f>H6*(1-HLOOKUP(I$5,Inputs!$C$6:$F$9,2,FALSE))*(1+HLOOKUP(I$5,Inputs!$C$6:$F$9,4,FALSE))</f>
        <v>493.50178375982171</v>
      </c>
      <c r="J6" s="113"/>
      <c r="K6" s="113"/>
      <c r="L6" s="113"/>
    </row>
    <row r="7" spans="2:12" ht="35.1" customHeight="1" thickTop="1" thickBot="1" x14ac:dyDescent="0.25">
      <c r="B7" s="269"/>
      <c r="C7" s="251"/>
      <c r="D7" s="58" t="s">
        <v>47</v>
      </c>
      <c r="E7" s="58" t="s">
        <v>45</v>
      </c>
      <c r="F7" s="58" t="s">
        <v>46</v>
      </c>
      <c r="G7" s="59">
        <v>628.43806094880028</v>
      </c>
      <c r="H7" s="59">
        <f>G7*(1-HLOOKUP(H$5,Inputs!$C$6:$F$9,2,FALSE))*(1+HLOOKUP(H$5,Inputs!$C$6:$F$9,4,FALSE))</f>
        <v>644.9759598517644</v>
      </c>
      <c r="I7" s="59">
        <f>H7*(1-HLOOKUP(I$5,Inputs!$C$6:$F$9,2,FALSE))*(1+HLOOKUP(I$5,Inputs!$C$6:$F$9,4,FALSE))</f>
        <v>658.00237834642894</v>
      </c>
    </row>
    <row r="8" spans="2:12" ht="35.1" customHeight="1" thickTop="1" thickBot="1" x14ac:dyDescent="0.25">
      <c r="B8" s="269"/>
      <c r="C8" s="251"/>
      <c r="D8" s="13" t="s">
        <v>48</v>
      </c>
      <c r="E8" s="13" t="s">
        <v>45</v>
      </c>
      <c r="F8" s="13" t="s">
        <v>46</v>
      </c>
      <c r="G8" s="14">
        <v>1099.7666066604006</v>
      </c>
      <c r="H8" s="14">
        <f>G8*(1-HLOOKUP(H$5,Inputs!$C$6:$F$9,2,FALSE))*(1+HLOOKUP(H$5,Inputs!$C$6:$F$9,4,FALSE))</f>
        <v>1128.7079297405878</v>
      </c>
      <c r="I8" s="14">
        <f>H8*(1-HLOOKUP(I$5,Inputs!$C$6:$F$9,2,FALSE))*(1+HLOOKUP(I$5,Inputs!$C$6:$F$9,4,FALSE))</f>
        <v>1151.5041621062508</v>
      </c>
    </row>
    <row r="9" spans="2:12" ht="35.1" customHeight="1" thickTop="1" thickBot="1" x14ac:dyDescent="0.25">
      <c r="B9" s="269"/>
      <c r="C9" s="251"/>
      <c r="D9" s="58" t="s">
        <v>49</v>
      </c>
      <c r="E9" s="58" t="s">
        <v>45</v>
      </c>
      <c r="F9" s="58" t="s">
        <v>46</v>
      </c>
      <c r="G9" s="59">
        <v>1413.9856371348005</v>
      </c>
      <c r="H9" s="59">
        <f>G9*(1-HLOOKUP(H$5,Inputs!$C$6:$F$9,2,FALSE))*(1+HLOOKUP(H$5,Inputs!$C$6:$F$9,4,FALSE))</f>
        <v>1451.19590966647</v>
      </c>
      <c r="I9" s="59">
        <f>H9*(1-HLOOKUP(I$5,Inputs!$C$6:$F$9,2,FALSE))*(1+HLOOKUP(I$5,Inputs!$C$6:$F$9,4,FALSE))</f>
        <v>1480.5053512794652</v>
      </c>
    </row>
    <row r="10" spans="2:12" ht="35.1" customHeight="1" thickTop="1" thickBot="1" x14ac:dyDescent="0.25">
      <c r="B10" s="269"/>
      <c r="C10" s="251"/>
      <c r="D10" s="13" t="s">
        <v>50</v>
      </c>
      <c r="E10" s="13" t="s">
        <v>45</v>
      </c>
      <c r="F10" s="13" t="s">
        <v>51</v>
      </c>
      <c r="G10" s="14">
        <v>157.10951523720007</v>
      </c>
      <c r="H10" s="14">
        <f>G10*(1-HLOOKUP(H$5,Inputs!$C$6:$F$9,2,FALSE))*(1+HLOOKUP(H$5,Inputs!$C$6:$F$9,4,FALSE))</f>
        <v>161.2439899629411</v>
      </c>
      <c r="I10" s="14">
        <f>H10*(1-HLOOKUP(I$5,Inputs!$C$6:$F$9,2,FALSE))*(1+HLOOKUP(I$5,Inputs!$C$6:$F$9,4,FALSE))</f>
        <v>164.50059458660724</v>
      </c>
    </row>
    <row r="11" spans="2:12" ht="35.1" customHeight="1" thickTop="1" thickBot="1" x14ac:dyDescent="0.25">
      <c r="B11" s="269"/>
      <c r="C11" s="251"/>
      <c r="D11" s="58" t="s">
        <v>400</v>
      </c>
      <c r="E11" s="58" t="s">
        <v>45</v>
      </c>
      <c r="F11" s="58" t="s">
        <v>51</v>
      </c>
      <c r="G11" s="59">
        <v>157.10951523720007</v>
      </c>
      <c r="H11" s="59">
        <f>G11*(1-HLOOKUP(H$5,Inputs!$C$6:$F$9,2,FALSE))*(1+HLOOKUP(H$5,Inputs!$C$6:$F$9,4,FALSE))</f>
        <v>161.2439899629411</v>
      </c>
      <c r="I11" s="59">
        <f>H11*(1-HLOOKUP(I$5,Inputs!$C$6:$F$9,2,FALSE))*(1+HLOOKUP(I$5,Inputs!$C$6:$F$9,4,FALSE))</f>
        <v>164.50059458660724</v>
      </c>
    </row>
    <row r="12" spans="2:12" ht="35.1" customHeight="1" thickTop="1" thickBot="1" x14ac:dyDescent="0.25">
      <c r="B12" s="269"/>
      <c r="C12" s="251"/>
      <c r="D12" s="13" t="s">
        <v>53</v>
      </c>
      <c r="E12" s="13" t="s">
        <v>45</v>
      </c>
      <c r="F12" s="13" t="s">
        <v>51</v>
      </c>
      <c r="G12" s="14">
        <v>157.10951523720007</v>
      </c>
      <c r="H12" s="14">
        <f>G12*(1-HLOOKUP(H$5,Inputs!$C$6:$F$9,2,FALSE))*(1+HLOOKUP(H$5,Inputs!$C$6:$F$9,4,FALSE))</f>
        <v>161.2439899629411</v>
      </c>
      <c r="I12" s="14">
        <f>H12*(1-HLOOKUP(I$5,Inputs!$C$6:$F$9,2,FALSE))*(1+HLOOKUP(I$5,Inputs!$C$6:$F$9,4,FALSE))</f>
        <v>164.50059458660724</v>
      </c>
    </row>
    <row r="13" spans="2:12" ht="35.1" customHeight="1" thickTop="1" thickBot="1" x14ac:dyDescent="0.25">
      <c r="B13" s="269"/>
      <c r="C13" s="252"/>
      <c r="D13" s="58" t="s">
        <v>54</v>
      </c>
      <c r="E13" s="58" t="s">
        <v>45</v>
      </c>
      <c r="F13" s="58" t="s">
        <v>51</v>
      </c>
      <c r="G13" s="59">
        <v>157.10951523720007</v>
      </c>
      <c r="H13" s="59">
        <f>G13*(1-HLOOKUP(H$5,Inputs!$C$6:$F$9,2,FALSE))*(1+HLOOKUP(H$5,Inputs!$C$6:$F$9,4,FALSE))</f>
        <v>161.2439899629411</v>
      </c>
      <c r="I13" s="59">
        <f>H13*(1-HLOOKUP(I$5,Inputs!$C$6:$F$9,2,FALSE))*(1+HLOOKUP(I$5,Inputs!$C$6:$F$9,4,FALSE))</f>
        <v>164.50059458660724</v>
      </c>
    </row>
    <row r="14" spans="2:12" ht="35.1" customHeight="1" thickTop="1" thickBot="1" x14ac:dyDescent="0.25">
      <c r="B14" s="269"/>
      <c r="C14" s="256" t="s">
        <v>55</v>
      </c>
      <c r="D14" s="13" t="s">
        <v>44</v>
      </c>
      <c r="E14" s="13" t="s">
        <v>45</v>
      </c>
      <c r="F14" s="13" t="s">
        <v>46</v>
      </c>
      <c r="G14" s="14">
        <v>314.21903047440014</v>
      </c>
      <c r="H14" s="14">
        <f>G14*(1-HLOOKUP(H$5,Inputs!$C$6:$F$9,2,FALSE))*(1+HLOOKUP(H$5,Inputs!$C$6:$F$9,4,FALSE))</f>
        <v>322.4879799258822</v>
      </c>
      <c r="I14" s="14">
        <f>H14*(1-HLOOKUP(I$5,Inputs!$C$6:$F$9,2,FALSE))*(1+HLOOKUP(I$5,Inputs!$C$6:$F$9,4,FALSE))</f>
        <v>329.00118917321447</v>
      </c>
    </row>
    <row r="15" spans="2:12" ht="35.1" customHeight="1" thickTop="1" thickBot="1" x14ac:dyDescent="0.25">
      <c r="B15" s="269"/>
      <c r="C15" s="257"/>
      <c r="D15" s="58" t="s">
        <v>47</v>
      </c>
      <c r="E15" s="58" t="s">
        <v>45</v>
      </c>
      <c r="F15" s="58" t="s">
        <v>46</v>
      </c>
      <c r="G15" s="59">
        <v>471.32854571160021</v>
      </c>
      <c r="H15" s="59">
        <f>G15*(1-HLOOKUP(H$5,Inputs!$C$6:$F$9,2,FALSE))*(1+HLOOKUP(H$5,Inputs!$C$6:$F$9,4,FALSE))</f>
        <v>483.73196988882336</v>
      </c>
      <c r="I15" s="59">
        <f>H15*(1-HLOOKUP(I$5,Inputs!$C$6:$F$9,2,FALSE))*(1+HLOOKUP(I$5,Inputs!$C$6:$F$9,4,FALSE))</f>
        <v>493.50178375982171</v>
      </c>
    </row>
    <row r="16" spans="2:12" ht="35.1" customHeight="1" thickTop="1" thickBot="1" x14ac:dyDescent="0.25">
      <c r="B16" s="269"/>
      <c r="C16" s="257"/>
      <c r="D16" s="13" t="s">
        <v>48</v>
      </c>
      <c r="E16" s="13" t="s">
        <v>45</v>
      </c>
      <c r="F16" s="13" t="s">
        <v>46</v>
      </c>
      <c r="G16" s="14">
        <v>785.54757618600036</v>
      </c>
      <c r="H16" s="14">
        <f>G16*(1-HLOOKUP(H$5,Inputs!$C$6:$F$9,2,FALSE))*(1+HLOOKUP(H$5,Inputs!$C$6:$F$9,4,FALSE))</f>
        <v>806.2199498147055</v>
      </c>
      <c r="I16" s="14">
        <f>H16*(1-HLOOKUP(I$5,Inputs!$C$6:$F$9,2,FALSE))*(1+HLOOKUP(I$5,Inputs!$C$6:$F$9,4,FALSE))</f>
        <v>822.50297293303618</v>
      </c>
    </row>
    <row r="17" spans="2:9" ht="35.1" customHeight="1" thickTop="1" thickBot="1" x14ac:dyDescent="0.25">
      <c r="B17" s="269"/>
      <c r="C17" s="257"/>
      <c r="D17" s="58" t="s">
        <v>49</v>
      </c>
      <c r="E17" s="58" t="s">
        <v>45</v>
      </c>
      <c r="F17" s="58" t="s">
        <v>46</v>
      </c>
      <c r="G17" s="59">
        <v>942.65709142320043</v>
      </c>
      <c r="H17" s="59">
        <f>G17*(1-HLOOKUP(H$5,Inputs!$C$6:$F$9,2,FALSE))*(1+HLOOKUP(H$5,Inputs!$C$6:$F$9,4,FALSE))</f>
        <v>967.46393977764671</v>
      </c>
      <c r="I17" s="59">
        <f>H17*(1-HLOOKUP(I$5,Inputs!$C$6:$F$9,2,FALSE))*(1+HLOOKUP(I$5,Inputs!$C$6:$F$9,4,FALSE))</f>
        <v>987.00356751964341</v>
      </c>
    </row>
    <row r="18" spans="2:9" ht="35.1" customHeight="1" thickTop="1" thickBot="1" x14ac:dyDescent="0.25">
      <c r="B18" s="269"/>
      <c r="C18" s="257"/>
      <c r="D18" s="13" t="s">
        <v>56</v>
      </c>
      <c r="E18" s="13" t="s">
        <v>45</v>
      </c>
      <c r="F18" s="13" t="s">
        <v>46</v>
      </c>
      <c r="G18" s="14">
        <v>314.21903047440014</v>
      </c>
      <c r="H18" s="14">
        <f>G18*(1-HLOOKUP(H$5,Inputs!$C$6:$F$9,2,FALSE))*(1+HLOOKUP(H$5,Inputs!$C$6:$F$9,4,FALSE))</f>
        <v>322.4879799258822</v>
      </c>
      <c r="I18" s="14">
        <f>H18*(1-HLOOKUP(I$5,Inputs!$C$6:$F$9,2,FALSE))*(1+HLOOKUP(I$5,Inputs!$C$6:$F$9,4,FALSE))</f>
        <v>329.00118917321447</v>
      </c>
    </row>
    <row r="19" spans="2:9" ht="35.1" customHeight="1" thickTop="1" thickBot="1" x14ac:dyDescent="0.25">
      <c r="B19" s="269"/>
      <c r="C19" s="257"/>
      <c r="D19" s="58" t="s">
        <v>57</v>
      </c>
      <c r="E19" s="58" t="s">
        <v>45</v>
      </c>
      <c r="F19" s="58" t="s">
        <v>46</v>
      </c>
      <c r="G19" s="59">
        <v>471.32854571160021</v>
      </c>
      <c r="H19" s="59">
        <f>G19*(1-HLOOKUP(H$5,Inputs!$C$6:$F$9,2,FALSE))*(1+HLOOKUP(H$5,Inputs!$C$6:$F$9,4,FALSE))</f>
        <v>483.73196988882336</v>
      </c>
      <c r="I19" s="59">
        <f>H19*(1-HLOOKUP(I$5,Inputs!$C$6:$F$9,2,FALSE))*(1+HLOOKUP(I$5,Inputs!$C$6:$F$9,4,FALSE))</f>
        <v>493.50178375982171</v>
      </c>
    </row>
    <row r="20" spans="2:9" ht="35.1" customHeight="1" thickTop="1" thickBot="1" x14ac:dyDescent="0.25">
      <c r="B20" s="269"/>
      <c r="C20" s="257"/>
      <c r="D20" s="13" t="s">
        <v>58</v>
      </c>
      <c r="E20" s="13" t="s">
        <v>45</v>
      </c>
      <c r="F20" s="13" t="s">
        <v>46</v>
      </c>
      <c r="G20" s="14">
        <v>785.54757618600036</v>
      </c>
      <c r="H20" s="14">
        <f>G20*(1-HLOOKUP(H$5,Inputs!$C$6:$F$9,2,FALSE))*(1+HLOOKUP(H$5,Inputs!$C$6:$F$9,4,FALSE))</f>
        <v>806.2199498147055</v>
      </c>
      <c r="I20" s="14">
        <f>H20*(1-HLOOKUP(I$5,Inputs!$C$6:$F$9,2,FALSE))*(1+HLOOKUP(I$5,Inputs!$C$6:$F$9,4,FALSE))</f>
        <v>822.50297293303618</v>
      </c>
    </row>
    <row r="21" spans="2:9" ht="35.1" customHeight="1" thickTop="1" thickBot="1" x14ac:dyDescent="0.25">
      <c r="B21" s="269"/>
      <c r="C21" s="257"/>
      <c r="D21" s="58" t="s">
        <v>59</v>
      </c>
      <c r="E21" s="58" t="s">
        <v>45</v>
      </c>
      <c r="F21" s="58" t="s">
        <v>46</v>
      </c>
      <c r="G21" s="59">
        <v>471.32854571160021</v>
      </c>
      <c r="H21" s="59">
        <f>G21*(1-HLOOKUP(H$5,Inputs!$C$6:$F$9,2,FALSE))*(1+HLOOKUP(H$5,Inputs!$C$6:$F$9,4,FALSE))</f>
        <v>483.73196988882336</v>
      </c>
      <c r="I21" s="59">
        <f>H21*(1-HLOOKUP(I$5,Inputs!$C$6:$F$9,2,FALSE))*(1+HLOOKUP(I$5,Inputs!$C$6:$F$9,4,FALSE))</f>
        <v>493.50178375982171</v>
      </c>
    </row>
    <row r="22" spans="2:9" ht="35.1" customHeight="1" thickTop="1" thickBot="1" x14ac:dyDescent="0.25">
      <c r="B22" s="269"/>
      <c r="C22" s="257"/>
      <c r="D22" s="13" t="s">
        <v>60</v>
      </c>
      <c r="E22" s="13" t="s">
        <v>45</v>
      </c>
      <c r="F22" s="13" t="s">
        <v>46</v>
      </c>
      <c r="G22" s="14">
        <v>628.43806094880028</v>
      </c>
      <c r="H22" s="14">
        <f>G22*(1-HLOOKUP(H$5,Inputs!$C$6:$F$9,2,FALSE))*(1+HLOOKUP(H$5,Inputs!$C$6:$F$9,4,FALSE))</f>
        <v>644.9759598517644</v>
      </c>
      <c r="I22" s="14">
        <f>H22*(1-HLOOKUP(I$5,Inputs!$C$6:$F$9,2,FALSE))*(1+HLOOKUP(I$5,Inputs!$C$6:$F$9,4,FALSE))</f>
        <v>658.00237834642894</v>
      </c>
    </row>
    <row r="23" spans="2:9" ht="35.1" customHeight="1" thickTop="1" thickBot="1" x14ac:dyDescent="0.25">
      <c r="B23" s="269"/>
      <c r="C23" s="257"/>
      <c r="D23" s="58" t="s">
        <v>61</v>
      </c>
      <c r="E23" s="58" t="s">
        <v>45</v>
      </c>
      <c r="F23" s="58" t="s">
        <v>46</v>
      </c>
      <c r="G23" s="59">
        <v>942.65709142320043</v>
      </c>
      <c r="H23" s="59">
        <f>G23*(1-HLOOKUP(H$5,Inputs!$C$6:$F$9,2,FALSE))*(1+HLOOKUP(H$5,Inputs!$C$6:$F$9,4,FALSE))</f>
        <v>967.46393977764671</v>
      </c>
      <c r="I23" s="59">
        <f>H23*(1-HLOOKUP(I$5,Inputs!$C$6:$F$9,2,FALSE))*(1+HLOOKUP(I$5,Inputs!$C$6:$F$9,4,FALSE))</f>
        <v>987.00356751964341</v>
      </c>
    </row>
    <row r="24" spans="2:9" ht="35.1" customHeight="1" thickTop="1" thickBot="1" x14ac:dyDescent="0.25">
      <c r="B24" s="269"/>
      <c r="C24" s="257"/>
      <c r="D24" s="13" t="s">
        <v>62</v>
      </c>
      <c r="E24" s="13" t="s">
        <v>45</v>
      </c>
      <c r="F24" s="13" t="s">
        <v>51</v>
      </c>
      <c r="G24" s="14">
        <v>157.10951523720007</v>
      </c>
      <c r="H24" s="14">
        <f>G24*(1-HLOOKUP(H$5,Inputs!$C$6:$F$9,2,FALSE))*(1+HLOOKUP(H$5,Inputs!$C$6:$F$9,4,FALSE))</f>
        <v>161.2439899629411</v>
      </c>
      <c r="I24" s="14">
        <f>H24*(1-HLOOKUP(I$5,Inputs!$C$6:$F$9,2,FALSE))*(1+HLOOKUP(I$5,Inputs!$C$6:$F$9,4,FALSE))</f>
        <v>164.50059458660724</v>
      </c>
    </row>
    <row r="25" spans="2:9" ht="35.1" customHeight="1" thickTop="1" thickBot="1" x14ac:dyDescent="0.25">
      <c r="B25" s="269"/>
      <c r="C25" s="258"/>
      <c r="D25" s="58" t="s">
        <v>54</v>
      </c>
      <c r="E25" s="58" t="s">
        <v>45</v>
      </c>
      <c r="F25" s="58" t="s">
        <v>51</v>
      </c>
      <c r="G25" s="59">
        <v>157.10951523720007</v>
      </c>
      <c r="H25" s="59">
        <f>G25*(1-HLOOKUP(H$5,Inputs!$C$6:$F$9,2,FALSE))*(1+HLOOKUP(H$5,Inputs!$C$6:$F$9,4,FALSE))</f>
        <v>161.2439899629411</v>
      </c>
      <c r="I25" s="59">
        <f>H25*(1-HLOOKUP(I$5,Inputs!$C$6:$F$9,2,FALSE))*(1+HLOOKUP(I$5,Inputs!$C$6:$F$9,4,FALSE))</f>
        <v>164.50059458660724</v>
      </c>
    </row>
    <row r="26" spans="2:9" ht="35.1" customHeight="1" thickTop="1" thickBot="1" x14ac:dyDescent="0.25">
      <c r="B26" s="269"/>
      <c r="C26" s="250" t="s">
        <v>63</v>
      </c>
      <c r="D26" s="13" t="s">
        <v>64</v>
      </c>
      <c r="E26" s="13" t="s">
        <v>45</v>
      </c>
      <c r="F26" s="13" t="s">
        <v>51</v>
      </c>
      <c r="G26" s="14">
        <v>157.10951523720007</v>
      </c>
      <c r="H26" s="14">
        <f>G26*(1-HLOOKUP(H$5,Inputs!$C$6:$F$9,2,FALSE))*(1+HLOOKUP(H$5,Inputs!$C$6:$F$9,4,FALSE))</f>
        <v>161.2439899629411</v>
      </c>
      <c r="I26" s="14">
        <f>H26*(1-HLOOKUP(I$5,Inputs!$C$6:$F$9,2,FALSE))*(1+HLOOKUP(I$5,Inputs!$C$6:$F$9,4,FALSE))</f>
        <v>164.50059458660724</v>
      </c>
    </row>
    <row r="27" spans="2:9" ht="35.1" customHeight="1" thickTop="1" thickBot="1" x14ac:dyDescent="0.25">
      <c r="B27" s="269"/>
      <c r="C27" s="251"/>
      <c r="D27" s="58" t="s">
        <v>50</v>
      </c>
      <c r="E27" s="58" t="s">
        <v>45</v>
      </c>
      <c r="F27" s="58" t="s">
        <v>51</v>
      </c>
      <c r="G27" s="59">
        <v>157.10951523720007</v>
      </c>
      <c r="H27" s="59">
        <f>G27*(1-HLOOKUP(H$5,Inputs!$C$6:$F$9,2,FALSE))*(1+HLOOKUP(H$5,Inputs!$C$6:$F$9,4,FALSE))</f>
        <v>161.2439899629411</v>
      </c>
      <c r="I27" s="59">
        <f>H27*(1-HLOOKUP(I$5,Inputs!$C$6:$F$9,2,FALSE))*(1+HLOOKUP(I$5,Inputs!$C$6:$F$9,4,FALSE))</f>
        <v>164.50059458660724</v>
      </c>
    </row>
    <row r="28" spans="2:9" ht="35.1" customHeight="1" thickTop="1" thickBot="1" x14ac:dyDescent="0.25">
      <c r="B28" s="269"/>
      <c r="C28" s="251"/>
      <c r="D28" s="13" t="s">
        <v>52</v>
      </c>
      <c r="E28" s="13" t="s">
        <v>45</v>
      </c>
      <c r="F28" s="13" t="s">
        <v>51</v>
      </c>
      <c r="G28" s="14">
        <v>157.10951523720007</v>
      </c>
      <c r="H28" s="14">
        <f>G28*(1-HLOOKUP(H$5,Inputs!$C$6:$F$9,2,FALSE))*(1+HLOOKUP(H$5,Inputs!$C$6:$F$9,4,FALSE))</f>
        <v>161.2439899629411</v>
      </c>
      <c r="I28" s="14">
        <f>H28*(1-HLOOKUP(I$5,Inputs!$C$6:$F$9,2,FALSE))*(1+HLOOKUP(I$5,Inputs!$C$6:$F$9,4,FALSE))</f>
        <v>164.50059458660724</v>
      </c>
    </row>
    <row r="29" spans="2:9" ht="35.1" customHeight="1" thickTop="1" thickBot="1" x14ac:dyDescent="0.25">
      <c r="B29" s="269"/>
      <c r="C29" s="251"/>
      <c r="D29" s="58" t="s">
        <v>53</v>
      </c>
      <c r="E29" s="58" t="s">
        <v>45</v>
      </c>
      <c r="F29" s="58" t="s">
        <v>51</v>
      </c>
      <c r="G29" s="59">
        <v>157.10951523720007</v>
      </c>
      <c r="H29" s="59">
        <f>G29*(1-HLOOKUP(H$5,Inputs!$C$6:$F$9,2,FALSE))*(1+HLOOKUP(H$5,Inputs!$C$6:$F$9,4,FALSE))</f>
        <v>161.2439899629411</v>
      </c>
      <c r="I29" s="59">
        <f>H29*(1-HLOOKUP(I$5,Inputs!$C$6:$F$9,2,FALSE))*(1+HLOOKUP(I$5,Inputs!$C$6:$F$9,4,FALSE))</f>
        <v>164.50059458660724</v>
      </c>
    </row>
    <row r="30" spans="2:9" ht="35.1" customHeight="1" thickTop="1" thickBot="1" x14ac:dyDescent="0.25">
      <c r="B30" s="269"/>
      <c r="C30" s="252"/>
      <c r="D30" s="13" t="s">
        <v>54</v>
      </c>
      <c r="E30" s="13" t="s">
        <v>45</v>
      </c>
      <c r="F30" s="13" t="s">
        <v>51</v>
      </c>
      <c r="G30" s="14">
        <v>157.10951523720007</v>
      </c>
      <c r="H30" s="14">
        <f>G30*(1-HLOOKUP(H$5,Inputs!$C$6:$F$9,2,FALSE))*(1+HLOOKUP(H$5,Inputs!$C$6:$F$9,4,FALSE))</f>
        <v>161.2439899629411</v>
      </c>
      <c r="I30" s="14">
        <f>H30*(1-HLOOKUP(I$5,Inputs!$C$6:$F$9,2,FALSE))*(1+HLOOKUP(I$5,Inputs!$C$6:$F$9,4,FALSE))</f>
        <v>164.50059458660724</v>
      </c>
    </row>
    <row r="31" spans="2:9" ht="35.1" customHeight="1" thickTop="1" thickBot="1" x14ac:dyDescent="0.25">
      <c r="B31" s="269"/>
      <c r="C31" s="256" t="s">
        <v>65</v>
      </c>
      <c r="D31" s="58" t="s">
        <v>64</v>
      </c>
      <c r="E31" s="58" t="s">
        <v>45</v>
      </c>
      <c r="F31" s="58" t="s">
        <v>51</v>
      </c>
      <c r="G31" s="59">
        <v>157.10951523720007</v>
      </c>
      <c r="H31" s="59">
        <f>G31*(1-HLOOKUP(H$5,Inputs!$C$6:$F$9,2,FALSE))*(1+HLOOKUP(H$5,Inputs!$C$6:$F$9,4,FALSE))</f>
        <v>161.2439899629411</v>
      </c>
      <c r="I31" s="59">
        <f>H31*(1-HLOOKUP(I$5,Inputs!$C$6:$F$9,2,FALSE))*(1+HLOOKUP(I$5,Inputs!$C$6:$F$9,4,FALSE))</f>
        <v>164.50059458660724</v>
      </c>
    </row>
    <row r="32" spans="2:9" ht="35.1" customHeight="1" thickTop="1" thickBot="1" x14ac:dyDescent="0.25">
      <c r="B32" s="269"/>
      <c r="C32" s="257"/>
      <c r="D32" s="13" t="s">
        <v>50</v>
      </c>
      <c r="E32" s="13" t="s">
        <v>45</v>
      </c>
      <c r="F32" s="13" t="s">
        <v>51</v>
      </c>
      <c r="G32" s="14">
        <v>157.10951523720007</v>
      </c>
      <c r="H32" s="14">
        <f>G32*(1-HLOOKUP(H$5,Inputs!$C$6:$F$9,2,FALSE))*(1+HLOOKUP(H$5,Inputs!$C$6:$F$9,4,FALSE))</f>
        <v>161.2439899629411</v>
      </c>
      <c r="I32" s="14">
        <f>H32*(1-HLOOKUP(I$5,Inputs!$C$6:$F$9,2,FALSE))*(1+HLOOKUP(I$5,Inputs!$C$6:$F$9,4,FALSE))</f>
        <v>164.50059458660724</v>
      </c>
    </row>
    <row r="33" spans="2:9" ht="35.1" customHeight="1" thickTop="1" thickBot="1" x14ac:dyDescent="0.25">
      <c r="B33" s="269"/>
      <c r="C33" s="257"/>
      <c r="D33" s="58" t="s">
        <v>52</v>
      </c>
      <c r="E33" s="58" t="s">
        <v>45</v>
      </c>
      <c r="F33" s="58" t="s">
        <v>51</v>
      </c>
      <c r="G33" s="59">
        <v>157.10951523720007</v>
      </c>
      <c r="H33" s="59">
        <f>G33*(1-HLOOKUP(H$5,Inputs!$C$6:$F$9,2,FALSE))*(1+HLOOKUP(H$5,Inputs!$C$6:$F$9,4,FALSE))</f>
        <v>161.2439899629411</v>
      </c>
      <c r="I33" s="59">
        <f>H33*(1-HLOOKUP(I$5,Inputs!$C$6:$F$9,2,FALSE))*(1+HLOOKUP(I$5,Inputs!$C$6:$F$9,4,FALSE))</f>
        <v>164.50059458660724</v>
      </c>
    </row>
    <row r="34" spans="2:9" ht="35.1" customHeight="1" thickTop="1" thickBot="1" x14ac:dyDescent="0.25">
      <c r="B34" s="269"/>
      <c r="C34" s="257"/>
      <c r="D34" s="13" t="s">
        <v>53</v>
      </c>
      <c r="E34" s="13" t="s">
        <v>45</v>
      </c>
      <c r="F34" s="13" t="s">
        <v>51</v>
      </c>
      <c r="G34" s="14">
        <v>157.10951523720007</v>
      </c>
      <c r="H34" s="14">
        <f>G34*(1-HLOOKUP(H$5,Inputs!$C$6:$F$9,2,FALSE))*(1+HLOOKUP(H$5,Inputs!$C$6:$F$9,4,FALSE))</f>
        <v>161.2439899629411</v>
      </c>
      <c r="I34" s="14">
        <f>H34*(1-HLOOKUP(I$5,Inputs!$C$6:$F$9,2,FALSE))*(1+HLOOKUP(I$5,Inputs!$C$6:$F$9,4,FALSE))</f>
        <v>164.50059458660724</v>
      </c>
    </row>
    <row r="35" spans="2:9" ht="35.1" customHeight="1" thickTop="1" thickBot="1" x14ac:dyDescent="0.25">
      <c r="B35" s="269"/>
      <c r="C35" s="258"/>
      <c r="D35" s="58" t="s">
        <v>54</v>
      </c>
      <c r="E35" s="58" t="s">
        <v>45</v>
      </c>
      <c r="F35" s="58" t="s">
        <v>51</v>
      </c>
      <c r="G35" s="59">
        <v>157.10951523720007</v>
      </c>
      <c r="H35" s="59">
        <f>G35*(1-HLOOKUP(H$5,Inputs!$C$6:$F$9,2,FALSE))*(1+HLOOKUP(H$5,Inputs!$C$6:$F$9,4,FALSE))</f>
        <v>161.2439899629411</v>
      </c>
      <c r="I35" s="59">
        <f>H35*(1-HLOOKUP(I$5,Inputs!$C$6:$F$9,2,FALSE))*(1+HLOOKUP(I$5,Inputs!$C$6:$F$9,4,FALSE))</f>
        <v>164.50059458660724</v>
      </c>
    </row>
    <row r="36" spans="2:9" ht="35.1" customHeight="1" thickTop="1" thickBot="1" x14ac:dyDescent="0.25">
      <c r="B36" s="269"/>
      <c r="C36" s="250" t="s">
        <v>66</v>
      </c>
      <c r="D36" s="13" t="s">
        <v>44</v>
      </c>
      <c r="E36" s="13" t="s">
        <v>45</v>
      </c>
      <c r="F36" s="13" t="s">
        <v>46</v>
      </c>
      <c r="G36" s="14">
        <v>418.95870729920028</v>
      </c>
      <c r="H36" s="14">
        <f>G36*(1-HLOOKUP(H$5,Inputs!$C$6:$F$9,2,FALSE))*(1+HLOOKUP(H$5,Inputs!$C$6:$F$9,4,FALSE))</f>
        <v>429.98397323450973</v>
      </c>
      <c r="I36" s="14">
        <f>H36*(1-HLOOKUP(I$5,Inputs!$C$6:$F$9,2,FALSE))*(1+HLOOKUP(I$5,Inputs!$C$6:$F$9,4,FALSE))</f>
        <v>438.66825223095276</v>
      </c>
    </row>
    <row r="37" spans="2:9" ht="35.1" customHeight="1" thickTop="1" thickBot="1" x14ac:dyDescent="0.25">
      <c r="B37" s="269"/>
      <c r="C37" s="251"/>
      <c r="D37" s="58" t="s">
        <v>47</v>
      </c>
      <c r="E37" s="58" t="s">
        <v>45</v>
      </c>
      <c r="F37" s="58" t="s">
        <v>46</v>
      </c>
      <c r="G37" s="59">
        <v>523.69838412400031</v>
      </c>
      <c r="H37" s="59">
        <f>G37*(1-HLOOKUP(H$5,Inputs!$C$6:$F$9,2,FALSE))*(1+HLOOKUP(H$5,Inputs!$C$6:$F$9,4,FALSE))</f>
        <v>537.47996654313715</v>
      </c>
      <c r="I37" s="59">
        <f>H37*(1-HLOOKUP(I$5,Inputs!$C$6:$F$9,2,FALSE))*(1+HLOOKUP(I$5,Inputs!$C$6:$F$9,4,FALSE))</f>
        <v>548.33531528869094</v>
      </c>
    </row>
    <row r="38" spans="2:9" ht="35.1" customHeight="1" thickTop="1" thickBot="1" x14ac:dyDescent="0.25">
      <c r="B38" s="269"/>
      <c r="C38" s="251"/>
      <c r="D38" s="13" t="s">
        <v>48</v>
      </c>
      <c r="E38" s="13" t="s">
        <v>45</v>
      </c>
      <c r="F38" s="13" t="s">
        <v>46</v>
      </c>
      <c r="G38" s="14">
        <v>733.17773777360048</v>
      </c>
      <c r="H38" s="14">
        <f>G38*(1-HLOOKUP(H$5,Inputs!$C$6:$F$9,2,FALSE))*(1+HLOOKUP(H$5,Inputs!$C$6:$F$9,4,FALSE))</f>
        <v>752.4719531603921</v>
      </c>
      <c r="I38" s="14">
        <f>H38*(1-HLOOKUP(I$5,Inputs!$C$6:$F$9,2,FALSE))*(1+HLOOKUP(I$5,Inputs!$C$6:$F$9,4,FALSE))</f>
        <v>767.6694414041674</v>
      </c>
    </row>
    <row r="39" spans="2:9" ht="35.1" customHeight="1" thickTop="1" thickBot="1" x14ac:dyDescent="0.25">
      <c r="B39" s="269"/>
      <c r="C39" s="251"/>
      <c r="D39" s="58" t="s">
        <v>49</v>
      </c>
      <c r="E39" s="58" t="s">
        <v>45</v>
      </c>
      <c r="F39" s="58" t="s">
        <v>46</v>
      </c>
      <c r="G39" s="59">
        <v>837.91741459840057</v>
      </c>
      <c r="H39" s="59">
        <f>G39*(1-HLOOKUP(H$5,Inputs!$C$6:$F$9,2,FALSE))*(1+HLOOKUP(H$5,Inputs!$C$6:$F$9,4,FALSE))</f>
        <v>859.96794646901947</v>
      </c>
      <c r="I39" s="59">
        <f>H39*(1-HLOOKUP(I$5,Inputs!$C$6:$F$9,2,FALSE))*(1+HLOOKUP(I$5,Inputs!$C$6:$F$9,4,FALSE))</f>
        <v>877.33650446190552</v>
      </c>
    </row>
    <row r="40" spans="2:9" ht="35.1" customHeight="1" thickTop="1" thickBot="1" x14ac:dyDescent="0.25">
      <c r="B40" s="269"/>
      <c r="C40" s="251"/>
      <c r="D40" s="13" t="s">
        <v>56</v>
      </c>
      <c r="E40" s="13" t="s">
        <v>45</v>
      </c>
      <c r="F40" s="13" t="s">
        <v>46</v>
      </c>
      <c r="G40" s="14">
        <v>418.95870729920028</v>
      </c>
      <c r="H40" s="14">
        <f>G40*(1-HLOOKUP(H$5,Inputs!$C$6:$F$9,2,FALSE))*(1+HLOOKUP(H$5,Inputs!$C$6:$F$9,4,FALSE))</f>
        <v>429.98397323450973</v>
      </c>
      <c r="I40" s="14">
        <f>H40*(1-HLOOKUP(I$5,Inputs!$C$6:$F$9,2,FALSE))*(1+HLOOKUP(I$5,Inputs!$C$6:$F$9,4,FALSE))</f>
        <v>438.66825223095276</v>
      </c>
    </row>
    <row r="41" spans="2:9" ht="35.1" customHeight="1" thickTop="1" thickBot="1" x14ac:dyDescent="0.25">
      <c r="B41" s="269"/>
      <c r="C41" s="251"/>
      <c r="D41" s="58" t="s">
        <v>57</v>
      </c>
      <c r="E41" s="58" t="s">
        <v>45</v>
      </c>
      <c r="F41" s="58" t="s">
        <v>46</v>
      </c>
      <c r="G41" s="59">
        <v>523.69838412400031</v>
      </c>
      <c r="H41" s="59">
        <f>G41*(1-HLOOKUP(H$5,Inputs!$C$6:$F$9,2,FALSE))*(1+HLOOKUP(H$5,Inputs!$C$6:$F$9,4,FALSE))</f>
        <v>537.47996654313715</v>
      </c>
      <c r="I41" s="59">
        <f>H41*(1-HLOOKUP(I$5,Inputs!$C$6:$F$9,2,FALSE))*(1+HLOOKUP(I$5,Inputs!$C$6:$F$9,4,FALSE))</f>
        <v>548.33531528869094</v>
      </c>
    </row>
    <row r="42" spans="2:9" ht="35.1" customHeight="1" thickTop="1" thickBot="1" x14ac:dyDescent="0.25">
      <c r="B42" s="269"/>
      <c r="C42" s="251"/>
      <c r="D42" s="13" t="s">
        <v>58</v>
      </c>
      <c r="E42" s="13" t="s">
        <v>45</v>
      </c>
      <c r="F42" s="13" t="s">
        <v>46</v>
      </c>
      <c r="G42" s="14">
        <v>942.65709142320065</v>
      </c>
      <c r="H42" s="14">
        <f>G42*(1-HLOOKUP(H$5,Inputs!$C$6:$F$9,2,FALSE))*(1+HLOOKUP(H$5,Inputs!$C$6:$F$9,4,FALSE))</f>
        <v>967.46393977764694</v>
      </c>
      <c r="I42" s="14">
        <f>H42*(1-HLOOKUP(I$5,Inputs!$C$6:$F$9,2,FALSE))*(1+HLOOKUP(I$5,Inputs!$C$6:$F$9,4,FALSE))</f>
        <v>987.00356751964375</v>
      </c>
    </row>
    <row r="43" spans="2:9" ht="35.1" customHeight="1" thickTop="1" thickBot="1" x14ac:dyDescent="0.25">
      <c r="B43" s="269"/>
      <c r="C43" s="251"/>
      <c r="D43" s="58" t="s">
        <v>52</v>
      </c>
      <c r="E43" s="58" t="s">
        <v>45</v>
      </c>
      <c r="F43" s="58" t="s">
        <v>51</v>
      </c>
      <c r="G43" s="59">
        <v>104.73967682480007</v>
      </c>
      <c r="H43" s="59">
        <f>G43*(1-HLOOKUP(H$5,Inputs!$C$6:$F$9,2,FALSE))*(1+HLOOKUP(H$5,Inputs!$C$6:$F$9,4,FALSE))</f>
        <v>107.49599330862743</v>
      </c>
      <c r="I43" s="59">
        <f>H43*(1-HLOOKUP(I$5,Inputs!$C$6:$F$9,2,FALSE))*(1+HLOOKUP(I$5,Inputs!$C$6:$F$9,4,FALSE))</f>
        <v>109.66706305773819</v>
      </c>
    </row>
    <row r="44" spans="2:9" ht="35.1" customHeight="1" thickTop="1" thickBot="1" x14ac:dyDescent="0.25">
      <c r="B44" s="269"/>
      <c r="C44" s="251"/>
      <c r="D44" s="13" t="s">
        <v>53</v>
      </c>
      <c r="E44" s="13" t="s">
        <v>45</v>
      </c>
      <c r="F44" s="13" t="s">
        <v>51</v>
      </c>
      <c r="G44" s="14">
        <v>104.73967682480007</v>
      </c>
      <c r="H44" s="14">
        <f>G44*(1-HLOOKUP(H$5,Inputs!$C$6:$F$9,2,FALSE))*(1+HLOOKUP(H$5,Inputs!$C$6:$F$9,4,FALSE))</f>
        <v>107.49599330862743</v>
      </c>
      <c r="I44" s="14">
        <f>H44*(1-HLOOKUP(I$5,Inputs!$C$6:$F$9,2,FALSE))*(1+HLOOKUP(I$5,Inputs!$C$6:$F$9,4,FALSE))</f>
        <v>109.66706305773819</v>
      </c>
    </row>
    <row r="45" spans="2:9" ht="35.1" customHeight="1" thickTop="1" thickBot="1" x14ac:dyDescent="0.25">
      <c r="B45" s="269"/>
      <c r="C45" s="252"/>
      <c r="D45" s="58" t="s">
        <v>54</v>
      </c>
      <c r="E45" s="58" t="s">
        <v>45</v>
      </c>
      <c r="F45" s="58" t="s">
        <v>51</v>
      </c>
      <c r="G45" s="59">
        <v>104.73967682480007</v>
      </c>
      <c r="H45" s="59">
        <f>G45*(1-HLOOKUP(H$5,Inputs!$C$6:$F$9,2,FALSE))*(1+HLOOKUP(H$5,Inputs!$C$6:$F$9,4,FALSE))</f>
        <v>107.49599330862743</v>
      </c>
      <c r="I45" s="59">
        <f>H45*(1-HLOOKUP(I$5,Inputs!$C$6:$F$9,2,FALSE))*(1+HLOOKUP(I$5,Inputs!$C$6:$F$9,4,FALSE))</f>
        <v>109.66706305773819</v>
      </c>
    </row>
    <row r="46" spans="2:9" ht="35.1" customHeight="1" thickTop="1" thickBot="1" x14ac:dyDescent="0.25">
      <c r="B46" s="269"/>
      <c r="C46" s="256" t="s">
        <v>67</v>
      </c>
      <c r="D46" s="13" t="s">
        <v>64</v>
      </c>
      <c r="E46" s="13" t="s">
        <v>45</v>
      </c>
      <c r="F46" s="13" t="s">
        <v>51</v>
      </c>
      <c r="G46" s="14">
        <v>196.38945466836657</v>
      </c>
      <c r="H46" s="14">
        <f>G46*(1-HLOOKUP(H$5,Inputs!$C$6:$F$9,2,FALSE))*(1+HLOOKUP(H$5,Inputs!$C$6:$F$9,4,FALSE))</f>
        <v>201.55761546055373</v>
      </c>
      <c r="I46" s="14">
        <f>H46*(1-HLOOKUP(I$5,Inputs!$C$6:$F$9,2,FALSE))*(1+HLOOKUP(I$5,Inputs!$C$6:$F$9,4,FALSE))</f>
        <v>205.62842431733543</v>
      </c>
    </row>
    <row r="47" spans="2:9" ht="35.1" customHeight="1" thickTop="1" thickBot="1" x14ac:dyDescent="0.25">
      <c r="B47" s="269"/>
      <c r="C47" s="257"/>
      <c r="D47" s="58" t="s">
        <v>50</v>
      </c>
      <c r="E47" s="58" t="s">
        <v>45</v>
      </c>
      <c r="F47" s="58" t="s">
        <v>51</v>
      </c>
      <c r="G47" s="59">
        <v>196.38945466836657</v>
      </c>
      <c r="H47" s="59">
        <f>G47*(1-HLOOKUP(H$5,Inputs!$C$6:$F$9,2,FALSE))*(1+HLOOKUP(H$5,Inputs!$C$6:$F$9,4,FALSE))</f>
        <v>201.55761546055373</v>
      </c>
      <c r="I47" s="59">
        <f>H47*(1-HLOOKUP(I$5,Inputs!$C$6:$F$9,2,FALSE))*(1+HLOOKUP(I$5,Inputs!$C$6:$F$9,4,FALSE))</f>
        <v>205.62842431733543</v>
      </c>
    </row>
    <row r="48" spans="2:9" ht="35.1" customHeight="1" thickTop="1" thickBot="1" x14ac:dyDescent="0.25">
      <c r="B48" s="269"/>
      <c r="C48" s="257"/>
      <c r="D48" s="13" t="s">
        <v>52</v>
      </c>
      <c r="E48" s="13" t="s">
        <v>45</v>
      </c>
      <c r="F48" s="13" t="s">
        <v>51</v>
      </c>
      <c r="G48" s="14">
        <v>196.38945466836657</v>
      </c>
      <c r="H48" s="14">
        <f>G48*(1-HLOOKUP(H$5,Inputs!$C$6:$F$9,2,FALSE))*(1+HLOOKUP(H$5,Inputs!$C$6:$F$9,4,FALSE))</f>
        <v>201.55761546055373</v>
      </c>
      <c r="I48" s="14">
        <f>H48*(1-HLOOKUP(I$5,Inputs!$C$6:$F$9,2,FALSE))*(1+HLOOKUP(I$5,Inputs!$C$6:$F$9,4,FALSE))</f>
        <v>205.62842431733543</v>
      </c>
    </row>
    <row r="49" spans="2:10" ht="35.1" customHeight="1" thickTop="1" thickBot="1" x14ac:dyDescent="0.25">
      <c r="B49" s="269"/>
      <c r="C49" s="257"/>
      <c r="D49" s="58" t="s">
        <v>53</v>
      </c>
      <c r="E49" s="58" t="s">
        <v>45</v>
      </c>
      <c r="F49" s="58" t="s">
        <v>51</v>
      </c>
      <c r="G49" s="59">
        <v>196.38945466836657</v>
      </c>
      <c r="H49" s="59">
        <f>G49*(1-HLOOKUP(H$5,Inputs!$C$6:$F$9,2,FALSE))*(1+HLOOKUP(H$5,Inputs!$C$6:$F$9,4,FALSE))</f>
        <v>201.55761546055373</v>
      </c>
      <c r="I49" s="59">
        <f>H49*(1-HLOOKUP(I$5,Inputs!$C$6:$F$9,2,FALSE))*(1+HLOOKUP(I$5,Inputs!$C$6:$F$9,4,FALSE))</f>
        <v>205.62842431733543</v>
      </c>
    </row>
    <row r="50" spans="2:10" ht="35.1" customHeight="1" thickTop="1" thickBot="1" x14ac:dyDescent="0.25">
      <c r="B50" s="270"/>
      <c r="C50" s="258"/>
      <c r="D50" s="13" t="s">
        <v>54</v>
      </c>
      <c r="E50" s="13" t="s">
        <v>45</v>
      </c>
      <c r="F50" s="13" t="s">
        <v>51</v>
      </c>
      <c r="G50" s="14">
        <v>196.38945466836657</v>
      </c>
      <c r="H50" s="14">
        <f>G50*(1-HLOOKUP(H$5,Inputs!$C$6:$F$9,2,FALSE))*(1+HLOOKUP(H$5,Inputs!$C$6:$F$9,4,FALSE))</f>
        <v>201.55761546055373</v>
      </c>
      <c r="I50" s="14">
        <f>H50*(1-HLOOKUP(I$5,Inputs!$C$6:$F$9,2,FALSE))*(1+HLOOKUP(I$5,Inputs!$C$6:$F$9,4,FALSE))</f>
        <v>205.62842431733543</v>
      </c>
    </row>
    <row r="51" spans="2:10" ht="35.1" customHeight="1" thickTop="1" thickBot="1" x14ac:dyDescent="0.25">
      <c r="B51" s="253" t="s">
        <v>68</v>
      </c>
      <c r="C51" s="250" t="s">
        <v>69</v>
      </c>
      <c r="D51" s="58" t="s">
        <v>70</v>
      </c>
      <c r="E51" s="58" t="s">
        <v>45</v>
      </c>
      <c r="F51" s="58" t="s">
        <v>51</v>
      </c>
      <c r="G51" s="59">
        <v>177.59449016870801</v>
      </c>
      <c r="H51" s="59">
        <f>G51*(1-HLOOKUP(H$5,Inputs!$C$6:$F$9,2,FALSE))*(1+HLOOKUP(H$5,Inputs!$C$6:$F$9,4,FALSE))</f>
        <v>182.26804498125276</v>
      </c>
      <c r="I51" s="59">
        <f>H51*(1-HLOOKUP(I$5,Inputs!$C$6:$F$9,2,FALSE))*(1+HLOOKUP(I$5,Inputs!$C$6:$F$9,4,FALSE))</f>
        <v>185.94926719715647</v>
      </c>
    </row>
    <row r="52" spans="2:10" ht="35.1" customHeight="1" thickTop="1" thickBot="1" x14ac:dyDescent="0.25">
      <c r="B52" s="262"/>
      <c r="C52" s="252"/>
      <c r="D52" s="13" t="s">
        <v>71</v>
      </c>
      <c r="E52" s="13" t="s">
        <v>45</v>
      </c>
      <c r="F52" s="13" t="s">
        <v>51</v>
      </c>
      <c r="G52" s="14">
        <v>196.38945466836657</v>
      </c>
      <c r="H52" s="14">
        <f>G52*(1-HLOOKUP(H$5,Inputs!$C$6:$F$9,2,FALSE))*(1+HLOOKUP(H$5,Inputs!$C$6:$F$9,4,FALSE))</f>
        <v>201.55761546055373</v>
      </c>
      <c r="I52" s="14">
        <f>H52*(1-HLOOKUP(I$5,Inputs!$C$6:$F$9,2,FALSE))*(1+HLOOKUP(I$5,Inputs!$C$6:$F$9,4,FALSE))</f>
        <v>205.62842431733543</v>
      </c>
    </row>
    <row r="53" spans="2:10" ht="35.1" customHeight="1" thickTop="1" thickBot="1" x14ac:dyDescent="0.25">
      <c r="B53" s="262"/>
      <c r="C53" s="256" t="s">
        <v>72</v>
      </c>
      <c r="D53" s="58" t="s">
        <v>73</v>
      </c>
      <c r="E53" s="58" t="s">
        <v>74</v>
      </c>
      <c r="F53" s="58" t="s">
        <v>51</v>
      </c>
      <c r="G53" s="59">
        <v>177.59449016870801</v>
      </c>
      <c r="H53" s="59">
        <f>G53*(1-HLOOKUP(H$5,Inputs!$C$6:$F$9,2,FALSE))*(1+HLOOKUP(H$5,Inputs!$C$6:$F$9,4,FALSE))</f>
        <v>182.26804498125276</v>
      </c>
      <c r="I53" s="59">
        <f>H53*(1-HLOOKUP(I$5,Inputs!$C$6:$F$9,2,FALSE))*(1+HLOOKUP(I$5,Inputs!$C$6:$F$9,4,FALSE))</f>
        <v>185.94926719715647</v>
      </c>
    </row>
    <row r="54" spans="2:10" ht="35.1" customHeight="1" thickTop="1" thickBot="1" x14ac:dyDescent="0.25">
      <c r="B54" s="262"/>
      <c r="C54" s="258"/>
      <c r="D54" s="13" t="s">
        <v>75</v>
      </c>
      <c r="E54" s="13" t="s">
        <v>74</v>
      </c>
      <c r="F54" s="13" t="s">
        <v>51</v>
      </c>
      <c r="G54" s="14">
        <v>196.38945466836657</v>
      </c>
      <c r="H54" s="14">
        <f>G54*(1-HLOOKUP(H$5,Inputs!$C$6:$F$9,2,FALSE))*(1+HLOOKUP(H$5,Inputs!$C$6:$F$9,4,FALSE))</f>
        <v>201.55761546055373</v>
      </c>
      <c r="I54" s="14">
        <f>H54*(1-HLOOKUP(I$5,Inputs!$C$6:$F$9,2,FALSE))*(1+HLOOKUP(I$5,Inputs!$C$6:$F$9,4,FALSE))</f>
        <v>205.62842431733543</v>
      </c>
    </row>
    <row r="55" spans="2:10" ht="35.1" customHeight="1" thickTop="1" thickBot="1" x14ac:dyDescent="0.25">
      <c r="B55" s="262"/>
      <c r="C55" s="60" t="s">
        <v>76</v>
      </c>
      <c r="D55" s="58" t="s">
        <v>77</v>
      </c>
      <c r="E55" s="58" t="s">
        <v>78</v>
      </c>
      <c r="F55" s="58" t="s">
        <v>51</v>
      </c>
      <c r="G55" s="59">
        <v>157.10951523720007</v>
      </c>
      <c r="H55" s="59">
        <f>G55*(1-HLOOKUP(H$5,Inputs!$C$6:$F$9,2,FALSE))*(1+HLOOKUP(H$5,Inputs!$C$6:$F$9,4,FALSE))</f>
        <v>161.2439899629411</v>
      </c>
      <c r="I55" s="59">
        <f>H55*(1-HLOOKUP(I$5,Inputs!$C$6:$F$9,2,FALSE))*(1+HLOOKUP(I$5,Inputs!$C$6:$F$9,4,FALSE))</f>
        <v>164.50059458660724</v>
      </c>
    </row>
    <row r="56" spans="2:10" ht="35.1" customHeight="1" thickTop="1" thickBot="1" x14ac:dyDescent="0.25">
      <c r="B56" s="262"/>
      <c r="C56" s="256" t="s">
        <v>79</v>
      </c>
      <c r="D56" s="13" t="s">
        <v>80</v>
      </c>
      <c r="E56" s="13" t="s">
        <v>81</v>
      </c>
      <c r="F56" s="13" t="s">
        <v>46</v>
      </c>
      <c r="G56" s="14">
        <v>26.184919206200018</v>
      </c>
      <c r="H56" s="14">
        <f>G56*(1-HLOOKUP(H$5,Inputs!$C$6:$F$9,2,FALSE))*(1+HLOOKUP(H$5,Inputs!$C$6:$F$9,4,FALSE))</f>
        <v>26.873998327156858</v>
      </c>
      <c r="I56" s="14">
        <f>H56*(1-HLOOKUP(I$5,Inputs!$C$6:$F$9,2,FALSE))*(1+HLOOKUP(I$5,Inputs!$C$6:$F$9,4,FALSE))</f>
        <v>27.416765764434547</v>
      </c>
      <c r="J56" s="16"/>
    </row>
    <row r="57" spans="2:10" ht="35.1" customHeight="1" thickTop="1" thickBot="1" x14ac:dyDescent="0.25">
      <c r="B57" s="262"/>
      <c r="C57" s="259"/>
      <c r="D57" s="58" t="s">
        <v>399</v>
      </c>
      <c r="E57" s="58" t="s">
        <v>81</v>
      </c>
      <c r="F57" s="58" t="s">
        <v>46</v>
      </c>
      <c r="G57" s="59">
        <v>117.83213642790005</v>
      </c>
      <c r="H57" s="59">
        <f>G57*(1-HLOOKUP(H$5,Inputs!$C$6:$F$9,2,FALSE))*(1+HLOOKUP(H$5,Inputs!$C$6:$F$9,4,FALSE))</f>
        <v>120.93299247220584</v>
      </c>
      <c r="I57" s="59">
        <f>H57*(1-HLOOKUP(I$5,Inputs!$C$6:$F$9,2,FALSE))*(1+HLOOKUP(I$5,Inputs!$C$6:$F$9,4,FALSE))</f>
        <v>123.37544593995543</v>
      </c>
      <c r="J57" s="16"/>
    </row>
    <row r="58" spans="2:10" ht="35.1" customHeight="1" thickTop="1" thickBot="1" x14ac:dyDescent="0.25">
      <c r="B58" s="262"/>
      <c r="C58" s="264"/>
      <c r="D58" s="13" t="s">
        <v>82</v>
      </c>
      <c r="E58" s="13" t="s">
        <v>81</v>
      </c>
      <c r="F58" s="13" t="s">
        <v>46</v>
      </c>
      <c r="G58" s="14">
        <v>157.10951523720007</v>
      </c>
      <c r="H58" s="14">
        <f>G58*(1-HLOOKUP(H$5,Inputs!$C$6:$F$9,2,FALSE))*(1+HLOOKUP(H$5,Inputs!$C$6:$F$9,4,FALSE))</f>
        <v>161.2439899629411</v>
      </c>
      <c r="I58" s="14">
        <f>H58*(1-HLOOKUP(I$5,Inputs!$C$6:$F$9,2,FALSE))*(1+HLOOKUP(I$5,Inputs!$C$6:$F$9,4,FALSE))</f>
        <v>164.50059458660724</v>
      </c>
    </row>
    <row r="59" spans="2:10" ht="35.1" customHeight="1" thickTop="1" thickBot="1" x14ac:dyDescent="0.25">
      <c r="B59" s="262"/>
      <c r="C59" s="265" t="s">
        <v>83</v>
      </c>
      <c r="D59" s="61" t="s">
        <v>84</v>
      </c>
      <c r="E59" s="58" t="s">
        <v>45</v>
      </c>
      <c r="F59" s="58" t="s">
        <v>51</v>
      </c>
      <c r="G59" s="59">
        <v>196.38945466836657</v>
      </c>
      <c r="H59" s="59">
        <f>G59*(1-HLOOKUP(H$5,Inputs!$C$6:$F$9,2,FALSE))*(1+HLOOKUP(H$5,Inputs!$C$6:$F$9,4,FALSE))</f>
        <v>201.55761546055373</v>
      </c>
      <c r="I59" s="59">
        <f>H59*(1-HLOOKUP(I$5,Inputs!$C$6:$F$9,2,FALSE))*(1+HLOOKUP(I$5,Inputs!$C$6:$F$9,4,FALSE))</f>
        <v>205.62842431733543</v>
      </c>
    </row>
    <row r="60" spans="2:10" ht="35.1" customHeight="1" thickTop="1" thickBot="1" x14ac:dyDescent="0.25">
      <c r="B60" s="262"/>
      <c r="C60" s="266"/>
      <c r="D60" s="17" t="s">
        <v>85</v>
      </c>
      <c r="E60" s="13" t="s">
        <v>45</v>
      </c>
      <c r="F60" s="13" t="s">
        <v>51</v>
      </c>
      <c r="G60" s="14">
        <v>177.59449016870801</v>
      </c>
      <c r="H60" s="14">
        <f>G60*(1-HLOOKUP(H$5,Inputs!$C$6:$F$9,2,FALSE))*(1+HLOOKUP(H$5,Inputs!$C$6:$F$9,4,FALSE))</f>
        <v>182.26804498125276</v>
      </c>
      <c r="I60" s="14">
        <f>H60*(1-HLOOKUP(I$5,Inputs!$C$6:$F$9,2,FALSE))*(1+HLOOKUP(I$5,Inputs!$C$6:$F$9,4,FALSE))</f>
        <v>185.94926719715647</v>
      </c>
    </row>
    <row r="61" spans="2:10" ht="41.25" customHeight="1" thickTop="1" thickBot="1" x14ac:dyDescent="0.25">
      <c r="B61" s="262"/>
      <c r="C61" s="18" t="s">
        <v>86</v>
      </c>
      <c r="D61" s="58" t="s">
        <v>87</v>
      </c>
      <c r="E61" s="58" t="s">
        <v>78</v>
      </c>
      <c r="F61" s="58" t="s">
        <v>51</v>
      </c>
      <c r="G61" s="59">
        <v>177.59449016870801</v>
      </c>
      <c r="H61" s="59">
        <f>G61*(1-HLOOKUP(H$5,Inputs!$C$6:$F$9,2,FALSE))*(1+HLOOKUP(H$5,Inputs!$C$6:$F$9,4,FALSE))</f>
        <v>182.26804498125276</v>
      </c>
      <c r="I61" s="59">
        <f>H61*(1-HLOOKUP(I$5,Inputs!$C$6:$F$9,2,FALSE))*(1+HLOOKUP(I$5,Inputs!$C$6:$F$9,4,FALSE))</f>
        <v>185.94926719715647</v>
      </c>
    </row>
    <row r="62" spans="2:10" ht="38.25" customHeight="1" thickTop="1" thickBot="1" x14ac:dyDescent="0.25">
      <c r="B62" s="262"/>
      <c r="C62" s="62" t="s">
        <v>405</v>
      </c>
      <c r="D62" s="13" t="s">
        <v>406</v>
      </c>
      <c r="E62" s="13" t="s">
        <v>45</v>
      </c>
      <c r="F62" s="13" t="s">
        <v>51</v>
      </c>
      <c r="G62" s="14">
        <v>177.59449016870801</v>
      </c>
      <c r="H62" s="14">
        <f>G62*(1-HLOOKUP(H$5,Inputs!$C$6:$F$9,2,FALSE))*(1+HLOOKUP(H$5,Inputs!$C$6:$F$9,4,FALSE))</f>
        <v>182.26804498125276</v>
      </c>
      <c r="I62" s="14">
        <f>H62*(1-HLOOKUP(I$5,Inputs!$C$6:$F$9,2,FALSE))*(1+HLOOKUP(I$5,Inputs!$C$6:$F$9,4,FALSE))</f>
        <v>185.94926719715647</v>
      </c>
    </row>
    <row r="63" spans="2:10" ht="35.1" customHeight="1" thickTop="1" thickBot="1" x14ac:dyDescent="0.25">
      <c r="B63" s="262"/>
      <c r="C63" s="256" t="s">
        <v>88</v>
      </c>
      <c r="D63" s="58" t="s">
        <v>89</v>
      </c>
      <c r="E63" s="58" t="s">
        <v>45</v>
      </c>
      <c r="F63" s="58" t="s">
        <v>46</v>
      </c>
      <c r="G63" s="59">
        <v>104.73967682480007</v>
      </c>
      <c r="H63" s="59">
        <f>G63*(1-HLOOKUP(H$5,Inputs!$C$6:$F$9,2,FALSE))*(1+HLOOKUP(H$5,Inputs!$C$6:$F$9,4,FALSE))</f>
        <v>107.49599330862743</v>
      </c>
      <c r="I63" s="59">
        <f>H63*(1-HLOOKUP(I$5,Inputs!$C$6:$F$9,2,FALSE))*(1+HLOOKUP(I$5,Inputs!$C$6:$F$9,4,FALSE))</f>
        <v>109.66706305773819</v>
      </c>
    </row>
    <row r="64" spans="2:10" ht="35.1" customHeight="1" thickTop="1" thickBot="1" x14ac:dyDescent="0.25">
      <c r="B64" s="263"/>
      <c r="C64" s="260"/>
      <c r="D64" s="13" t="s">
        <v>90</v>
      </c>
      <c r="E64" s="13" t="s">
        <v>45</v>
      </c>
      <c r="F64" s="13" t="s">
        <v>46</v>
      </c>
      <c r="G64" s="14">
        <v>104.73967682480007</v>
      </c>
      <c r="H64" s="14">
        <f>G64*(1-HLOOKUP(H$5,Inputs!$C$6:$F$9,2,FALSE))*(1+HLOOKUP(H$5,Inputs!$C$6:$F$9,4,FALSE))</f>
        <v>107.49599330862743</v>
      </c>
      <c r="I64" s="14">
        <f>H64*(1-HLOOKUP(I$5,Inputs!$C$6:$F$9,2,FALSE))*(1+HLOOKUP(I$5,Inputs!$C$6:$F$9,4,FALSE))</f>
        <v>109.66706305773819</v>
      </c>
    </row>
    <row r="65" spans="2:9" ht="35.1" customHeight="1" thickTop="1" thickBot="1" x14ac:dyDescent="0.25">
      <c r="B65" s="247" t="s">
        <v>91</v>
      </c>
      <c r="C65" s="250" t="s">
        <v>92</v>
      </c>
      <c r="D65" s="58" t="s">
        <v>93</v>
      </c>
      <c r="E65" s="58" t="s">
        <v>94</v>
      </c>
      <c r="F65" s="58" t="s">
        <v>46</v>
      </c>
      <c r="G65" s="59">
        <v>1525.5365681243275</v>
      </c>
      <c r="H65" s="59">
        <f>G65*(1-HLOOKUP(H$5,Inputs!$C$6:$F$9,2,FALSE))*(1+HLOOKUP(H$5,Inputs!$C$6:$F$9,4,FALSE))</f>
        <v>1565.6824012686864</v>
      </c>
      <c r="I65" s="59">
        <f>H65*(1-HLOOKUP(I$5,Inputs!$C$6:$F$9,2,FALSE))*(1+HLOOKUP(I$5,Inputs!$C$6:$F$9,4,FALSE))</f>
        <v>1597.3040979802113</v>
      </c>
    </row>
    <row r="66" spans="2:9" ht="35.1" customHeight="1" thickTop="1" thickBot="1" x14ac:dyDescent="0.25">
      <c r="B66" s="248"/>
      <c r="C66" s="251"/>
      <c r="D66" s="13" t="s">
        <v>95</v>
      </c>
      <c r="E66" s="13" t="s">
        <v>94</v>
      </c>
      <c r="F66" s="13" t="s">
        <v>46</v>
      </c>
      <c r="G66" s="14">
        <v>2385.5720198557756</v>
      </c>
      <c r="H66" s="14">
        <f>G66*(1-HLOOKUP(H$5,Inputs!$C$6:$F$9,2,FALSE))*(1+HLOOKUP(H$5,Inputs!$C$6:$F$9,4,FALSE))</f>
        <v>2448.3504404220771</v>
      </c>
      <c r="I66" s="14">
        <f>H66*(1-HLOOKUP(I$5,Inputs!$C$6:$F$9,2,FALSE))*(1+HLOOKUP(I$5,Inputs!$C$6:$F$9,4,FALSE))</f>
        <v>2497.7991632331787</v>
      </c>
    </row>
    <row r="67" spans="2:9" ht="35.1" customHeight="1" thickTop="1" thickBot="1" x14ac:dyDescent="0.25">
      <c r="B67" s="248"/>
      <c r="C67" s="251"/>
      <c r="D67" s="58" t="s">
        <v>96</v>
      </c>
      <c r="E67" s="58" t="s">
        <v>94</v>
      </c>
      <c r="F67" s="58" t="s">
        <v>46</v>
      </c>
      <c r="G67" s="59">
        <v>1525.5365681243275</v>
      </c>
      <c r="H67" s="59">
        <f>G67*(1-HLOOKUP(H$5,Inputs!$C$6:$F$9,2,FALSE))*(1+HLOOKUP(H$5,Inputs!$C$6:$F$9,4,FALSE))</f>
        <v>1565.6824012686864</v>
      </c>
      <c r="I67" s="59">
        <f>H67*(1-HLOOKUP(I$5,Inputs!$C$6:$F$9,2,FALSE))*(1+HLOOKUP(I$5,Inputs!$C$6:$F$9,4,FALSE))</f>
        <v>1597.3040979802113</v>
      </c>
    </row>
    <row r="68" spans="2:9" ht="35.1" customHeight="1" thickTop="1" thickBot="1" x14ac:dyDescent="0.25">
      <c r="B68" s="248"/>
      <c r="C68" s="251"/>
      <c r="D68" s="13" t="s">
        <v>97</v>
      </c>
      <c r="E68" s="13" t="s">
        <v>94</v>
      </c>
      <c r="F68" s="13" t="s">
        <v>46</v>
      </c>
      <c r="G68" s="14">
        <v>2385.5720198557756</v>
      </c>
      <c r="H68" s="14">
        <f>G68*(1-HLOOKUP(H$5,Inputs!$C$6:$F$9,2,FALSE))*(1+HLOOKUP(H$5,Inputs!$C$6:$F$9,4,FALSE))</f>
        <v>2448.3504404220771</v>
      </c>
      <c r="I68" s="14">
        <f>H68*(1-HLOOKUP(I$5,Inputs!$C$6:$F$9,2,FALSE))*(1+HLOOKUP(I$5,Inputs!$C$6:$F$9,4,FALSE))</f>
        <v>2497.7991632331787</v>
      </c>
    </row>
    <row r="69" spans="2:9" ht="35.1" customHeight="1" thickTop="1" thickBot="1" x14ac:dyDescent="0.25">
      <c r="B69" s="248"/>
      <c r="C69" s="251"/>
      <c r="D69" s="58" t="s">
        <v>98</v>
      </c>
      <c r="E69" s="58" t="s">
        <v>94</v>
      </c>
      <c r="F69" s="58" t="s">
        <v>46</v>
      </c>
      <c r="G69" s="59">
        <v>1525.5365681243275</v>
      </c>
      <c r="H69" s="59">
        <f>G69*(1-HLOOKUP(H$5,Inputs!$C$6:$F$9,2,FALSE))*(1+HLOOKUP(H$5,Inputs!$C$6:$F$9,4,FALSE))</f>
        <v>1565.6824012686864</v>
      </c>
      <c r="I69" s="59">
        <f>H69*(1-HLOOKUP(I$5,Inputs!$C$6:$F$9,2,FALSE))*(1+HLOOKUP(I$5,Inputs!$C$6:$F$9,4,FALSE))</f>
        <v>1597.3040979802113</v>
      </c>
    </row>
    <row r="70" spans="2:9" ht="35.1" customHeight="1" thickTop="1" thickBot="1" x14ac:dyDescent="0.25">
      <c r="B70" s="248"/>
      <c r="C70" s="251"/>
      <c r="D70" s="13" t="s">
        <v>99</v>
      </c>
      <c r="E70" s="13" t="s">
        <v>94</v>
      </c>
      <c r="F70" s="13" t="s">
        <v>46</v>
      </c>
      <c r="G70" s="14">
        <v>2385.5720198557756</v>
      </c>
      <c r="H70" s="14">
        <f>G70*(1-HLOOKUP(H$5,Inputs!$C$6:$F$9,2,FALSE))*(1+HLOOKUP(H$5,Inputs!$C$6:$F$9,4,FALSE))</f>
        <v>2448.3504404220771</v>
      </c>
      <c r="I70" s="14">
        <f>H70*(1-HLOOKUP(I$5,Inputs!$C$6:$F$9,2,FALSE))*(1+HLOOKUP(I$5,Inputs!$C$6:$F$9,4,FALSE))</f>
        <v>2497.7991632331787</v>
      </c>
    </row>
    <row r="71" spans="2:9" ht="35.1" customHeight="1" thickTop="1" thickBot="1" x14ac:dyDescent="0.25">
      <c r="B71" s="248"/>
      <c r="C71" s="251"/>
      <c r="D71" s="58" t="s">
        <v>100</v>
      </c>
      <c r="E71" s="58" t="s">
        <v>94</v>
      </c>
      <c r="F71" s="58" t="s">
        <v>46</v>
      </c>
      <c r="G71" s="59">
        <v>1525.5365681243275</v>
      </c>
      <c r="H71" s="59">
        <f>G71*(1-HLOOKUP(H$5,Inputs!$C$6:$F$9,2,FALSE))*(1+HLOOKUP(H$5,Inputs!$C$6:$F$9,4,FALSE))</f>
        <v>1565.6824012686864</v>
      </c>
      <c r="I71" s="59">
        <f>H71*(1-HLOOKUP(I$5,Inputs!$C$6:$F$9,2,FALSE))*(1+HLOOKUP(I$5,Inputs!$C$6:$F$9,4,FALSE))</f>
        <v>1597.3040979802113</v>
      </c>
    </row>
    <row r="72" spans="2:9" ht="35.1" customHeight="1" thickTop="1" thickBot="1" x14ac:dyDescent="0.25">
      <c r="B72" s="248"/>
      <c r="C72" s="251"/>
      <c r="D72" s="13" t="s">
        <v>101</v>
      </c>
      <c r="E72" s="13" t="s">
        <v>94</v>
      </c>
      <c r="F72" s="13" t="s">
        <v>46</v>
      </c>
      <c r="G72" s="14">
        <v>2385.5720198557756</v>
      </c>
      <c r="H72" s="14">
        <f>G72*(1-HLOOKUP(H$5,Inputs!$C$6:$F$9,2,FALSE))*(1+HLOOKUP(H$5,Inputs!$C$6:$F$9,4,FALSE))</f>
        <v>2448.3504404220771</v>
      </c>
      <c r="I72" s="14">
        <f>H72*(1-HLOOKUP(I$5,Inputs!$C$6:$F$9,2,FALSE))*(1+HLOOKUP(I$5,Inputs!$C$6:$F$9,4,FALSE))</f>
        <v>2497.7991632331787</v>
      </c>
    </row>
    <row r="73" spans="2:9" ht="35.1" customHeight="1" thickTop="1" thickBot="1" x14ac:dyDescent="0.25">
      <c r="B73" s="248"/>
      <c r="C73" s="251"/>
      <c r="D73" s="58" t="s">
        <v>102</v>
      </c>
      <c r="E73" s="58" t="s">
        <v>103</v>
      </c>
      <c r="F73" s="58" t="s">
        <v>46</v>
      </c>
      <c r="G73" s="59">
        <v>1525.5365681243275</v>
      </c>
      <c r="H73" s="59">
        <f>G73*(1-HLOOKUP(H$5,Inputs!$C$6:$F$9,2,FALSE))*(1+HLOOKUP(H$5,Inputs!$C$6:$F$9,4,FALSE))</f>
        <v>1565.6824012686864</v>
      </c>
      <c r="I73" s="59">
        <f>H73*(1-HLOOKUP(I$5,Inputs!$C$6:$F$9,2,FALSE))*(1+HLOOKUP(I$5,Inputs!$C$6:$F$9,4,FALSE))</f>
        <v>1597.3040979802113</v>
      </c>
    </row>
    <row r="74" spans="2:9" ht="35.1" customHeight="1" thickTop="1" thickBot="1" x14ac:dyDescent="0.25">
      <c r="B74" s="248"/>
      <c r="C74" s="252"/>
      <c r="D74" s="13" t="s">
        <v>104</v>
      </c>
      <c r="E74" s="13" t="s">
        <v>94</v>
      </c>
      <c r="F74" s="13" t="s">
        <v>46</v>
      </c>
      <c r="G74" s="14">
        <v>2385.5720198557756</v>
      </c>
      <c r="H74" s="14">
        <f>G74*(1-HLOOKUP(H$5,Inputs!$C$6:$F$9,2,FALSE))*(1+HLOOKUP(H$5,Inputs!$C$6:$F$9,4,FALSE))</f>
        <v>2448.3504404220771</v>
      </c>
      <c r="I74" s="14">
        <f>H74*(1-HLOOKUP(I$5,Inputs!$C$6:$F$9,2,FALSE))*(1+HLOOKUP(I$5,Inputs!$C$6:$F$9,4,FALSE))</f>
        <v>2497.7991632331787</v>
      </c>
    </row>
    <row r="75" spans="2:9" ht="35.1" customHeight="1" thickTop="1" thickBot="1" x14ac:dyDescent="0.25">
      <c r="B75" s="248"/>
      <c r="C75" s="256" t="s">
        <v>105</v>
      </c>
      <c r="D75" s="58" t="s">
        <v>106</v>
      </c>
      <c r="E75" s="58" t="s">
        <v>107</v>
      </c>
      <c r="F75" s="58" t="s">
        <v>46</v>
      </c>
      <c r="G75" s="59">
        <v>75.707346103120457</v>
      </c>
      <c r="H75" s="59">
        <f>G75*(1-HLOOKUP(H$5,Inputs!$C$6:$F$9,2,FALSE))*(1+HLOOKUP(H$5,Inputs!$C$6:$F$9,4,FALSE))</f>
        <v>77.69965133392526</v>
      </c>
      <c r="I75" s="59">
        <f>H75*(1-HLOOKUP(I$5,Inputs!$C$6:$F$9,2,FALSE))*(1+HLOOKUP(I$5,Inputs!$C$6:$F$9,4,FALSE))</f>
        <v>79.268931800437301</v>
      </c>
    </row>
    <row r="76" spans="2:9" ht="35.1" customHeight="1" thickTop="1" thickBot="1" x14ac:dyDescent="0.25">
      <c r="B76" s="248"/>
      <c r="C76" s="257"/>
      <c r="D76" s="13" t="s">
        <v>108</v>
      </c>
      <c r="E76" s="13" t="s">
        <v>107</v>
      </c>
      <c r="F76" s="13" t="s">
        <v>46</v>
      </c>
      <c r="G76" s="14">
        <v>129.45956183633598</v>
      </c>
      <c r="H76" s="14">
        <f>G76*(1-HLOOKUP(H$5,Inputs!$C$6:$F$9,2,FALSE))*(1+HLOOKUP(H$5,Inputs!$C$6:$F$9,4,FALSE))</f>
        <v>132.8664037810122</v>
      </c>
      <c r="I76" s="14">
        <f>H76*(1-HLOOKUP(I$5,Inputs!$C$6:$F$9,2,FALSE))*(1+HLOOKUP(I$5,Inputs!$C$6:$F$9,4,FALSE))</f>
        <v>135.5498733787478</v>
      </c>
    </row>
    <row r="77" spans="2:9" ht="35.1" customHeight="1" thickTop="1" thickBot="1" x14ac:dyDescent="0.25">
      <c r="B77" s="248"/>
      <c r="C77" s="257"/>
      <c r="D77" s="58" t="s">
        <v>109</v>
      </c>
      <c r="E77" s="58" t="s">
        <v>45</v>
      </c>
      <c r="F77" s="58" t="s">
        <v>46</v>
      </c>
      <c r="G77" s="59">
        <v>1847.1532351708686</v>
      </c>
      <c r="H77" s="59">
        <f>G77*(1-HLOOKUP(H$5,Inputs!$C$6:$F$9,2,FALSE))*(1+HLOOKUP(H$5,Inputs!$C$6:$F$9,4,FALSE))</f>
        <v>1895.7626930630568</v>
      </c>
      <c r="I77" s="59">
        <f>H77*(1-HLOOKUP(I$5,Inputs!$C$6:$F$9,2,FALSE))*(1+HLOOKUP(I$5,Inputs!$C$6:$F$9,4,FALSE))</f>
        <v>1934.0509390499108</v>
      </c>
    </row>
    <row r="78" spans="2:9" ht="35.1" customHeight="1" thickTop="1" thickBot="1" x14ac:dyDescent="0.25">
      <c r="B78" s="248"/>
      <c r="C78" s="257"/>
      <c r="D78" s="13" t="s">
        <v>110</v>
      </c>
      <c r="E78" s="13" t="s">
        <v>45</v>
      </c>
      <c r="F78" s="13" t="s">
        <v>46</v>
      </c>
      <c r="G78" s="14">
        <v>2814.6931183687479</v>
      </c>
      <c r="H78" s="14">
        <f>G78*(1-HLOOKUP(H$5,Inputs!$C$6:$F$9,2,FALSE))*(1+HLOOKUP(H$5,Inputs!$C$6:$F$9,4,FALSE))</f>
        <v>2888.7642371106213</v>
      </c>
      <c r="I78" s="14">
        <f>H78*(1-HLOOKUP(I$5,Inputs!$C$6:$F$9,2,FALSE))*(1+HLOOKUP(I$5,Inputs!$C$6:$F$9,4,FALSE))</f>
        <v>2947.1078874594991</v>
      </c>
    </row>
    <row r="79" spans="2:9" ht="35.1" customHeight="1" thickTop="1" thickBot="1" x14ac:dyDescent="0.25">
      <c r="B79" s="248"/>
      <c r="C79" s="257"/>
      <c r="D79" s="58" t="s">
        <v>111</v>
      </c>
      <c r="E79" s="58" t="s">
        <v>112</v>
      </c>
      <c r="F79" s="58" t="s">
        <v>46</v>
      </c>
      <c r="G79" s="59">
        <v>75.707346103120457</v>
      </c>
      <c r="H79" s="59">
        <f>G79*(1-HLOOKUP(H$5,Inputs!$C$6:$F$9,2,FALSE))*(1+HLOOKUP(H$5,Inputs!$C$6:$F$9,4,FALSE))</f>
        <v>77.69965133392526</v>
      </c>
      <c r="I79" s="59">
        <f>H79*(1-HLOOKUP(I$5,Inputs!$C$6:$F$9,2,FALSE))*(1+HLOOKUP(I$5,Inputs!$C$6:$F$9,4,FALSE))</f>
        <v>79.268931800437301</v>
      </c>
    </row>
    <row r="80" spans="2:9" ht="35.1" customHeight="1" thickTop="1" thickBot="1" x14ac:dyDescent="0.25">
      <c r="B80" s="248"/>
      <c r="C80" s="257"/>
      <c r="D80" s="13" t="s">
        <v>113</v>
      </c>
      <c r="E80" s="13" t="s">
        <v>112</v>
      </c>
      <c r="F80" s="13" t="s">
        <v>46</v>
      </c>
      <c r="G80" s="14">
        <v>129.45956183633598</v>
      </c>
      <c r="H80" s="14">
        <f>G80*(1-HLOOKUP(H$5,Inputs!$C$6:$F$9,2,FALSE))*(1+HLOOKUP(H$5,Inputs!$C$6:$F$9,4,FALSE))</f>
        <v>132.8664037810122</v>
      </c>
      <c r="I80" s="14">
        <f>H80*(1-HLOOKUP(I$5,Inputs!$C$6:$F$9,2,FALSE))*(1+HLOOKUP(I$5,Inputs!$C$6:$F$9,4,FALSE))</f>
        <v>135.5498733787478</v>
      </c>
    </row>
    <row r="81" spans="2:9" ht="35.1" customHeight="1" thickTop="1" thickBot="1" x14ac:dyDescent="0.25">
      <c r="B81" s="248"/>
      <c r="C81" s="257"/>
      <c r="D81" s="58" t="s">
        <v>114</v>
      </c>
      <c r="E81" s="58" t="s">
        <v>45</v>
      </c>
      <c r="F81" s="58" t="s">
        <v>46</v>
      </c>
      <c r="G81" s="59">
        <v>658.6539110971479</v>
      </c>
      <c r="H81" s="59">
        <f>G81*(1-HLOOKUP(H$5,Inputs!$C$6:$F$9,2,FALSE))*(1+HLOOKUP(H$5,Inputs!$C$6:$F$9,4,FALSE))</f>
        <v>675.98696660514963</v>
      </c>
      <c r="I81" s="59">
        <f>H81*(1-HLOOKUP(I$5,Inputs!$C$6:$F$9,2,FALSE))*(1+HLOOKUP(I$5,Inputs!$C$6:$F$9,4,FALSE))</f>
        <v>689.63970666380442</v>
      </c>
    </row>
    <row r="82" spans="2:9" ht="35.1" customHeight="1" thickTop="1" thickBot="1" x14ac:dyDescent="0.25">
      <c r="B82" s="248"/>
      <c r="C82" s="258"/>
      <c r="D82" s="13" t="s">
        <v>115</v>
      </c>
      <c r="E82" s="13" t="s">
        <v>45</v>
      </c>
      <c r="F82" s="13" t="s">
        <v>46</v>
      </c>
      <c r="G82" s="14">
        <v>1126.298187976123</v>
      </c>
      <c r="H82" s="14">
        <f>G82*(1-HLOOKUP(H$5,Inputs!$C$6:$F$9,2,FALSE))*(1+HLOOKUP(H$5,Inputs!$C$6:$F$9,4,FALSE))</f>
        <v>1155.9377128948061</v>
      </c>
      <c r="I82" s="14">
        <f>H82*(1-HLOOKUP(I$5,Inputs!$C$6:$F$9,2,FALSE))*(1+HLOOKUP(I$5,Inputs!$C$6:$F$9,4,FALSE))</f>
        <v>1179.2838983951056</v>
      </c>
    </row>
    <row r="83" spans="2:9" ht="35.1" customHeight="1" thickTop="1" thickBot="1" x14ac:dyDescent="0.25">
      <c r="B83" s="248"/>
      <c r="C83" s="60" t="s">
        <v>116</v>
      </c>
      <c r="D83" s="58" t="s">
        <v>117</v>
      </c>
      <c r="E83" s="58" t="s">
        <v>118</v>
      </c>
      <c r="F83" s="58" t="s">
        <v>46</v>
      </c>
      <c r="G83" s="59">
        <v>52.369838412400036</v>
      </c>
      <c r="H83" s="59">
        <f>G83*(1-HLOOKUP(H$5,Inputs!$C$6:$F$9,2,FALSE))*(1+HLOOKUP(H$5,Inputs!$C$6:$F$9,4,FALSE))</f>
        <v>53.747996654313717</v>
      </c>
      <c r="I83" s="59">
        <f>H83*(1-HLOOKUP(I$5,Inputs!$C$6:$F$9,2,FALSE))*(1+HLOOKUP(I$5,Inputs!$C$6:$F$9,4,FALSE))</f>
        <v>54.833531528869095</v>
      </c>
    </row>
    <row r="84" spans="2:9" ht="35.1" customHeight="1" thickTop="1" thickBot="1" x14ac:dyDescent="0.25">
      <c r="B84" s="248"/>
      <c r="C84" s="256" t="s">
        <v>119</v>
      </c>
      <c r="D84" s="13" t="s">
        <v>120</v>
      </c>
      <c r="E84" s="13" t="s">
        <v>121</v>
      </c>
      <c r="F84" s="13" t="s">
        <v>46</v>
      </c>
      <c r="G84" s="14">
        <v>2322.4430629098488</v>
      </c>
      <c r="H84" s="14">
        <f>G84*(1-HLOOKUP(H$5,Inputs!$C$6:$F$9,2,FALSE))*(1+HLOOKUP(H$5,Inputs!$C$6:$F$9,4,FALSE))</f>
        <v>2383.5601895910454</v>
      </c>
      <c r="I84" s="14">
        <f>H84*(1-HLOOKUP(I$5,Inputs!$C$6:$F$9,2,FALSE))*(1+HLOOKUP(I$5,Inputs!$C$6:$F$9,4,FALSE))</f>
        <v>2431.7003598757965</v>
      </c>
    </row>
    <row r="85" spans="2:9" ht="35.1" customHeight="1" thickTop="1" thickBot="1" x14ac:dyDescent="0.25">
      <c r="B85" s="248"/>
      <c r="C85" s="257"/>
      <c r="D85" s="58" t="s">
        <v>122</v>
      </c>
      <c r="E85" s="58" t="s">
        <v>121</v>
      </c>
      <c r="F85" s="58" t="s">
        <v>46</v>
      </c>
      <c r="G85" s="59">
        <v>2952.9035030087621</v>
      </c>
      <c r="H85" s="59">
        <f>G85*(1-HLOOKUP(H$5,Inputs!$C$6:$F$9,2,FALSE))*(1+HLOOKUP(H$5,Inputs!$C$6:$F$9,4,FALSE))</f>
        <v>3030.6117492744929</v>
      </c>
      <c r="I85" s="59">
        <f>H85*(1-HLOOKUP(I$5,Inputs!$C$6:$F$9,2,FALSE))*(1+HLOOKUP(I$5,Inputs!$C$6:$F$9,4,FALSE))</f>
        <v>3091.8202584257024</v>
      </c>
    </row>
    <row r="86" spans="2:9" ht="35.1" customHeight="1" thickTop="1" thickBot="1" x14ac:dyDescent="0.25">
      <c r="B86" s="248"/>
      <c r="C86" s="257"/>
      <c r="D86" s="13" t="s">
        <v>123</v>
      </c>
      <c r="E86" s="13" t="s">
        <v>124</v>
      </c>
      <c r="F86" s="13" t="s">
        <v>46</v>
      </c>
      <c r="G86" s="14">
        <v>2657.1470683157568</v>
      </c>
      <c r="H86" s="14">
        <f>G86*(1-HLOOKUP(H$5,Inputs!$C$6:$F$9,2,FALSE))*(1+HLOOKUP(H$5,Inputs!$C$6:$F$9,4,FALSE))</f>
        <v>2727.0722245352395</v>
      </c>
      <c r="I86" s="14">
        <f>H86*(1-HLOOKUP(I$5,Inputs!$C$6:$F$9,2,FALSE))*(1+HLOOKUP(I$5,Inputs!$C$6:$F$9,4,FALSE))</f>
        <v>2782.1502216595604</v>
      </c>
    </row>
    <row r="87" spans="2:9" ht="35.1" customHeight="1" thickTop="1" thickBot="1" x14ac:dyDescent="0.25">
      <c r="B87" s="248"/>
      <c r="C87" s="257"/>
      <c r="D87" s="58" t="s">
        <v>125</v>
      </c>
      <c r="E87" s="58" t="s">
        <v>124</v>
      </c>
      <c r="F87" s="58" t="s">
        <v>46</v>
      </c>
      <c r="G87" s="59">
        <v>3413.6995964344524</v>
      </c>
      <c r="H87" s="59">
        <f>G87*(1-HLOOKUP(H$5,Inputs!$C$6:$F$9,2,FALSE))*(1+HLOOKUP(H$5,Inputs!$C$6:$F$9,4,FALSE))</f>
        <v>3503.5340961553757</v>
      </c>
      <c r="I87" s="59">
        <f>H87*(1-HLOOKUP(I$5,Inputs!$C$6:$F$9,2,FALSE))*(1+HLOOKUP(I$5,Inputs!$C$6:$F$9,4,FALSE))</f>
        <v>3574.2940999194466</v>
      </c>
    </row>
    <row r="88" spans="2:9" ht="35.1" customHeight="1" thickTop="1" thickBot="1" x14ac:dyDescent="0.25">
      <c r="B88" s="248"/>
      <c r="C88" s="257"/>
      <c r="D88" s="13" t="s">
        <v>126</v>
      </c>
      <c r="E88" s="13" t="s">
        <v>127</v>
      </c>
      <c r="F88" s="13" t="s">
        <v>46</v>
      </c>
      <c r="G88" s="14">
        <v>855.1964909531273</v>
      </c>
      <c r="H88" s="14">
        <f>G88*(1-HLOOKUP(H$5,Inputs!$C$6:$F$9,2,FALSE))*(1+HLOOKUP(H$5,Inputs!$C$6:$F$9,4,FALSE))</f>
        <v>877.70173687696513</v>
      </c>
      <c r="I88" s="14">
        <f>H88*(1-HLOOKUP(I$5,Inputs!$C$6:$F$9,2,FALSE))*(1+HLOOKUP(I$5,Inputs!$C$6:$F$9,4,FALSE))</f>
        <v>895.42845980890354</v>
      </c>
    </row>
    <row r="89" spans="2:9" ht="35.1" customHeight="1" thickTop="1" thickBot="1" x14ac:dyDescent="0.25">
      <c r="B89" s="248"/>
      <c r="C89" s="257"/>
      <c r="D89" s="58" t="s">
        <v>128</v>
      </c>
      <c r="E89" s="58" t="s">
        <v>127</v>
      </c>
      <c r="F89" s="58" t="s">
        <v>46</v>
      </c>
      <c r="G89" s="59">
        <v>1220.8635462104971</v>
      </c>
      <c r="H89" s="59">
        <f>G89*(1-HLOOKUP(H$5,Inputs!$C$6:$F$9,2,FALSE))*(1+HLOOKUP(H$5,Inputs!$C$6:$F$9,4,FALSE))</f>
        <v>1252.9916414933646</v>
      </c>
      <c r="I89" s="59">
        <f>H89*(1-HLOOKUP(I$5,Inputs!$C$6:$F$9,2,FALSE))*(1+HLOOKUP(I$5,Inputs!$C$6:$F$9,4,FALSE))</f>
        <v>1278.2980009678488</v>
      </c>
    </row>
    <row r="90" spans="2:9" ht="35.1" customHeight="1" thickTop="1" thickBot="1" x14ac:dyDescent="0.25">
      <c r="B90" s="248"/>
      <c r="C90" s="257"/>
      <c r="D90" s="13" t="s">
        <v>129</v>
      </c>
      <c r="E90" s="13" t="s">
        <v>45</v>
      </c>
      <c r="F90" s="13" t="s">
        <v>51</v>
      </c>
      <c r="G90" s="14">
        <v>177.59449016870801</v>
      </c>
      <c r="H90" s="14">
        <f>G90*(1-HLOOKUP(H$5,Inputs!$C$6:$F$9,2,FALSE))*(1+HLOOKUP(H$5,Inputs!$C$6:$F$9,4,FALSE))</f>
        <v>182.26804498125276</v>
      </c>
      <c r="I90" s="14">
        <f>H90*(1-HLOOKUP(I$5,Inputs!$C$6:$F$9,2,FALSE))*(1+HLOOKUP(I$5,Inputs!$C$6:$F$9,4,FALSE))</f>
        <v>185.94926719715647</v>
      </c>
    </row>
    <row r="91" spans="2:9" ht="35.1" customHeight="1" thickTop="1" thickBot="1" x14ac:dyDescent="0.25">
      <c r="B91" s="249"/>
      <c r="C91" s="258"/>
      <c r="D91" s="58" t="s">
        <v>130</v>
      </c>
      <c r="E91" s="58" t="s">
        <v>45</v>
      </c>
      <c r="F91" s="58" t="s">
        <v>51</v>
      </c>
      <c r="G91" s="59">
        <v>303.68657818849067</v>
      </c>
      <c r="H91" s="59">
        <f>G91*(1-HLOOKUP(H$5,Inputs!$C$6:$F$9,2,FALSE))*(1+HLOOKUP(H$5,Inputs!$C$6:$F$9,4,FALSE))</f>
        <v>311.67835691794215</v>
      </c>
      <c r="I91" s="59">
        <f>H91*(1-HLOOKUP(I$5,Inputs!$C$6:$F$9,2,FALSE))*(1+HLOOKUP(I$5,Inputs!$C$6:$F$9,4,FALSE))</f>
        <v>317.97324690713754</v>
      </c>
    </row>
    <row r="92" spans="2:9" ht="35.1" customHeight="1" thickTop="1" thickBot="1" x14ac:dyDescent="0.25">
      <c r="B92" s="253" t="s">
        <v>131</v>
      </c>
      <c r="C92" s="250" t="s">
        <v>132</v>
      </c>
      <c r="D92" s="13" t="s">
        <v>93</v>
      </c>
      <c r="E92" s="13" t="s">
        <v>45</v>
      </c>
      <c r="F92" s="13" t="s">
        <v>46</v>
      </c>
      <c r="G92" s="14">
        <v>2531.3667616144321</v>
      </c>
      <c r="H92" s="14">
        <f>G92*(1-HLOOKUP(H$5,Inputs!$C$6:$F$9,2,FALSE))*(1+HLOOKUP(H$5,Inputs!$C$6:$F$9,4,FALSE))</f>
        <v>2597.9818987159292</v>
      </c>
      <c r="I92" s="14">
        <f>H92*(1-HLOOKUP(I$5,Inputs!$C$6:$F$9,2,FALSE))*(1+HLOOKUP(I$5,Inputs!$C$6:$F$9,4,FALSE))</f>
        <v>2650.4526907467125</v>
      </c>
    </row>
    <row r="93" spans="2:9" ht="35.1" customHeight="1" thickTop="1" thickBot="1" x14ac:dyDescent="0.25">
      <c r="B93" s="254"/>
      <c r="C93" s="251"/>
      <c r="D93" s="58" t="s">
        <v>95</v>
      </c>
      <c r="E93" s="58" t="s">
        <v>45</v>
      </c>
      <c r="F93" s="58" t="s">
        <v>46</v>
      </c>
      <c r="G93" s="59">
        <v>3606.4110762787427</v>
      </c>
      <c r="H93" s="59">
        <f>G93*(1-HLOOKUP(H$5,Inputs!$C$6:$F$9,2,FALSE))*(1+HLOOKUP(H$5,Inputs!$C$6:$F$9,4,FALSE))</f>
        <v>3701.3169476576682</v>
      </c>
      <c r="I93" s="59">
        <f>H93*(1-HLOOKUP(I$5,Inputs!$C$6:$F$9,2,FALSE))*(1+HLOOKUP(I$5,Inputs!$C$6:$F$9,4,FALSE))</f>
        <v>3776.0715223129223</v>
      </c>
    </row>
    <row r="94" spans="2:9" ht="35.1" customHeight="1" thickTop="1" thickBot="1" x14ac:dyDescent="0.25">
      <c r="B94" s="254"/>
      <c r="C94" s="251"/>
      <c r="D94" s="13" t="s">
        <v>96</v>
      </c>
      <c r="E94" s="13" t="s">
        <v>45</v>
      </c>
      <c r="F94" s="13" t="s">
        <v>46</v>
      </c>
      <c r="G94" s="14">
        <v>2531.3667616144321</v>
      </c>
      <c r="H94" s="14">
        <f>G94*(1-HLOOKUP(H$5,Inputs!$C$6:$F$9,2,FALSE))*(1+HLOOKUP(H$5,Inputs!$C$6:$F$9,4,FALSE))</f>
        <v>2597.9818987159292</v>
      </c>
      <c r="I94" s="14">
        <f>H94*(1-HLOOKUP(I$5,Inputs!$C$6:$F$9,2,FALSE))*(1+HLOOKUP(I$5,Inputs!$C$6:$F$9,4,FALSE))</f>
        <v>2650.4526907467125</v>
      </c>
    </row>
    <row r="95" spans="2:9" ht="35.1" customHeight="1" thickTop="1" thickBot="1" x14ac:dyDescent="0.25">
      <c r="B95" s="254"/>
      <c r="C95" s="251"/>
      <c r="D95" s="58" t="s">
        <v>97</v>
      </c>
      <c r="E95" s="58" t="s">
        <v>45</v>
      </c>
      <c r="F95" s="58" t="s">
        <v>46</v>
      </c>
      <c r="G95" s="59">
        <v>3606.4110762787427</v>
      </c>
      <c r="H95" s="59">
        <f>G95*(1-HLOOKUP(H$5,Inputs!$C$6:$F$9,2,FALSE))*(1+HLOOKUP(H$5,Inputs!$C$6:$F$9,4,FALSE))</f>
        <v>3701.3169476576682</v>
      </c>
      <c r="I95" s="59">
        <f>H95*(1-HLOOKUP(I$5,Inputs!$C$6:$F$9,2,FALSE))*(1+HLOOKUP(I$5,Inputs!$C$6:$F$9,4,FALSE))</f>
        <v>3776.0715223129223</v>
      </c>
    </row>
    <row r="96" spans="2:9" ht="35.1" customHeight="1" thickTop="1" thickBot="1" x14ac:dyDescent="0.25">
      <c r="B96" s="254"/>
      <c r="C96" s="251"/>
      <c r="D96" s="13" t="s">
        <v>98</v>
      </c>
      <c r="E96" s="13" t="s">
        <v>45</v>
      </c>
      <c r="F96" s="13" t="s">
        <v>46</v>
      </c>
      <c r="G96" s="14">
        <v>2531.3667616144321</v>
      </c>
      <c r="H96" s="14">
        <f>G96*(1-HLOOKUP(H$5,Inputs!$C$6:$F$9,2,FALSE))*(1+HLOOKUP(H$5,Inputs!$C$6:$F$9,4,FALSE))</f>
        <v>2597.9818987159292</v>
      </c>
      <c r="I96" s="14">
        <f>H96*(1-HLOOKUP(I$5,Inputs!$C$6:$F$9,2,FALSE))*(1+HLOOKUP(I$5,Inputs!$C$6:$F$9,4,FALSE))</f>
        <v>2650.4526907467125</v>
      </c>
    </row>
    <row r="97" spans="2:9" ht="35.1" customHeight="1" thickTop="1" thickBot="1" x14ac:dyDescent="0.25">
      <c r="B97" s="254"/>
      <c r="C97" s="251"/>
      <c r="D97" s="58" t="s">
        <v>99</v>
      </c>
      <c r="E97" s="58" t="s">
        <v>45</v>
      </c>
      <c r="F97" s="58" t="s">
        <v>46</v>
      </c>
      <c r="G97" s="59">
        <v>3606.4110762787427</v>
      </c>
      <c r="H97" s="59">
        <f>G97*(1-HLOOKUP(H$5,Inputs!$C$6:$F$9,2,FALSE))*(1+HLOOKUP(H$5,Inputs!$C$6:$F$9,4,FALSE))</f>
        <v>3701.3169476576682</v>
      </c>
      <c r="I97" s="59">
        <f>H97*(1-HLOOKUP(I$5,Inputs!$C$6:$F$9,2,FALSE))*(1+HLOOKUP(I$5,Inputs!$C$6:$F$9,4,FALSE))</f>
        <v>3776.0715223129223</v>
      </c>
    </row>
    <row r="98" spans="2:9" ht="35.1" customHeight="1" thickTop="1" thickBot="1" x14ac:dyDescent="0.25">
      <c r="B98" s="254"/>
      <c r="C98" s="251"/>
      <c r="D98" s="13" t="s">
        <v>100</v>
      </c>
      <c r="E98" s="13" t="s">
        <v>45</v>
      </c>
      <c r="F98" s="13" t="s">
        <v>46</v>
      </c>
      <c r="G98" s="14">
        <v>2531.3667616144321</v>
      </c>
      <c r="H98" s="14">
        <f>G98*(1-HLOOKUP(H$5,Inputs!$C$6:$F$9,2,FALSE))*(1+HLOOKUP(H$5,Inputs!$C$6:$F$9,4,FALSE))</f>
        <v>2597.9818987159292</v>
      </c>
      <c r="I98" s="14">
        <f>H98*(1-HLOOKUP(I$5,Inputs!$C$6:$F$9,2,FALSE))*(1+HLOOKUP(I$5,Inputs!$C$6:$F$9,4,FALSE))</f>
        <v>2650.4526907467125</v>
      </c>
    </row>
    <row r="99" spans="2:9" ht="35.1" customHeight="1" thickTop="1" thickBot="1" x14ac:dyDescent="0.25">
      <c r="B99" s="254"/>
      <c r="C99" s="251"/>
      <c r="D99" s="58" t="s">
        <v>101</v>
      </c>
      <c r="E99" s="58" t="s">
        <v>45</v>
      </c>
      <c r="F99" s="58" t="s">
        <v>46</v>
      </c>
      <c r="G99" s="59">
        <v>3606.4110762787427</v>
      </c>
      <c r="H99" s="59">
        <f>G99*(1-HLOOKUP(H$5,Inputs!$C$6:$F$9,2,FALSE))*(1+HLOOKUP(H$5,Inputs!$C$6:$F$9,4,FALSE))</f>
        <v>3701.3169476576682</v>
      </c>
      <c r="I99" s="59">
        <f>H99*(1-HLOOKUP(I$5,Inputs!$C$6:$F$9,2,FALSE))*(1+HLOOKUP(I$5,Inputs!$C$6:$F$9,4,FALSE))</f>
        <v>3776.0715223129223</v>
      </c>
    </row>
    <row r="100" spans="2:9" ht="35.1" customHeight="1" thickTop="1" thickBot="1" x14ac:dyDescent="0.25">
      <c r="B100" s="254"/>
      <c r="C100" s="251"/>
      <c r="D100" s="13" t="s">
        <v>102</v>
      </c>
      <c r="E100" s="13" t="s">
        <v>45</v>
      </c>
      <c r="F100" s="13" t="s">
        <v>46</v>
      </c>
      <c r="G100" s="14">
        <v>2531.3667616144321</v>
      </c>
      <c r="H100" s="14">
        <f>G100*(1-HLOOKUP(H$5,Inputs!$C$6:$F$9,2,FALSE))*(1+HLOOKUP(H$5,Inputs!$C$6:$F$9,4,FALSE))</f>
        <v>2597.9818987159292</v>
      </c>
      <c r="I100" s="14">
        <f>H100*(1-HLOOKUP(I$5,Inputs!$C$6:$F$9,2,FALSE))*(1+HLOOKUP(I$5,Inputs!$C$6:$F$9,4,FALSE))</f>
        <v>2650.4526907467125</v>
      </c>
    </row>
    <row r="101" spans="2:9" ht="35.1" customHeight="1" thickTop="1" thickBot="1" x14ac:dyDescent="0.25">
      <c r="B101" s="254"/>
      <c r="C101" s="251"/>
      <c r="D101" s="58" t="s">
        <v>104</v>
      </c>
      <c r="E101" s="58" t="s">
        <v>45</v>
      </c>
      <c r="F101" s="58" t="s">
        <v>46</v>
      </c>
      <c r="G101" s="59">
        <v>3606.4110762787427</v>
      </c>
      <c r="H101" s="59">
        <f>G101*(1-HLOOKUP(H$5,Inputs!$C$6:$F$9,2,FALSE))*(1+HLOOKUP(H$5,Inputs!$C$6:$F$9,4,FALSE))</f>
        <v>3701.3169476576682</v>
      </c>
      <c r="I101" s="59">
        <f>H101*(1-HLOOKUP(I$5,Inputs!$C$6:$F$9,2,FALSE))*(1+HLOOKUP(I$5,Inputs!$C$6:$F$9,4,FALSE))</f>
        <v>3776.0715223129223</v>
      </c>
    </row>
    <row r="102" spans="2:9" ht="35.1" customHeight="1" thickTop="1" thickBot="1" x14ac:dyDescent="0.25">
      <c r="B102" s="254"/>
      <c r="C102" s="252"/>
      <c r="D102" s="13" t="s">
        <v>133</v>
      </c>
      <c r="E102" s="13" t="s">
        <v>45</v>
      </c>
      <c r="F102" s="13" t="s">
        <v>46</v>
      </c>
      <c r="G102" s="14">
        <v>624.44605145902278</v>
      </c>
      <c r="H102" s="14">
        <f>G102*(1-HLOOKUP(H$5,Inputs!$C$6:$F$9,2,FALSE))*(1+HLOOKUP(H$5,Inputs!$C$6:$F$9,4,FALSE))</f>
        <v>640.8788971300711</v>
      </c>
      <c r="I102" s="14">
        <f>H102*(1-HLOOKUP(I$5,Inputs!$C$6:$F$9,2,FALSE))*(1+HLOOKUP(I$5,Inputs!$C$6:$F$9,4,FALSE))</f>
        <v>653.82256827144829</v>
      </c>
    </row>
    <row r="103" spans="2:9" ht="35.1" customHeight="1" thickTop="1" thickBot="1" x14ac:dyDescent="0.25">
      <c r="B103" s="254"/>
      <c r="C103" s="15" t="s">
        <v>134</v>
      </c>
      <c r="D103" s="13" t="s">
        <v>135</v>
      </c>
      <c r="E103" s="13" t="s">
        <v>45</v>
      </c>
      <c r="F103" s="13" t="s">
        <v>51</v>
      </c>
      <c r="G103" s="14">
        <v>177.59449016870801</v>
      </c>
      <c r="H103" s="14">
        <f>G103*(1-HLOOKUP(H$5,Inputs!$C$6:$F$9,2,FALSE))*(1+HLOOKUP(H$5,Inputs!$C$6:$F$9,4,FALSE))</f>
        <v>182.26804498125276</v>
      </c>
      <c r="I103" s="14">
        <f>H103*(1-HLOOKUP(I$5,Inputs!$C$6:$F$9,2,FALSE))*(1+HLOOKUP(I$5,Inputs!$C$6:$F$9,4,FALSE))</f>
        <v>185.94926719715647</v>
      </c>
    </row>
    <row r="104" spans="2:9" ht="46.9" customHeight="1" thickTop="1" thickBot="1" x14ac:dyDescent="0.25">
      <c r="B104" s="254"/>
      <c r="C104" s="60" t="s">
        <v>136</v>
      </c>
      <c r="D104" s="58" t="s">
        <v>392</v>
      </c>
      <c r="E104" s="58" t="s">
        <v>137</v>
      </c>
      <c r="F104" s="58" t="s">
        <v>46</v>
      </c>
      <c r="G104" s="63">
        <v>0.26856499999999994</v>
      </c>
      <c r="H104" s="63">
        <f>G104</f>
        <v>0.26856499999999994</v>
      </c>
      <c r="I104" s="63">
        <f>H104</f>
        <v>0.26856499999999994</v>
      </c>
    </row>
    <row r="105" spans="2:9" ht="35.1" customHeight="1" thickTop="1" thickBot="1" x14ac:dyDescent="0.25">
      <c r="B105" s="254"/>
      <c r="C105" s="256" t="s">
        <v>138</v>
      </c>
      <c r="D105" s="13" t="s">
        <v>139</v>
      </c>
      <c r="E105" s="13" t="s">
        <v>45</v>
      </c>
      <c r="F105" s="13" t="s">
        <v>46</v>
      </c>
      <c r="G105" s="14">
        <v>2058.3354023616503</v>
      </c>
      <c r="H105" s="14">
        <f>G105*(1-HLOOKUP(H$5,Inputs!$C$6:$F$9,2,FALSE))*(1+HLOOKUP(H$5,Inputs!$C$6:$F$9,4,FALSE))</f>
        <v>2112.5023042537086</v>
      </c>
      <c r="I105" s="14">
        <f>H105*(1-HLOOKUP(I$5,Inputs!$C$6:$F$9,2,FALSE))*(1+HLOOKUP(I$5,Inputs!$C$6:$F$9,4,FALSE))</f>
        <v>2155.1679860761387</v>
      </c>
    </row>
    <row r="106" spans="2:9" ht="35.1" customHeight="1" thickTop="1" thickBot="1" x14ac:dyDescent="0.25">
      <c r="B106" s="254"/>
      <c r="C106" s="257"/>
      <c r="D106" s="58" t="s">
        <v>140</v>
      </c>
      <c r="E106" s="58" t="s">
        <v>45</v>
      </c>
      <c r="F106" s="58" t="s">
        <v>46</v>
      </c>
      <c r="G106" s="59">
        <v>2810.8664226266674</v>
      </c>
      <c r="H106" s="59">
        <f>G106*(1-HLOOKUP(H$5,Inputs!$C$6:$F$9,2,FALSE))*(1+HLOOKUP(H$5,Inputs!$C$6:$F$9,4,FALSE))</f>
        <v>2884.8368385129256</v>
      </c>
      <c r="I106" s="59">
        <f>H106*(1-HLOOKUP(I$5,Inputs!$C$6:$F$9,2,FALSE))*(1+HLOOKUP(I$5,Inputs!$C$6:$F$9,4,FALSE))</f>
        <v>2943.1011681724854</v>
      </c>
    </row>
    <row r="107" spans="2:9" ht="35.1" customHeight="1" thickTop="1" thickBot="1" x14ac:dyDescent="0.25">
      <c r="B107" s="254"/>
      <c r="C107" s="257"/>
      <c r="D107" s="13" t="s">
        <v>141</v>
      </c>
      <c r="E107" s="13" t="s">
        <v>45</v>
      </c>
      <c r="F107" s="13" t="s">
        <v>46</v>
      </c>
      <c r="G107" s="14">
        <v>3115.3908362898574</v>
      </c>
      <c r="H107" s="14">
        <f>G107*(1-HLOOKUP(H$5,Inputs!$C$6:$F$9,2,FALSE))*(1+HLOOKUP(H$5,Inputs!$C$6:$F$9,4,FALSE))</f>
        <v>3197.3750792811175</v>
      </c>
      <c r="I107" s="14">
        <f>H107*(1-HLOOKUP(I$5,Inputs!$C$6:$F$9,2,FALSE))*(1+HLOOKUP(I$5,Inputs!$C$6:$F$9,4,FALSE))</f>
        <v>3261.9516657893951</v>
      </c>
    </row>
    <row r="108" spans="2:9" ht="35.1" customHeight="1" thickTop="1" thickBot="1" x14ac:dyDescent="0.25">
      <c r="B108" s="254"/>
      <c r="C108" s="257"/>
      <c r="D108" s="58" t="s">
        <v>142</v>
      </c>
      <c r="E108" s="58" t="s">
        <v>45</v>
      </c>
      <c r="F108" s="58" t="s">
        <v>46</v>
      </c>
      <c r="G108" s="59">
        <v>4781.7095240195385</v>
      </c>
      <c r="H108" s="59">
        <f>G108*(1-HLOOKUP(H$5,Inputs!$C$6:$F$9,2,FALSE))*(1+HLOOKUP(H$5,Inputs!$C$6:$F$9,4,FALSE))</f>
        <v>4907.5444051408122</v>
      </c>
      <c r="I108" s="59">
        <f>H108*(1-HLOOKUP(I$5,Inputs!$C$6:$F$9,2,FALSE))*(1+HLOOKUP(I$5,Inputs!$C$6:$F$9,4,FALSE))</f>
        <v>5006.6608547170199</v>
      </c>
    </row>
    <row r="109" spans="2:9" ht="35.1" customHeight="1" thickTop="1" thickBot="1" x14ac:dyDescent="0.25">
      <c r="B109" s="254"/>
      <c r="C109" s="257"/>
      <c r="D109" s="13" t="s">
        <v>143</v>
      </c>
      <c r="E109" s="13" t="s">
        <v>45</v>
      </c>
      <c r="F109" s="13" t="s">
        <v>46</v>
      </c>
      <c r="G109" s="14">
        <v>2585.4394135680141</v>
      </c>
      <c r="H109" s="14">
        <f>G109*(1-HLOOKUP(H$5,Inputs!$C$6:$F$9,2,FALSE))*(1+HLOOKUP(H$5,Inputs!$C$6:$F$9,4,FALSE))</f>
        <v>2653.4775199436403</v>
      </c>
      <c r="I109" s="14">
        <f>H109*(1-HLOOKUP(I$5,Inputs!$C$6:$F$9,2,FALSE))*(1+HLOOKUP(I$5,Inputs!$C$6:$F$9,4,FALSE))</f>
        <v>2707.0691431863343</v>
      </c>
    </row>
    <row r="110" spans="2:9" ht="35.1" customHeight="1" thickTop="1" thickBot="1" x14ac:dyDescent="0.25">
      <c r="B110" s="254"/>
      <c r="C110" s="257"/>
      <c r="D110" s="58" t="s">
        <v>144</v>
      </c>
      <c r="E110" s="58" t="s">
        <v>45</v>
      </c>
      <c r="F110" s="58" t="s">
        <v>46</v>
      </c>
      <c r="G110" s="59">
        <v>3982.9970226316173</v>
      </c>
      <c r="H110" s="59">
        <f>G110*(1-HLOOKUP(H$5,Inputs!$C$6:$F$9,2,FALSE))*(1+HLOOKUP(H$5,Inputs!$C$6:$F$9,4,FALSE))</f>
        <v>4087.8130835679003</v>
      </c>
      <c r="I110" s="59">
        <f>H110*(1-HLOOKUP(I$5,Inputs!$C$6:$F$9,2,FALSE))*(1+HLOOKUP(I$5,Inputs!$C$6:$F$9,4,FALSE))</f>
        <v>4170.3736242224059</v>
      </c>
    </row>
    <row r="111" spans="2:9" ht="35.1" customHeight="1" thickTop="1" thickBot="1" x14ac:dyDescent="0.25">
      <c r="B111" s="254"/>
      <c r="C111" s="258"/>
      <c r="D111" s="13" t="s">
        <v>393</v>
      </c>
      <c r="E111" s="13" t="s">
        <v>45</v>
      </c>
      <c r="F111" s="13" t="s">
        <v>46</v>
      </c>
      <c r="G111" s="19">
        <v>0.55889567721915312</v>
      </c>
      <c r="H111" s="19">
        <f>G111</f>
        <v>0.55889567721915312</v>
      </c>
      <c r="I111" s="19">
        <f>H111</f>
        <v>0.55889567721915312</v>
      </c>
    </row>
    <row r="112" spans="2:9" ht="35.1" customHeight="1" thickTop="1" thickBot="1" x14ac:dyDescent="0.25">
      <c r="B112" s="254"/>
      <c r="C112" s="250" t="s">
        <v>145</v>
      </c>
      <c r="D112" s="58" t="s">
        <v>36</v>
      </c>
      <c r="E112" s="58" t="s">
        <v>45</v>
      </c>
      <c r="F112" s="58" t="s">
        <v>51</v>
      </c>
      <c r="G112" s="59">
        <v>104.73967682480007</v>
      </c>
      <c r="H112" s="59">
        <f>G112*(1-HLOOKUP(H$5,Inputs!$C$6:$F$9,2,FALSE))*(1+HLOOKUP(H$5,Inputs!$C$6:$F$9,4,FALSE))</f>
        <v>107.49599330862743</v>
      </c>
      <c r="I112" s="59">
        <f>H112*(1-HLOOKUP(I$5,Inputs!$C$6:$F$9,2,FALSE))*(1+HLOOKUP(I$5,Inputs!$C$6:$F$9,4,FALSE))</f>
        <v>109.66706305773819</v>
      </c>
    </row>
    <row r="113" spans="2:9" ht="35.1" customHeight="1" thickTop="1" thickBot="1" x14ac:dyDescent="0.25">
      <c r="B113" s="254"/>
      <c r="C113" s="251"/>
      <c r="D113" s="13" t="s">
        <v>31</v>
      </c>
      <c r="E113" s="13" t="s">
        <v>45</v>
      </c>
      <c r="F113" s="13" t="s">
        <v>51</v>
      </c>
      <c r="G113" s="14">
        <v>104.73967682480007</v>
      </c>
      <c r="H113" s="14">
        <f>G113*(1-HLOOKUP(H$5,Inputs!$C$6:$F$9,2,FALSE))*(1+HLOOKUP(H$5,Inputs!$C$6:$F$9,4,FALSE))</f>
        <v>107.49599330862743</v>
      </c>
      <c r="I113" s="14">
        <f>H113*(1-HLOOKUP(I$5,Inputs!$C$6:$F$9,2,FALSE))*(1+HLOOKUP(I$5,Inputs!$C$6:$F$9,4,FALSE))</f>
        <v>109.66706305773819</v>
      </c>
    </row>
    <row r="114" spans="2:9" ht="35.1" customHeight="1" thickTop="1" thickBot="1" x14ac:dyDescent="0.25">
      <c r="B114" s="254"/>
      <c r="C114" s="251"/>
      <c r="D114" s="58" t="s">
        <v>34</v>
      </c>
      <c r="E114" s="58" t="s">
        <v>45</v>
      </c>
      <c r="F114" s="58" t="s">
        <v>51</v>
      </c>
      <c r="G114" s="59">
        <v>151.41469220624091</v>
      </c>
      <c r="H114" s="59">
        <f>G114*(1-HLOOKUP(H$5,Inputs!$C$6:$F$9,2,FALSE))*(1+HLOOKUP(H$5,Inputs!$C$6:$F$9,4,FALSE))</f>
        <v>155.39930266785052</v>
      </c>
      <c r="I114" s="59">
        <f>H114*(1-HLOOKUP(I$5,Inputs!$C$6:$F$9,2,FALSE))*(1+HLOOKUP(I$5,Inputs!$C$6:$F$9,4,FALSE))</f>
        <v>158.5378636008746</v>
      </c>
    </row>
    <row r="115" spans="2:9" ht="35.1" customHeight="1" thickTop="1" thickBot="1" x14ac:dyDescent="0.25">
      <c r="B115" s="254"/>
      <c r="C115" s="251"/>
      <c r="D115" s="13" t="s">
        <v>146</v>
      </c>
      <c r="E115" s="13" t="s">
        <v>45</v>
      </c>
      <c r="F115" s="13" t="s">
        <v>51</v>
      </c>
      <c r="G115" s="14">
        <v>157.10951523720007</v>
      </c>
      <c r="H115" s="14">
        <f>G115*(1-HLOOKUP(H$5,Inputs!$C$6:$F$9,2,FALSE))*(1+HLOOKUP(H$5,Inputs!$C$6:$F$9,4,FALSE))</f>
        <v>161.2439899629411</v>
      </c>
      <c r="I115" s="14">
        <f>H115*(1-HLOOKUP(I$5,Inputs!$C$6:$F$9,2,FALSE))*(1+HLOOKUP(I$5,Inputs!$C$6:$F$9,4,FALSE))</f>
        <v>164.50059458660724</v>
      </c>
    </row>
    <row r="116" spans="2:9" ht="35.1" customHeight="1" thickTop="1" thickBot="1" x14ac:dyDescent="0.25">
      <c r="B116" s="254"/>
      <c r="C116" s="251"/>
      <c r="D116" s="58" t="s">
        <v>32</v>
      </c>
      <c r="E116" s="58" t="s">
        <v>45</v>
      </c>
      <c r="F116" s="58" t="s">
        <v>51</v>
      </c>
      <c r="G116" s="59">
        <v>177.59449016870801</v>
      </c>
      <c r="H116" s="59">
        <f>G116*(1-HLOOKUP(H$5,Inputs!$C$6:$F$9,2,FALSE))*(1+HLOOKUP(H$5,Inputs!$C$6:$F$9,4,FALSE))</f>
        <v>182.26804498125276</v>
      </c>
      <c r="I116" s="59">
        <f>H116*(1-HLOOKUP(I$5,Inputs!$C$6:$F$9,2,FALSE))*(1+HLOOKUP(I$5,Inputs!$C$6:$F$9,4,FALSE))</f>
        <v>185.94926719715647</v>
      </c>
    </row>
    <row r="117" spans="2:9" ht="35.1" customHeight="1" thickTop="1" thickBot="1" x14ac:dyDescent="0.25">
      <c r="B117" s="254"/>
      <c r="C117" s="251"/>
      <c r="D117" s="13" t="s">
        <v>147</v>
      </c>
      <c r="E117" s="13" t="s">
        <v>45</v>
      </c>
      <c r="F117" s="13" t="s">
        <v>11</v>
      </c>
      <c r="G117" s="14">
        <v>196.38945466836657</v>
      </c>
      <c r="H117" s="14">
        <f>G117*(1-HLOOKUP(H$5,Inputs!$C$6:$F$9,2,FALSE))*(1+HLOOKUP(H$5,Inputs!$C$6:$F$9,4,FALSE))</f>
        <v>201.55761546055373</v>
      </c>
      <c r="I117" s="14">
        <f>H117*(1-HLOOKUP(I$5,Inputs!$C$6:$F$9,2,FALSE))*(1+HLOOKUP(I$5,Inputs!$C$6:$F$9,4,FALSE))</f>
        <v>205.62842431733543</v>
      </c>
    </row>
    <row r="118" spans="2:9" ht="35.1" customHeight="1" thickTop="1" thickBot="1" x14ac:dyDescent="0.25">
      <c r="B118" s="254"/>
      <c r="C118" s="251"/>
      <c r="D118" s="58" t="s">
        <v>148</v>
      </c>
      <c r="E118" s="58" t="s">
        <v>45</v>
      </c>
      <c r="F118" s="58" t="s">
        <v>46</v>
      </c>
      <c r="G118" s="64">
        <v>0.71961782154044762</v>
      </c>
      <c r="H118" s="64">
        <f>G118</f>
        <v>0.71961782154044762</v>
      </c>
      <c r="I118" s="64">
        <f>H118</f>
        <v>0.71961782154044762</v>
      </c>
    </row>
    <row r="119" spans="2:9" ht="35.1" customHeight="1" thickTop="1" thickBot="1" x14ac:dyDescent="0.25">
      <c r="B119" s="254"/>
      <c r="C119" s="251"/>
      <c r="D119" s="13" t="s">
        <v>149</v>
      </c>
      <c r="E119" s="13" t="s">
        <v>45</v>
      </c>
      <c r="F119" s="13" t="s">
        <v>46</v>
      </c>
      <c r="G119" s="20">
        <v>0.55889567721915312</v>
      </c>
      <c r="H119" s="20">
        <f>G119</f>
        <v>0.55889567721915312</v>
      </c>
      <c r="I119" s="20">
        <f>H119</f>
        <v>0.55889567721915312</v>
      </c>
    </row>
    <row r="120" spans="2:9" ht="35.1" customHeight="1" thickTop="1" thickBot="1" x14ac:dyDescent="0.25">
      <c r="B120" s="255"/>
      <c r="C120" s="252"/>
      <c r="D120" s="65" t="s">
        <v>150</v>
      </c>
      <c r="E120" s="66"/>
      <c r="F120" s="66"/>
      <c r="G120" s="66"/>
      <c r="H120" s="66"/>
      <c r="I120" s="66"/>
    </row>
    <row r="121" spans="2:9" ht="35.1" customHeight="1" thickTop="1" thickBot="1" x14ac:dyDescent="0.25">
      <c r="B121" s="247" t="s">
        <v>151</v>
      </c>
      <c r="C121" s="15" t="s">
        <v>152</v>
      </c>
      <c r="D121" s="23" t="s">
        <v>3</v>
      </c>
      <c r="E121" s="23" t="s">
        <v>45</v>
      </c>
      <c r="F121" s="23" t="s">
        <v>46</v>
      </c>
      <c r="G121" s="87">
        <v>340.40394968060019</v>
      </c>
      <c r="H121" s="87">
        <f>G121*(1-HLOOKUP(H$5,Inputs!$C$6:$F$9,2,FALSE))*(1+HLOOKUP(H$5,Inputs!$C$6:$F$9,4,FALSE))</f>
        <v>349.36197825303913</v>
      </c>
      <c r="I121" s="87">
        <f>H121*(1-HLOOKUP(I$5,Inputs!$C$6:$F$9,2,FALSE))*(1+HLOOKUP(I$5,Inputs!$C$6:$F$9,4,FALSE))</f>
        <v>356.41795493764909</v>
      </c>
    </row>
    <row r="122" spans="2:9" ht="35.1" customHeight="1" thickTop="1" thickBot="1" x14ac:dyDescent="0.25">
      <c r="B122" s="248"/>
      <c r="C122" s="60" t="s">
        <v>153</v>
      </c>
      <c r="D122" s="70" t="s">
        <v>154</v>
      </c>
      <c r="E122" s="70" t="s">
        <v>45</v>
      </c>
      <c r="F122" s="70" t="s">
        <v>51</v>
      </c>
      <c r="G122" s="88">
        <v>157.10951523720007</v>
      </c>
      <c r="H122" s="88">
        <f>G122*(1-HLOOKUP(H$5,Inputs!$C$6:$F$9,2,FALSE))*(1+HLOOKUP(H$5,Inputs!$C$6:$F$9,4,FALSE))</f>
        <v>161.2439899629411</v>
      </c>
      <c r="I122" s="88">
        <f>H122*(1-HLOOKUP(I$5,Inputs!$C$6:$F$9,2,FALSE))*(1+HLOOKUP(I$5,Inputs!$C$6:$F$9,4,FALSE))</f>
        <v>164.50059458660724</v>
      </c>
    </row>
    <row r="123" spans="2:9" ht="35.1" customHeight="1" thickTop="1" thickBot="1" x14ac:dyDescent="0.25">
      <c r="B123" s="249"/>
      <c r="C123" s="15" t="s">
        <v>155</v>
      </c>
      <c r="D123" s="23" t="s">
        <v>156</v>
      </c>
      <c r="E123" s="23" t="s">
        <v>45</v>
      </c>
      <c r="F123" s="23" t="s">
        <v>51</v>
      </c>
      <c r="G123" s="87">
        <v>157.10951523720007</v>
      </c>
      <c r="H123" s="87">
        <f>G123*(1-HLOOKUP(H$5,Inputs!$C$6:$F$9,2,FALSE))*(1+HLOOKUP(H$5,Inputs!$C$6:$F$9,4,FALSE))</f>
        <v>161.2439899629411</v>
      </c>
      <c r="I123" s="87">
        <f>H123*(1-HLOOKUP(I$5,Inputs!$C$6:$F$9,2,FALSE))*(1+HLOOKUP(I$5,Inputs!$C$6:$F$9,4,FALSE))</f>
        <v>164.50059458660724</v>
      </c>
    </row>
    <row r="124" spans="2:9" ht="35.1" customHeight="1" thickTop="1" thickBot="1" x14ac:dyDescent="0.25">
      <c r="B124" s="253" t="s">
        <v>157</v>
      </c>
      <c r="C124" s="60" t="s">
        <v>158</v>
      </c>
      <c r="D124" s="70" t="s">
        <v>159</v>
      </c>
      <c r="E124" s="70" t="s">
        <v>74</v>
      </c>
      <c r="F124" s="70" t="s">
        <v>46</v>
      </c>
      <c r="G124" s="59">
        <v>52.369838412400036</v>
      </c>
      <c r="H124" s="59">
        <f>G124*(1-HLOOKUP(H$5,Inputs!$C$6:$F$9,2,FALSE))*(1+HLOOKUP(H$5,Inputs!$C$6:$F$9,4,FALSE))</f>
        <v>53.747996654313717</v>
      </c>
      <c r="I124" s="59">
        <f>H124*(1-HLOOKUP(I$5,Inputs!$C$6:$F$9,2,FALSE))*(1+HLOOKUP(I$5,Inputs!$C$6:$F$9,4,FALSE))</f>
        <v>54.833531528869095</v>
      </c>
    </row>
    <row r="125" spans="2:9" ht="35.1" customHeight="1" thickTop="1" thickBot="1" x14ac:dyDescent="0.25">
      <c r="B125" s="254"/>
      <c r="C125" s="256" t="s">
        <v>160</v>
      </c>
      <c r="D125" s="13" t="s">
        <v>161</v>
      </c>
      <c r="E125" s="13" t="s">
        <v>45</v>
      </c>
      <c r="F125" s="13" t="s">
        <v>51</v>
      </c>
      <c r="G125" s="14">
        <v>104.73967682480007</v>
      </c>
      <c r="H125" s="14">
        <f>G125*(1-HLOOKUP(H$5,Inputs!$C$6:$F$9,2,FALSE))*(1+HLOOKUP(H$5,Inputs!$C$6:$F$9,4,FALSE))</f>
        <v>107.49599330862743</v>
      </c>
      <c r="I125" s="14">
        <f>H125*(1-HLOOKUP(I$5,Inputs!$C$6:$F$9,2,FALSE))*(1+HLOOKUP(I$5,Inputs!$C$6:$F$9,4,FALSE))</f>
        <v>109.66706305773819</v>
      </c>
    </row>
    <row r="126" spans="2:9" ht="35.1" customHeight="1" thickTop="1" thickBot="1" x14ac:dyDescent="0.25">
      <c r="B126" s="254"/>
      <c r="C126" s="257"/>
      <c r="D126" s="58" t="s">
        <v>162</v>
      </c>
      <c r="E126" s="58" t="s">
        <v>45</v>
      </c>
      <c r="F126" s="58" t="s">
        <v>46</v>
      </c>
      <c r="G126" s="64">
        <v>0.55889567721915312</v>
      </c>
      <c r="H126" s="64">
        <f>G126</f>
        <v>0.55889567721915312</v>
      </c>
      <c r="I126" s="64">
        <f>H126</f>
        <v>0.55889567721915312</v>
      </c>
    </row>
    <row r="127" spans="2:9" ht="35.1" customHeight="1" thickTop="1" thickBot="1" x14ac:dyDescent="0.25">
      <c r="B127" s="254"/>
      <c r="C127" s="258"/>
      <c r="D127" s="29" t="s">
        <v>163</v>
      </c>
      <c r="E127" s="30"/>
      <c r="F127" s="30"/>
      <c r="G127" s="30"/>
      <c r="H127" s="30"/>
      <c r="I127" s="30"/>
    </row>
    <row r="128" spans="2:9" ht="35.1" customHeight="1" thickTop="1" thickBot="1" x14ac:dyDescent="0.25">
      <c r="B128" s="254"/>
      <c r="C128" s="60" t="s">
        <v>164</v>
      </c>
      <c r="D128" s="58" t="s">
        <v>165</v>
      </c>
      <c r="E128" s="58" t="s">
        <v>166</v>
      </c>
      <c r="F128" s="58" t="s">
        <v>51</v>
      </c>
      <c r="G128" s="59">
        <v>196.38945466836657</v>
      </c>
      <c r="H128" s="59">
        <f>G128*(1-HLOOKUP(H$5,Inputs!$C$6:$F$9,2,FALSE))*(1+HLOOKUP(H$5,Inputs!$C$6:$F$9,4,FALSE))</f>
        <v>201.55761546055373</v>
      </c>
      <c r="I128" s="59">
        <f>H128*(1-HLOOKUP(I$5,Inputs!$C$6:$F$9,2,FALSE))*(1+HLOOKUP(I$5,Inputs!$C$6:$F$9,4,FALSE))</f>
        <v>205.62842431733543</v>
      </c>
    </row>
    <row r="129" spans="2:9" ht="35.1" customHeight="1" thickTop="1" thickBot="1" x14ac:dyDescent="0.25">
      <c r="B129" s="254"/>
      <c r="C129" s="15" t="s">
        <v>167</v>
      </c>
      <c r="D129" s="13" t="s">
        <v>168</v>
      </c>
      <c r="E129" s="13" t="s">
        <v>169</v>
      </c>
      <c r="F129" s="13" t="s">
        <v>51</v>
      </c>
      <c r="G129" s="14">
        <v>104.73967682480007</v>
      </c>
      <c r="H129" s="14">
        <f>G129*(1-HLOOKUP(H$5,Inputs!$C$6:$F$9,2,FALSE))*(1+HLOOKUP(H$5,Inputs!$C$6:$F$9,4,FALSE))</f>
        <v>107.49599330862743</v>
      </c>
      <c r="I129" s="14">
        <f>H129*(1-HLOOKUP(I$5,Inputs!$C$6:$F$9,2,FALSE))*(1+HLOOKUP(I$5,Inputs!$C$6:$F$9,4,FALSE))</f>
        <v>109.66706305773819</v>
      </c>
    </row>
    <row r="130" spans="2:9" ht="35.1" customHeight="1" thickTop="1" thickBot="1" x14ac:dyDescent="0.25">
      <c r="B130" s="254"/>
      <c r="C130" s="250" t="s">
        <v>170</v>
      </c>
      <c r="D130" s="58" t="s">
        <v>171</v>
      </c>
      <c r="E130" s="58" t="s">
        <v>45</v>
      </c>
      <c r="F130" s="58" t="s">
        <v>51</v>
      </c>
      <c r="G130" s="59">
        <v>196.38945466836657</v>
      </c>
      <c r="H130" s="59">
        <f>G130*(1-HLOOKUP(H$5,Inputs!$C$6:$F$9,2,FALSE))*(1+HLOOKUP(H$5,Inputs!$C$6:$F$9,4,FALSE))</f>
        <v>201.55761546055373</v>
      </c>
      <c r="I130" s="59">
        <f>H130*(1-HLOOKUP(I$5,Inputs!$C$6:$F$9,2,FALSE))*(1+HLOOKUP(I$5,Inputs!$C$6:$F$9,4,FALSE))</f>
        <v>205.62842431733543</v>
      </c>
    </row>
    <row r="131" spans="2:9" ht="35.1" customHeight="1" thickTop="1" thickBot="1" x14ac:dyDescent="0.25">
      <c r="B131" s="254"/>
      <c r="C131" s="251"/>
      <c r="D131" s="13" t="s">
        <v>172</v>
      </c>
      <c r="E131" s="13" t="s">
        <v>45</v>
      </c>
      <c r="F131" s="13" t="s">
        <v>46</v>
      </c>
      <c r="G131" s="20">
        <v>0.55889567721915312</v>
      </c>
      <c r="H131" s="20">
        <f>G131</f>
        <v>0.55889567721915312</v>
      </c>
      <c r="I131" s="20">
        <f>H131</f>
        <v>0.55889567721915312</v>
      </c>
    </row>
    <row r="132" spans="2:9" ht="35.1" customHeight="1" thickTop="1" thickBot="1" x14ac:dyDescent="0.25">
      <c r="B132" s="254"/>
      <c r="C132" s="252"/>
      <c r="D132" s="65" t="s">
        <v>163</v>
      </c>
      <c r="E132" s="66"/>
      <c r="F132" s="66"/>
      <c r="G132" s="66"/>
      <c r="H132" s="66"/>
      <c r="I132" s="66"/>
    </row>
    <row r="133" spans="2:9" ht="35.1" customHeight="1" thickTop="1" thickBot="1" x14ac:dyDescent="0.25">
      <c r="B133" s="254"/>
      <c r="C133" s="256" t="s">
        <v>173</v>
      </c>
      <c r="D133" s="13" t="s">
        <v>174</v>
      </c>
      <c r="E133" s="13" t="s">
        <v>45</v>
      </c>
      <c r="F133" s="13" t="s">
        <v>51</v>
      </c>
      <c r="G133" s="14">
        <v>196.38945466836657</v>
      </c>
      <c r="H133" s="14">
        <f>G133*(1-HLOOKUP(H$5,Inputs!$C$6:$F$9,2,FALSE))*(1+HLOOKUP(H$5,Inputs!$C$6:$F$9,4,FALSE))</f>
        <v>201.55761546055373</v>
      </c>
      <c r="I133" s="14">
        <f>H133*(1-HLOOKUP(I$5,Inputs!$C$6:$F$9,2,FALSE))*(1+HLOOKUP(I$5,Inputs!$C$6:$F$9,4,FALSE))</f>
        <v>205.62842431733543</v>
      </c>
    </row>
    <row r="134" spans="2:9" ht="35.1" customHeight="1" thickTop="1" thickBot="1" x14ac:dyDescent="0.25">
      <c r="B134" s="254"/>
      <c r="C134" s="257"/>
      <c r="D134" s="58" t="s">
        <v>175</v>
      </c>
      <c r="E134" s="58" t="s">
        <v>45</v>
      </c>
      <c r="F134" s="58" t="s">
        <v>46</v>
      </c>
      <c r="G134" s="64">
        <v>0.55889567721915312</v>
      </c>
      <c r="H134" s="64">
        <f>G134</f>
        <v>0.55889567721915312</v>
      </c>
      <c r="I134" s="64">
        <f>H134</f>
        <v>0.55889567721915312</v>
      </c>
    </row>
    <row r="135" spans="2:9" ht="35.1" customHeight="1" thickTop="1" thickBot="1" x14ac:dyDescent="0.25">
      <c r="B135" s="255"/>
      <c r="C135" s="258"/>
      <c r="D135" s="29" t="s">
        <v>163</v>
      </c>
      <c r="E135" s="30"/>
      <c r="F135" s="30"/>
      <c r="G135" s="30"/>
      <c r="H135" s="30"/>
      <c r="I135" s="30"/>
    </row>
    <row r="136" spans="2:9" ht="35.1" customHeight="1" thickTop="1" thickBot="1" x14ac:dyDescent="0.25">
      <c r="B136" s="21" t="s">
        <v>176</v>
      </c>
      <c r="C136" s="67" t="s">
        <v>177</v>
      </c>
      <c r="D136" s="89" t="s">
        <v>178</v>
      </c>
      <c r="E136" s="89" t="s">
        <v>2</v>
      </c>
      <c r="F136" s="89" t="s">
        <v>46</v>
      </c>
      <c r="G136" s="59">
        <v>78.55475761860005</v>
      </c>
      <c r="H136" s="59">
        <f>G136*(1-HLOOKUP(H$5,Inputs!$C$6:$F$9,2,FALSE))*(1+HLOOKUP(H$5,Inputs!$C$6:$F$9,4,FALSE))</f>
        <v>80.621994981470564</v>
      </c>
      <c r="I136" s="59">
        <f>H136*(1-HLOOKUP(I$5,Inputs!$C$6:$F$9,2,FALSE))*(1+HLOOKUP(I$5,Inputs!$C$6:$F$9,4,FALSE))</f>
        <v>82.250297293303632</v>
      </c>
    </row>
    <row r="137" spans="2:9" ht="35.1" customHeight="1" thickTop="1" thickBot="1" x14ac:dyDescent="0.25">
      <c r="B137" s="247" t="s">
        <v>179</v>
      </c>
      <c r="C137" s="256" t="s">
        <v>180</v>
      </c>
      <c r="D137" s="13" t="s">
        <v>181</v>
      </c>
      <c r="E137" s="13" t="s">
        <v>45</v>
      </c>
      <c r="F137" s="13" t="s">
        <v>46</v>
      </c>
      <c r="G137" s="14">
        <v>1933.1056293616093</v>
      </c>
      <c r="H137" s="14">
        <f>G137*(1-HLOOKUP(H$5,Inputs!$C$6:$F$9,2,FALSE))*(1+HLOOKUP(H$5,Inputs!$C$6:$F$9,4,FALSE))</f>
        <v>1983.9769999130149</v>
      </c>
      <c r="I137" s="14">
        <f>H137*(1-HLOOKUP(I$5,Inputs!$C$6:$F$9,2,FALSE))*(1+HLOOKUP(I$5,Inputs!$C$6:$F$9,4,FALSE))</f>
        <v>2024.0468882396988</v>
      </c>
    </row>
    <row r="138" spans="2:9" ht="35.1" customHeight="1" thickTop="1" thickBot="1" x14ac:dyDescent="0.25">
      <c r="B138" s="248"/>
      <c r="C138" s="258"/>
      <c r="D138" s="58" t="s">
        <v>182</v>
      </c>
      <c r="E138" s="58" t="s">
        <v>45</v>
      </c>
      <c r="F138" s="58" t="s">
        <v>46</v>
      </c>
      <c r="G138" s="59">
        <v>2793.1410810930574</v>
      </c>
      <c r="H138" s="59">
        <f>G138*(1-HLOOKUP(H$5,Inputs!$C$6:$F$9,2,FALSE))*(1+HLOOKUP(H$5,Inputs!$C$6:$F$9,4,FALSE))</f>
        <v>2866.6450390664054</v>
      </c>
      <c r="I138" s="59">
        <f>H138*(1-HLOOKUP(I$5,Inputs!$C$6:$F$9,2,FALSE))*(1+HLOOKUP(I$5,Inputs!$C$6:$F$9,4,FALSE))</f>
        <v>2924.5419534926659</v>
      </c>
    </row>
    <row r="139" spans="2:9" ht="35.1" customHeight="1" thickTop="1" thickBot="1" x14ac:dyDescent="0.25">
      <c r="B139" s="248"/>
      <c r="C139" s="250" t="s">
        <v>183</v>
      </c>
      <c r="D139" s="13" t="s">
        <v>184</v>
      </c>
      <c r="E139" s="13" t="s">
        <v>45</v>
      </c>
      <c r="F139" s="13" t="s">
        <v>46</v>
      </c>
      <c r="G139" s="14">
        <v>673.05843334461099</v>
      </c>
      <c r="H139" s="14">
        <f>G139*(1-HLOOKUP(H$5,Inputs!$C$6:$F$9,2,FALSE))*(1+HLOOKUP(H$5,Inputs!$C$6:$F$9,4,FALSE))</f>
        <v>690.77055649265094</v>
      </c>
      <c r="I139" s="14">
        <f>H139*(1-HLOOKUP(I$5,Inputs!$C$6:$F$9,2,FALSE))*(1+HLOOKUP(I$5,Inputs!$C$6:$F$9,4,FALSE))</f>
        <v>704.72187702672738</v>
      </c>
    </row>
    <row r="140" spans="2:9" ht="35.1" customHeight="1" thickTop="1" thickBot="1" x14ac:dyDescent="0.25">
      <c r="B140" s="248"/>
      <c r="C140" s="252"/>
      <c r="D140" s="58" t="s">
        <v>185</v>
      </c>
      <c r="E140" s="58" t="s">
        <v>45</v>
      </c>
      <c r="F140" s="58" t="s">
        <v>46</v>
      </c>
      <c r="G140" s="59">
        <v>824.37330226801066</v>
      </c>
      <c r="H140" s="59">
        <f>G140*(1-HLOOKUP(H$5,Inputs!$C$6:$F$9,2,FALSE))*(1+HLOOKUP(H$5,Inputs!$C$6:$F$9,4,FALSE))</f>
        <v>846.06740894039729</v>
      </c>
      <c r="I140" s="59">
        <f>H140*(1-HLOOKUP(I$5,Inputs!$C$6:$F$9,2,FALSE))*(1+HLOOKUP(I$5,Inputs!$C$6:$F$9,4,FALSE))</f>
        <v>863.15522124597078</v>
      </c>
    </row>
    <row r="141" spans="2:9" ht="35.1" customHeight="1" thickTop="1" thickBot="1" x14ac:dyDescent="0.25">
      <c r="B141" s="248"/>
      <c r="C141" s="256" t="s">
        <v>186</v>
      </c>
      <c r="D141" s="13" t="s">
        <v>187</v>
      </c>
      <c r="E141" s="13" t="s">
        <v>45</v>
      </c>
      <c r="F141" s="13" t="s">
        <v>46</v>
      </c>
      <c r="G141" s="20">
        <v>0.55889567721915312</v>
      </c>
      <c r="H141" s="20">
        <f>G141</f>
        <v>0.55889567721915312</v>
      </c>
      <c r="I141" s="20">
        <f>H141</f>
        <v>0.55889567721915312</v>
      </c>
    </row>
    <row r="142" spans="2:9" ht="35.1" customHeight="1" thickTop="1" thickBot="1" x14ac:dyDescent="0.25">
      <c r="B142" s="248"/>
      <c r="C142" s="258"/>
      <c r="D142" s="65" t="s">
        <v>188</v>
      </c>
      <c r="E142" s="66"/>
      <c r="F142" s="66"/>
      <c r="G142" s="66"/>
      <c r="H142" s="66" t="s">
        <v>430</v>
      </c>
      <c r="I142" s="66" t="s">
        <v>430</v>
      </c>
    </row>
    <row r="143" spans="2:9" ht="35.1" customHeight="1" thickTop="1" thickBot="1" x14ac:dyDescent="0.25">
      <c r="B143" s="248"/>
      <c r="C143" s="60" t="s">
        <v>189</v>
      </c>
      <c r="D143" s="13" t="s">
        <v>190</v>
      </c>
      <c r="E143" s="13" t="s">
        <v>45</v>
      </c>
      <c r="F143" s="13" t="s">
        <v>51</v>
      </c>
      <c r="G143" s="14">
        <v>151.41469220624091</v>
      </c>
      <c r="H143" s="14">
        <f>G143*(1-HLOOKUP(H$5,Inputs!$C$6:$F$9,2,FALSE))*(1+HLOOKUP(H$5,Inputs!$C$6:$F$9,4,FALSE))</f>
        <v>155.39930266785052</v>
      </c>
      <c r="I143" s="14">
        <f>H143*(1-HLOOKUP(I$5,Inputs!$C$6:$F$9,2,FALSE))*(1+HLOOKUP(I$5,Inputs!$C$6:$F$9,4,FALSE))</f>
        <v>158.5378636008746</v>
      </c>
    </row>
    <row r="144" spans="2:9" ht="35.1" customHeight="1" thickTop="1" thickBot="1" x14ac:dyDescent="0.25">
      <c r="B144" s="248"/>
      <c r="C144" s="256" t="s">
        <v>191</v>
      </c>
      <c r="D144" s="58" t="s">
        <v>192</v>
      </c>
      <c r="E144" s="58" t="s">
        <v>45</v>
      </c>
      <c r="F144" s="58" t="s">
        <v>51</v>
      </c>
      <c r="G144" s="59">
        <v>151.41469220624091</v>
      </c>
      <c r="H144" s="59">
        <f>G144*(1-HLOOKUP(H$5,Inputs!$C$6:$F$9,2,FALSE))*(1+HLOOKUP(H$5,Inputs!$C$6:$F$9,4,FALSE))</f>
        <v>155.39930266785052</v>
      </c>
      <c r="I144" s="59">
        <f>H144*(1-HLOOKUP(I$5,Inputs!$C$6:$F$9,2,FALSE))*(1+HLOOKUP(I$5,Inputs!$C$6:$F$9,4,FALSE))</f>
        <v>158.5378636008746</v>
      </c>
    </row>
    <row r="145" spans="2:9" ht="35.1" customHeight="1" thickTop="1" thickBot="1" x14ac:dyDescent="0.25">
      <c r="B145" s="248"/>
      <c r="C145" s="258"/>
      <c r="D145" s="13" t="s">
        <v>394</v>
      </c>
      <c r="E145" s="13" t="s">
        <v>45</v>
      </c>
      <c r="F145" s="13" t="s">
        <v>46</v>
      </c>
      <c r="G145" s="20">
        <v>0.71961782154044762</v>
      </c>
      <c r="H145" s="20">
        <f>G145</f>
        <v>0.71961782154044762</v>
      </c>
      <c r="I145" s="20">
        <f>H145</f>
        <v>0.71961782154044762</v>
      </c>
    </row>
    <row r="146" spans="2:9" ht="35.1" customHeight="1" thickTop="1" thickBot="1" x14ac:dyDescent="0.25">
      <c r="B146" s="248"/>
      <c r="C146" s="250" t="s">
        <v>193</v>
      </c>
      <c r="D146" s="58" t="s">
        <v>194</v>
      </c>
      <c r="E146" s="58" t="s">
        <v>45</v>
      </c>
      <c r="F146" s="58" t="s">
        <v>51</v>
      </c>
      <c r="G146" s="59">
        <v>157.10951523720007</v>
      </c>
      <c r="H146" s="59">
        <f>G146*(1-HLOOKUP(H$5,Inputs!$C$6:$F$9,2,FALSE))*(1+HLOOKUP(H$5,Inputs!$C$6:$F$9,4,FALSE))</f>
        <v>161.2439899629411</v>
      </c>
      <c r="I146" s="59">
        <f>H146*(1-HLOOKUP(I$5,Inputs!$C$6:$F$9,2,FALSE))*(1+HLOOKUP(I$5,Inputs!$C$6:$F$9,4,FALSE))</f>
        <v>164.50059458660724</v>
      </c>
    </row>
    <row r="147" spans="2:9" ht="35.1" customHeight="1" thickTop="1" thickBot="1" x14ac:dyDescent="0.25">
      <c r="B147" s="248"/>
      <c r="C147" s="251"/>
      <c r="D147" s="13" t="s">
        <v>195</v>
      </c>
      <c r="E147" s="13" t="s">
        <v>45</v>
      </c>
      <c r="F147" s="13" t="s">
        <v>51</v>
      </c>
      <c r="G147" s="14">
        <v>151.41469220624091</v>
      </c>
      <c r="H147" s="14">
        <f>G147*(1-HLOOKUP(H$5,Inputs!$C$6:$F$9,2,FALSE))*(1+HLOOKUP(H$5,Inputs!$C$6:$F$9,4,FALSE))</f>
        <v>155.39930266785052</v>
      </c>
      <c r="I147" s="14">
        <f>H147*(1-HLOOKUP(I$5,Inputs!$C$6:$F$9,2,FALSE))*(1+HLOOKUP(I$5,Inputs!$C$6:$F$9,4,FALSE))</f>
        <v>158.5378636008746</v>
      </c>
    </row>
    <row r="148" spans="2:9" ht="35.1" customHeight="1" thickTop="1" thickBot="1" x14ac:dyDescent="0.25">
      <c r="B148" s="248"/>
      <c r="C148" s="251"/>
      <c r="D148" s="58" t="s">
        <v>196</v>
      </c>
      <c r="E148" s="58" t="s">
        <v>197</v>
      </c>
      <c r="F148" s="58" t="s">
        <v>46</v>
      </c>
      <c r="G148" s="59">
        <v>2.42</v>
      </c>
      <c r="H148" s="59">
        <f>G148*(1-HLOOKUP(H$5,Inputs!$C$6:$F$9,2,FALSE))*(1+HLOOKUP(H$5,Inputs!$C$6:$F$9,4,FALSE))</f>
        <v>2.4836844230674848</v>
      </c>
      <c r="I148" s="59">
        <f>H148*(1-HLOOKUP(I$5,Inputs!$C$6:$F$9,2,FALSE))*(1+HLOOKUP(I$5,Inputs!$C$6:$F$9,4,FALSE))</f>
        <v>2.533846777507784</v>
      </c>
    </row>
    <row r="149" spans="2:9" ht="35.1" customHeight="1" thickTop="1" thickBot="1" x14ac:dyDescent="0.25">
      <c r="B149" s="248"/>
      <c r="C149" s="251"/>
      <c r="D149" s="13" t="s">
        <v>198</v>
      </c>
      <c r="E149" s="13" t="s">
        <v>199</v>
      </c>
      <c r="F149" s="13" t="s">
        <v>46</v>
      </c>
      <c r="G149" s="14">
        <v>2.85</v>
      </c>
      <c r="H149" s="14">
        <f>G149*(1-HLOOKUP(H$5,Inputs!$C$6:$F$9,2,FALSE))*(1+HLOOKUP(H$5,Inputs!$C$6:$F$9,4,FALSE))</f>
        <v>2.9250002503067489</v>
      </c>
      <c r="I149" s="14">
        <f>H149*(1-HLOOKUP(I$5,Inputs!$C$6:$F$9,2,FALSE))*(1+HLOOKUP(I$5,Inputs!$C$6:$F$9,4,FALSE))</f>
        <v>2.9840757503707378</v>
      </c>
    </row>
    <row r="150" spans="2:9" ht="35.1" customHeight="1" thickTop="1" thickBot="1" x14ac:dyDescent="0.25">
      <c r="B150" s="248"/>
      <c r="C150" s="251"/>
      <c r="D150" s="58" t="s">
        <v>200</v>
      </c>
      <c r="E150" s="58" t="s">
        <v>199</v>
      </c>
      <c r="F150" s="58" t="s">
        <v>46</v>
      </c>
      <c r="G150" s="59">
        <v>180.11</v>
      </c>
      <c r="H150" s="59">
        <f>G150*(1-HLOOKUP(H$5,Inputs!$C$6:$F$9,2,FALSE))*(1+HLOOKUP(H$5,Inputs!$C$6:$F$9,4,FALSE))</f>
        <v>184.84975266061355</v>
      </c>
      <c r="I150" s="59">
        <f>H150*(1-HLOOKUP(I$5,Inputs!$C$6:$F$9,2,FALSE))*(1+HLOOKUP(I$5,Inputs!$C$6:$F$9,4,FALSE))</f>
        <v>188.58311698220129</v>
      </c>
    </row>
    <row r="151" spans="2:9" ht="35.1" customHeight="1" thickTop="1" thickBot="1" x14ac:dyDescent="0.25">
      <c r="B151" s="248"/>
      <c r="C151" s="251"/>
      <c r="D151" s="13" t="s">
        <v>148</v>
      </c>
      <c r="E151" s="13" t="s">
        <v>201</v>
      </c>
      <c r="F151" s="13" t="s">
        <v>46</v>
      </c>
      <c r="G151" s="20">
        <v>0.71961782154044762</v>
      </c>
      <c r="H151" s="20">
        <f t="shared" ref="H151:I152" si="0">G151</f>
        <v>0.71961782154044762</v>
      </c>
      <c r="I151" s="20">
        <f t="shared" si="0"/>
        <v>0.71961782154044762</v>
      </c>
    </row>
    <row r="152" spans="2:9" ht="35.1" customHeight="1" thickTop="1" thickBot="1" x14ac:dyDescent="0.25">
      <c r="B152" s="248"/>
      <c r="C152" s="251"/>
      <c r="D152" s="58" t="s">
        <v>202</v>
      </c>
      <c r="E152" s="58" t="s">
        <v>45</v>
      </c>
      <c r="F152" s="58" t="s">
        <v>46</v>
      </c>
      <c r="G152" s="64">
        <v>0.55889567721915312</v>
      </c>
      <c r="H152" s="20">
        <f t="shared" si="0"/>
        <v>0.55889567721915312</v>
      </c>
      <c r="I152" s="20">
        <f t="shared" si="0"/>
        <v>0.55889567721915312</v>
      </c>
    </row>
    <row r="153" spans="2:9" ht="35.1" customHeight="1" thickTop="1" thickBot="1" x14ac:dyDescent="0.25">
      <c r="B153" s="248"/>
      <c r="C153" s="252"/>
      <c r="D153" s="29" t="s">
        <v>150</v>
      </c>
      <c r="E153" s="30"/>
      <c r="F153" s="30"/>
      <c r="G153" s="30"/>
      <c r="H153" s="30"/>
      <c r="I153" s="30"/>
    </row>
    <row r="154" spans="2:9" ht="35.1" customHeight="1" thickTop="1" thickBot="1" x14ac:dyDescent="0.25">
      <c r="B154" s="249"/>
      <c r="C154" s="15" t="s">
        <v>203</v>
      </c>
      <c r="D154" s="58" t="s">
        <v>8</v>
      </c>
      <c r="E154" s="58" t="s">
        <v>45</v>
      </c>
      <c r="F154" s="58" t="s">
        <v>51</v>
      </c>
      <c r="G154" s="59">
        <v>177.59449016870801</v>
      </c>
      <c r="H154" s="59">
        <f>G154*(1-HLOOKUP(H$5,Inputs!$C$6:$F$9,2,FALSE))*(1+HLOOKUP(H$5,Inputs!$C$6:$F$9,4,FALSE))</f>
        <v>182.26804498125276</v>
      </c>
      <c r="I154" s="59">
        <f>H154*(1-HLOOKUP(I$5,Inputs!$C$6:$F$9,2,FALSE))*(1+HLOOKUP(I$5,Inputs!$C$6:$F$9,4,FALSE))</f>
        <v>185.94926719715647</v>
      </c>
    </row>
    <row r="155" spans="2:9" ht="35.1" customHeight="1" thickTop="1" thickBot="1" x14ac:dyDescent="0.25">
      <c r="B155" s="253" t="s">
        <v>204</v>
      </c>
      <c r="C155" s="250" t="s">
        <v>205</v>
      </c>
      <c r="D155" s="13" t="s">
        <v>206</v>
      </c>
      <c r="E155" s="13" t="s">
        <v>45</v>
      </c>
      <c r="F155" s="13" t="s">
        <v>46</v>
      </c>
      <c r="G155" s="19">
        <v>0.55889567721915312</v>
      </c>
      <c r="H155" s="19">
        <f t="shared" ref="H155:I155" si="1">G155</f>
        <v>0.55889567721915312</v>
      </c>
      <c r="I155" s="19">
        <f t="shared" si="1"/>
        <v>0.55889567721915312</v>
      </c>
    </row>
    <row r="156" spans="2:9" ht="35.1" customHeight="1" thickTop="1" thickBot="1" x14ac:dyDescent="0.25">
      <c r="B156" s="254"/>
      <c r="C156" s="261"/>
      <c r="D156" s="68" t="s">
        <v>150</v>
      </c>
      <c r="E156" s="69"/>
      <c r="F156" s="69"/>
      <c r="G156" s="69"/>
      <c r="H156" s="69"/>
      <c r="I156" s="69"/>
    </row>
    <row r="157" spans="2:9" ht="35.1" customHeight="1" thickTop="1" thickBot="1" x14ac:dyDescent="0.25">
      <c r="B157" s="254"/>
      <c r="C157" s="15" t="s">
        <v>207</v>
      </c>
      <c r="D157" s="13" t="s">
        <v>208</v>
      </c>
      <c r="E157" s="13" t="s">
        <v>45</v>
      </c>
      <c r="F157" s="13" t="s">
        <v>51</v>
      </c>
      <c r="G157" s="14">
        <v>177.59449016870801</v>
      </c>
      <c r="H157" s="14">
        <f>G157*(1-HLOOKUP(H$5,Inputs!$C$6:$F$9,2,FALSE))*(1+HLOOKUP(H$5,Inputs!$C$6:$F$9,4,FALSE))</f>
        <v>182.26804498125276</v>
      </c>
      <c r="I157" s="14">
        <f>H157*(1-HLOOKUP(I$5,Inputs!$C$6:$F$9,2,FALSE))*(1+HLOOKUP(I$5,Inputs!$C$6:$F$9,4,FALSE))</f>
        <v>185.94926719715647</v>
      </c>
    </row>
    <row r="158" spans="2:9" ht="35.1" customHeight="1" thickTop="1" thickBot="1" x14ac:dyDescent="0.25">
      <c r="B158" s="254"/>
      <c r="C158" s="250" t="s">
        <v>209</v>
      </c>
      <c r="D158" s="58" t="s">
        <v>210</v>
      </c>
      <c r="E158" s="58" t="s">
        <v>45</v>
      </c>
      <c r="F158" s="58" t="s">
        <v>46</v>
      </c>
      <c r="G158" s="64">
        <v>0.55889567721915312</v>
      </c>
      <c r="H158" s="64">
        <f t="shared" ref="H158:I158" si="2">G158</f>
        <v>0.55889567721915312</v>
      </c>
      <c r="I158" s="64">
        <f t="shared" si="2"/>
        <v>0.55889567721915312</v>
      </c>
    </row>
    <row r="159" spans="2:9" ht="35.1" customHeight="1" thickTop="1" thickBot="1" x14ac:dyDescent="0.25">
      <c r="B159" s="254"/>
      <c r="C159" s="252"/>
      <c r="D159" s="31" t="s">
        <v>150</v>
      </c>
      <c r="E159" s="28"/>
      <c r="F159" s="28"/>
      <c r="G159" s="28"/>
      <c r="H159" s="28"/>
      <c r="I159" s="28"/>
    </row>
    <row r="160" spans="2:9" ht="35.1" customHeight="1" thickTop="1" thickBot="1" x14ac:dyDescent="0.25">
      <c r="B160" s="254"/>
      <c r="C160" s="256" t="s">
        <v>211</v>
      </c>
      <c r="D160" s="58" t="s">
        <v>36</v>
      </c>
      <c r="E160" s="58" t="s">
        <v>45</v>
      </c>
      <c r="F160" s="58" t="s">
        <v>51</v>
      </c>
      <c r="G160" s="59">
        <v>104.73967682480007</v>
      </c>
      <c r="H160" s="59">
        <f>G160*(1-HLOOKUP(H$5,Inputs!$C$6:$F$9,2,FALSE))*(1+HLOOKUP(H$5,Inputs!$C$6:$F$9,4,FALSE))</f>
        <v>107.49599330862743</v>
      </c>
      <c r="I160" s="59">
        <f>H160*(1-HLOOKUP(I$5,Inputs!$C$6:$F$9,2,FALSE))*(1+HLOOKUP(I$5,Inputs!$C$6:$F$9,4,FALSE))</f>
        <v>109.66706305773819</v>
      </c>
    </row>
    <row r="161" spans="2:9" ht="35.1" customHeight="1" thickTop="1" thickBot="1" x14ac:dyDescent="0.25">
      <c r="B161" s="254"/>
      <c r="C161" s="257"/>
      <c r="D161" s="13" t="s">
        <v>31</v>
      </c>
      <c r="E161" s="13" t="s">
        <v>45</v>
      </c>
      <c r="F161" s="13" t="s">
        <v>51</v>
      </c>
      <c r="G161" s="14">
        <v>104.73967682480007</v>
      </c>
      <c r="H161" s="14">
        <f>G161*(1-HLOOKUP(H$5,Inputs!$C$6:$F$9,2,FALSE))*(1+HLOOKUP(H$5,Inputs!$C$6:$F$9,4,FALSE))</f>
        <v>107.49599330862743</v>
      </c>
      <c r="I161" s="14">
        <f>H161*(1-HLOOKUP(I$5,Inputs!$C$6:$F$9,2,FALSE))*(1+HLOOKUP(I$5,Inputs!$C$6:$F$9,4,FALSE))</f>
        <v>109.66706305773819</v>
      </c>
    </row>
    <row r="162" spans="2:9" ht="35.1" customHeight="1" thickTop="1" thickBot="1" x14ac:dyDescent="0.25">
      <c r="B162" s="254"/>
      <c r="C162" s="257"/>
      <c r="D162" s="58" t="s">
        <v>34</v>
      </c>
      <c r="E162" s="58" t="s">
        <v>45</v>
      </c>
      <c r="F162" s="58" t="s">
        <v>51</v>
      </c>
      <c r="G162" s="59">
        <v>151.41469220624091</v>
      </c>
      <c r="H162" s="59">
        <f>G162*(1-HLOOKUP(H$5,Inputs!$C$6:$F$9,2,FALSE))*(1+HLOOKUP(H$5,Inputs!$C$6:$F$9,4,FALSE))</f>
        <v>155.39930266785052</v>
      </c>
      <c r="I162" s="59">
        <f>H162*(1-HLOOKUP(I$5,Inputs!$C$6:$F$9,2,FALSE))*(1+HLOOKUP(I$5,Inputs!$C$6:$F$9,4,FALSE))</f>
        <v>158.5378636008746</v>
      </c>
    </row>
    <row r="163" spans="2:9" ht="35.1" customHeight="1" thickTop="1" thickBot="1" x14ac:dyDescent="0.25">
      <c r="B163" s="254"/>
      <c r="C163" s="257"/>
      <c r="D163" s="13" t="s">
        <v>146</v>
      </c>
      <c r="E163" s="13" t="s">
        <v>45</v>
      </c>
      <c r="F163" s="13" t="s">
        <v>51</v>
      </c>
      <c r="G163" s="14">
        <v>157.10951523720007</v>
      </c>
      <c r="H163" s="14">
        <f>G163*(1-HLOOKUP(H$5,Inputs!$C$6:$F$9,2,FALSE))*(1+HLOOKUP(H$5,Inputs!$C$6:$F$9,4,FALSE))</f>
        <v>161.2439899629411</v>
      </c>
      <c r="I163" s="14">
        <f>H163*(1-HLOOKUP(I$5,Inputs!$C$6:$F$9,2,FALSE))*(1+HLOOKUP(I$5,Inputs!$C$6:$F$9,4,FALSE))</f>
        <v>164.50059458660724</v>
      </c>
    </row>
    <row r="164" spans="2:9" ht="35.1" customHeight="1" thickTop="1" thickBot="1" x14ac:dyDescent="0.25">
      <c r="B164" s="254"/>
      <c r="C164" s="257"/>
      <c r="D164" s="58" t="s">
        <v>32</v>
      </c>
      <c r="E164" s="58" t="s">
        <v>45</v>
      </c>
      <c r="F164" s="58" t="s">
        <v>51</v>
      </c>
      <c r="G164" s="59">
        <v>177.59449016870801</v>
      </c>
      <c r="H164" s="59">
        <f>G164*(1-HLOOKUP(H$5,Inputs!$C$6:$F$9,2,FALSE))*(1+HLOOKUP(H$5,Inputs!$C$6:$F$9,4,FALSE))</f>
        <v>182.26804498125276</v>
      </c>
      <c r="I164" s="59">
        <f>H164*(1-HLOOKUP(I$5,Inputs!$C$6:$F$9,2,FALSE))*(1+HLOOKUP(I$5,Inputs!$C$6:$F$9,4,FALSE))</f>
        <v>185.94926719715647</v>
      </c>
    </row>
    <row r="165" spans="2:9" ht="35.1" customHeight="1" thickTop="1" thickBot="1" x14ac:dyDescent="0.25">
      <c r="B165" s="254"/>
      <c r="C165" s="257"/>
      <c r="D165" s="13" t="s">
        <v>147</v>
      </c>
      <c r="E165" s="13" t="s">
        <v>201</v>
      </c>
      <c r="F165" s="13" t="s">
        <v>11</v>
      </c>
      <c r="G165" s="14">
        <v>196.38945466836657</v>
      </c>
      <c r="H165" s="14">
        <f>G165*(1-HLOOKUP(H$5,Inputs!$C$6:$F$9,2,FALSE))*(1+HLOOKUP(H$5,Inputs!$C$6:$F$9,4,FALSE))</f>
        <v>201.55761546055373</v>
      </c>
      <c r="I165" s="14">
        <f>H165*(1-HLOOKUP(I$5,Inputs!$C$6:$F$9,2,FALSE))*(1+HLOOKUP(I$5,Inputs!$C$6:$F$9,4,FALSE))</f>
        <v>205.62842431733543</v>
      </c>
    </row>
    <row r="166" spans="2:9" ht="35.1" customHeight="1" thickTop="1" thickBot="1" x14ac:dyDescent="0.25">
      <c r="B166" s="254"/>
      <c r="C166" s="257"/>
      <c r="D166" s="58" t="s">
        <v>148</v>
      </c>
      <c r="E166" s="58" t="s">
        <v>45</v>
      </c>
      <c r="F166" s="58" t="s">
        <v>46</v>
      </c>
      <c r="G166" s="64">
        <v>0.71961782154044762</v>
      </c>
      <c r="H166" s="64">
        <f>G166</f>
        <v>0.71961782154044762</v>
      </c>
      <c r="I166" s="64">
        <f>H166</f>
        <v>0.71961782154044762</v>
      </c>
    </row>
    <row r="167" spans="2:9" ht="35.1" customHeight="1" thickTop="1" thickBot="1" x14ac:dyDescent="0.25">
      <c r="B167" s="254"/>
      <c r="C167" s="257"/>
      <c r="D167" s="13" t="s">
        <v>149</v>
      </c>
      <c r="E167" s="13" t="s">
        <v>45</v>
      </c>
      <c r="F167" s="13" t="s">
        <v>46</v>
      </c>
      <c r="G167" s="20">
        <v>0.55889567721915312</v>
      </c>
      <c r="H167" s="20">
        <f>G167</f>
        <v>0.55889567721915312</v>
      </c>
      <c r="I167" s="20">
        <f>H167</f>
        <v>0.55889567721915312</v>
      </c>
    </row>
    <row r="168" spans="2:9" ht="35.1" customHeight="1" thickTop="1" thickBot="1" x14ac:dyDescent="0.25">
      <c r="B168" s="254"/>
      <c r="C168" s="258"/>
      <c r="D168" s="65" t="s">
        <v>150</v>
      </c>
      <c r="E168" s="66"/>
      <c r="F168" s="66"/>
      <c r="G168" s="66"/>
      <c r="H168" s="66"/>
      <c r="I168" s="66"/>
    </row>
    <row r="169" spans="2:9" ht="35.1" customHeight="1" thickTop="1" thickBot="1" x14ac:dyDescent="0.25">
      <c r="B169" s="254"/>
      <c r="C169" s="250" t="s">
        <v>212</v>
      </c>
      <c r="D169" s="13" t="s">
        <v>36</v>
      </c>
      <c r="E169" s="13" t="s">
        <v>45</v>
      </c>
      <c r="F169" s="13" t="s">
        <v>51</v>
      </c>
      <c r="G169" s="14">
        <v>104.73967682480007</v>
      </c>
      <c r="H169" s="14">
        <f>G169*(1-HLOOKUP(H$5,Inputs!$C$6:$F$9,2,FALSE))*(1+HLOOKUP(H$5,Inputs!$C$6:$F$9,4,FALSE))</f>
        <v>107.49599330862743</v>
      </c>
      <c r="I169" s="14">
        <f>H169*(1-HLOOKUP(I$5,Inputs!$C$6:$F$9,2,FALSE))*(1+HLOOKUP(I$5,Inputs!$C$6:$F$9,4,FALSE))</f>
        <v>109.66706305773819</v>
      </c>
    </row>
    <row r="170" spans="2:9" ht="35.1" customHeight="1" thickTop="1" thickBot="1" x14ac:dyDescent="0.25">
      <c r="B170" s="254"/>
      <c r="C170" s="251"/>
      <c r="D170" s="58" t="s">
        <v>31</v>
      </c>
      <c r="E170" s="58" t="s">
        <v>45</v>
      </c>
      <c r="F170" s="58" t="s">
        <v>51</v>
      </c>
      <c r="G170" s="59">
        <v>104.73967682480007</v>
      </c>
      <c r="H170" s="59">
        <f>G170*(1-HLOOKUP(H$5,Inputs!$C$6:$F$9,2,FALSE))*(1+HLOOKUP(H$5,Inputs!$C$6:$F$9,4,FALSE))</f>
        <v>107.49599330862743</v>
      </c>
      <c r="I170" s="59">
        <f>H170*(1-HLOOKUP(I$5,Inputs!$C$6:$F$9,2,FALSE))*(1+HLOOKUP(I$5,Inputs!$C$6:$F$9,4,FALSE))</f>
        <v>109.66706305773819</v>
      </c>
    </row>
    <row r="171" spans="2:9" ht="35.1" customHeight="1" thickTop="1" thickBot="1" x14ac:dyDescent="0.25">
      <c r="B171" s="254"/>
      <c r="C171" s="251"/>
      <c r="D171" s="13" t="s">
        <v>34</v>
      </c>
      <c r="E171" s="13" t="s">
        <v>45</v>
      </c>
      <c r="F171" s="13" t="s">
        <v>51</v>
      </c>
      <c r="G171" s="14">
        <v>151.41469220624091</v>
      </c>
      <c r="H171" s="14">
        <f>G171*(1-HLOOKUP(H$5,Inputs!$C$6:$F$9,2,FALSE))*(1+HLOOKUP(H$5,Inputs!$C$6:$F$9,4,FALSE))</f>
        <v>155.39930266785052</v>
      </c>
      <c r="I171" s="14">
        <f>H171*(1-HLOOKUP(I$5,Inputs!$C$6:$F$9,2,FALSE))*(1+HLOOKUP(I$5,Inputs!$C$6:$F$9,4,FALSE))</f>
        <v>158.5378636008746</v>
      </c>
    </row>
    <row r="172" spans="2:9" ht="35.1" customHeight="1" thickTop="1" thickBot="1" x14ac:dyDescent="0.25">
      <c r="B172" s="254"/>
      <c r="C172" s="251"/>
      <c r="D172" s="58" t="s">
        <v>146</v>
      </c>
      <c r="E172" s="58" t="s">
        <v>45</v>
      </c>
      <c r="F172" s="58" t="s">
        <v>51</v>
      </c>
      <c r="G172" s="59">
        <v>157.10951523720007</v>
      </c>
      <c r="H172" s="59">
        <f>G172*(1-HLOOKUP(H$5,Inputs!$C$6:$F$9,2,FALSE))*(1+HLOOKUP(H$5,Inputs!$C$6:$F$9,4,FALSE))</f>
        <v>161.2439899629411</v>
      </c>
      <c r="I172" s="59">
        <f>H172*(1-HLOOKUP(I$5,Inputs!$C$6:$F$9,2,FALSE))*(1+HLOOKUP(I$5,Inputs!$C$6:$F$9,4,FALSE))</f>
        <v>164.50059458660724</v>
      </c>
    </row>
    <row r="173" spans="2:9" ht="35.1" customHeight="1" thickTop="1" thickBot="1" x14ac:dyDescent="0.25">
      <c r="B173" s="254"/>
      <c r="C173" s="251"/>
      <c r="D173" s="13" t="s">
        <v>32</v>
      </c>
      <c r="E173" s="13" t="s">
        <v>45</v>
      </c>
      <c r="F173" s="13" t="s">
        <v>51</v>
      </c>
      <c r="G173" s="14">
        <v>177.59449016870801</v>
      </c>
      <c r="H173" s="14">
        <f>G173*(1-HLOOKUP(H$5,Inputs!$C$6:$F$9,2,FALSE))*(1+HLOOKUP(H$5,Inputs!$C$6:$F$9,4,FALSE))</f>
        <v>182.26804498125276</v>
      </c>
      <c r="I173" s="14">
        <f>H173*(1-HLOOKUP(I$5,Inputs!$C$6:$F$9,2,FALSE))*(1+HLOOKUP(I$5,Inputs!$C$6:$F$9,4,FALSE))</f>
        <v>185.94926719715647</v>
      </c>
    </row>
    <row r="174" spans="2:9" ht="35.1" customHeight="1" thickTop="1" thickBot="1" x14ac:dyDescent="0.25">
      <c r="B174" s="254"/>
      <c r="C174" s="251"/>
      <c r="D174" s="58" t="s">
        <v>147</v>
      </c>
      <c r="E174" s="58" t="s">
        <v>45</v>
      </c>
      <c r="F174" s="58" t="s">
        <v>51</v>
      </c>
      <c r="G174" s="59">
        <v>196.38945466836657</v>
      </c>
      <c r="H174" s="59">
        <f>G174*(1-HLOOKUP(H$5,Inputs!$C$6:$F$9,2,FALSE))*(1+HLOOKUP(H$5,Inputs!$C$6:$F$9,4,FALSE))</f>
        <v>201.55761546055373</v>
      </c>
      <c r="I174" s="59">
        <f>H174*(1-HLOOKUP(I$5,Inputs!$C$6:$F$9,2,FALSE))*(1+HLOOKUP(I$5,Inputs!$C$6:$F$9,4,FALSE))</f>
        <v>205.62842431733543</v>
      </c>
    </row>
    <row r="175" spans="2:9" ht="35.1" customHeight="1" thickTop="1" thickBot="1" x14ac:dyDescent="0.25">
      <c r="B175" s="254"/>
      <c r="C175" s="251"/>
      <c r="D175" s="13" t="s">
        <v>148</v>
      </c>
      <c r="E175" s="13" t="s">
        <v>201</v>
      </c>
      <c r="F175" s="13" t="s">
        <v>46</v>
      </c>
      <c r="G175" s="20">
        <v>0.71961782154044762</v>
      </c>
      <c r="H175" s="20">
        <f>G175</f>
        <v>0.71961782154044762</v>
      </c>
      <c r="I175" s="20">
        <f>H175</f>
        <v>0.71961782154044762</v>
      </c>
    </row>
    <row r="176" spans="2:9" ht="35.1" customHeight="1" thickTop="1" thickBot="1" x14ac:dyDescent="0.25">
      <c r="B176" s="254"/>
      <c r="C176" s="251"/>
      <c r="D176" s="58" t="s">
        <v>149</v>
      </c>
      <c r="E176" s="58" t="s">
        <v>45</v>
      </c>
      <c r="F176" s="58" t="s">
        <v>46</v>
      </c>
      <c r="G176" s="64">
        <v>0.55889567721915312</v>
      </c>
      <c r="H176" s="64">
        <f>G176</f>
        <v>0.55889567721915312</v>
      </c>
      <c r="I176" s="64">
        <f>H176</f>
        <v>0.55889567721915312</v>
      </c>
    </row>
    <row r="177" spans="2:9" ht="35.1" customHeight="1" thickTop="1" thickBot="1" x14ac:dyDescent="0.25">
      <c r="B177" s="255"/>
      <c r="C177" s="252"/>
      <c r="D177" s="29" t="s">
        <v>150</v>
      </c>
      <c r="E177" s="30"/>
      <c r="F177" s="30"/>
      <c r="G177" s="30"/>
      <c r="H177" s="30"/>
      <c r="I177" s="30"/>
    </row>
    <row r="178" spans="2:9" ht="35.1" customHeight="1" thickTop="1" thickBot="1" x14ac:dyDescent="0.25">
      <c r="B178" s="21" t="s">
        <v>213</v>
      </c>
      <c r="C178" s="21" t="s">
        <v>214</v>
      </c>
      <c r="D178" s="22" t="s">
        <v>9</v>
      </c>
      <c r="E178" s="22" t="s">
        <v>215</v>
      </c>
      <c r="F178" s="22" t="s">
        <v>216</v>
      </c>
      <c r="G178" s="13" t="s">
        <v>217</v>
      </c>
      <c r="H178" s="13"/>
      <c r="I178" s="13"/>
    </row>
    <row r="179" spans="2:9" ht="35.1" customHeight="1" thickTop="1" thickBot="1" x14ac:dyDescent="0.25">
      <c r="B179" s="253" t="s">
        <v>218</v>
      </c>
      <c r="C179" s="250" t="s">
        <v>219</v>
      </c>
      <c r="D179" s="58" t="s">
        <v>36</v>
      </c>
      <c r="E179" s="58" t="s">
        <v>45</v>
      </c>
      <c r="F179" s="58" t="s">
        <v>51</v>
      </c>
      <c r="G179" s="59">
        <v>104.73967682480007</v>
      </c>
      <c r="H179" s="59">
        <f>G179*(1-HLOOKUP(H$5,Inputs!$C$6:$F$9,2,FALSE))*(1+HLOOKUP(H$5,Inputs!$C$6:$F$9,4,FALSE))</f>
        <v>107.49599330862743</v>
      </c>
      <c r="I179" s="59">
        <f>H179*(1-HLOOKUP(I$5,Inputs!$C$6:$F$9,2,FALSE))*(1+HLOOKUP(I$5,Inputs!$C$6:$F$9,4,FALSE))</f>
        <v>109.66706305773819</v>
      </c>
    </row>
    <row r="180" spans="2:9" ht="35.1" customHeight="1" thickTop="1" thickBot="1" x14ac:dyDescent="0.25">
      <c r="B180" s="254"/>
      <c r="C180" s="251"/>
      <c r="D180" s="13" t="s">
        <v>34</v>
      </c>
      <c r="E180" s="13" t="s">
        <v>45</v>
      </c>
      <c r="F180" s="13" t="s">
        <v>51</v>
      </c>
      <c r="G180" s="14">
        <v>151.41469220624091</v>
      </c>
      <c r="H180" s="14">
        <f>G180*(1-HLOOKUP(H$5,Inputs!$C$6:$F$9,2,FALSE))*(1+HLOOKUP(H$5,Inputs!$C$6:$F$9,4,FALSE))</f>
        <v>155.39930266785052</v>
      </c>
      <c r="I180" s="14">
        <f>H180*(1-HLOOKUP(I$5,Inputs!$C$6:$F$9,2,FALSE))*(1+HLOOKUP(I$5,Inputs!$C$6:$F$9,4,FALSE))</f>
        <v>158.5378636008746</v>
      </c>
    </row>
    <row r="181" spans="2:9" ht="35.1" customHeight="1" thickTop="1" thickBot="1" x14ac:dyDescent="0.25">
      <c r="B181" s="254"/>
      <c r="C181" s="251"/>
      <c r="D181" s="58" t="s">
        <v>146</v>
      </c>
      <c r="E181" s="58" t="s">
        <v>45</v>
      </c>
      <c r="F181" s="58" t="s">
        <v>51</v>
      </c>
      <c r="G181" s="59">
        <v>157.10951523720007</v>
      </c>
      <c r="H181" s="59">
        <f>G181*(1-HLOOKUP(H$5,Inputs!$C$6:$F$9,2,FALSE))*(1+HLOOKUP(H$5,Inputs!$C$6:$F$9,4,FALSE))</f>
        <v>161.2439899629411</v>
      </c>
      <c r="I181" s="59">
        <f>H181*(1-HLOOKUP(I$5,Inputs!$C$6:$F$9,2,FALSE))*(1+HLOOKUP(I$5,Inputs!$C$6:$F$9,4,FALSE))</f>
        <v>164.50059458660724</v>
      </c>
    </row>
    <row r="182" spans="2:9" ht="35.1" customHeight="1" thickTop="1" thickBot="1" x14ac:dyDescent="0.25">
      <c r="B182" s="254"/>
      <c r="C182" s="251"/>
      <c r="D182" s="13" t="s">
        <v>32</v>
      </c>
      <c r="E182" s="13" t="s">
        <v>45</v>
      </c>
      <c r="F182" s="13" t="s">
        <v>51</v>
      </c>
      <c r="G182" s="14">
        <v>177.59449016870801</v>
      </c>
      <c r="H182" s="14">
        <f>G182*(1-HLOOKUP(H$5,Inputs!$C$6:$F$9,2,FALSE))*(1+HLOOKUP(H$5,Inputs!$C$6:$F$9,4,FALSE))</f>
        <v>182.26804498125276</v>
      </c>
      <c r="I182" s="14">
        <f>H182*(1-HLOOKUP(I$5,Inputs!$C$6:$F$9,2,FALSE))*(1+HLOOKUP(I$5,Inputs!$C$6:$F$9,4,FALSE))</f>
        <v>185.94926719715647</v>
      </c>
    </row>
    <row r="183" spans="2:9" ht="35.1" customHeight="1" thickTop="1" thickBot="1" x14ac:dyDescent="0.25">
      <c r="B183" s="254"/>
      <c r="C183" s="251"/>
      <c r="D183" s="58" t="s">
        <v>147</v>
      </c>
      <c r="E183" s="58" t="s">
        <v>45</v>
      </c>
      <c r="F183" s="58" t="s">
        <v>51</v>
      </c>
      <c r="G183" s="59">
        <v>196.38945466836657</v>
      </c>
      <c r="H183" s="59">
        <f>G183*(1-HLOOKUP(H$5,Inputs!$C$6:$F$9,2,FALSE))*(1+HLOOKUP(H$5,Inputs!$C$6:$F$9,4,FALSE))</f>
        <v>201.55761546055373</v>
      </c>
      <c r="I183" s="59">
        <f>H183*(1-HLOOKUP(I$5,Inputs!$C$6:$F$9,2,FALSE))*(1+HLOOKUP(I$5,Inputs!$C$6:$F$9,4,FALSE))</f>
        <v>205.62842431733543</v>
      </c>
    </row>
    <row r="184" spans="2:9" ht="35.1" customHeight="1" thickTop="1" thickBot="1" x14ac:dyDescent="0.25">
      <c r="B184" s="254"/>
      <c r="C184" s="251"/>
      <c r="D184" s="13" t="s">
        <v>220</v>
      </c>
      <c r="E184" s="13" t="s">
        <v>45</v>
      </c>
      <c r="F184" s="13" t="s">
        <v>46</v>
      </c>
      <c r="G184" s="20">
        <v>0.55889567721915312</v>
      </c>
      <c r="H184" s="20">
        <f>G184</f>
        <v>0.55889567721915312</v>
      </c>
      <c r="I184" s="20">
        <f>H184</f>
        <v>0.55889567721915312</v>
      </c>
    </row>
    <row r="185" spans="2:9" ht="35.1" customHeight="1" thickTop="1" thickBot="1" x14ac:dyDescent="0.25">
      <c r="B185" s="255"/>
      <c r="C185" s="252"/>
      <c r="D185" s="68" t="s">
        <v>221</v>
      </c>
      <c r="E185" s="69"/>
      <c r="F185" s="69"/>
      <c r="G185" s="69"/>
      <c r="H185" s="69"/>
      <c r="I185" s="69"/>
    </row>
    <row r="186" spans="2:9" ht="35.1" customHeight="1" thickTop="1" thickBot="1" x14ac:dyDescent="0.25">
      <c r="B186" s="21" t="s">
        <v>222</v>
      </c>
      <c r="C186" s="15" t="s">
        <v>223</v>
      </c>
      <c r="D186" s="23" t="s">
        <v>224</v>
      </c>
      <c r="E186" s="23" t="s">
        <v>215</v>
      </c>
      <c r="F186" s="23" t="s">
        <v>51</v>
      </c>
      <c r="G186" s="14">
        <v>151.41469220624091</v>
      </c>
      <c r="H186" s="14">
        <f>G186*(1-HLOOKUP(H$5,Inputs!$C$6:$F$9,2,FALSE))*(1+HLOOKUP(H$5,Inputs!$C$6:$F$9,4,FALSE))</f>
        <v>155.39930266785052</v>
      </c>
      <c r="I186" s="14">
        <f>H186*(1-HLOOKUP(I$5,Inputs!$C$6:$F$9,2,FALSE))*(1+HLOOKUP(I$5,Inputs!$C$6:$F$9,4,FALSE))</f>
        <v>158.5378636008746</v>
      </c>
    </row>
    <row r="187" spans="2:9" ht="35.1" customHeight="1" thickTop="1" thickBot="1" x14ac:dyDescent="0.25">
      <c r="B187" s="253" t="s">
        <v>225</v>
      </c>
      <c r="C187" s="250" t="s">
        <v>226</v>
      </c>
      <c r="D187" s="58" t="s">
        <v>227</v>
      </c>
      <c r="E187" s="58" t="s">
        <v>6</v>
      </c>
      <c r="F187" s="58" t="s">
        <v>46</v>
      </c>
      <c r="G187" s="59">
        <v>88.797245084354003</v>
      </c>
      <c r="H187" s="59">
        <f>G187*(1-HLOOKUP(H$5,Inputs!$C$6:$F$9,2,FALSE))*(1+HLOOKUP(H$5,Inputs!$C$6:$F$9,4,FALSE))</f>
        <v>91.134022490626378</v>
      </c>
      <c r="I187" s="59">
        <f>H187*(1-HLOOKUP(I$5,Inputs!$C$6:$F$9,2,FALSE))*(1+HLOOKUP(I$5,Inputs!$C$6:$F$9,4,FALSE))</f>
        <v>92.974633598578237</v>
      </c>
    </row>
    <row r="188" spans="2:9" ht="35.1" customHeight="1" thickTop="1" thickBot="1" x14ac:dyDescent="0.25">
      <c r="B188" s="254"/>
      <c r="C188" s="251"/>
      <c r="D188" s="13" t="s">
        <v>228</v>
      </c>
      <c r="E188" s="13" t="s">
        <v>6</v>
      </c>
      <c r="F188" s="13" t="s">
        <v>46</v>
      </c>
      <c r="G188" s="14">
        <v>88.797245084354003</v>
      </c>
      <c r="H188" s="14">
        <f>G188*(1-HLOOKUP(H$5,Inputs!$C$6:$F$9,2,FALSE))*(1+HLOOKUP(H$5,Inputs!$C$6:$F$9,4,FALSE))</f>
        <v>91.134022490626378</v>
      </c>
      <c r="I188" s="14">
        <f>H188*(1-HLOOKUP(I$5,Inputs!$C$6:$F$9,2,FALSE))*(1+HLOOKUP(I$5,Inputs!$C$6:$F$9,4,FALSE))</f>
        <v>92.974633598578237</v>
      </c>
    </row>
    <row r="189" spans="2:9" ht="35.1" customHeight="1" thickTop="1" thickBot="1" x14ac:dyDescent="0.25">
      <c r="B189" s="254"/>
      <c r="C189" s="251"/>
      <c r="D189" s="58" t="s">
        <v>229</v>
      </c>
      <c r="E189" s="58" t="s">
        <v>6</v>
      </c>
      <c r="F189" s="58" t="s">
        <v>46</v>
      </c>
      <c r="G189" s="59">
        <v>17.7594490168708</v>
      </c>
      <c r="H189" s="59">
        <f>G189*(1-HLOOKUP(H$5,Inputs!$C$6:$F$9,2,FALSE))*(1+HLOOKUP(H$5,Inputs!$C$6:$F$9,4,FALSE))</f>
        <v>18.226804498125272</v>
      </c>
      <c r="I189" s="59">
        <f>H189*(1-HLOOKUP(I$5,Inputs!$C$6:$F$9,2,FALSE))*(1+HLOOKUP(I$5,Inputs!$C$6:$F$9,4,FALSE))</f>
        <v>18.594926719715641</v>
      </c>
    </row>
    <row r="190" spans="2:9" ht="35.1" customHeight="1" thickTop="1" thickBot="1" x14ac:dyDescent="0.25">
      <c r="B190" s="254"/>
      <c r="C190" s="251"/>
      <c r="D190" s="13" t="s">
        <v>230</v>
      </c>
      <c r="E190" s="13" t="s">
        <v>6</v>
      </c>
      <c r="F190" s="13" t="s">
        <v>46</v>
      </c>
      <c r="G190" s="14">
        <v>213.11338820244961</v>
      </c>
      <c r="H190" s="14">
        <f>G190*(1-HLOOKUP(H$5,Inputs!$C$6:$F$9,2,FALSE))*(1+HLOOKUP(H$5,Inputs!$C$6:$F$9,4,FALSE))</f>
        <v>218.72165397750331</v>
      </c>
      <c r="I190" s="14">
        <f>H190*(1-HLOOKUP(I$5,Inputs!$C$6:$F$9,2,FALSE))*(1+HLOOKUP(I$5,Inputs!$C$6:$F$9,4,FALSE))</f>
        <v>223.13912063658776</v>
      </c>
    </row>
    <row r="191" spans="2:9" ht="35.1" customHeight="1" thickTop="1" thickBot="1" x14ac:dyDescent="0.25">
      <c r="B191" s="254"/>
      <c r="C191" s="251"/>
      <c r="D191" s="58" t="s">
        <v>231</v>
      </c>
      <c r="E191" s="58" t="s">
        <v>6</v>
      </c>
      <c r="F191" s="58" t="s">
        <v>46</v>
      </c>
      <c r="G191" s="59">
        <v>124.3161431180956</v>
      </c>
      <c r="H191" s="59">
        <f>G191*(1-HLOOKUP(H$5,Inputs!$C$6:$F$9,2,FALSE))*(1+HLOOKUP(H$5,Inputs!$C$6:$F$9,4,FALSE))</f>
        <v>127.58763148687692</v>
      </c>
      <c r="I191" s="59">
        <f>H191*(1-HLOOKUP(I$5,Inputs!$C$6:$F$9,2,FALSE))*(1+HLOOKUP(I$5,Inputs!$C$6:$F$9,4,FALSE))</f>
        <v>130.16448703800953</v>
      </c>
    </row>
    <row r="192" spans="2:9" ht="35.1" customHeight="1" thickTop="1" thickBot="1" x14ac:dyDescent="0.25">
      <c r="B192" s="254"/>
      <c r="C192" s="251"/>
      <c r="D192" s="13" t="s">
        <v>232</v>
      </c>
      <c r="E192" s="13" t="s">
        <v>6</v>
      </c>
      <c r="F192" s="13" t="s">
        <v>46</v>
      </c>
      <c r="G192" s="14">
        <v>71.0377960674832</v>
      </c>
      <c r="H192" s="14">
        <f>G192*(1-HLOOKUP(H$5,Inputs!$C$6:$F$9,2,FALSE))*(1+HLOOKUP(H$5,Inputs!$C$6:$F$9,4,FALSE))</f>
        <v>72.907217992501089</v>
      </c>
      <c r="I192" s="14">
        <f>H192*(1-HLOOKUP(I$5,Inputs!$C$6:$F$9,2,FALSE))*(1+HLOOKUP(I$5,Inputs!$C$6:$F$9,4,FALSE))</f>
        <v>74.379706878862564</v>
      </c>
    </row>
    <row r="193" spans="2:9" ht="35.1" customHeight="1" thickTop="1" thickBot="1" x14ac:dyDescent="0.25">
      <c r="B193" s="254"/>
      <c r="C193" s="251"/>
      <c r="D193" s="58" t="s">
        <v>233</v>
      </c>
      <c r="E193" s="58" t="s">
        <v>6</v>
      </c>
      <c r="F193" s="58" t="s">
        <v>46</v>
      </c>
      <c r="G193" s="59">
        <v>443.98622542177003</v>
      </c>
      <c r="H193" s="59">
        <f>G193*(1-HLOOKUP(H$5,Inputs!$C$6:$F$9,2,FALSE))*(1+HLOOKUP(H$5,Inputs!$C$6:$F$9,4,FALSE))</f>
        <v>455.67011245313194</v>
      </c>
      <c r="I193" s="59">
        <f>H193*(1-HLOOKUP(I$5,Inputs!$C$6:$F$9,2,FALSE))*(1+HLOOKUP(I$5,Inputs!$C$6:$F$9,4,FALSE))</f>
        <v>464.87316799289124</v>
      </c>
    </row>
    <row r="194" spans="2:9" ht="35.1" customHeight="1" thickTop="1" thickBot="1" x14ac:dyDescent="0.25">
      <c r="B194" s="254"/>
      <c r="C194" s="251"/>
      <c r="D194" s="13" t="s">
        <v>234</v>
      </c>
      <c r="E194" s="13" t="s">
        <v>6</v>
      </c>
      <c r="F194" s="13" t="s">
        <v>46</v>
      </c>
      <c r="G194" s="14">
        <v>248.63228623619119</v>
      </c>
      <c r="H194" s="14">
        <f>G194*(1-HLOOKUP(H$5,Inputs!$C$6:$F$9,2,FALSE))*(1+HLOOKUP(H$5,Inputs!$C$6:$F$9,4,FALSE))</f>
        <v>255.17526297375383</v>
      </c>
      <c r="I194" s="14">
        <f>H194*(1-HLOOKUP(I$5,Inputs!$C$6:$F$9,2,FALSE))*(1+HLOOKUP(I$5,Inputs!$C$6:$F$9,4,FALSE))</f>
        <v>260.32897407601905</v>
      </c>
    </row>
    <row r="195" spans="2:9" ht="35.1" customHeight="1" thickTop="1" thickBot="1" x14ac:dyDescent="0.25">
      <c r="B195" s="254"/>
      <c r="C195" s="251"/>
      <c r="D195" s="58" t="s">
        <v>235</v>
      </c>
      <c r="E195" s="58" t="s">
        <v>6</v>
      </c>
      <c r="F195" s="58" t="s">
        <v>46</v>
      </c>
      <c r="G195" s="59">
        <v>118.98830841303437</v>
      </c>
      <c r="H195" s="59">
        <f>G195*(1-HLOOKUP(H$5,Inputs!$C$6:$F$9,2,FALSE))*(1+HLOOKUP(H$5,Inputs!$C$6:$F$9,4,FALSE))</f>
        <v>122.11959013743936</v>
      </c>
      <c r="I195" s="59">
        <f>H195*(1-HLOOKUP(I$5,Inputs!$C$6:$F$9,2,FALSE))*(1+HLOOKUP(I$5,Inputs!$C$6:$F$9,4,FALSE))</f>
        <v>124.58600902209484</v>
      </c>
    </row>
    <row r="196" spans="2:9" ht="35.1" customHeight="1" thickTop="1" thickBot="1" x14ac:dyDescent="0.25">
      <c r="B196" s="254"/>
      <c r="C196" s="251"/>
      <c r="D196" s="13" t="s">
        <v>236</v>
      </c>
      <c r="E196" s="13" t="s">
        <v>237</v>
      </c>
      <c r="F196" s="13" t="s">
        <v>46</v>
      </c>
      <c r="G196" s="14">
        <v>106.55669410122481</v>
      </c>
      <c r="H196" s="14">
        <f>G196*(1-HLOOKUP(H$5,Inputs!$C$6:$F$9,2,FALSE))*(1+HLOOKUP(H$5,Inputs!$C$6:$F$9,4,FALSE))</f>
        <v>109.36082698875165</v>
      </c>
      <c r="I196" s="14">
        <f>H196*(1-HLOOKUP(I$5,Inputs!$C$6:$F$9,2,FALSE))*(1+HLOOKUP(I$5,Inputs!$C$6:$F$9,4,FALSE))</f>
        <v>111.56956031829388</v>
      </c>
    </row>
    <row r="197" spans="2:9" ht="35.1" customHeight="1" thickTop="1" thickBot="1" x14ac:dyDescent="0.25">
      <c r="B197" s="254"/>
      <c r="C197" s="251"/>
      <c r="D197" s="58" t="s">
        <v>238</v>
      </c>
      <c r="E197" s="58" t="s">
        <v>237</v>
      </c>
      <c r="F197" s="58" t="s">
        <v>46</v>
      </c>
      <c r="G197" s="59">
        <v>88.797245084354003</v>
      </c>
      <c r="H197" s="59">
        <f>G197*(1-HLOOKUP(H$5,Inputs!$C$6:$F$9,2,FALSE))*(1+HLOOKUP(H$5,Inputs!$C$6:$F$9,4,FALSE))</f>
        <v>91.134022490626378</v>
      </c>
      <c r="I197" s="59">
        <f>H197*(1-HLOOKUP(I$5,Inputs!$C$6:$F$9,2,FALSE))*(1+HLOOKUP(I$5,Inputs!$C$6:$F$9,4,FALSE))</f>
        <v>92.974633598578237</v>
      </c>
    </row>
    <row r="198" spans="2:9" ht="35.1" customHeight="1" thickTop="1" thickBot="1" x14ac:dyDescent="0.25">
      <c r="B198" s="254"/>
      <c r="C198" s="251"/>
      <c r="D198" s="13" t="s">
        <v>239</v>
      </c>
      <c r="E198" s="13" t="s">
        <v>237</v>
      </c>
      <c r="F198" s="13" t="s">
        <v>46</v>
      </c>
      <c r="G198" s="14">
        <v>71.0377960674832</v>
      </c>
      <c r="H198" s="14">
        <f>G198*(1-HLOOKUP(H$5,Inputs!$C$6:$F$9,2,FALSE))*(1+HLOOKUP(H$5,Inputs!$C$6:$F$9,4,FALSE))</f>
        <v>72.907217992501089</v>
      </c>
      <c r="I198" s="14">
        <f>H198*(1-HLOOKUP(I$5,Inputs!$C$6:$F$9,2,FALSE))*(1+HLOOKUP(I$5,Inputs!$C$6:$F$9,4,FALSE))</f>
        <v>74.379706878862564</v>
      </c>
    </row>
    <row r="199" spans="2:9" ht="35.1" customHeight="1" thickTop="1" thickBot="1" x14ac:dyDescent="0.25">
      <c r="B199" s="254"/>
      <c r="C199" s="251"/>
      <c r="D199" s="58" t="s">
        <v>240</v>
      </c>
      <c r="E199" s="58" t="s">
        <v>237</v>
      </c>
      <c r="F199" s="58" t="s">
        <v>46</v>
      </c>
      <c r="G199" s="59">
        <v>213.11338820244961</v>
      </c>
      <c r="H199" s="59">
        <f>G199*(1-HLOOKUP(H$5,Inputs!$C$6:$F$9,2,FALSE))*(1+HLOOKUP(H$5,Inputs!$C$6:$F$9,4,FALSE))</f>
        <v>218.72165397750331</v>
      </c>
      <c r="I199" s="59">
        <f>H199*(1-HLOOKUP(I$5,Inputs!$C$6:$F$9,2,FALSE))*(1+HLOOKUP(I$5,Inputs!$C$6:$F$9,4,FALSE))</f>
        <v>223.13912063658776</v>
      </c>
    </row>
    <row r="200" spans="2:9" ht="35.1" customHeight="1" thickTop="1" thickBot="1" x14ac:dyDescent="0.25">
      <c r="B200" s="254"/>
      <c r="C200" s="251"/>
      <c r="D200" s="13" t="s">
        <v>241</v>
      </c>
      <c r="E200" s="13" t="s">
        <v>237</v>
      </c>
      <c r="F200" s="13" t="s">
        <v>46</v>
      </c>
      <c r="G200" s="14">
        <v>177.59449016870801</v>
      </c>
      <c r="H200" s="14">
        <f>G200*(1-HLOOKUP(H$5,Inputs!$C$6:$F$9,2,FALSE))*(1+HLOOKUP(H$5,Inputs!$C$6:$F$9,4,FALSE))</f>
        <v>182.26804498125276</v>
      </c>
      <c r="I200" s="14">
        <f>H200*(1-HLOOKUP(I$5,Inputs!$C$6:$F$9,2,FALSE))*(1+HLOOKUP(I$5,Inputs!$C$6:$F$9,4,FALSE))</f>
        <v>185.94926719715647</v>
      </c>
    </row>
    <row r="201" spans="2:9" ht="35.1" customHeight="1" thickTop="1" thickBot="1" x14ac:dyDescent="0.25">
      <c r="B201" s="254"/>
      <c r="C201" s="251"/>
      <c r="D201" s="58" t="s">
        <v>242</v>
      </c>
      <c r="E201" s="58" t="s">
        <v>237</v>
      </c>
      <c r="F201" s="58" t="s">
        <v>46</v>
      </c>
      <c r="G201" s="59">
        <v>124.3161431180956</v>
      </c>
      <c r="H201" s="59">
        <f>G201*(1-HLOOKUP(H$5,Inputs!$C$6:$F$9,2,FALSE))*(1+HLOOKUP(H$5,Inputs!$C$6:$F$9,4,FALSE))</f>
        <v>127.58763148687692</v>
      </c>
      <c r="I201" s="59">
        <f>H201*(1-HLOOKUP(I$5,Inputs!$C$6:$F$9,2,FALSE))*(1+HLOOKUP(I$5,Inputs!$C$6:$F$9,4,FALSE))</f>
        <v>130.16448703800953</v>
      </c>
    </row>
    <row r="202" spans="2:9" ht="35.1" customHeight="1" thickTop="1" thickBot="1" x14ac:dyDescent="0.25">
      <c r="B202" s="254"/>
      <c r="C202" s="251"/>
      <c r="D202" s="13" t="s">
        <v>243</v>
      </c>
      <c r="E202" s="13" t="s">
        <v>237</v>
      </c>
      <c r="F202" s="13" t="s">
        <v>46</v>
      </c>
      <c r="G202" s="14">
        <v>355.18898033741601</v>
      </c>
      <c r="H202" s="14">
        <f>G202*(1-HLOOKUP(H$5,Inputs!$C$6:$F$9,2,FALSE))*(1+HLOOKUP(H$5,Inputs!$C$6:$F$9,4,FALSE))</f>
        <v>364.53608996250551</v>
      </c>
      <c r="I202" s="14">
        <f>H202*(1-HLOOKUP(I$5,Inputs!$C$6:$F$9,2,FALSE))*(1+HLOOKUP(I$5,Inputs!$C$6:$F$9,4,FALSE))</f>
        <v>371.89853439431295</v>
      </c>
    </row>
    <row r="203" spans="2:9" ht="35.1" customHeight="1" thickTop="1" thickBot="1" x14ac:dyDescent="0.25">
      <c r="B203" s="254"/>
      <c r="C203" s="251"/>
      <c r="D203" s="58" t="s">
        <v>244</v>
      </c>
      <c r="E203" s="58" t="s">
        <v>237</v>
      </c>
      <c r="F203" s="58" t="s">
        <v>46</v>
      </c>
      <c r="G203" s="59">
        <v>328.54980681210981</v>
      </c>
      <c r="H203" s="59">
        <f>G203*(1-HLOOKUP(H$5,Inputs!$C$6:$F$9,2,FALSE))*(1+HLOOKUP(H$5,Inputs!$C$6:$F$9,4,FALSE))</f>
        <v>337.19588321531762</v>
      </c>
      <c r="I203" s="59">
        <f>H203*(1-HLOOKUP(I$5,Inputs!$C$6:$F$9,2,FALSE))*(1+HLOOKUP(I$5,Inputs!$C$6:$F$9,4,FALSE))</f>
        <v>344.00614431473952</v>
      </c>
    </row>
    <row r="204" spans="2:9" ht="35.1" customHeight="1" thickTop="1" thickBot="1" x14ac:dyDescent="0.25">
      <c r="B204" s="254"/>
      <c r="C204" s="251"/>
      <c r="D204" s="13" t="s">
        <v>245</v>
      </c>
      <c r="E204" s="13" t="s">
        <v>237</v>
      </c>
      <c r="F204" s="13" t="s">
        <v>46</v>
      </c>
      <c r="G204" s="14">
        <v>266.391735253062</v>
      </c>
      <c r="H204" s="14">
        <f>G204*(1-HLOOKUP(H$5,Inputs!$C$6:$F$9,2,FALSE))*(1+HLOOKUP(H$5,Inputs!$C$6:$F$9,4,FALSE))</f>
        <v>273.40206747187915</v>
      </c>
      <c r="I204" s="14">
        <f>H204*(1-HLOOKUP(I$5,Inputs!$C$6:$F$9,2,FALSE))*(1+HLOOKUP(I$5,Inputs!$C$6:$F$9,4,FALSE))</f>
        <v>278.92390079573471</v>
      </c>
    </row>
    <row r="205" spans="2:9" ht="35.1" customHeight="1" thickTop="1" thickBot="1" x14ac:dyDescent="0.25">
      <c r="B205" s="254"/>
      <c r="C205" s="251"/>
      <c r="D205" s="58" t="s">
        <v>246</v>
      </c>
      <c r="E205" s="58" t="s">
        <v>6</v>
      </c>
      <c r="F205" s="58" t="s">
        <v>46</v>
      </c>
      <c r="G205" s="59">
        <v>88.797245084354003</v>
      </c>
      <c r="H205" s="59">
        <f>G205*(1-HLOOKUP(H$5,Inputs!$C$6:$F$9,2,FALSE))*(1+HLOOKUP(H$5,Inputs!$C$6:$F$9,4,FALSE))</f>
        <v>91.134022490626378</v>
      </c>
      <c r="I205" s="59">
        <f>H205*(1-HLOOKUP(I$5,Inputs!$C$6:$F$9,2,FALSE))*(1+HLOOKUP(I$5,Inputs!$C$6:$F$9,4,FALSE))</f>
        <v>92.974633598578237</v>
      </c>
    </row>
    <row r="206" spans="2:9" ht="35.1" customHeight="1" thickTop="1" thickBot="1" x14ac:dyDescent="0.25">
      <c r="B206" s="254"/>
      <c r="C206" s="251"/>
      <c r="D206" s="13" t="s">
        <v>247</v>
      </c>
      <c r="E206" s="13" t="s">
        <v>6</v>
      </c>
      <c r="F206" s="13" t="s">
        <v>46</v>
      </c>
      <c r="G206" s="14">
        <v>88.797245084354003</v>
      </c>
      <c r="H206" s="14">
        <f>G206*(1-HLOOKUP(H$5,Inputs!$C$6:$F$9,2,FALSE))*(1+HLOOKUP(H$5,Inputs!$C$6:$F$9,4,FALSE))</f>
        <v>91.134022490626378</v>
      </c>
      <c r="I206" s="14">
        <f>H206*(1-HLOOKUP(I$5,Inputs!$C$6:$F$9,2,FALSE))*(1+HLOOKUP(I$5,Inputs!$C$6:$F$9,4,FALSE))</f>
        <v>92.974633598578237</v>
      </c>
    </row>
    <row r="207" spans="2:9" ht="35.1" customHeight="1" thickTop="1" thickBot="1" x14ac:dyDescent="0.25">
      <c r="B207" s="254"/>
      <c r="C207" s="251"/>
      <c r="D207" s="58" t="s">
        <v>248</v>
      </c>
      <c r="E207" s="58" t="s">
        <v>6</v>
      </c>
      <c r="F207" s="58" t="s">
        <v>46</v>
      </c>
      <c r="G207" s="59">
        <v>88.797245084354003</v>
      </c>
      <c r="H207" s="59">
        <f>G207*(1-HLOOKUP(H$5,Inputs!$C$6:$F$9,2,FALSE))*(1+HLOOKUP(H$5,Inputs!$C$6:$F$9,4,FALSE))</f>
        <v>91.134022490626378</v>
      </c>
      <c r="I207" s="59">
        <f>H207*(1-HLOOKUP(I$5,Inputs!$C$6:$F$9,2,FALSE))*(1+HLOOKUP(I$5,Inputs!$C$6:$F$9,4,FALSE))</f>
        <v>92.974633598578237</v>
      </c>
    </row>
    <row r="208" spans="2:9" ht="35.1" customHeight="1" thickTop="1" thickBot="1" x14ac:dyDescent="0.25">
      <c r="B208" s="254"/>
      <c r="C208" s="251"/>
      <c r="D208" s="13" t="s">
        <v>249</v>
      </c>
      <c r="E208" s="13" t="s">
        <v>6</v>
      </c>
      <c r="F208" s="13" t="s">
        <v>46</v>
      </c>
      <c r="G208" s="14">
        <v>213.11338820244961</v>
      </c>
      <c r="H208" s="14">
        <f>G208*(1-HLOOKUP(H$5,Inputs!$C$6:$F$9,2,FALSE))*(1+HLOOKUP(H$5,Inputs!$C$6:$F$9,4,FALSE))</f>
        <v>218.72165397750331</v>
      </c>
      <c r="I208" s="14">
        <f>H208*(1-HLOOKUP(I$5,Inputs!$C$6:$F$9,2,FALSE))*(1+HLOOKUP(I$5,Inputs!$C$6:$F$9,4,FALSE))</f>
        <v>223.13912063658776</v>
      </c>
    </row>
    <row r="209" spans="2:9" ht="35.1" customHeight="1" thickTop="1" thickBot="1" x14ac:dyDescent="0.25">
      <c r="B209" s="254"/>
      <c r="C209" s="251"/>
      <c r="D209" s="58" t="s">
        <v>250</v>
      </c>
      <c r="E209" s="58" t="s">
        <v>6</v>
      </c>
      <c r="F209" s="58" t="s">
        <v>46</v>
      </c>
      <c r="G209" s="59">
        <v>213.11338820244961</v>
      </c>
      <c r="H209" s="59">
        <f>G209*(1-HLOOKUP(H$5,Inputs!$C$6:$F$9,2,FALSE))*(1+HLOOKUP(H$5,Inputs!$C$6:$F$9,4,FALSE))</f>
        <v>218.72165397750331</v>
      </c>
      <c r="I209" s="59">
        <f>H209*(1-HLOOKUP(I$5,Inputs!$C$6:$F$9,2,FALSE))*(1+HLOOKUP(I$5,Inputs!$C$6:$F$9,4,FALSE))</f>
        <v>223.13912063658776</v>
      </c>
    </row>
    <row r="210" spans="2:9" ht="35.1" customHeight="1" thickTop="1" thickBot="1" x14ac:dyDescent="0.25">
      <c r="B210" s="254"/>
      <c r="C210" s="251"/>
      <c r="D210" s="13" t="s">
        <v>251</v>
      </c>
      <c r="E210" s="13" t="s">
        <v>6</v>
      </c>
      <c r="F210" s="13" t="s">
        <v>46</v>
      </c>
      <c r="G210" s="14">
        <v>213.11338820244961</v>
      </c>
      <c r="H210" s="14">
        <f>G210*(1-HLOOKUP(H$5,Inputs!$C$6:$F$9,2,FALSE))*(1+HLOOKUP(H$5,Inputs!$C$6:$F$9,4,FALSE))</f>
        <v>218.72165397750331</v>
      </c>
      <c r="I210" s="14">
        <f>H210*(1-HLOOKUP(I$5,Inputs!$C$6:$F$9,2,FALSE))*(1+HLOOKUP(I$5,Inputs!$C$6:$F$9,4,FALSE))</f>
        <v>223.13912063658776</v>
      </c>
    </row>
    <row r="211" spans="2:9" ht="35.1" customHeight="1" thickTop="1" thickBot="1" x14ac:dyDescent="0.25">
      <c r="B211" s="254"/>
      <c r="C211" s="251"/>
      <c r="D211" s="58" t="s">
        <v>252</v>
      </c>
      <c r="E211" s="58" t="s">
        <v>6</v>
      </c>
      <c r="F211" s="58" t="s">
        <v>46</v>
      </c>
      <c r="G211" s="59">
        <v>443.98622542177003</v>
      </c>
      <c r="H211" s="59">
        <f>G211*(1-HLOOKUP(H$5,Inputs!$C$6:$F$9,2,FALSE))*(1+HLOOKUP(H$5,Inputs!$C$6:$F$9,4,FALSE))</f>
        <v>455.67011245313194</v>
      </c>
      <c r="I211" s="59">
        <f>H211*(1-HLOOKUP(I$5,Inputs!$C$6:$F$9,2,FALSE))*(1+HLOOKUP(I$5,Inputs!$C$6:$F$9,4,FALSE))</f>
        <v>464.87316799289124</v>
      </c>
    </row>
    <row r="212" spans="2:9" ht="35.1" customHeight="1" thickTop="1" thickBot="1" x14ac:dyDescent="0.25">
      <c r="B212" s="254"/>
      <c r="C212" s="251"/>
      <c r="D212" s="13" t="s">
        <v>253</v>
      </c>
      <c r="E212" s="13" t="s">
        <v>6</v>
      </c>
      <c r="F212" s="13" t="s">
        <v>46</v>
      </c>
      <c r="G212" s="14">
        <v>443.98622542177003</v>
      </c>
      <c r="H212" s="14">
        <f>G212*(1-HLOOKUP(H$5,Inputs!$C$6:$F$9,2,FALSE))*(1+HLOOKUP(H$5,Inputs!$C$6:$F$9,4,FALSE))</f>
        <v>455.67011245313194</v>
      </c>
      <c r="I212" s="14">
        <f>H212*(1-HLOOKUP(I$5,Inputs!$C$6:$F$9,2,FALSE))*(1+HLOOKUP(I$5,Inputs!$C$6:$F$9,4,FALSE))</f>
        <v>464.87316799289124</v>
      </c>
    </row>
    <row r="213" spans="2:9" ht="35.1" customHeight="1" thickTop="1" thickBot="1" x14ac:dyDescent="0.25">
      <c r="B213" s="254"/>
      <c r="C213" s="251"/>
      <c r="D213" s="58" t="s">
        <v>254</v>
      </c>
      <c r="E213" s="58" t="s">
        <v>6</v>
      </c>
      <c r="F213" s="58" t="s">
        <v>46</v>
      </c>
      <c r="G213" s="59">
        <v>443.98622542177003</v>
      </c>
      <c r="H213" s="59">
        <f>G213*(1-HLOOKUP(H$5,Inputs!$C$6:$F$9,2,FALSE))*(1+HLOOKUP(H$5,Inputs!$C$6:$F$9,4,FALSE))</f>
        <v>455.67011245313194</v>
      </c>
      <c r="I213" s="59">
        <f>H213*(1-HLOOKUP(I$5,Inputs!$C$6:$F$9,2,FALSE))*(1+HLOOKUP(I$5,Inputs!$C$6:$F$9,4,FALSE))</f>
        <v>464.87316799289124</v>
      </c>
    </row>
    <row r="214" spans="2:9" ht="35.1" customHeight="1" thickTop="1" thickBot="1" x14ac:dyDescent="0.25">
      <c r="B214" s="254"/>
      <c r="C214" s="251"/>
      <c r="D214" s="13" t="s">
        <v>255</v>
      </c>
      <c r="E214" s="13" t="s">
        <v>256</v>
      </c>
      <c r="F214" s="13" t="s">
        <v>51</v>
      </c>
      <c r="G214" s="14">
        <v>177.59449016870801</v>
      </c>
      <c r="H214" s="14">
        <f>G214*(1-HLOOKUP(H$5,Inputs!$C$6:$F$9,2,FALSE))*(1+HLOOKUP(H$5,Inputs!$C$6:$F$9,4,FALSE))</f>
        <v>182.26804498125276</v>
      </c>
      <c r="I214" s="14">
        <f>H214*(1-HLOOKUP(I$5,Inputs!$C$6:$F$9,2,FALSE))*(1+HLOOKUP(I$5,Inputs!$C$6:$F$9,4,FALSE))</f>
        <v>185.94926719715647</v>
      </c>
    </row>
    <row r="215" spans="2:9" ht="35.1" customHeight="1" thickTop="1" thickBot="1" x14ac:dyDescent="0.25">
      <c r="B215" s="254"/>
      <c r="C215" s="252"/>
      <c r="D215" s="58" t="s">
        <v>257</v>
      </c>
      <c r="E215" s="58" t="s">
        <v>256</v>
      </c>
      <c r="F215" s="58" t="s">
        <v>51</v>
      </c>
      <c r="G215" s="59">
        <v>177.59449016870801</v>
      </c>
      <c r="H215" s="59">
        <f>G215*(1-HLOOKUP(H$5,Inputs!$C$6:$F$9,2,FALSE))*(1+HLOOKUP(H$5,Inputs!$C$6:$F$9,4,FALSE))</f>
        <v>182.26804498125276</v>
      </c>
      <c r="I215" s="59">
        <f>H215*(1-HLOOKUP(I$5,Inputs!$C$6:$F$9,2,FALSE))*(1+HLOOKUP(I$5,Inputs!$C$6:$F$9,4,FALSE))</f>
        <v>185.94926719715647</v>
      </c>
    </row>
    <row r="216" spans="2:9" ht="35.1" customHeight="1" thickTop="1" thickBot="1" x14ac:dyDescent="0.25">
      <c r="B216" s="254"/>
      <c r="C216" s="256" t="s">
        <v>258</v>
      </c>
      <c r="D216" s="13" t="s">
        <v>259</v>
      </c>
      <c r="E216" s="13" t="s">
        <v>260</v>
      </c>
      <c r="F216" s="13" t="s">
        <v>46</v>
      </c>
      <c r="G216" s="14">
        <v>44.398622542177002</v>
      </c>
      <c r="H216" s="14">
        <f>G216*(1-HLOOKUP(H$5,Inputs!$C$6:$F$9,2,FALSE))*(1+HLOOKUP(H$5,Inputs!$C$6:$F$9,4,FALSE))</f>
        <v>45.567011245313189</v>
      </c>
      <c r="I216" s="14">
        <f>H216*(1-HLOOKUP(I$5,Inputs!$C$6:$F$9,2,FALSE))*(1+HLOOKUP(I$5,Inputs!$C$6:$F$9,4,FALSE))</f>
        <v>46.487316799289118</v>
      </c>
    </row>
    <row r="217" spans="2:9" ht="35.1" customHeight="1" thickTop="1" thickBot="1" x14ac:dyDescent="0.25">
      <c r="B217" s="254"/>
      <c r="C217" s="257"/>
      <c r="D217" s="58" t="s">
        <v>261</v>
      </c>
      <c r="E217" s="58" t="s">
        <v>260</v>
      </c>
      <c r="F217" s="58" t="s">
        <v>46</v>
      </c>
      <c r="G217" s="59">
        <v>74.589685870857366</v>
      </c>
      <c r="H217" s="59">
        <f>G217*(1-HLOOKUP(H$5,Inputs!$C$6:$F$9,2,FALSE))*(1+HLOOKUP(H$5,Inputs!$C$6:$F$9,4,FALSE))</f>
        <v>76.552578892126164</v>
      </c>
      <c r="I217" s="59">
        <f>H217*(1-HLOOKUP(I$5,Inputs!$C$6:$F$9,2,FALSE))*(1+HLOOKUP(I$5,Inputs!$C$6:$F$9,4,FALSE))</f>
        <v>78.098692222805724</v>
      </c>
    </row>
    <row r="218" spans="2:9" ht="35.1" customHeight="1" thickTop="1" thickBot="1" x14ac:dyDescent="0.25">
      <c r="B218" s="254"/>
      <c r="C218" s="258"/>
      <c r="D218" s="13" t="s">
        <v>262</v>
      </c>
      <c r="E218" s="13" t="s">
        <v>260</v>
      </c>
      <c r="F218" s="13" t="s">
        <v>46</v>
      </c>
      <c r="G218" s="14">
        <v>213.11338820244961</v>
      </c>
      <c r="H218" s="14">
        <f>G218*(1-HLOOKUP(H$5,Inputs!$C$6:$F$9,2,FALSE))*(1+HLOOKUP(H$5,Inputs!$C$6:$F$9,4,FALSE))</f>
        <v>218.72165397750331</v>
      </c>
      <c r="I218" s="14">
        <f>H218*(1-HLOOKUP(I$5,Inputs!$C$6:$F$9,2,FALSE))*(1+HLOOKUP(I$5,Inputs!$C$6:$F$9,4,FALSE))</f>
        <v>223.13912063658776</v>
      </c>
    </row>
    <row r="219" spans="2:9" ht="35.1" customHeight="1" thickTop="1" thickBot="1" x14ac:dyDescent="0.25">
      <c r="B219" s="254"/>
      <c r="C219" s="60" t="s">
        <v>263</v>
      </c>
      <c r="D219" s="70" t="s">
        <v>264</v>
      </c>
      <c r="E219" s="70" t="s">
        <v>45</v>
      </c>
      <c r="F219" s="70" t="s">
        <v>51</v>
      </c>
      <c r="G219" s="59">
        <v>177.59449016870801</v>
      </c>
      <c r="H219" s="59">
        <f>G219*(1-HLOOKUP(H$5,Inputs!$C$6:$F$9,2,FALSE))*(1+HLOOKUP(H$5,Inputs!$C$6:$F$9,4,FALSE))</f>
        <v>182.26804498125276</v>
      </c>
      <c r="I219" s="59">
        <f>H219*(1-HLOOKUP(I$5,Inputs!$C$6:$F$9,2,FALSE))*(1+HLOOKUP(I$5,Inputs!$C$6:$F$9,4,FALSE))</f>
        <v>185.94926719715647</v>
      </c>
    </row>
    <row r="220" spans="2:9" ht="35.1" customHeight="1" thickTop="1" thickBot="1" x14ac:dyDescent="0.25">
      <c r="B220" s="254"/>
      <c r="C220" s="15" t="s">
        <v>265</v>
      </c>
      <c r="D220" s="23" t="s">
        <v>266</v>
      </c>
      <c r="E220" s="23" t="s">
        <v>45</v>
      </c>
      <c r="F220" s="23" t="s">
        <v>51</v>
      </c>
      <c r="G220" s="14">
        <v>177.59449016870801</v>
      </c>
      <c r="H220" s="14">
        <f>G220*(1-HLOOKUP(H$5,Inputs!$C$6:$F$9,2,FALSE))*(1+HLOOKUP(H$5,Inputs!$C$6:$F$9,4,FALSE))</f>
        <v>182.26804498125276</v>
      </c>
      <c r="I220" s="14">
        <f>H220*(1-HLOOKUP(I$5,Inputs!$C$6:$F$9,2,FALSE))*(1+HLOOKUP(I$5,Inputs!$C$6:$F$9,4,FALSE))</f>
        <v>185.94926719715647</v>
      </c>
    </row>
    <row r="221" spans="2:9" ht="35.1" customHeight="1" thickTop="1" thickBot="1" x14ac:dyDescent="0.25">
      <c r="B221" s="254"/>
      <c r="C221" s="250" t="s">
        <v>267</v>
      </c>
      <c r="D221" s="58" t="s">
        <v>268</v>
      </c>
      <c r="E221" s="58" t="s">
        <v>45</v>
      </c>
      <c r="F221" s="58" t="s">
        <v>51</v>
      </c>
      <c r="G221" s="59">
        <v>157.10951523720007</v>
      </c>
      <c r="H221" s="59">
        <f>G221*(1-HLOOKUP(H$5,Inputs!$C$6:$F$9,2,FALSE))*(1+HLOOKUP(H$5,Inputs!$C$6:$F$9,4,FALSE))</f>
        <v>161.2439899629411</v>
      </c>
      <c r="I221" s="59">
        <f>H221*(1-HLOOKUP(I$5,Inputs!$C$6:$F$9,2,FALSE))*(1+HLOOKUP(I$5,Inputs!$C$6:$F$9,4,FALSE))</f>
        <v>164.50059458660724</v>
      </c>
    </row>
    <row r="222" spans="2:9" ht="35.1" customHeight="1" thickTop="1" thickBot="1" x14ac:dyDescent="0.25">
      <c r="B222" s="254"/>
      <c r="C222" s="252"/>
      <c r="D222" s="13" t="s">
        <v>269</v>
      </c>
      <c r="E222" s="13" t="s">
        <v>45</v>
      </c>
      <c r="F222" s="13" t="s">
        <v>46</v>
      </c>
      <c r="G222" s="14">
        <v>2356.6427285580012</v>
      </c>
      <c r="H222" s="14">
        <f>G222*(1-HLOOKUP(H$5,Inputs!$C$6:$F$9,2,FALSE))*(1+HLOOKUP(H$5,Inputs!$C$6:$F$9,4,FALSE))</f>
        <v>2418.6598494441168</v>
      </c>
      <c r="I222" s="14">
        <f>H222*(1-HLOOKUP(I$5,Inputs!$C$6:$F$9,2,FALSE))*(1+HLOOKUP(I$5,Inputs!$C$6:$F$9,4,FALSE))</f>
        <v>2467.5089187991089</v>
      </c>
    </row>
    <row r="223" spans="2:9" ht="35.1" customHeight="1" thickTop="1" thickBot="1" x14ac:dyDescent="0.25">
      <c r="B223" s="254"/>
      <c r="C223" s="256" t="s">
        <v>270</v>
      </c>
      <c r="D223" s="58" t="s">
        <v>271</v>
      </c>
      <c r="E223" s="58" t="s">
        <v>94</v>
      </c>
      <c r="F223" s="58" t="s">
        <v>46</v>
      </c>
      <c r="G223" s="59">
        <v>355.18898033741601</v>
      </c>
      <c r="H223" s="59">
        <f>G223*(1-HLOOKUP(H$5,Inputs!$C$6:$F$9,2,FALSE))*(1+HLOOKUP(H$5,Inputs!$C$6:$F$9,4,FALSE))</f>
        <v>364.53608996250551</v>
      </c>
      <c r="I223" s="59">
        <f>H223*(1-HLOOKUP(I$5,Inputs!$C$6:$F$9,2,FALSE))*(1+HLOOKUP(I$5,Inputs!$C$6:$F$9,4,FALSE))</f>
        <v>371.89853439431295</v>
      </c>
    </row>
    <row r="224" spans="2:9" ht="35.1" customHeight="1" thickTop="1" thickBot="1" x14ac:dyDescent="0.25">
      <c r="B224" s="254"/>
      <c r="C224" s="257"/>
      <c r="D224" s="13" t="s">
        <v>272</v>
      </c>
      <c r="E224" s="13" t="s">
        <v>94</v>
      </c>
      <c r="F224" s="13" t="s">
        <v>46</v>
      </c>
      <c r="G224" s="14">
        <v>621.58071559047801</v>
      </c>
      <c r="H224" s="14">
        <f>G224*(1-HLOOKUP(H$5,Inputs!$C$6:$F$9,2,FALSE))*(1+HLOOKUP(H$5,Inputs!$C$6:$F$9,4,FALSE))</f>
        <v>637.93815743438461</v>
      </c>
      <c r="I224" s="14">
        <f>H224*(1-HLOOKUP(I$5,Inputs!$C$6:$F$9,2,FALSE))*(1+HLOOKUP(I$5,Inputs!$C$6:$F$9,4,FALSE))</f>
        <v>650.8224351900476</v>
      </c>
    </row>
    <row r="225" spans="2:9" ht="35.1" customHeight="1" thickTop="1" thickBot="1" x14ac:dyDescent="0.25">
      <c r="B225" s="254"/>
      <c r="C225" s="258"/>
      <c r="D225" s="58" t="s">
        <v>273</v>
      </c>
      <c r="E225" s="58" t="s">
        <v>94</v>
      </c>
      <c r="F225" s="58" t="s">
        <v>46</v>
      </c>
      <c r="G225" s="59">
        <v>799.17520575918604</v>
      </c>
      <c r="H225" s="59">
        <f>G225*(1-HLOOKUP(H$5,Inputs!$C$6:$F$9,2,FALSE))*(1+HLOOKUP(H$5,Inputs!$C$6:$F$9,4,FALSE))</f>
        <v>820.20620241563734</v>
      </c>
      <c r="I225" s="59">
        <f>H225*(1-HLOOKUP(I$5,Inputs!$C$6:$F$9,2,FALSE))*(1+HLOOKUP(I$5,Inputs!$C$6:$F$9,4,FALSE))</f>
        <v>836.77170238720407</v>
      </c>
    </row>
    <row r="226" spans="2:9" ht="35.1" customHeight="1" thickTop="1" thickBot="1" x14ac:dyDescent="0.25">
      <c r="B226" s="254"/>
      <c r="C226" s="250" t="s">
        <v>274</v>
      </c>
      <c r="D226" s="13" t="s">
        <v>36</v>
      </c>
      <c r="E226" s="13" t="s">
        <v>45</v>
      </c>
      <c r="F226" s="13" t="s">
        <v>51</v>
      </c>
      <c r="G226" s="14">
        <v>104.73967682480007</v>
      </c>
      <c r="H226" s="14">
        <f>G226*(1-HLOOKUP(H$5,Inputs!$C$6:$F$9,2,FALSE))*(1+HLOOKUP(H$5,Inputs!$C$6:$F$9,4,FALSE))</f>
        <v>107.49599330862743</v>
      </c>
      <c r="I226" s="14">
        <f>H226*(1-HLOOKUP(I$5,Inputs!$C$6:$F$9,2,FALSE))*(1+HLOOKUP(I$5,Inputs!$C$6:$F$9,4,FALSE))</f>
        <v>109.66706305773819</v>
      </c>
    </row>
    <row r="227" spans="2:9" ht="35.1" customHeight="1" thickTop="1" thickBot="1" x14ac:dyDescent="0.25">
      <c r="B227" s="254"/>
      <c r="C227" s="251"/>
      <c r="D227" s="58" t="s">
        <v>34</v>
      </c>
      <c r="E227" s="58" t="s">
        <v>45</v>
      </c>
      <c r="F227" s="58" t="s">
        <v>51</v>
      </c>
      <c r="G227" s="59">
        <v>151.41469220624091</v>
      </c>
      <c r="H227" s="59">
        <f>G227*(1-HLOOKUP(H$5,Inputs!$C$6:$F$9,2,FALSE))*(1+HLOOKUP(H$5,Inputs!$C$6:$F$9,4,FALSE))</f>
        <v>155.39930266785052</v>
      </c>
      <c r="I227" s="59">
        <f>H227*(1-HLOOKUP(I$5,Inputs!$C$6:$F$9,2,FALSE))*(1+HLOOKUP(I$5,Inputs!$C$6:$F$9,4,FALSE))</f>
        <v>158.5378636008746</v>
      </c>
    </row>
    <row r="228" spans="2:9" ht="35.1" customHeight="1" thickTop="1" thickBot="1" x14ac:dyDescent="0.25">
      <c r="B228" s="254"/>
      <c r="C228" s="251"/>
      <c r="D228" s="13" t="s">
        <v>32</v>
      </c>
      <c r="E228" s="13" t="s">
        <v>45</v>
      </c>
      <c r="F228" s="13" t="s">
        <v>51</v>
      </c>
      <c r="G228" s="14">
        <v>177.59449016870801</v>
      </c>
      <c r="H228" s="14">
        <f>G228*(1-HLOOKUP(H$5,Inputs!$C$6:$F$9,2,FALSE))*(1+HLOOKUP(H$5,Inputs!$C$6:$F$9,4,FALSE))</f>
        <v>182.26804498125276</v>
      </c>
      <c r="I228" s="14">
        <f>H228*(1-HLOOKUP(I$5,Inputs!$C$6:$F$9,2,FALSE))*(1+HLOOKUP(I$5,Inputs!$C$6:$F$9,4,FALSE))</f>
        <v>185.94926719715647</v>
      </c>
    </row>
    <row r="229" spans="2:9" ht="35.1" customHeight="1" thickTop="1" thickBot="1" x14ac:dyDescent="0.25">
      <c r="B229" s="254"/>
      <c r="C229" s="251"/>
      <c r="D229" s="58" t="s">
        <v>33</v>
      </c>
      <c r="E229" s="58" t="s">
        <v>45</v>
      </c>
      <c r="F229" s="58" t="s">
        <v>51</v>
      </c>
      <c r="G229" s="59">
        <v>196.38945466836657</v>
      </c>
      <c r="H229" s="59">
        <f>G229*(1-HLOOKUP(H$5,Inputs!$C$6:$F$9,2,FALSE))*(1+HLOOKUP(H$5,Inputs!$C$6:$F$9,4,FALSE))</f>
        <v>201.55761546055373</v>
      </c>
      <c r="I229" s="59">
        <f>H229*(1-HLOOKUP(I$5,Inputs!$C$6:$F$9,2,FALSE))*(1+HLOOKUP(I$5,Inputs!$C$6:$F$9,4,FALSE))</f>
        <v>205.62842431733543</v>
      </c>
    </row>
    <row r="230" spans="2:9" ht="35.1" customHeight="1" thickTop="1" thickBot="1" x14ac:dyDescent="0.25">
      <c r="B230" s="254"/>
      <c r="C230" s="251"/>
      <c r="D230" s="13" t="s">
        <v>148</v>
      </c>
      <c r="E230" s="13" t="s">
        <v>45</v>
      </c>
      <c r="F230" s="13" t="s">
        <v>46</v>
      </c>
      <c r="G230" s="20">
        <v>0.71961782154044762</v>
      </c>
      <c r="H230" s="20">
        <f>G230</f>
        <v>0.71961782154044762</v>
      </c>
      <c r="I230" s="20">
        <f>H230</f>
        <v>0.71961782154044762</v>
      </c>
    </row>
    <row r="231" spans="2:9" ht="35.1" customHeight="1" thickTop="1" thickBot="1" x14ac:dyDescent="0.25">
      <c r="B231" s="254"/>
      <c r="C231" s="252"/>
      <c r="D231" s="58" t="s">
        <v>220</v>
      </c>
      <c r="E231" s="58" t="s">
        <v>45</v>
      </c>
      <c r="F231" s="58" t="s">
        <v>46</v>
      </c>
      <c r="G231" s="64">
        <v>0.55889567721915312</v>
      </c>
      <c r="H231" s="64">
        <f>G231</f>
        <v>0.55889567721915312</v>
      </c>
      <c r="I231" s="64">
        <f>H231</f>
        <v>0.55889567721915312</v>
      </c>
    </row>
    <row r="232" spans="2:9" ht="35.1" customHeight="1" thickTop="1" thickBot="1" x14ac:dyDescent="0.25">
      <c r="B232" s="255"/>
      <c r="C232" s="15" t="s">
        <v>275</v>
      </c>
      <c r="D232" s="13" t="s">
        <v>276</v>
      </c>
      <c r="E232" s="13" t="s">
        <v>277</v>
      </c>
      <c r="F232" s="13" t="s">
        <v>46</v>
      </c>
      <c r="G232" s="14">
        <v>53.18</v>
      </c>
      <c r="H232" s="14">
        <f>G232*(1-HLOOKUP(H$5,Inputs!$C$6:$F$9,2,FALSE))*(1+HLOOKUP(H$5,Inputs!$C$6:$F$9,4,FALSE))</f>
        <v>54.579478354846636</v>
      </c>
      <c r="I232" s="14">
        <f>H232*(1-HLOOKUP(I$5,Inputs!$C$6:$F$9,2,FALSE))*(1+HLOOKUP(I$5,Inputs!$C$6:$F$9,4,FALSE))</f>
        <v>55.681806457795034</v>
      </c>
    </row>
    <row r="233" spans="2:9" ht="35.1" customHeight="1" thickTop="1" thickBot="1" x14ac:dyDescent="0.25">
      <c r="B233" s="247" t="s">
        <v>278</v>
      </c>
      <c r="C233" s="250" t="s">
        <v>279</v>
      </c>
      <c r="D233" s="58" t="s">
        <v>280</v>
      </c>
      <c r="E233" s="58" t="s">
        <v>281</v>
      </c>
      <c r="F233" s="58" t="s">
        <v>46</v>
      </c>
      <c r="G233" s="59">
        <v>234.06132356740963</v>
      </c>
      <c r="H233" s="59">
        <f>G233*(1-HLOOKUP(H$5,Inputs!$C$6:$F$9,2,FALSE))*(1+HLOOKUP(H$5,Inputs!$C$6:$F$9,4,FALSE))</f>
        <v>240.22085263922881</v>
      </c>
      <c r="I233" s="59">
        <f>H233*(1-HLOOKUP(I$5,Inputs!$C$6:$F$9,2,FALSE))*(1+HLOOKUP(I$5,Inputs!$C$6:$F$9,4,FALSE))</f>
        <v>245.07253324813541</v>
      </c>
    </row>
    <row r="234" spans="2:9" ht="35.1" customHeight="1" thickTop="1" thickBot="1" x14ac:dyDescent="0.25">
      <c r="B234" s="248"/>
      <c r="C234" s="251"/>
      <c r="D234" s="13" t="s">
        <v>282</v>
      </c>
      <c r="E234" s="13" t="s">
        <v>283</v>
      </c>
      <c r="F234" s="13" t="s">
        <v>46</v>
      </c>
      <c r="G234" s="14">
        <v>2267.7584223301883</v>
      </c>
      <c r="H234" s="14">
        <f>G234*(1-HLOOKUP(H$5,Inputs!$C$6:$F$9,2,FALSE))*(1+HLOOKUP(H$5,Inputs!$C$6:$F$9,4,FALSE))</f>
        <v>2327.4364747196628</v>
      </c>
      <c r="I234" s="14">
        <f>H234*(1-HLOOKUP(I$5,Inputs!$C$6:$F$9,2,FALSE))*(1+HLOOKUP(I$5,Inputs!$C$6:$F$9,4,FALSE))</f>
        <v>2374.4431283419358</v>
      </c>
    </row>
    <row r="235" spans="2:9" ht="35.1" customHeight="1" thickTop="1" thickBot="1" x14ac:dyDescent="0.25">
      <c r="B235" s="248"/>
      <c r="C235" s="251"/>
      <c r="D235" s="58" t="s">
        <v>284</v>
      </c>
      <c r="E235" s="58" t="s">
        <v>118</v>
      </c>
      <c r="F235" s="58" t="s">
        <v>51</v>
      </c>
      <c r="G235" s="59">
        <v>177.59449016870801</v>
      </c>
      <c r="H235" s="59">
        <f>G235*(1-HLOOKUP(H$5,Inputs!$C$6:$F$9,2,FALSE))*(1+HLOOKUP(H$5,Inputs!$C$6:$F$9,4,FALSE))</f>
        <v>182.26804498125276</v>
      </c>
      <c r="I235" s="59">
        <f>H235*(1-HLOOKUP(I$5,Inputs!$C$6:$F$9,2,FALSE))*(1+HLOOKUP(I$5,Inputs!$C$6:$F$9,4,FALSE))</f>
        <v>185.94926719715647</v>
      </c>
    </row>
    <row r="236" spans="2:9" ht="35.1" customHeight="1" thickTop="1" thickBot="1" x14ac:dyDescent="0.25">
      <c r="B236" s="248"/>
      <c r="C236" s="252"/>
      <c r="D236" s="13" t="s">
        <v>401</v>
      </c>
      <c r="E236" s="13" t="s">
        <v>118</v>
      </c>
      <c r="F236" s="13" t="s">
        <v>46</v>
      </c>
      <c r="G236" s="20">
        <v>0.55889999999999995</v>
      </c>
      <c r="H236" s="20">
        <f>G236</f>
        <v>0.55889999999999995</v>
      </c>
      <c r="I236" s="20">
        <f>H236</f>
        <v>0.55889999999999995</v>
      </c>
    </row>
    <row r="237" spans="2:9" ht="35.1" customHeight="1" thickTop="1" thickBot="1" x14ac:dyDescent="0.25">
      <c r="B237" s="248"/>
      <c r="C237" s="256" t="s">
        <v>285</v>
      </c>
      <c r="D237" s="58" t="s">
        <v>286</v>
      </c>
      <c r="E237" s="58" t="s">
        <v>118</v>
      </c>
      <c r="F237" s="58" t="s">
        <v>51</v>
      </c>
      <c r="G237" s="59">
        <v>177.59449016870801</v>
      </c>
      <c r="H237" s="59">
        <f>G237*(1-HLOOKUP(H$5,Inputs!$C$6:$F$9,2,FALSE))*(1+HLOOKUP(H$5,Inputs!$C$6:$F$9,4,FALSE))</f>
        <v>182.26804498125276</v>
      </c>
      <c r="I237" s="59">
        <f>H237*(1-HLOOKUP(I$5,Inputs!$C$6:$F$9,2,FALSE))*(1+HLOOKUP(I$5,Inputs!$C$6:$F$9,4,FALSE))</f>
        <v>185.94926719715647</v>
      </c>
    </row>
    <row r="238" spans="2:9" ht="35.1" customHeight="1" thickTop="1" thickBot="1" x14ac:dyDescent="0.25">
      <c r="B238" s="248"/>
      <c r="C238" s="259"/>
      <c r="D238" s="13" t="s">
        <v>287</v>
      </c>
      <c r="E238" s="13" t="s">
        <v>118</v>
      </c>
      <c r="F238" s="13" t="s">
        <v>51</v>
      </c>
      <c r="G238" s="14">
        <v>177.59449016870801</v>
      </c>
      <c r="H238" s="14">
        <f>G238*(1-HLOOKUP(H$5,Inputs!$C$6:$F$9,2,FALSE))*(1+HLOOKUP(H$5,Inputs!$C$6:$F$9,4,FALSE))</f>
        <v>182.26804498125276</v>
      </c>
      <c r="I238" s="14">
        <f>H238*(1-HLOOKUP(I$5,Inputs!$C$6:$F$9,2,FALSE))*(1+HLOOKUP(I$5,Inputs!$C$6:$F$9,4,FALSE))</f>
        <v>185.94926719715647</v>
      </c>
    </row>
    <row r="239" spans="2:9" ht="35.1" customHeight="1" thickTop="1" thickBot="1" x14ac:dyDescent="0.25">
      <c r="B239" s="248"/>
      <c r="C239" s="259"/>
      <c r="D239" s="58" t="s">
        <v>402</v>
      </c>
      <c r="E239" s="58" t="s">
        <v>118</v>
      </c>
      <c r="F239" s="58" t="s">
        <v>46</v>
      </c>
      <c r="G239" s="64">
        <v>0.55889999999999995</v>
      </c>
      <c r="H239" s="64">
        <f>G239</f>
        <v>0.55889999999999995</v>
      </c>
      <c r="I239" s="64">
        <f>H239</f>
        <v>0.55889999999999995</v>
      </c>
    </row>
    <row r="240" spans="2:9" ht="35.1" customHeight="1" thickTop="1" thickBot="1" x14ac:dyDescent="0.25">
      <c r="B240" s="248"/>
      <c r="C240" s="260"/>
      <c r="D240" s="13" t="s">
        <v>288</v>
      </c>
      <c r="E240" s="13" t="s">
        <v>118</v>
      </c>
      <c r="F240" s="13" t="s">
        <v>46</v>
      </c>
      <c r="G240" s="20">
        <v>0.71960000000000002</v>
      </c>
      <c r="H240" s="20">
        <f>G240</f>
        <v>0.71960000000000002</v>
      </c>
      <c r="I240" s="20">
        <f>H240</f>
        <v>0.71960000000000002</v>
      </c>
    </row>
    <row r="241" spans="2:9" ht="35.1" customHeight="1" thickTop="1" thickBot="1" x14ac:dyDescent="0.25">
      <c r="B241" s="249"/>
      <c r="C241" s="60" t="s">
        <v>289</v>
      </c>
      <c r="D241" s="58" t="s">
        <v>403</v>
      </c>
      <c r="E241" s="58" t="s">
        <v>281</v>
      </c>
      <c r="F241" s="58" t="s">
        <v>46</v>
      </c>
      <c r="G241" s="59">
        <v>296.90512966228971</v>
      </c>
      <c r="H241" s="59">
        <f>G241*(1-HLOOKUP(H$5,Inputs!$C$6:$F$9,2,FALSE))*(1+HLOOKUP(H$5,Inputs!$C$6:$F$9,4,FALSE))</f>
        <v>304.71844862440531</v>
      </c>
      <c r="I241" s="59">
        <f>H241*(1-HLOOKUP(I$5,Inputs!$C$6:$F$9,2,FALSE))*(1+HLOOKUP(I$5,Inputs!$C$6:$F$9,4,FALSE))</f>
        <v>310.87277108277834</v>
      </c>
    </row>
    <row r="242" spans="2:9" ht="35.1" customHeight="1" thickTop="1" thickBot="1" x14ac:dyDescent="0.25">
      <c r="B242" s="253" t="s">
        <v>290</v>
      </c>
      <c r="C242" s="256" t="s">
        <v>291</v>
      </c>
      <c r="D242" s="13" t="s">
        <v>395</v>
      </c>
      <c r="E242" s="13" t="s">
        <v>292</v>
      </c>
      <c r="F242" s="13" t="s">
        <v>293</v>
      </c>
      <c r="G242" s="14">
        <v>73.295880332448277</v>
      </c>
      <c r="H242" s="14">
        <f>G242*(1-HLOOKUP(H$5,Inputs!$C$6:$F$9,2,FALSE))*(1+HLOOKUP(H$5,Inputs!$C$6:$F$9,4,FALSE))</f>
        <v>75.224725725917438</v>
      </c>
      <c r="I242" s="14">
        <f>H242*(1-HLOOKUP(I$5,Inputs!$C$6:$F$9,2,FALSE))*(1+HLOOKUP(I$5,Inputs!$C$6:$F$9,4,FALSE))</f>
        <v>76.744020737591001</v>
      </c>
    </row>
    <row r="243" spans="2:9" ht="35.1" customHeight="1" thickTop="1" thickBot="1" x14ac:dyDescent="0.25">
      <c r="B243" s="254"/>
      <c r="C243" s="259"/>
      <c r="D243" s="58" t="s">
        <v>396</v>
      </c>
      <c r="E243" s="71" t="s">
        <v>292</v>
      </c>
      <c r="F243" s="72" t="s">
        <v>293</v>
      </c>
      <c r="G243" s="59">
        <v>97.773375512707972</v>
      </c>
      <c r="H243" s="59">
        <f>G243*(1-HLOOKUP(H$5,Inputs!$C$6:$F$9,2,FALSE))*(1+HLOOKUP(H$5,Inputs!$C$6:$F$9,4,FALSE))</f>
        <v>100.34636766596721</v>
      </c>
      <c r="I243" s="59">
        <f>H243*(1-HLOOKUP(I$5,Inputs!$C$6:$F$9,2,FALSE))*(1+HLOOKUP(I$5,Inputs!$C$6:$F$9,4,FALSE))</f>
        <v>102.37303821030314</v>
      </c>
    </row>
    <row r="244" spans="2:9" ht="35.1" customHeight="1" thickTop="1" thickBot="1" x14ac:dyDescent="0.25">
      <c r="B244" s="254"/>
      <c r="C244" s="259"/>
      <c r="D244" s="24" t="s">
        <v>397</v>
      </c>
      <c r="E244" s="25" t="s">
        <v>292</v>
      </c>
      <c r="F244" s="26" t="s">
        <v>293</v>
      </c>
      <c r="G244" s="14">
        <v>156.08269091478277</v>
      </c>
      <c r="H244" s="14">
        <f>G244*(1-HLOOKUP(H$5,Inputs!$C$6:$F$9,2,FALSE))*(1+HLOOKUP(H$5,Inputs!$C$6:$F$9,4,FALSE))</f>
        <v>160.19014385764581</v>
      </c>
      <c r="I244" s="14">
        <f>H244*(1-HLOOKUP(I$5,Inputs!$C$6:$F$9,2,FALSE))*(1+HLOOKUP(I$5,Inputs!$C$6:$F$9,4,FALSE))</f>
        <v>163.42546421453133</v>
      </c>
    </row>
    <row r="245" spans="2:9" ht="35.1" customHeight="1" thickTop="1" thickBot="1" x14ac:dyDescent="0.25">
      <c r="B245" s="254"/>
      <c r="C245" s="260"/>
      <c r="D245" s="73" t="s">
        <v>294</v>
      </c>
      <c r="E245" s="74"/>
      <c r="F245" s="58" t="s">
        <v>46</v>
      </c>
      <c r="G245" s="59">
        <v>200</v>
      </c>
      <c r="H245" s="59">
        <f>G245*(1-HLOOKUP(H$5,Inputs!$C$6:$F$9,2,FALSE))*(1+HLOOKUP(H$5,Inputs!$C$6:$F$9,4,FALSE))</f>
        <v>205.26317546012271</v>
      </c>
      <c r="I245" s="59">
        <f>H245*(1-HLOOKUP(I$5,Inputs!$C$6:$F$9,2,FALSE))*(1+HLOOKUP(I$5,Inputs!$C$6:$F$9,4,FALSE))</f>
        <v>209.40882458742018</v>
      </c>
    </row>
    <row r="246" spans="2:9" ht="35.1" customHeight="1" thickTop="1" thickBot="1" x14ac:dyDescent="0.25">
      <c r="B246" s="255"/>
      <c r="C246" s="60" t="s">
        <v>295</v>
      </c>
      <c r="D246" s="13" t="s">
        <v>296</v>
      </c>
      <c r="E246" s="13" t="s">
        <v>292</v>
      </c>
      <c r="F246" s="13" t="s">
        <v>46</v>
      </c>
      <c r="G246" s="14">
        <v>506.56</v>
      </c>
      <c r="H246" s="14">
        <f>G246*(1-HLOOKUP(H$5,Inputs!$C$6:$F$9,2,FALSE))*(1+HLOOKUP(H$5,Inputs!$C$6:$F$9,4,FALSE))</f>
        <v>519.89057080539885</v>
      </c>
      <c r="I246" s="14">
        <f>H246*(1-HLOOKUP(I$5,Inputs!$C$6:$F$9,2,FALSE))*(1+HLOOKUP(I$5,Inputs!$C$6:$F$9,4,FALSE))</f>
        <v>530.39067091501795</v>
      </c>
    </row>
    <row r="247" spans="2:9" ht="35.1" customHeight="1" thickTop="1" thickBot="1" x14ac:dyDescent="0.25">
      <c r="B247" s="21" t="s">
        <v>297</v>
      </c>
      <c r="C247" s="22" t="s">
        <v>298</v>
      </c>
      <c r="D247" s="22" t="s">
        <v>299</v>
      </c>
      <c r="E247" s="22" t="s">
        <v>45</v>
      </c>
      <c r="F247" s="22" t="s">
        <v>46</v>
      </c>
      <c r="G247" s="14">
        <v>93.877109167869364</v>
      </c>
      <c r="H247" s="14">
        <f>G247*(1-HLOOKUP(H$5,Inputs!$C$6:$F$9,2,FALSE))*(1+HLOOKUP(H$5,Inputs!$C$6:$F$9,4,FALSE))</f>
        <v>96.347567654067319</v>
      </c>
      <c r="I247" s="14">
        <f>H247*(1-HLOOKUP(I$5,Inputs!$C$6:$F$9,2,FALSE))*(1+HLOOKUP(I$5,Inputs!$C$6:$F$9,4,FALSE))</f>
        <v>98.293475432542266</v>
      </c>
    </row>
    <row r="248" spans="2:9" ht="35.1" customHeight="1" thickTop="1" thickBot="1" x14ac:dyDescent="0.25">
      <c r="B248" s="253" t="s">
        <v>300</v>
      </c>
      <c r="C248" s="250" t="s">
        <v>301</v>
      </c>
      <c r="D248" s="58" t="s">
        <v>302</v>
      </c>
      <c r="E248" s="58" t="s">
        <v>303</v>
      </c>
      <c r="F248" s="58" t="s">
        <v>46</v>
      </c>
      <c r="G248" s="59">
        <v>527.33241867684978</v>
      </c>
      <c r="H248" s="59">
        <f>G248*(1-HLOOKUP(H$5,Inputs!$C$6:$F$9,2,FALSE))*(1+HLOOKUP(H$5,Inputs!$C$6:$F$9,4,FALSE))</f>
        <v>541.20963390338557</v>
      </c>
      <c r="I248" s="59">
        <f>H248*(1-HLOOKUP(I$5,Inputs!$C$6:$F$9,2,FALSE))*(1+HLOOKUP(I$5,Inputs!$C$6:$F$9,4,FALSE))</f>
        <v>552.14030980980226</v>
      </c>
    </row>
    <row r="249" spans="2:9" ht="35.1" customHeight="1" thickTop="1" thickBot="1" x14ac:dyDescent="0.25">
      <c r="B249" s="254"/>
      <c r="C249" s="252"/>
      <c r="D249" s="13" t="s">
        <v>304</v>
      </c>
      <c r="E249" s="13" t="s">
        <v>303</v>
      </c>
      <c r="F249" s="13" t="s">
        <v>46</v>
      </c>
      <c r="G249" s="14">
        <v>125.68761218976007</v>
      </c>
      <c r="H249" s="14">
        <f>G249*(1-HLOOKUP(H$5,Inputs!$C$6:$F$9,2,FALSE))*(1+HLOOKUP(H$5,Inputs!$C$6:$F$9,4,FALSE))</f>
        <v>128.99519197035289</v>
      </c>
      <c r="I249" s="14">
        <f>H249*(1-HLOOKUP(I$5,Inputs!$C$6:$F$9,2,FALSE))*(1+HLOOKUP(I$5,Inputs!$C$6:$F$9,4,FALSE))</f>
        <v>131.6004756692858</v>
      </c>
    </row>
    <row r="250" spans="2:9" ht="35.1" customHeight="1" thickTop="1" thickBot="1" x14ac:dyDescent="0.25">
      <c r="B250" s="254"/>
      <c r="C250" s="256" t="s">
        <v>305</v>
      </c>
      <c r="D250" s="58" t="s">
        <v>306</v>
      </c>
      <c r="E250" s="58" t="s">
        <v>303</v>
      </c>
      <c r="F250" s="58" t="s">
        <v>46</v>
      </c>
      <c r="G250" s="59">
        <v>379.68132848990024</v>
      </c>
      <c r="H250" s="59">
        <f>G250*(1-HLOOKUP(H$5,Inputs!$C$6:$F$9,2,FALSE))*(1+HLOOKUP(H$5,Inputs!$C$6:$F$9,4,FALSE))</f>
        <v>389.67297574377443</v>
      </c>
      <c r="I250" s="59">
        <f>H250*(1-HLOOKUP(I$5,Inputs!$C$6:$F$9,2,FALSE))*(1+HLOOKUP(I$5,Inputs!$C$6:$F$9,4,FALSE))</f>
        <v>397.54310358430092</v>
      </c>
    </row>
    <row r="251" spans="2:9" ht="35.1" customHeight="1" thickTop="1" thickBot="1" x14ac:dyDescent="0.25">
      <c r="B251" s="255"/>
      <c r="C251" s="258"/>
      <c r="D251" s="13" t="s">
        <v>307</v>
      </c>
      <c r="E251" s="13" t="s">
        <v>303</v>
      </c>
      <c r="F251" s="13" t="s">
        <v>46</v>
      </c>
      <c r="G251" s="14">
        <v>52.369838412400036</v>
      </c>
      <c r="H251" s="14">
        <f>G251*(1-HLOOKUP(H$5,Inputs!$C$6:$F$9,2,FALSE))*(1+HLOOKUP(H$5,Inputs!$C$6:$F$9,4,FALSE))</f>
        <v>53.747996654313717</v>
      </c>
      <c r="I251" s="14">
        <f>H251*(1-HLOOKUP(I$5,Inputs!$C$6:$F$9,2,FALSE))*(1+HLOOKUP(I$5,Inputs!$C$6:$F$9,4,FALSE))</f>
        <v>54.833531528869095</v>
      </c>
    </row>
    <row r="252" spans="2:9" ht="35.1" customHeight="1" thickTop="1" thickBot="1" x14ac:dyDescent="0.25">
      <c r="B252" s="247" t="s">
        <v>308</v>
      </c>
      <c r="C252" s="250" t="s">
        <v>309</v>
      </c>
      <c r="D252" s="58" t="s">
        <v>36</v>
      </c>
      <c r="E252" s="58" t="s">
        <v>45</v>
      </c>
      <c r="F252" s="58" t="s">
        <v>51</v>
      </c>
      <c r="G252" s="59">
        <v>104.73967682480007</v>
      </c>
      <c r="H252" s="59">
        <f>G252*(1-HLOOKUP(H$5,Inputs!$C$6:$F$9,2,FALSE))*(1+HLOOKUP(H$5,Inputs!$C$6:$F$9,4,FALSE))</f>
        <v>107.49599330862743</v>
      </c>
      <c r="I252" s="59">
        <f>H252*(1-HLOOKUP(I$5,Inputs!$C$6:$F$9,2,FALSE))*(1+HLOOKUP(I$5,Inputs!$C$6:$F$9,4,FALSE))</f>
        <v>109.66706305773819</v>
      </c>
    </row>
    <row r="253" spans="2:9" ht="35.1" customHeight="1" thickTop="1" thickBot="1" x14ac:dyDescent="0.25">
      <c r="B253" s="248"/>
      <c r="C253" s="251"/>
      <c r="D253" s="13" t="s">
        <v>31</v>
      </c>
      <c r="E253" s="13" t="s">
        <v>45</v>
      </c>
      <c r="F253" s="13" t="s">
        <v>51</v>
      </c>
      <c r="G253" s="14">
        <v>104.73967682480007</v>
      </c>
      <c r="H253" s="14">
        <f>G253*(1-HLOOKUP(H$5,Inputs!$C$6:$F$9,2,FALSE))*(1+HLOOKUP(H$5,Inputs!$C$6:$F$9,4,FALSE))</f>
        <v>107.49599330862743</v>
      </c>
      <c r="I253" s="14">
        <f>H253*(1-HLOOKUP(I$5,Inputs!$C$6:$F$9,2,FALSE))*(1+HLOOKUP(I$5,Inputs!$C$6:$F$9,4,FALSE))</f>
        <v>109.66706305773819</v>
      </c>
    </row>
    <row r="254" spans="2:9" ht="35.1" customHeight="1" thickTop="1" thickBot="1" x14ac:dyDescent="0.25">
      <c r="B254" s="248"/>
      <c r="C254" s="251"/>
      <c r="D254" s="58" t="s">
        <v>34</v>
      </c>
      <c r="E254" s="58" t="s">
        <v>45</v>
      </c>
      <c r="F254" s="58" t="s">
        <v>51</v>
      </c>
      <c r="G254" s="59">
        <v>151.41469220624091</v>
      </c>
      <c r="H254" s="59">
        <f>G254*(1-HLOOKUP(H$5,Inputs!$C$6:$F$9,2,FALSE))*(1+HLOOKUP(H$5,Inputs!$C$6:$F$9,4,FALSE))</f>
        <v>155.39930266785052</v>
      </c>
      <c r="I254" s="59">
        <f>H254*(1-HLOOKUP(I$5,Inputs!$C$6:$F$9,2,FALSE))*(1+HLOOKUP(I$5,Inputs!$C$6:$F$9,4,FALSE))</f>
        <v>158.5378636008746</v>
      </c>
    </row>
    <row r="255" spans="2:9" ht="35.1" customHeight="1" thickTop="1" thickBot="1" x14ac:dyDescent="0.25">
      <c r="B255" s="248"/>
      <c r="C255" s="251"/>
      <c r="D255" s="13" t="s">
        <v>146</v>
      </c>
      <c r="E255" s="13" t="s">
        <v>45</v>
      </c>
      <c r="F255" s="13" t="s">
        <v>51</v>
      </c>
      <c r="G255" s="14">
        <v>157.10951523720007</v>
      </c>
      <c r="H255" s="14">
        <f>G255*(1-HLOOKUP(H$5,Inputs!$C$6:$F$9,2,FALSE))*(1+HLOOKUP(H$5,Inputs!$C$6:$F$9,4,FALSE))</f>
        <v>161.2439899629411</v>
      </c>
      <c r="I255" s="14">
        <f>H255*(1-HLOOKUP(I$5,Inputs!$C$6:$F$9,2,FALSE))*(1+HLOOKUP(I$5,Inputs!$C$6:$F$9,4,FALSE))</f>
        <v>164.50059458660724</v>
      </c>
    </row>
    <row r="256" spans="2:9" ht="35.1" customHeight="1" thickTop="1" thickBot="1" x14ac:dyDescent="0.25">
      <c r="B256" s="248"/>
      <c r="C256" s="251"/>
      <c r="D256" s="58" t="s">
        <v>32</v>
      </c>
      <c r="E256" s="58" t="s">
        <v>45</v>
      </c>
      <c r="F256" s="58" t="s">
        <v>51</v>
      </c>
      <c r="G256" s="59">
        <v>177.59449016870801</v>
      </c>
      <c r="H256" s="59">
        <f>G256*(1-HLOOKUP(H$5,Inputs!$C$6:$F$9,2,FALSE))*(1+HLOOKUP(H$5,Inputs!$C$6:$F$9,4,FALSE))</f>
        <v>182.26804498125276</v>
      </c>
      <c r="I256" s="59">
        <f>H256*(1-HLOOKUP(I$5,Inputs!$C$6:$F$9,2,FALSE))*(1+HLOOKUP(I$5,Inputs!$C$6:$F$9,4,FALSE))</f>
        <v>185.94926719715647</v>
      </c>
    </row>
    <row r="257" spans="2:9" ht="35.1" customHeight="1" thickTop="1" thickBot="1" x14ac:dyDescent="0.25">
      <c r="B257" s="248"/>
      <c r="C257" s="251"/>
      <c r="D257" s="13" t="s">
        <v>147</v>
      </c>
      <c r="E257" s="13" t="s">
        <v>45</v>
      </c>
      <c r="F257" s="13" t="s">
        <v>51</v>
      </c>
      <c r="G257" s="14">
        <v>196.38945466836657</v>
      </c>
      <c r="H257" s="14">
        <f>G257*(1-HLOOKUP(H$5,Inputs!$C$6:$F$9,2,FALSE))*(1+HLOOKUP(H$5,Inputs!$C$6:$F$9,4,FALSE))</f>
        <v>201.55761546055373</v>
      </c>
      <c r="I257" s="14">
        <f>H257*(1-HLOOKUP(I$5,Inputs!$C$6:$F$9,2,FALSE))*(1+HLOOKUP(I$5,Inputs!$C$6:$F$9,4,FALSE))</f>
        <v>205.62842431733543</v>
      </c>
    </row>
    <row r="258" spans="2:9" ht="35.1" customHeight="1" thickTop="1" thickBot="1" x14ac:dyDescent="0.25">
      <c r="B258" s="248"/>
      <c r="C258" s="251"/>
      <c r="D258" s="58" t="s">
        <v>148</v>
      </c>
      <c r="E258" s="58" t="s">
        <v>45</v>
      </c>
      <c r="F258" s="58" t="s">
        <v>46</v>
      </c>
      <c r="G258" s="64">
        <v>0.71961782154044762</v>
      </c>
      <c r="H258" s="64">
        <f>G258</f>
        <v>0.71961782154044762</v>
      </c>
      <c r="I258" s="64">
        <f>H258</f>
        <v>0.71961782154044762</v>
      </c>
    </row>
    <row r="259" spans="2:9" ht="35.1" customHeight="1" thickTop="1" thickBot="1" x14ac:dyDescent="0.25">
      <c r="B259" s="248"/>
      <c r="C259" s="251"/>
      <c r="D259" s="13" t="s">
        <v>149</v>
      </c>
      <c r="E259" s="13" t="s">
        <v>45</v>
      </c>
      <c r="F259" s="13" t="s">
        <v>46</v>
      </c>
      <c r="G259" s="20">
        <v>0.55889567721915312</v>
      </c>
      <c r="H259" s="20">
        <f>G259</f>
        <v>0.55889567721915312</v>
      </c>
      <c r="I259" s="20">
        <f>H259</f>
        <v>0.55889567721915312</v>
      </c>
    </row>
    <row r="260" spans="2:9" ht="35.1" customHeight="1" thickTop="1" thickBot="1" x14ac:dyDescent="0.25">
      <c r="B260" s="249"/>
      <c r="C260" s="252"/>
      <c r="D260" s="65" t="s">
        <v>150</v>
      </c>
      <c r="E260" s="66"/>
      <c r="F260" s="66"/>
      <c r="G260" s="66"/>
      <c r="H260" s="66"/>
      <c r="I260" s="66"/>
    </row>
    <row r="261" spans="2:9" ht="35.1" customHeight="1" thickTop="1" thickBot="1" x14ac:dyDescent="0.25">
      <c r="B261" s="253" t="s">
        <v>310</v>
      </c>
      <c r="C261" s="256" t="s">
        <v>311</v>
      </c>
      <c r="D261" s="13" t="s">
        <v>312</v>
      </c>
      <c r="E261" s="13" t="s">
        <v>45</v>
      </c>
      <c r="F261" s="13" t="s">
        <v>51</v>
      </c>
      <c r="G261" s="14">
        <v>157.10951523720007</v>
      </c>
      <c r="H261" s="14">
        <f>G261*(1-HLOOKUP(H$5,Inputs!$C$6:$F$9,2,FALSE))*(1+HLOOKUP(H$5,Inputs!$C$6:$F$9,4,FALSE))</f>
        <v>161.2439899629411</v>
      </c>
      <c r="I261" s="14">
        <f>H261*(1-HLOOKUP(I$5,Inputs!$C$6:$F$9,2,FALSE))*(1+HLOOKUP(I$5,Inputs!$C$6:$F$9,4,FALSE))</f>
        <v>164.50059458660724</v>
      </c>
    </row>
    <row r="262" spans="2:9" ht="35.1" customHeight="1" thickTop="1" thickBot="1" x14ac:dyDescent="0.25">
      <c r="B262" s="254"/>
      <c r="C262" s="257"/>
      <c r="D262" s="58" t="s">
        <v>34</v>
      </c>
      <c r="E262" s="58" t="s">
        <v>45</v>
      </c>
      <c r="F262" s="58" t="s">
        <v>51</v>
      </c>
      <c r="G262" s="59">
        <v>151.41469220624091</v>
      </c>
      <c r="H262" s="59">
        <f>G262*(1-HLOOKUP(H$5,Inputs!$C$6:$F$9,2,FALSE))*(1+HLOOKUP(H$5,Inputs!$C$6:$F$9,4,FALSE))</f>
        <v>155.39930266785052</v>
      </c>
      <c r="I262" s="59">
        <f>H262*(1-HLOOKUP(I$5,Inputs!$C$6:$F$9,2,FALSE))*(1+HLOOKUP(I$5,Inputs!$C$6:$F$9,4,FALSE))</f>
        <v>158.5378636008746</v>
      </c>
    </row>
    <row r="263" spans="2:9" ht="35.1" customHeight="1" thickTop="1" thickBot="1" x14ac:dyDescent="0.25">
      <c r="B263" s="254"/>
      <c r="C263" s="257"/>
      <c r="D263" s="13" t="s">
        <v>313</v>
      </c>
      <c r="E263" s="13" t="s">
        <v>45</v>
      </c>
      <c r="F263" s="13" t="s">
        <v>51</v>
      </c>
      <c r="G263" s="14">
        <v>177.59449016870801</v>
      </c>
      <c r="H263" s="14">
        <f>G263*(1-HLOOKUP(H$5,Inputs!$C$6:$F$9,2,FALSE))*(1+HLOOKUP(H$5,Inputs!$C$6:$F$9,4,FALSE))</f>
        <v>182.26804498125276</v>
      </c>
      <c r="I263" s="14">
        <f>H263*(1-HLOOKUP(I$5,Inputs!$C$6:$F$9,2,FALSE))*(1+HLOOKUP(I$5,Inputs!$C$6:$F$9,4,FALSE))</f>
        <v>185.94926719715647</v>
      </c>
    </row>
    <row r="264" spans="2:9" ht="35.1" customHeight="1" thickTop="1" thickBot="1" x14ac:dyDescent="0.25">
      <c r="B264" s="254"/>
      <c r="C264" s="257"/>
      <c r="D264" s="58" t="s">
        <v>147</v>
      </c>
      <c r="E264" s="58" t="s">
        <v>45</v>
      </c>
      <c r="F264" s="58" t="s">
        <v>51</v>
      </c>
      <c r="G264" s="59">
        <v>196.38945466836657</v>
      </c>
      <c r="H264" s="59">
        <f>G264*(1-HLOOKUP(H$5,Inputs!$C$6:$F$9,2,FALSE))*(1+HLOOKUP(H$5,Inputs!$C$6:$F$9,4,FALSE))</f>
        <v>201.55761546055373</v>
      </c>
      <c r="I264" s="59">
        <f>H264*(1-HLOOKUP(I$5,Inputs!$C$6:$F$9,2,FALSE))*(1+HLOOKUP(I$5,Inputs!$C$6:$F$9,4,FALSE))</f>
        <v>205.62842431733543</v>
      </c>
    </row>
    <row r="265" spans="2:9" ht="35.1" customHeight="1" thickTop="1" thickBot="1" x14ac:dyDescent="0.25">
      <c r="B265" s="254"/>
      <c r="C265" s="257"/>
      <c r="D265" s="13" t="s">
        <v>148</v>
      </c>
      <c r="E265" s="13" t="s">
        <v>201</v>
      </c>
      <c r="F265" s="13" t="s">
        <v>314</v>
      </c>
      <c r="G265" s="20">
        <v>0.71961782154044762</v>
      </c>
      <c r="H265" s="20">
        <f>G265</f>
        <v>0.71961782154044762</v>
      </c>
      <c r="I265" s="20">
        <f>H265</f>
        <v>0.71961782154044762</v>
      </c>
    </row>
    <row r="266" spans="2:9" ht="35.1" customHeight="1" thickTop="1" thickBot="1" x14ac:dyDescent="0.25">
      <c r="B266" s="254"/>
      <c r="C266" s="257"/>
      <c r="D266" s="58" t="s">
        <v>202</v>
      </c>
      <c r="E266" s="58" t="s">
        <v>45</v>
      </c>
      <c r="F266" s="58" t="s">
        <v>314</v>
      </c>
      <c r="G266" s="64">
        <v>0.55889567721915312</v>
      </c>
      <c r="H266" s="64">
        <f>G266</f>
        <v>0.55889567721915312</v>
      </c>
      <c r="I266" s="64">
        <f>H266</f>
        <v>0.55889567721915312</v>
      </c>
    </row>
    <row r="267" spans="2:9" ht="35.1" customHeight="1" thickTop="1" thickBot="1" x14ac:dyDescent="0.25">
      <c r="B267" s="255"/>
      <c r="C267" s="258"/>
      <c r="D267" s="31" t="s">
        <v>150</v>
      </c>
      <c r="E267" s="28"/>
      <c r="F267" s="28"/>
      <c r="G267" s="28"/>
      <c r="H267" s="28"/>
      <c r="I267" s="28"/>
    </row>
    <row r="268" spans="2:9" ht="12.75" thickTop="1" x14ac:dyDescent="0.2"/>
  </sheetData>
  <autoFilter ref="B5:J267" xr:uid="{CAE377E8-585A-4049-9D31-5FCFCBEDB394}"/>
  <mergeCells count="58">
    <mergeCell ref="B2:F2"/>
    <mergeCell ref="B6:B50"/>
    <mergeCell ref="C6:C13"/>
    <mergeCell ref="C14:C25"/>
    <mergeCell ref="C26:C30"/>
    <mergeCell ref="C31:C35"/>
    <mergeCell ref="C36:C45"/>
    <mergeCell ref="C46:C50"/>
    <mergeCell ref="B51:B64"/>
    <mergeCell ref="C51:C52"/>
    <mergeCell ref="C53:C54"/>
    <mergeCell ref="C56:C58"/>
    <mergeCell ref="C59:C60"/>
    <mergeCell ref="C63:C64"/>
    <mergeCell ref="B65:B91"/>
    <mergeCell ref="C65:C74"/>
    <mergeCell ref="C75:C82"/>
    <mergeCell ref="C84:C91"/>
    <mergeCell ref="B92:B120"/>
    <mergeCell ref="C92:C102"/>
    <mergeCell ref="C105:C111"/>
    <mergeCell ref="C112:C120"/>
    <mergeCell ref="B121:B123"/>
    <mergeCell ref="B124:B135"/>
    <mergeCell ref="C125:C127"/>
    <mergeCell ref="C130:C132"/>
    <mergeCell ref="C133:C135"/>
    <mergeCell ref="B137:B154"/>
    <mergeCell ref="C137:C138"/>
    <mergeCell ref="C139:C140"/>
    <mergeCell ref="C141:C142"/>
    <mergeCell ref="C144:C145"/>
    <mergeCell ref="C146:C153"/>
    <mergeCell ref="B155:B177"/>
    <mergeCell ref="C155:C156"/>
    <mergeCell ref="C158:C159"/>
    <mergeCell ref="C160:C168"/>
    <mergeCell ref="C169:C177"/>
    <mergeCell ref="B179:B185"/>
    <mergeCell ref="C179:C185"/>
    <mergeCell ref="B187:B232"/>
    <mergeCell ref="C187:C215"/>
    <mergeCell ref="C216:C218"/>
    <mergeCell ref="C221:C222"/>
    <mergeCell ref="C223:C225"/>
    <mergeCell ref="C226:C231"/>
    <mergeCell ref="B252:B260"/>
    <mergeCell ref="C252:C260"/>
    <mergeCell ref="B261:B267"/>
    <mergeCell ref="C261:C267"/>
    <mergeCell ref="B233:B241"/>
    <mergeCell ref="C233:C236"/>
    <mergeCell ref="C237:C240"/>
    <mergeCell ref="B242:B246"/>
    <mergeCell ref="C242:C245"/>
    <mergeCell ref="B248:B251"/>
    <mergeCell ref="C248:C249"/>
    <mergeCell ref="C250:C251"/>
  </mergeCells>
  <phoneticPr fontId="16" type="noConversion"/>
  <pageMargins left="0.70866141732283472" right="0.70866141732283472" top="0.74803149606299213" bottom="0.74803149606299213" header="0.31496062992125984" footer="0.31496062992125984"/>
  <pageSetup paperSize="9" scale="59" fitToHeight="0" orientation="portrait" horizontalDpi="1200" verticalDpi="1200" r:id="rId1"/>
  <headerFoot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6C7B-17CF-41DB-9F16-3986DB5BC13E}">
  <sheetPr>
    <tabColor theme="9" tint="0.79998168889431442"/>
  </sheetPr>
  <dimension ref="A1:L28"/>
  <sheetViews>
    <sheetView workbookViewId="0">
      <selection activeCell="D28" sqref="D28:I28"/>
    </sheetView>
  </sheetViews>
  <sheetFormatPr defaultRowHeight="15" x14ac:dyDescent="0.25"/>
  <cols>
    <col min="1" max="1" width="9.140625" style="90"/>
    <col min="2" max="2" width="36.7109375" style="90" customWidth="1"/>
    <col min="3" max="3" width="11.42578125" style="90" customWidth="1"/>
    <col min="4" max="4" width="11.7109375" style="90" customWidth="1"/>
    <col min="5" max="5" width="12.85546875" style="90" customWidth="1"/>
    <col min="6" max="6" width="15.28515625" style="90" customWidth="1"/>
    <col min="7" max="7" width="10.5703125" style="90" customWidth="1"/>
    <col min="8" max="8" width="8.85546875" style="90" bestFit="1" customWidth="1"/>
    <col min="9" max="9" width="9" style="90" customWidth="1"/>
    <col min="10" max="10" width="12.5703125" style="90" customWidth="1"/>
    <col min="11" max="11" width="12.140625" style="90" customWidth="1"/>
    <col min="12" max="16384" width="9.140625" style="90"/>
  </cols>
  <sheetData>
    <row r="1" spans="1:12" x14ac:dyDescent="0.25">
      <c r="A1" s="127" t="s">
        <v>638</v>
      </c>
      <c r="C1" s="126" t="str">
        <f>'EE ANS Fees Pricelist'!$I$5</f>
        <v>2021-22</v>
      </c>
    </row>
    <row r="2" spans="1:12" x14ac:dyDescent="0.25">
      <c r="B2" s="236" t="s">
        <v>631</v>
      </c>
    </row>
    <row r="3" spans="1:12" ht="39.75" customHeight="1" x14ac:dyDescent="0.25">
      <c r="B3" s="211" t="s">
        <v>12</v>
      </c>
      <c r="C3" s="271" t="s">
        <v>13</v>
      </c>
      <c r="D3" s="272"/>
      <c r="E3" s="271" t="s">
        <v>14</v>
      </c>
      <c r="F3" s="272"/>
      <c r="G3" s="271" t="s">
        <v>15</v>
      </c>
      <c r="H3" s="272"/>
      <c r="I3" s="273"/>
      <c r="J3" s="161" t="s">
        <v>16</v>
      </c>
      <c r="K3" s="210" t="s">
        <v>17</v>
      </c>
      <c r="L3" s="115"/>
    </row>
    <row r="4" spans="1:12" x14ac:dyDescent="0.25">
      <c r="B4" s="292" t="s">
        <v>431</v>
      </c>
      <c r="C4" s="292"/>
      <c r="D4" s="292"/>
      <c r="E4" s="292"/>
      <c r="F4" s="292"/>
      <c r="G4" s="292"/>
      <c r="H4" s="292"/>
      <c r="I4" s="292"/>
      <c r="J4" s="292"/>
      <c r="K4" s="292"/>
      <c r="L4" s="129"/>
    </row>
    <row r="5" spans="1:12" x14ac:dyDescent="0.25">
      <c r="B5" s="274" t="s">
        <v>432</v>
      </c>
      <c r="C5" s="196" t="s">
        <v>18</v>
      </c>
      <c r="D5" s="224">
        <f>'EE ANS Fees Pricelist'!$I$6</f>
        <v>493.50178375982171</v>
      </c>
      <c r="E5" s="274" t="s">
        <v>19</v>
      </c>
      <c r="F5" s="274"/>
      <c r="G5" s="274" t="s">
        <v>19</v>
      </c>
      <c r="H5" s="274"/>
      <c r="I5" s="274"/>
      <c r="J5" s="274" t="s">
        <v>19</v>
      </c>
      <c r="K5" s="274" t="s">
        <v>19</v>
      </c>
      <c r="L5" s="115"/>
    </row>
    <row r="6" spans="1:12" x14ac:dyDescent="0.25">
      <c r="B6" s="274"/>
      <c r="C6" s="197" t="s">
        <v>20</v>
      </c>
      <c r="D6" s="225">
        <f>'EE ANS Fees Pricelist'!$I$7</f>
        <v>658.00237834642894</v>
      </c>
      <c r="E6" s="274"/>
      <c r="F6" s="274"/>
      <c r="G6" s="274"/>
      <c r="H6" s="274"/>
      <c r="I6" s="274"/>
      <c r="J6" s="274"/>
      <c r="K6" s="274"/>
      <c r="L6" s="115"/>
    </row>
    <row r="7" spans="1:12" x14ac:dyDescent="0.25">
      <c r="B7" s="274"/>
      <c r="C7" s="196" t="s">
        <v>21</v>
      </c>
      <c r="D7" s="226">
        <f>'EE ANS Fees Pricelist'!$I$8</f>
        <v>1151.5041621062508</v>
      </c>
      <c r="E7" s="274"/>
      <c r="F7" s="274"/>
      <c r="G7" s="274"/>
      <c r="H7" s="274"/>
      <c r="I7" s="274"/>
      <c r="J7" s="274"/>
      <c r="K7" s="274"/>
      <c r="L7" s="115"/>
    </row>
    <row r="8" spans="1:12" x14ac:dyDescent="0.25">
      <c r="B8" s="274"/>
      <c r="C8" s="197" t="s">
        <v>22</v>
      </c>
      <c r="D8" s="227">
        <f>'EE ANS Fees Pricelist'!$I$9</f>
        <v>1480.5053512794652</v>
      </c>
      <c r="E8" s="274"/>
      <c r="F8" s="274"/>
      <c r="G8" s="274"/>
      <c r="H8" s="274"/>
      <c r="I8" s="274"/>
      <c r="J8" s="274"/>
      <c r="K8" s="274"/>
      <c r="L8" s="115"/>
    </row>
    <row r="9" spans="1:12" x14ac:dyDescent="0.25">
      <c r="B9" s="294" t="s">
        <v>433</v>
      </c>
      <c r="C9" s="196" t="s">
        <v>18</v>
      </c>
      <c r="D9" s="224">
        <f>'EE ANS Fees Pricelist'!$I$14</f>
        <v>329.00118917321447</v>
      </c>
      <c r="E9" s="196" t="s">
        <v>7</v>
      </c>
      <c r="F9" s="224">
        <f>'EE ANS Fees Pricelist'!$I$18</f>
        <v>329.00118917321447</v>
      </c>
      <c r="G9" s="196" t="s">
        <v>23</v>
      </c>
      <c r="H9" s="275">
        <f>'EE ANS Fees Pricelist'!$I$21</f>
        <v>493.50178375982171</v>
      </c>
      <c r="I9" s="275"/>
      <c r="J9" s="295" t="s">
        <v>19</v>
      </c>
      <c r="K9" s="295" t="s">
        <v>19</v>
      </c>
      <c r="L9" s="115"/>
    </row>
    <row r="10" spans="1:12" x14ac:dyDescent="0.25">
      <c r="B10" s="294"/>
      <c r="C10" s="197" t="s">
        <v>20</v>
      </c>
      <c r="D10" s="225">
        <f>'EE ANS Fees Pricelist'!$I$15</f>
        <v>493.50178375982171</v>
      </c>
      <c r="E10" s="197" t="s">
        <v>24</v>
      </c>
      <c r="F10" s="225">
        <f>'EE ANS Fees Pricelist'!$I$19</f>
        <v>493.50178375982171</v>
      </c>
      <c r="G10" s="197" t="s">
        <v>21</v>
      </c>
      <c r="H10" s="276">
        <f>'EE ANS Fees Pricelist'!$I$22</f>
        <v>658.00237834642894</v>
      </c>
      <c r="I10" s="276"/>
      <c r="J10" s="296"/>
      <c r="K10" s="296"/>
      <c r="L10" s="115"/>
    </row>
    <row r="11" spans="1:12" x14ac:dyDescent="0.25">
      <c r="B11" s="294"/>
      <c r="C11" s="196" t="s">
        <v>21</v>
      </c>
      <c r="D11" s="224">
        <f>'EE ANS Fees Pricelist'!$I$16</f>
        <v>822.50297293303618</v>
      </c>
      <c r="E11" s="274" t="s">
        <v>0</v>
      </c>
      <c r="F11" s="279">
        <f>'EE ANS Fees Pricelist'!$I$20</f>
        <v>822.50297293303618</v>
      </c>
      <c r="G11" s="274" t="s">
        <v>22</v>
      </c>
      <c r="H11" s="275">
        <f>'EE ANS Fees Pricelist'!$I$23</f>
        <v>987.00356751964341</v>
      </c>
      <c r="I11" s="275"/>
      <c r="J11" s="296"/>
      <c r="K11" s="296"/>
      <c r="L11" s="115"/>
    </row>
    <row r="12" spans="1:12" x14ac:dyDescent="0.25">
      <c r="B12" s="294"/>
      <c r="C12" s="197" t="s">
        <v>22</v>
      </c>
      <c r="D12" s="225">
        <f>'EE ANS Fees Pricelist'!$I$17</f>
        <v>987.00356751964341</v>
      </c>
      <c r="E12" s="274"/>
      <c r="F12" s="279">
        <f>'EE ANS Fees Pricelist'!G21</f>
        <v>471.32854571160021</v>
      </c>
      <c r="G12" s="274"/>
      <c r="H12" s="275">
        <f>'EE ANS Fees Pricelist'!G24</f>
        <v>157.10951523720007</v>
      </c>
      <c r="I12" s="275"/>
      <c r="J12" s="297"/>
      <c r="K12" s="297"/>
      <c r="L12" s="115"/>
    </row>
    <row r="13" spans="1:12" x14ac:dyDescent="0.25">
      <c r="B13" s="122" t="s">
        <v>63</v>
      </c>
      <c r="C13" s="287" t="s">
        <v>19</v>
      </c>
      <c r="D13" s="288"/>
      <c r="E13" s="288"/>
      <c r="F13" s="288"/>
      <c r="G13" s="288"/>
      <c r="H13" s="288"/>
      <c r="I13" s="288"/>
      <c r="J13" s="288"/>
      <c r="K13" s="288"/>
      <c r="L13" s="115"/>
    </row>
    <row r="14" spans="1:12" x14ac:dyDescent="0.25">
      <c r="B14" s="117" t="s">
        <v>579</v>
      </c>
      <c r="C14" s="277" t="s">
        <v>19</v>
      </c>
      <c r="D14" s="278"/>
      <c r="E14" s="278"/>
      <c r="F14" s="278"/>
      <c r="G14" s="278"/>
      <c r="H14" s="278"/>
      <c r="I14" s="278"/>
      <c r="J14" s="278"/>
      <c r="K14" s="278"/>
      <c r="L14" s="115"/>
    </row>
    <row r="15" spans="1:12" x14ac:dyDescent="0.25">
      <c r="B15" s="274" t="s">
        <v>434</v>
      </c>
      <c r="C15" s="196" t="s">
        <v>18</v>
      </c>
      <c r="D15" s="224">
        <f>'EE ANS Fees Pricelist'!$I$36</f>
        <v>438.66825223095276</v>
      </c>
      <c r="E15" s="196" t="s">
        <v>7</v>
      </c>
      <c r="F15" s="224">
        <f>'EE ANS Fees Pricelist'!$I$40</f>
        <v>438.66825223095276</v>
      </c>
      <c r="G15" s="274" t="s">
        <v>435</v>
      </c>
      <c r="H15" s="274"/>
      <c r="I15" s="274"/>
      <c r="J15" s="274" t="s">
        <v>435</v>
      </c>
      <c r="K15" s="274" t="s">
        <v>435</v>
      </c>
      <c r="L15" s="115"/>
    </row>
    <row r="16" spans="1:12" x14ac:dyDescent="0.25">
      <c r="B16" s="274"/>
      <c r="C16" s="197" t="s">
        <v>20</v>
      </c>
      <c r="D16" s="225">
        <f>'EE ANS Fees Pricelist'!$I$37</f>
        <v>548.33531528869094</v>
      </c>
      <c r="E16" s="197" t="s">
        <v>24</v>
      </c>
      <c r="F16" s="225">
        <f>'EE ANS Fees Pricelist'!$I$41</f>
        <v>548.33531528869094</v>
      </c>
      <c r="G16" s="274"/>
      <c r="H16" s="274"/>
      <c r="I16" s="274"/>
      <c r="J16" s="274"/>
      <c r="K16" s="274"/>
      <c r="L16" s="115"/>
    </row>
    <row r="17" spans="2:12" x14ac:dyDescent="0.25">
      <c r="B17" s="274"/>
      <c r="C17" s="196" t="s">
        <v>21</v>
      </c>
      <c r="D17" s="224">
        <f>'EE ANS Fees Pricelist'!$I$38</f>
        <v>767.6694414041674</v>
      </c>
      <c r="E17" s="274" t="s">
        <v>0</v>
      </c>
      <c r="F17" s="279">
        <f>'EE ANS Fees Pricelist'!$I$42</f>
        <v>987.00356751964375</v>
      </c>
      <c r="G17" s="274"/>
      <c r="H17" s="274"/>
      <c r="I17" s="274"/>
      <c r="J17" s="274"/>
      <c r="K17" s="274"/>
      <c r="L17" s="115"/>
    </row>
    <row r="18" spans="2:12" x14ac:dyDescent="0.25">
      <c r="B18" s="274"/>
      <c r="C18" s="197" t="s">
        <v>22</v>
      </c>
      <c r="D18" s="225">
        <f>'EE ANS Fees Pricelist'!$I$39</f>
        <v>877.33650446190552</v>
      </c>
      <c r="E18" s="274"/>
      <c r="F18" s="279">
        <f>'EE ANS Fees Pricelist'!G43</f>
        <v>104.73967682480007</v>
      </c>
      <c r="G18" s="274"/>
      <c r="H18" s="274"/>
      <c r="I18" s="274"/>
      <c r="J18" s="274"/>
      <c r="K18" s="274"/>
      <c r="L18" s="115"/>
    </row>
    <row r="19" spans="2:12" x14ac:dyDescent="0.25">
      <c r="B19" s="123" t="s">
        <v>580</v>
      </c>
      <c r="C19" s="285" t="s">
        <v>25</v>
      </c>
      <c r="D19" s="286"/>
      <c r="E19" s="286"/>
      <c r="F19" s="286"/>
      <c r="G19" s="286"/>
      <c r="H19" s="286"/>
      <c r="I19" s="286"/>
      <c r="J19" s="286"/>
      <c r="K19" s="286"/>
      <c r="L19" s="115"/>
    </row>
    <row r="20" spans="2:12" x14ac:dyDescent="0.25">
      <c r="B20" s="293" t="s">
        <v>436</v>
      </c>
      <c r="C20" s="293"/>
      <c r="D20" s="293"/>
      <c r="E20" s="293"/>
      <c r="F20" s="293"/>
      <c r="G20" s="293"/>
      <c r="H20" s="293"/>
      <c r="I20" s="293"/>
      <c r="J20" s="293"/>
      <c r="K20" s="293"/>
      <c r="L20" s="129"/>
    </row>
    <row r="21" spans="2:12" x14ac:dyDescent="0.25">
      <c r="B21" s="206" t="s">
        <v>69</v>
      </c>
      <c r="C21" s="287" t="s">
        <v>437</v>
      </c>
      <c r="D21" s="288"/>
      <c r="E21" s="298" t="s">
        <v>438</v>
      </c>
      <c r="F21" s="298"/>
      <c r="G21" s="222"/>
      <c r="H21" s="222"/>
      <c r="I21" s="289"/>
      <c r="J21" s="289"/>
      <c r="K21" s="289"/>
      <c r="L21" s="115"/>
    </row>
    <row r="22" spans="2:12" x14ac:dyDescent="0.25">
      <c r="B22" s="214" t="s">
        <v>72</v>
      </c>
      <c r="C22" s="280" t="s">
        <v>439</v>
      </c>
      <c r="D22" s="281"/>
      <c r="E22" s="299" t="s">
        <v>440</v>
      </c>
      <c r="F22" s="299"/>
      <c r="G22" s="198"/>
      <c r="H22" s="198"/>
      <c r="I22" s="282"/>
      <c r="J22" s="282"/>
      <c r="K22" s="282"/>
      <c r="L22" s="115"/>
    </row>
    <row r="23" spans="2:12" x14ac:dyDescent="0.25">
      <c r="B23" s="215" t="s">
        <v>441</v>
      </c>
      <c r="C23" s="283" t="s">
        <v>19</v>
      </c>
      <c r="D23" s="284"/>
      <c r="E23" s="284"/>
      <c r="F23" s="284"/>
      <c r="G23" s="284"/>
      <c r="H23" s="284"/>
      <c r="I23" s="284"/>
      <c r="J23" s="284"/>
      <c r="K23" s="284"/>
      <c r="L23" s="115"/>
    </row>
    <row r="24" spans="2:12" ht="22.5" x14ac:dyDescent="0.25">
      <c r="B24" s="214" t="s">
        <v>79</v>
      </c>
      <c r="C24" s="142" t="s">
        <v>446</v>
      </c>
      <c r="D24" s="134">
        <f>'EE ANS Fees Pricelist'!$I$56</f>
        <v>27.416765764434547</v>
      </c>
      <c r="E24" s="132" t="s">
        <v>447</v>
      </c>
      <c r="F24" s="133" t="s">
        <v>442</v>
      </c>
      <c r="G24" s="134">
        <f>'EE ANS Fees Pricelist'!$I$57</f>
        <v>123.37544593995543</v>
      </c>
      <c r="H24" s="199" t="s">
        <v>447</v>
      </c>
      <c r="I24" s="199" t="s">
        <v>443</v>
      </c>
      <c r="J24" s="134">
        <f>'EE ANS Fees Pricelist'!$I$58</f>
        <v>164.50059458660724</v>
      </c>
      <c r="K24" s="132" t="s">
        <v>447</v>
      </c>
      <c r="L24" s="115"/>
    </row>
    <row r="25" spans="2:12" x14ac:dyDescent="0.25">
      <c r="B25" s="215" t="s">
        <v>83</v>
      </c>
      <c r="C25" s="283" t="s">
        <v>444</v>
      </c>
      <c r="D25" s="284"/>
      <c r="E25" s="284"/>
      <c r="F25" s="136" t="s">
        <v>25</v>
      </c>
      <c r="G25" s="284" t="s">
        <v>445</v>
      </c>
      <c r="H25" s="284"/>
      <c r="I25" s="291" t="s">
        <v>27</v>
      </c>
      <c r="J25" s="291"/>
      <c r="K25" s="223"/>
      <c r="L25" s="115"/>
    </row>
    <row r="26" spans="2:12" ht="22.5" x14ac:dyDescent="0.25">
      <c r="B26" s="203" t="s">
        <v>581</v>
      </c>
      <c r="C26" s="277" t="s">
        <v>27</v>
      </c>
      <c r="D26" s="278"/>
      <c r="E26" s="278"/>
      <c r="F26" s="278"/>
      <c r="G26" s="278"/>
      <c r="H26" s="278"/>
      <c r="I26" s="278"/>
      <c r="J26" s="278"/>
      <c r="K26" s="278"/>
      <c r="L26" s="115"/>
    </row>
    <row r="27" spans="2:12" ht="22.5" x14ac:dyDescent="0.25">
      <c r="B27" s="215" t="s">
        <v>582</v>
      </c>
      <c r="C27" s="283" t="s">
        <v>27</v>
      </c>
      <c r="D27" s="284"/>
      <c r="E27" s="284"/>
      <c r="F27" s="284"/>
      <c r="G27" s="284"/>
      <c r="H27" s="284"/>
      <c r="I27" s="284"/>
      <c r="J27" s="284"/>
      <c r="K27" s="284"/>
      <c r="L27" s="115"/>
    </row>
    <row r="28" spans="2:12" ht="15" customHeight="1" x14ac:dyDescent="0.25">
      <c r="B28" s="203" t="s">
        <v>583</v>
      </c>
      <c r="C28" s="209" t="s">
        <v>449</v>
      </c>
      <c r="D28" s="134">
        <f>'EE ANS Fees Pricelist'!$I$63</f>
        <v>109.66706305773819</v>
      </c>
      <c r="E28" s="132" t="s">
        <v>480</v>
      </c>
      <c r="F28" s="290" t="s">
        <v>450</v>
      </c>
      <c r="G28" s="290"/>
      <c r="H28" s="187">
        <f>'EE ANS Fees Pricelist'!$I$64</f>
        <v>109.66706305773819</v>
      </c>
      <c r="I28" s="150" t="s">
        <v>480</v>
      </c>
      <c r="J28" s="228"/>
      <c r="K28" s="228"/>
      <c r="L28" s="115"/>
    </row>
  </sheetData>
  <mergeCells count="41">
    <mergeCell ref="C27:K27"/>
    <mergeCell ref="F28:G28"/>
    <mergeCell ref="C25:E25"/>
    <mergeCell ref="I25:J25"/>
    <mergeCell ref="B4:K4"/>
    <mergeCell ref="B20:K20"/>
    <mergeCell ref="K5:K8"/>
    <mergeCell ref="B9:B12"/>
    <mergeCell ref="J9:J12"/>
    <mergeCell ref="K9:K12"/>
    <mergeCell ref="E21:F21"/>
    <mergeCell ref="E22:F22"/>
    <mergeCell ref="G25:H25"/>
    <mergeCell ref="B15:B18"/>
    <mergeCell ref="G11:G12"/>
    <mergeCell ref="H11:I12"/>
    <mergeCell ref="B5:B8"/>
    <mergeCell ref="E5:F8"/>
    <mergeCell ref="H9:I9"/>
    <mergeCell ref="H10:I10"/>
    <mergeCell ref="C26:K26"/>
    <mergeCell ref="G15:I18"/>
    <mergeCell ref="F17:F18"/>
    <mergeCell ref="F11:F12"/>
    <mergeCell ref="C22:D22"/>
    <mergeCell ref="I22:K22"/>
    <mergeCell ref="C23:K23"/>
    <mergeCell ref="C19:K19"/>
    <mergeCell ref="C21:D21"/>
    <mergeCell ref="I21:K21"/>
    <mergeCell ref="E17:E18"/>
    <mergeCell ref="C13:K13"/>
    <mergeCell ref="C3:D3"/>
    <mergeCell ref="E3:F3"/>
    <mergeCell ref="G3:I3"/>
    <mergeCell ref="K15:K18"/>
    <mergeCell ref="E11:E12"/>
    <mergeCell ref="G5:I8"/>
    <mergeCell ref="J5:J8"/>
    <mergeCell ref="C14:K14"/>
    <mergeCell ref="J15:J1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DA43-39B1-4A5D-B93A-52732040AB33}">
  <sheetPr>
    <tabColor theme="9" tint="0.79998168889431442"/>
  </sheetPr>
  <dimension ref="A1:L28"/>
  <sheetViews>
    <sheetView workbookViewId="0">
      <selection activeCell="I20" sqref="I20:I22"/>
    </sheetView>
  </sheetViews>
  <sheetFormatPr defaultRowHeight="15" x14ac:dyDescent="0.25"/>
  <cols>
    <col min="1" max="1" width="9.140625" style="90"/>
    <col min="2" max="2" width="31.42578125" style="90" customWidth="1"/>
    <col min="3" max="3" width="20.28515625" style="90" customWidth="1"/>
    <col min="4" max="4" width="10.42578125" style="90" bestFit="1" customWidth="1"/>
    <col min="5" max="5" width="11.85546875" style="90" customWidth="1"/>
    <col min="6" max="6" width="9.140625" style="90"/>
    <col min="7" max="7" width="13.28515625" style="90" customWidth="1"/>
    <col min="8" max="8" width="7.85546875" style="90" bestFit="1" customWidth="1"/>
    <col min="9" max="9" width="9.140625" style="90"/>
    <col min="10" max="10" width="13" style="90" customWidth="1"/>
    <col min="11" max="11" width="14" style="90" customWidth="1"/>
    <col min="12" max="16384" width="9.140625" style="90"/>
  </cols>
  <sheetData>
    <row r="1" spans="1:12" x14ac:dyDescent="0.25">
      <c r="A1" s="127" t="s">
        <v>638</v>
      </c>
      <c r="C1" s="126" t="str">
        <f>'EE ANS Fees Pricelist'!$I$5</f>
        <v>2021-22</v>
      </c>
    </row>
    <row r="3" spans="1:12" ht="39.75" customHeight="1" x14ac:dyDescent="0.25">
      <c r="B3" s="128" t="s">
        <v>12</v>
      </c>
      <c r="C3" s="300" t="s">
        <v>13</v>
      </c>
      <c r="D3" s="301"/>
      <c r="E3" s="300" t="s">
        <v>14</v>
      </c>
      <c r="F3" s="301"/>
      <c r="G3" s="300" t="s">
        <v>15</v>
      </c>
      <c r="H3" s="302"/>
      <c r="I3" s="301"/>
      <c r="J3" s="233" t="s">
        <v>16</v>
      </c>
      <c r="K3" s="234" t="s">
        <v>17</v>
      </c>
      <c r="L3" s="115"/>
    </row>
    <row r="4" spans="1:12" ht="15" customHeight="1" x14ac:dyDescent="0.25">
      <c r="B4" s="293" t="s">
        <v>451</v>
      </c>
      <c r="C4" s="293"/>
      <c r="D4" s="293"/>
      <c r="E4" s="293"/>
      <c r="F4" s="293"/>
      <c r="G4" s="293"/>
      <c r="H4" s="293"/>
      <c r="I4" s="293"/>
      <c r="J4" s="293"/>
      <c r="K4" s="293"/>
      <c r="L4" s="129"/>
    </row>
    <row r="5" spans="1:12" ht="15" customHeight="1" x14ac:dyDescent="0.25">
      <c r="B5" s="206" t="s">
        <v>92</v>
      </c>
      <c r="C5" s="155" t="s">
        <v>470</v>
      </c>
      <c r="D5" s="144">
        <f>'EE ANS Fees Pricelist'!$I$65</f>
        <v>1597.3040979802113</v>
      </c>
      <c r="E5" s="119" t="s">
        <v>471</v>
      </c>
      <c r="F5" s="119"/>
      <c r="G5" s="145" t="s">
        <v>472</v>
      </c>
      <c r="H5" s="229">
        <f>'EE ANS Fees Pricelist'!$I$66</f>
        <v>2497.7991632331787</v>
      </c>
      <c r="I5" s="288" t="s">
        <v>471</v>
      </c>
      <c r="J5" s="288"/>
      <c r="K5" s="288"/>
      <c r="L5" s="115"/>
    </row>
    <row r="6" spans="1:12" ht="15" customHeight="1" x14ac:dyDescent="0.25">
      <c r="B6" s="303" t="s">
        <v>584</v>
      </c>
      <c r="C6" s="280" t="s">
        <v>452</v>
      </c>
      <c r="D6" s="281"/>
      <c r="E6" s="199" t="s">
        <v>453</v>
      </c>
      <c r="F6" s="131">
        <f>'EE ANS Fees Pricelist'!$I$75</f>
        <v>79.268931800437301</v>
      </c>
      <c r="G6" s="132" t="s">
        <v>473</v>
      </c>
      <c r="H6" s="133" t="s">
        <v>454</v>
      </c>
      <c r="I6" s="134">
        <f>'EE ANS Fees Pricelist'!$I$76</f>
        <v>135.5498733787478</v>
      </c>
      <c r="J6" s="132" t="s">
        <v>481</v>
      </c>
      <c r="K6" s="132"/>
      <c r="L6" s="115"/>
    </row>
    <row r="7" spans="1:12" ht="15" customHeight="1" x14ac:dyDescent="0.25">
      <c r="B7" s="304"/>
      <c r="C7" s="283" t="s">
        <v>455</v>
      </c>
      <c r="D7" s="284"/>
      <c r="E7" s="200" t="s">
        <v>453</v>
      </c>
      <c r="F7" s="135">
        <f>'EE ANS Fees Pricelist'!$I$77</f>
        <v>1934.0509390499108</v>
      </c>
      <c r="G7" s="136" t="s">
        <v>468</v>
      </c>
      <c r="H7" s="137" t="s">
        <v>454</v>
      </c>
      <c r="I7" s="138">
        <f>'EE ANS Fees Pricelist'!$I$78</f>
        <v>2947.1078874594991</v>
      </c>
      <c r="J7" s="136" t="s">
        <v>480</v>
      </c>
      <c r="K7" s="136"/>
      <c r="L7" s="115"/>
    </row>
    <row r="8" spans="1:12" ht="15" customHeight="1" x14ac:dyDescent="0.25">
      <c r="B8" s="304"/>
      <c r="C8" s="280" t="s">
        <v>456</v>
      </c>
      <c r="D8" s="281"/>
      <c r="E8" s="199" t="s">
        <v>453</v>
      </c>
      <c r="F8" s="131">
        <f>'EE ANS Fees Pricelist'!$I$79</f>
        <v>79.268931800437301</v>
      </c>
      <c r="G8" s="132" t="s">
        <v>474</v>
      </c>
      <c r="H8" s="133" t="s">
        <v>454</v>
      </c>
      <c r="I8" s="134">
        <f>'EE ANS Fees Pricelist'!$I$80</f>
        <v>135.5498733787478</v>
      </c>
      <c r="J8" s="281" t="s">
        <v>482</v>
      </c>
      <c r="K8" s="281"/>
      <c r="L8" s="115"/>
    </row>
    <row r="9" spans="1:12" ht="15" customHeight="1" x14ac:dyDescent="0.25">
      <c r="B9" s="305"/>
      <c r="C9" s="283" t="s">
        <v>457</v>
      </c>
      <c r="D9" s="284"/>
      <c r="E9" s="200" t="s">
        <v>453</v>
      </c>
      <c r="F9" s="135">
        <f>'EE ANS Fees Pricelist'!$I$81</f>
        <v>689.63970666380442</v>
      </c>
      <c r="G9" s="136" t="s">
        <v>468</v>
      </c>
      <c r="H9" s="137" t="s">
        <v>454</v>
      </c>
      <c r="I9" s="138">
        <f>'EE ANS Fees Pricelist'!$I$82</f>
        <v>1179.2838983951056</v>
      </c>
      <c r="J9" s="136" t="s">
        <v>480</v>
      </c>
      <c r="K9" s="136"/>
      <c r="L9" s="115"/>
    </row>
    <row r="10" spans="1:12" ht="15" customHeight="1" x14ac:dyDescent="0.25">
      <c r="B10" s="215" t="s">
        <v>585</v>
      </c>
      <c r="C10" s="185">
        <f>'EE ANS Fees Pricelist'!$I$83</f>
        <v>54.833531528869095</v>
      </c>
      <c r="D10" s="136" t="s">
        <v>469</v>
      </c>
      <c r="E10" s="200"/>
      <c r="F10" s="137"/>
      <c r="G10" s="136"/>
      <c r="H10" s="136"/>
      <c r="I10" s="136"/>
      <c r="J10" s="136"/>
      <c r="K10" s="136"/>
      <c r="L10" s="115"/>
    </row>
    <row r="11" spans="1:12" ht="15" customHeight="1" x14ac:dyDescent="0.25">
      <c r="B11" s="303" t="s">
        <v>586</v>
      </c>
      <c r="C11" s="142" t="s">
        <v>458</v>
      </c>
      <c r="D11" s="132"/>
      <c r="E11" s="199" t="s">
        <v>453</v>
      </c>
      <c r="F11" s="131">
        <f>'EE ANS Fees Pricelist'!$I$84</f>
        <v>2431.7003598757965</v>
      </c>
      <c r="G11" s="132" t="s">
        <v>475</v>
      </c>
      <c r="H11" s="133" t="s">
        <v>454</v>
      </c>
      <c r="I11" s="134">
        <f>'EE ANS Fees Pricelist'!$I$85</f>
        <v>3091.8202584257024</v>
      </c>
      <c r="J11" s="132" t="s">
        <v>483</v>
      </c>
      <c r="K11" s="132"/>
      <c r="L11" s="115"/>
    </row>
    <row r="12" spans="1:12" ht="15" customHeight="1" x14ac:dyDescent="0.25">
      <c r="B12" s="304"/>
      <c r="C12" s="140" t="s">
        <v>459</v>
      </c>
      <c r="D12" s="136"/>
      <c r="E12" s="200" t="s">
        <v>453</v>
      </c>
      <c r="F12" s="135">
        <f>'EE ANS Fees Pricelist'!$I$86</f>
        <v>2782.1502216595604</v>
      </c>
      <c r="G12" s="136" t="s">
        <v>476</v>
      </c>
      <c r="H12" s="137" t="s">
        <v>454</v>
      </c>
      <c r="I12" s="138">
        <f>'EE ANS Fees Pricelist'!$I$87</f>
        <v>3574.2940999194466</v>
      </c>
      <c r="J12" s="284" t="s">
        <v>484</v>
      </c>
      <c r="K12" s="284"/>
      <c r="L12" s="115"/>
    </row>
    <row r="13" spans="1:12" ht="15" customHeight="1" x14ac:dyDescent="0.25">
      <c r="B13" s="304"/>
      <c r="C13" s="142" t="s">
        <v>460</v>
      </c>
      <c r="D13" s="132"/>
      <c r="E13" s="199" t="s">
        <v>453</v>
      </c>
      <c r="F13" s="131">
        <f>'EE ANS Fees Pricelist'!$I$88</f>
        <v>895.42845980890354</v>
      </c>
      <c r="G13" s="132" t="s">
        <v>477</v>
      </c>
      <c r="H13" s="133" t="s">
        <v>454</v>
      </c>
      <c r="I13" s="134">
        <f>'EE ANS Fees Pricelist'!$I$89</f>
        <v>1278.2980009678488</v>
      </c>
      <c r="J13" s="132" t="s">
        <v>485</v>
      </c>
      <c r="K13" s="132"/>
      <c r="L13" s="115"/>
    </row>
    <row r="14" spans="1:12" ht="15" customHeight="1" x14ac:dyDescent="0.25">
      <c r="B14" s="304"/>
      <c r="C14" s="309" t="s">
        <v>461</v>
      </c>
      <c r="D14" s="310"/>
      <c r="E14" s="310"/>
      <c r="F14" s="310"/>
      <c r="G14" s="310"/>
      <c r="H14" s="310"/>
      <c r="I14" s="310"/>
      <c r="J14" s="310"/>
      <c r="K14" s="310"/>
      <c r="L14" s="115"/>
    </row>
    <row r="15" spans="1:12" x14ac:dyDescent="0.25">
      <c r="B15" s="293" t="s">
        <v>462</v>
      </c>
      <c r="C15" s="293"/>
      <c r="D15" s="293"/>
      <c r="E15" s="293"/>
      <c r="F15" s="293"/>
      <c r="G15" s="293"/>
      <c r="H15" s="293"/>
      <c r="I15" s="293"/>
      <c r="J15" s="293"/>
      <c r="K15" s="293"/>
      <c r="L15" s="129"/>
    </row>
    <row r="16" spans="1:12" ht="15" customHeight="1" x14ac:dyDescent="0.25">
      <c r="B16" s="306" t="s">
        <v>132</v>
      </c>
      <c r="C16" s="230" t="s">
        <v>486</v>
      </c>
      <c r="D16" s="231">
        <f>'EE ANS Fees Pricelist'!$I$92</f>
        <v>2650.4526907467125</v>
      </c>
      <c r="E16" s="153" t="s">
        <v>478</v>
      </c>
      <c r="F16" s="311" t="s">
        <v>454</v>
      </c>
      <c r="G16" s="311"/>
      <c r="H16" s="232">
        <f>'EE ANS Fees Pricelist'!$I$93</f>
        <v>3776.0715223129223</v>
      </c>
      <c r="I16" s="153" t="s">
        <v>478</v>
      </c>
      <c r="J16" s="153"/>
      <c r="K16" s="153"/>
      <c r="L16" s="115"/>
    </row>
    <row r="17" spans="2:12" ht="15" customHeight="1" x14ac:dyDescent="0.25">
      <c r="B17" s="307"/>
      <c r="C17" s="283" t="s">
        <v>479</v>
      </c>
      <c r="D17" s="284"/>
      <c r="E17" s="138">
        <f>'EE ANS Fees Pricelist'!$I$102</f>
        <v>653.82256827144829</v>
      </c>
      <c r="F17" s="136" t="s">
        <v>478</v>
      </c>
      <c r="G17" s="136"/>
      <c r="H17" s="136"/>
      <c r="I17" s="136"/>
      <c r="J17" s="136"/>
      <c r="K17" s="136"/>
      <c r="L17" s="115"/>
    </row>
    <row r="18" spans="2:12" x14ac:dyDescent="0.25">
      <c r="B18" s="214" t="s">
        <v>463</v>
      </c>
      <c r="C18" s="142" t="s">
        <v>27</v>
      </c>
      <c r="D18" s="132"/>
      <c r="E18" s="132"/>
      <c r="F18" s="132"/>
      <c r="G18" s="132"/>
      <c r="H18" s="132"/>
      <c r="I18" s="132"/>
      <c r="J18" s="132"/>
      <c r="K18" s="132"/>
      <c r="L18" s="115"/>
    </row>
    <row r="19" spans="2:12" ht="22.5" customHeight="1" x14ac:dyDescent="0.25">
      <c r="B19" s="215" t="s">
        <v>587</v>
      </c>
      <c r="C19" s="283" t="s">
        <v>633</v>
      </c>
      <c r="D19" s="284"/>
      <c r="E19" s="284"/>
      <c r="F19" s="284"/>
      <c r="G19" s="237">
        <f>'EE ANS Fees Pricelist'!$I$104</f>
        <v>0.26856499999999994</v>
      </c>
      <c r="H19" s="136" t="s">
        <v>632</v>
      </c>
      <c r="I19" s="136"/>
      <c r="J19" s="136"/>
      <c r="K19" s="136"/>
      <c r="L19" s="115"/>
    </row>
    <row r="20" spans="2:12" ht="24.75" customHeight="1" x14ac:dyDescent="0.25">
      <c r="B20" s="303" t="s">
        <v>464</v>
      </c>
      <c r="C20" s="280" t="s">
        <v>465</v>
      </c>
      <c r="D20" s="281"/>
      <c r="E20" s="132" t="s">
        <v>453</v>
      </c>
      <c r="F20" s="134">
        <f>'EE ANS Fees Pricelist'!$I$105</f>
        <v>2155.1679860761387</v>
      </c>
      <c r="G20" s="132" t="s">
        <v>480</v>
      </c>
      <c r="H20" s="133" t="s">
        <v>454</v>
      </c>
      <c r="I20" s="134">
        <f>'EE ANS Fees Pricelist'!$I$106</f>
        <v>2943.1011681724854</v>
      </c>
      <c r="J20" s="132" t="s">
        <v>480</v>
      </c>
      <c r="K20" s="132"/>
      <c r="L20" s="115"/>
    </row>
    <row r="21" spans="2:12" ht="22.5" customHeight="1" x14ac:dyDescent="0.25">
      <c r="B21" s="304"/>
      <c r="C21" s="283" t="s">
        <v>466</v>
      </c>
      <c r="D21" s="284"/>
      <c r="E21" s="136" t="s">
        <v>453</v>
      </c>
      <c r="F21" s="138">
        <f>'EE ANS Fees Pricelist'!$I$107</f>
        <v>3261.9516657893951</v>
      </c>
      <c r="G21" s="136" t="s">
        <v>480</v>
      </c>
      <c r="H21" s="137" t="s">
        <v>454</v>
      </c>
      <c r="I21" s="138">
        <f>'EE ANS Fees Pricelist'!$I$108</f>
        <v>5006.6608547170199</v>
      </c>
      <c r="J21" s="136" t="s">
        <v>480</v>
      </c>
      <c r="K21" s="136"/>
      <c r="L21" s="115"/>
    </row>
    <row r="22" spans="2:12" ht="21.75" customHeight="1" x14ac:dyDescent="0.25">
      <c r="B22" s="304"/>
      <c r="C22" s="280" t="s">
        <v>1</v>
      </c>
      <c r="D22" s="281"/>
      <c r="E22" s="132" t="s">
        <v>453</v>
      </c>
      <c r="F22" s="134">
        <f>'EE ANS Fees Pricelist'!$I$109</f>
        <v>2707.0691431863343</v>
      </c>
      <c r="G22" s="132" t="s">
        <v>480</v>
      </c>
      <c r="H22" s="133" t="s">
        <v>454</v>
      </c>
      <c r="I22" s="134">
        <f>'EE ANS Fees Pricelist'!$I$110</f>
        <v>4170.3736242224059</v>
      </c>
      <c r="J22" s="132" t="s">
        <v>480</v>
      </c>
      <c r="K22" s="132"/>
      <c r="L22" s="115"/>
    </row>
    <row r="23" spans="2:12" ht="15" customHeight="1" x14ac:dyDescent="0.25">
      <c r="B23" s="305"/>
      <c r="C23" s="283" t="s">
        <v>634</v>
      </c>
      <c r="D23" s="284"/>
      <c r="E23" s="237">
        <f>'EE ANS Fees Pricelist'!$I$111</f>
        <v>0.55889567721915312</v>
      </c>
      <c r="F23" s="136" t="s">
        <v>480</v>
      </c>
      <c r="G23" s="136"/>
      <c r="H23" s="136"/>
      <c r="I23" s="136"/>
      <c r="J23" s="136"/>
      <c r="K23" s="136"/>
      <c r="L23" s="115"/>
    </row>
    <row r="24" spans="2:12" ht="22.5" customHeight="1" x14ac:dyDescent="0.25">
      <c r="B24" s="207" t="s">
        <v>588</v>
      </c>
      <c r="C24" s="309" t="s">
        <v>467</v>
      </c>
      <c r="D24" s="310"/>
      <c r="E24" s="310"/>
      <c r="F24" s="310"/>
      <c r="G24" s="310"/>
      <c r="H24" s="310"/>
      <c r="I24" s="310"/>
      <c r="J24" s="310"/>
      <c r="K24" s="310"/>
      <c r="L24" s="115"/>
    </row>
    <row r="25" spans="2:12" ht="15" customHeight="1" x14ac:dyDescent="0.25">
      <c r="B25" s="308" t="s">
        <v>487</v>
      </c>
      <c r="C25" s="308"/>
      <c r="D25" s="308"/>
      <c r="E25" s="308"/>
      <c r="F25" s="308"/>
      <c r="G25" s="308"/>
      <c r="H25" s="308"/>
      <c r="I25" s="308"/>
      <c r="J25" s="308"/>
      <c r="K25" s="308"/>
      <c r="L25" s="115"/>
    </row>
    <row r="26" spans="2:12" ht="15" customHeight="1" x14ac:dyDescent="0.25">
      <c r="B26" s="125" t="s">
        <v>152</v>
      </c>
      <c r="C26" s="146">
        <f>'EE ANS Fees Pricelist'!$I$121</f>
        <v>356.41795493764909</v>
      </c>
      <c r="D26" s="153" t="s">
        <v>480</v>
      </c>
      <c r="E26" s="153"/>
      <c r="F26" s="153"/>
      <c r="G26" s="153"/>
      <c r="H26" s="153"/>
      <c r="I26" s="153"/>
      <c r="J26" s="153"/>
      <c r="K26" s="153"/>
      <c r="L26" s="115"/>
    </row>
    <row r="27" spans="2:12" ht="22.5" x14ac:dyDescent="0.25">
      <c r="B27" s="143" t="s">
        <v>589</v>
      </c>
      <c r="C27" s="140" t="s">
        <v>19</v>
      </c>
      <c r="D27" s="136"/>
      <c r="E27" s="136"/>
      <c r="F27" s="136"/>
      <c r="G27" s="136"/>
      <c r="H27" s="136"/>
      <c r="I27" s="136"/>
      <c r="J27" s="136"/>
      <c r="K27" s="136"/>
      <c r="L27" s="129"/>
    </row>
    <row r="28" spans="2:12" ht="27" customHeight="1" x14ac:dyDescent="0.25">
      <c r="B28" s="141" t="s">
        <v>590</v>
      </c>
      <c r="C28" s="149" t="s">
        <v>19</v>
      </c>
      <c r="D28" s="150"/>
      <c r="E28" s="150"/>
      <c r="F28" s="150"/>
      <c r="G28" s="150"/>
      <c r="H28" s="150"/>
      <c r="I28" s="150"/>
      <c r="J28" s="150"/>
      <c r="K28" s="150"/>
      <c r="L28" s="115"/>
    </row>
  </sheetData>
  <mergeCells count="26">
    <mergeCell ref="B25:K25"/>
    <mergeCell ref="C19:F19"/>
    <mergeCell ref="C23:D23"/>
    <mergeCell ref="C24:K24"/>
    <mergeCell ref="C6:D6"/>
    <mergeCell ref="C7:D7"/>
    <mergeCell ref="C8:D8"/>
    <mergeCell ref="C9:D9"/>
    <mergeCell ref="C21:D21"/>
    <mergeCell ref="C22:D22"/>
    <mergeCell ref="F16:G16"/>
    <mergeCell ref="C17:D17"/>
    <mergeCell ref="J8:K8"/>
    <mergeCell ref="J12:K12"/>
    <mergeCell ref="C14:K14"/>
    <mergeCell ref="E3:F3"/>
    <mergeCell ref="G3:I3"/>
    <mergeCell ref="C20:D20"/>
    <mergeCell ref="C3:D3"/>
    <mergeCell ref="B4:K4"/>
    <mergeCell ref="B15:K15"/>
    <mergeCell ref="B20:B23"/>
    <mergeCell ref="B16:B17"/>
    <mergeCell ref="B11:B14"/>
    <mergeCell ref="B6:B9"/>
    <mergeCell ref="I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984F-250A-43FA-9C40-DEFBE503EFE3}">
  <sheetPr>
    <tabColor theme="9" tint="0.79998168889431442"/>
  </sheetPr>
  <dimension ref="A1:L29"/>
  <sheetViews>
    <sheetView workbookViewId="0">
      <selection activeCell="E25" sqref="E25:E27"/>
    </sheetView>
  </sheetViews>
  <sheetFormatPr defaultRowHeight="15" x14ac:dyDescent="0.25"/>
  <cols>
    <col min="1" max="1" width="9.140625" style="90"/>
    <col min="2" max="2" width="37.28515625" style="90" customWidth="1"/>
    <col min="3" max="3" width="14.42578125" style="90" customWidth="1"/>
    <col min="4" max="4" width="14.5703125" style="90" customWidth="1"/>
    <col min="5" max="5" width="10.85546875" style="90" customWidth="1"/>
    <col min="6" max="6" width="11.7109375" style="90" customWidth="1"/>
    <col min="7" max="8" width="7.85546875" style="90" bestFit="1" customWidth="1"/>
    <col min="9" max="9" width="10.7109375" style="90" customWidth="1"/>
    <col min="10" max="10" width="13" style="90" customWidth="1"/>
    <col min="11" max="11" width="14" style="90" customWidth="1"/>
    <col min="12" max="16384" width="9.140625" style="90"/>
  </cols>
  <sheetData>
    <row r="1" spans="1:12" x14ac:dyDescent="0.25">
      <c r="A1" s="127" t="s">
        <v>638</v>
      </c>
      <c r="C1" s="126" t="str">
        <f>'EE ANS Fees Pricelist'!$I$5</f>
        <v>2021-22</v>
      </c>
    </row>
    <row r="3" spans="1:12" ht="39.75" customHeight="1" x14ac:dyDescent="0.25">
      <c r="B3" s="128" t="s">
        <v>12</v>
      </c>
      <c r="C3" s="300" t="s">
        <v>13</v>
      </c>
      <c r="D3" s="301"/>
      <c r="E3" s="300" t="s">
        <v>14</v>
      </c>
      <c r="F3" s="301"/>
      <c r="G3" s="300" t="s">
        <v>15</v>
      </c>
      <c r="H3" s="302"/>
      <c r="I3" s="301"/>
      <c r="J3" s="233" t="s">
        <v>16</v>
      </c>
      <c r="K3" s="234" t="s">
        <v>17</v>
      </c>
      <c r="L3" s="115"/>
    </row>
    <row r="4" spans="1:12" ht="15" customHeight="1" x14ac:dyDescent="0.25">
      <c r="B4" s="293" t="s">
        <v>488</v>
      </c>
      <c r="C4" s="293"/>
      <c r="D4" s="293"/>
      <c r="E4" s="293"/>
      <c r="F4" s="293"/>
      <c r="G4" s="293"/>
      <c r="H4" s="293"/>
      <c r="I4" s="293"/>
      <c r="J4" s="293"/>
      <c r="K4" s="293"/>
      <c r="L4" s="115"/>
    </row>
    <row r="5" spans="1:12" ht="15" customHeight="1" x14ac:dyDescent="0.25">
      <c r="B5" s="206" t="s">
        <v>158</v>
      </c>
      <c r="C5" s="154">
        <f>'EE ANS Fees Pricelist'!$I$124</f>
        <v>54.833531528869095</v>
      </c>
      <c r="D5" s="119" t="s">
        <v>498</v>
      </c>
      <c r="E5" s="119"/>
      <c r="F5" s="119"/>
      <c r="G5" s="119"/>
      <c r="H5" s="119"/>
      <c r="I5" s="119"/>
      <c r="J5" s="119"/>
      <c r="K5" s="119"/>
      <c r="L5" s="115"/>
    </row>
    <row r="6" spans="1:12" ht="15" customHeight="1" x14ac:dyDescent="0.25">
      <c r="B6" s="303" t="s">
        <v>591</v>
      </c>
      <c r="C6" s="280" t="s">
        <v>489</v>
      </c>
      <c r="D6" s="281"/>
      <c r="E6" s="281"/>
      <c r="F6" s="281"/>
      <c r="G6" s="281"/>
      <c r="H6" s="281"/>
      <c r="I6" s="281"/>
      <c r="J6" s="281"/>
      <c r="K6" s="281"/>
      <c r="L6" s="115"/>
    </row>
    <row r="7" spans="1:12" ht="15" customHeight="1" x14ac:dyDescent="0.25">
      <c r="B7" s="305"/>
      <c r="C7" s="283" t="s">
        <v>490</v>
      </c>
      <c r="D7" s="284"/>
      <c r="E7" s="284"/>
      <c r="F7" s="284"/>
      <c r="G7" s="284"/>
      <c r="H7" s="284"/>
      <c r="I7" s="284"/>
      <c r="J7" s="284"/>
      <c r="K7" s="284"/>
      <c r="L7" s="115"/>
    </row>
    <row r="8" spans="1:12" ht="22.5" customHeight="1" x14ac:dyDescent="0.25">
      <c r="B8" s="215" t="s">
        <v>491</v>
      </c>
      <c r="C8" s="283" t="s">
        <v>25</v>
      </c>
      <c r="D8" s="284"/>
      <c r="E8" s="284"/>
      <c r="F8" s="284"/>
      <c r="G8" s="284"/>
      <c r="H8" s="284"/>
      <c r="I8" s="284"/>
      <c r="J8" s="284"/>
      <c r="K8" s="284"/>
      <c r="L8" s="115"/>
    </row>
    <row r="9" spans="1:12" ht="22.5" x14ac:dyDescent="0.25">
      <c r="B9" s="214" t="s">
        <v>592</v>
      </c>
      <c r="C9" s="280" t="s">
        <v>492</v>
      </c>
      <c r="D9" s="281"/>
      <c r="E9" s="281"/>
      <c r="F9" s="281"/>
      <c r="G9" s="281"/>
      <c r="H9" s="281"/>
      <c r="I9" s="281"/>
      <c r="J9" s="281"/>
      <c r="K9" s="281"/>
      <c r="L9" s="115"/>
    </row>
    <row r="10" spans="1:12" ht="15" customHeight="1" x14ac:dyDescent="0.25">
      <c r="B10" s="312" t="s">
        <v>593</v>
      </c>
      <c r="C10" s="283" t="s">
        <v>493</v>
      </c>
      <c r="D10" s="284"/>
      <c r="E10" s="284"/>
      <c r="F10" s="284"/>
      <c r="G10" s="284"/>
      <c r="H10" s="284"/>
      <c r="I10" s="284"/>
      <c r="J10" s="284"/>
      <c r="K10" s="284"/>
      <c r="L10" s="115"/>
    </row>
    <row r="11" spans="1:12" ht="15" customHeight="1" x14ac:dyDescent="0.25">
      <c r="B11" s="307"/>
      <c r="C11" s="280" t="s">
        <v>490</v>
      </c>
      <c r="D11" s="281"/>
      <c r="E11" s="281"/>
      <c r="F11" s="281"/>
      <c r="G11" s="281"/>
      <c r="H11" s="281"/>
      <c r="I11" s="281"/>
      <c r="J11" s="281"/>
      <c r="K11" s="281"/>
      <c r="L11" s="115"/>
    </row>
    <row r="12" spans="1:12" ht="15" customHeight="1" x14ac:dyDescent="0.25">
      <c r="B12" s="313" t="s">
        <v>594</v>
      </c>
      <c r="C12" s="309" t="s">
        <v>493</v>
      </c>
      <c r="D12" s="310"/>
      <c r="E12" s="310"/>
      <c r="F12" s="310"/>
      <c r="G12" s="310"/>
      <c r="H12" s="310"/>
      <c r="I12" s="310"/>
      <c r="J12" s="310"/>
      <c r="K12" s="310"/>
      <c r="L12" s="115"/>
    </row>
    <row r="13" spans="1:12" ht="15" customHeight="1" x14ac:dyDescent="0.25">
      <c r="B13" s="314"/>
      <c r="C13" s="285" t="s">
        <v>490</v>
      </c>
      <c r="D13" s="286"/>
      <c r="E13" s="286"/>
      <c r="F13" s="286"/>
      <c r="G13" s="286"/>
      <c r="H13" s="286"/>
      <c r="I13" s="286"/>
      <c r="J13" s="286"/>
      <c r="K13" s="286"/>
      <c r="L13" s="129"/>
    </row>
    <row r="14" spans="1:12" ht="15" customHeight="1" x14ac:dyDescent="0.25">
      <c r="B14" s="293" t="s">
        <v>494</v>
      </c>
      <c r="C14" s="293"/>
      <c r="D14" s="293"/>
      <c r="E14" s="293"/>
      <c r="F14" s="293"/>
      <c r="G14" s="293"/>
      <c r="H14" s="293"/>
      <c r="I14" s="293"/>
      <c r="J14" s="293"/>
      <c r="K14" s="293"/>
      <c r="L14" s="115"/>
    </row>
    <row r="15" spans="1:12" x14ac:dyDescent="0.25">
      <c r="B15" s="204" t="s">
        <v>177</v>
      </c>
      <c r="C15" s="151">
        <f>'EE ANS Fees Pricelist'!$I$136</f>
        <v>82.250297293303632</v>
      </c>
      <c r="D15" s="152" t="s">
        <v>499</v>
      </c>
      <c r="E15" s="152"/>
      <c r="F15" s="152"/>
      <c r="G15" s="152"/>
      <c r="H15" s="152"/>
      <c r="I15" s="152"/>
      <c r="J15" s="152"/>
      <c r="K15" s="152"/>
      <c r="L15" s="115"/>
    </row>
    <row r="16" spans="1:12" x14ac:dyDescent="0.25">
      <c r="B16" s="293" t="s">
        <v>495</v>
      </c>
      <c r="C16" s="293"/>
      <c r="D16" s="293"/>
      <c r="E16" s="293"/>
      <c r="F16" s="293"/>
      <c r="G16" s="293"/>
      <c r="H16" s="293"/>
      <c r="I16" s="293"/>
      <c r="J16" s="293"/>
      <c r="K16" s="293"/>
      <c r="L16" s="115"/>
    </row>
    <row r="17" spans="2:12" ht="22.5" x14ac:dyDescent="0.25">
      <c r="B17" s="206" t="s">
        <v>595</v>
      </c>
      <c r="C17" s="287" t="s">
        <v>500</v>
      </c>
      <c r="D17" s="288"/>
      <c r="E17" s="288"/>
      <c r="F17" s="145" t="s">
        <v>453</v>
      </c>
      <c r="G17" s="144">
        <f>'EE ANS Fees Pricelist'!$I$137</f>
        <v>2024.0468882396988</v>
      </c>
      <c r="H17" s="208" t="s">
        <v>501</v>
      </c>
      <c r="I17" s="137" t="s">
        <v>454</v>
      </c>
      <c r="J17" s="138">
        <f>'EE ANS Fees Pricelist'!$I$138</f>
        <v>2924.5419534926659</v>
      </c>
      <c r="K17" s="136" t="s">
        <v>480</v>
      </c>
      <c r="L17" s="115"/>
    </row>
    <row r="18" spans="2:12" ht="22.5" x14ac:dyDescent="0.25">
      <c r="B18" s="214" t="s">
        <v>596</v>
      </c>
      <c r="C18" s="280" t="s">
        <v>502</v>
      </c>
      <c r="D18" s="281"/>
      <c r="E18" s="281"/>
      <c r="F18" s="133" t="s">
        <v>453</v>
      </c>
      <c r="G18" s="134">
        <f>'EE ANS Fees Pricelist'!$I$139</f>
        <v>704.72187702672738</v>
      </c>
      <c r="H18" s="199" t="s">
        <v>501</v>
      </c>
      <c r="I18" s="133" t="s">
        <v>454</v>
      </c>
      <c r="J18" s="134">
        <f>'EE ANS Fees Pricelist'!$I$140</f>
        <v>863.15522124597078</v>
      </c>
      <c r="K18" s="132" t="s">
        <v>480</v>
      </c>
      <c r="L18" s="115"/>
    </row>
    <row r="19" spans="2:12" x14ac:dyDescent="0.25">
      <c r="B19" s="215" t="s">
        <v>597</v>
      </c>
      <c r="C19" s="283" t="s">
        <v>496</v>
      </c>
      <c r="D19" s="284"/>
      <c r="E19" s="284"/>
      <c r="F19" s="284"/>
      <c r="G19" s="284"/>
      <c r="H19" s="137"/>
      <c r="I19" s="138"/>
      <c r="J19" s="136"/>
      <c r="K19" s="136"/>
      <c r="L19" s="115"/>
    </row>
    <row r="20" spans="2:12" x14ac:dyDescent="0.25">
      <c r="B20" s="214" t="s">
        <v>598</v>
      </c>
      <c r="C20" s="280" t="s">
        <v>10</v>
      </c>
      <c r="D20" s="281"/>
      <c r="E20" s="281"/>
      <c r="F20" s="281"/>
      <c r="G20" s="281"/>
      <c r="H20" s="133"/>
      <c r="I20" s="134"/>
      <c r="J20" s="132"/>
      <c r="K20" s="132"/>
      <c r="L20" s="115"/>
    </row>
    <row r="21" spans="2:12" x14ac:dyDescent="0.25">
      <c r="B21" s="312" t="s">
        <v>599</v>
      </c>
      <c r="C21" s="283" t="s">
        <v>10</v>
      </c>
      <c r="D21" s="284"/>
      <c r="E21" s="284"/>
      <c r="F21" s="284"/>
      <c r="G21" s="284"/>
      <c r="H21" s="136"/>
      <c r="I21" s="136"/>
      <c r="J21" s="136"/>
      <c r="K21" s="136"/>
      <c r="L21" s="115"/>
    </row>
    <row r="22" spans="2:12" x14ac:dyDescent="0.25">
      <c r="B22" s="306"/>
      <c r="C22" s="277" t="s">
        <v>497</v>
      </c>
      <c r="D22" s="278"/>
      <c r="E22" s="278"/>
      <c r="F22" s="278"/>
      <c r="G22" s="278"/>
      <c r="H22" s="278"/>
      <c r="I22" s="278"/>
      <c r="J22" s="278"/>
      <c r="K22" s="278"/>
      <c r="L22" s="115"/>
    </row>
    <row r="23" spans="2:12" ht="15" customHeight="1" x14ac:dyDescent="0.25">
      <c r="B23" s="303" t="s">
        <v>635</v>
      </c>
      <c r="C23" s="283" t="s">
        <v>503</v>
      </c>
      <c r="D23" s="284"/>
      <c r="E23" s="118" t="s">
        <v>19</v>
      </c>
      <c r="F23" s="118"/>
      <c r="G23" s="118"/>
      <c r="H23" s="118"/>
      <c r="I23" s="118"/>
      <c r="J23" s="118"/>
      <c r="K23" s="118"/>
      <c r="L23" s="115"/>
    </row>
    <row r="24" spans="2:12" ht="15" customHeight="1" x14ac:dyDescent="0.25">
      <c r="B24" s="304"/>
      <c r="C24" s="280" t="s">
        <v>504</v>
      </c>
      <c r="D24" s="281"/>
      <c r="E24" s="132" t="s">
        <v>10</v>
      </c>
      <c r="F24" s="132"/>
      <c r="G24" s="132"/>
      <c r="H24" s="132"/>
      <c r="I24" s="132"/>
      <c r="J24" s="132"/>
      <c r="K24" s="132"/>
      <c r="L24" s="115"/>
    </row>
    <row r="25" spans="2:12" x14ac:dyDescent="0.25">
      <c r="B25" s="304"/>
      <c r="C25" s="283" t="s">
        <v>505</v>
      </c>
      <c r="D25" s="284"/>
      <c r="E25" s="138">
        <f>'EE ANS Fees Pricelist'!$I$148</f>
        <v>2.533846777507784</v>
      </c>
      <c r="F25" s="136" t="s">
        <v>514</v>
      </c>
      <c r="G25" s="136"/>
      <c r="H25" s="136"/>
      <c r="I25" s="136"/>
      <c r="J25" s="136"/>
      <c r="K25" s="136"/>
      <c r="L25" s="129"/>
    </row>
    <row r="26" spans="2:12" x14ac:dyDescent="0.25">
      <c r="B26" s="304"/>
      <c r="C26" s="280" t="s">
        <v>506</v>
      </c>
      <c r="D26" s="281"/>
      <c r="E26" s="134">
        <f>'EE ANS Fees Pricelist'!$I$149</f>
        <v>2.9840757503707378</v>
      </c>
      <c r="F26" s="132" t="s">
        <v>515</v>
      </c>
      <c r="G26" s="132"/>
      <c r="H26" s="150"/>
      <c r="I26" s="150"/>
      <c r="J26" s="150"/>
      <c r="K26" s="150"/>
      <c r="L26" s="115"/>
    </row>
    <row r="27" spans="2:12" ht="15" customHeight="1" x14ac:dyDescent="0.25">
      <c r="B27" s="304"/>
      <c r="C27" s="283" t="s">
        <v>507</v>
      </c>
      <c r="D27" s="284"/>
      <c r="E27" s="138">
        <f>'EE ANS Fees Pricelist'!$I$150</f>
        <v>188.58311698220129</v>
      </c>
      <c r="F27" s="136" t="s">
        <v>515</v>
      </c>
      <c r="G27" s="136"/>
      <c r="H27" s="136"/>
      <c r="I27" s="136"/>
      <c r="J27" s="136"/>
      <c r="K27" s="136"/>
      <c r="L27" s="115"/>
    </row>
    <row r="28" spans="2:12" ht="15" customHeight="1" x14ac:dyDescent="0.25">
      <c r="B28" s="304"/>
      <c r="C28" s="277" t="s">
        <v>508</v>
      </c>
      <c r="D28" s="278"/>
      <c r="E28" s="278" t="s">
        <v>467</v>
      </c>
      <c r="F28" s="278"/>
      <c r="G28" s="278"/>
      <c r="H28" s="278"/>
      <c r="I28" s="278"/>
      <c r="J28" s="278"/>
      <c r="K28" s="278"/>
      <c r="L28" s="115"/>
    </row>
    <row r="29" spans="2:12" ht="15" customHeight="1" x14ac:dyDescent="0.25">
      <c r="B29" s="205" t="s">
        <v>203</v>
      </c>
      <c r="C29" s="283" t="s">
        <v>509</v>
      </c>
      <c r="D29" s="284" t="s">
        <v>27</v>
      </c>
      <c r="E29" s="310" t="s">
        <v>27</v>
      </c>
      <c r="F29" s="310"/>
      <c r="G29" s="136"/>
      <c r="H29" s="136"/>
      <c r="I29" s="136"/>
      <c r="J29" s="136"/>
      <c r="K29" s="136"/>
      <c r="L29" s="115"/>
    </row>
  </sheetData>
  <mergeCells count="34">
    <mergeCell ref="C29:D29"/>
    <mergeCell ref="E29:F29"/>
    <mergeCell ref="C13:K13"/>
    <mergeCell ref="C12:K12"/>
    <mergeCell ref="B6:B7"/>
    <mergeCell ref="B23:B28"/>
    <mergeCell ref="C23:D23"/>
    <mergeCell ref="C24:D24"/>
    <mergeCell ref="C25:D25"/>
    <mergeCell ref="C26:D26"/>
    <mergeCell ref="C27:D27"/>
    <mergeCell ref="C28:D28"/>
    <mergeCell ref="E28:K28"/>
    <mergeCell ref="C20:G20"/>
    <mergeCell ref="B21:B22"/>
    <mergeCell ref="C21:G21"/>
    <mergeCell ref="C3:D3"/>
    <mergeCell ref="E3:F3"/>
    <mergeCell ref="G3:I3"/>
    <mergeCell ref="C19:G19"/>
    <mergeCell ref="B4:K4"/>
    <mergeCell ref="B14:K14"/>
    <mergeCell ref="B16:K16"/>
    <mergeCell ref="C6:K6"/>
    <mergeCell ref="C8:K8"/>
    <mergeCell ref="C9:K9"/>
    <mergeCell ref="C10:K10"/>
    <mergeCell ref="C11:K11"/>
    <mergeCell ref="C7:K7"/>
    <mergeCell ref="B10:B11"/>
    <mergeCell ref="B12:B13"/>
    <mergeCell ref="C17:E17"/>
    <mergeCell ref="C22:K22"/>
    <mergeCell ref="C18:E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4883-0326-4A95-929E-3F5D85202E32}">
  <sheetPr>
    <tabColor theme="9" tint="0.79998168889431442"/>
  </sheetPr>
  <dimension ref="A1:L15"/>
  <sheetViews>
    <sheetView workbookViewId="0">
      <selection activeCell="M11" sqref="M11"/>
    </sheetView>
  </sheetViews>
  <sheetFormatPr defaultRowHeight="15" x14ac:dyDescent="0.25"/>
  <cols>
    <col min="1" max="1" width="9.140625" style="90"/>
    <col min="2" max="2" width="36.7109375" style="90" customWidth="1"/>
    <col min="3" max="3" width="14.42578125" style="90" customWidth="1"/>
    <col min="4" max="4" width="14.5703125" style="90" customWidth="1"/>
    <col min="5" max="5" width="10.85546875" style="90" customWidth="1"/>
    <col min="6" max="6" width="11.7109375" style="90" customWidth="1"/>
    <col min="7" max="7" width="8.7109375" style="90" customWidth="1"/>
    <col min="8" max="8" width="7.85546875" style="90" bestFit="1" customWidth="1"/>
    <col min="9" max="9" width="10.7109375" style="90" customWidth="1"/>
    <col min="10" max="10" width="13" style="90" customWidth="1"/>
    <col min="11" max="11" width="14" style="90" customWidth="1"/>
    <col min="12" max="16384" width="9.140625" style="90"/>
  </cols>
  <sheetData>
    <row r="1" spans="1:12" x14ac:dyDescent="0.25">
      <c r="A1" s="127" t="s">
        <v>448</v>
      </c>
      <c r="C1" s="126" t="str">
        <f>'EE ANS Fees Pricelist'!H5</f>
        <v>2020-21</v>
      </c>
    </row>
    <row r="3" spans="1:12" ht="39.75" customHeight="1" x14ac:dyDescent="0.25">
      <c r="B3" s="128" t="s">
        <v>12</v>
      </c>
      <c r="C3" s="315" t="s">
        <v>13</v>
      </c>
      <c r="D3" s="316"/>
      <c r="E3" s="315" t="s">
        <v>14</v>
      </c>
      <c r="F3" s="316"/>
      <c r="G3" s="315" t="s">
        <v>15</v>
      </c>
      <c r="H3" s="317"/>
      <c r="I3" s="316"/>
      <c r="J3" s="233" t="s">
        <v>16</v>
      </c>
      <c r="K3" s="234" t="s">
        <v>17</v>
      </c>
      <c r="L3" s="115"/>
    </row>
    <row r="4" spans="1:12" x14ac:dyDescent="0.25">
      <c r="B4" s="293" t="s">
        <v>510</v>
      </c>
      <c r="C4" s="293"/>
      <c r="D4" s="293"/>
      <c r="E4" s="293"/>
      <c r="F4" s="293"/>
      <c r="G4" s="293"/>
      <c r="H4" s="293"/>
      <c r="I4" s="293"/>
      <c r="J4" s="293"/>
      <c r="K4" s="293"/>
      <c r="L4" s="115"/>
    </row>
    <row r="5" spans="1:12" ht="27.75" customHeight="1" x14ac:dyDescent="0.25">
      <c r="B5" s="206" t="s">
        <v>600</v>
      </c>
      <c r="C5" s="320" t="s">
        <v>636</v>
      </c>
      <c r="D5" s="298"/>
      <c r="E5" s="298"/>
      <c r="F5" s="298"/>
      <c r="G5" s="298"/>
      <c r="H5" s="238">
        <f>'EE ANS Fees Pricelist'!$I$155</f>
        <v>0.55889567721915312</v>
      </c>
      <c r="I5" s="238"/>
      <c r="J5" s="119"/>
      <c r="K5" s="119"/>
      <c r="L5" s="115"/>
    </row>
    <row r="6" spans="1:12" ht="27.75" customHeight="1" x14ac:dyDescent="0.25">
      <c r="B6" s="214" t="s">
        <v>601</v>
      </c>
      <c r="C6" s="280" t="s">
        <v>27</v>
      </c>
      <c r="D6" s="281"/>
      <c r="E6" s="281"/>
      <c r="F6" s="281"/>
      <c r="G6" s="281"/>
      <c r="H6" s="199"/>
      <c r="I6" s="132"/>
      <c r="J6" s="132"/>
      <c r="K6" s="132"/>
      <c r="L6" s="115"/>
    </row>
    <row r="7" spans="1:12" ht="27.75" customHeight="1" x14ac:dyDescent="0.25">
      <c r="B7" s="215" t="s">
        <v>602</v>
      </c>
      <c r="C7" s="321" t="s">
        <v>637</v>
      </c>
      <c r="D7" s="291"/>
      <c r="E7" s="291"/>
      <c r="F7" s="291"/>
      <c r="G7" s="291"/>
      <c r="H7" s="237">
        <f>'EE ANS Fees Pricelist'!$I$158</f>
        <v>0.55889567721915312</v>
      </c>
      <c r="I7" s="237"/>
      <c r="J7" s="136"/>
      <c r="K7" s="136"/>
      <c r="L7" s="115"/>
    </row>
    <row r="8" spans="1:12" ht="27.75" customHeight="1" x14ac:dyDescent="0.25">
      <c r="B8" s="214" t="s">
        <v>603</v>
      </c>
      <c r="C8" s="280" t="s">
        <v>467</v>
      </c>
      <c r="D8" s="281"/>
      <c r="E8" s="281"/>
      <c r="F8" s="281"/>
      <c r="G8" s="281"/>
      <c r="H8" s="281"/>
      <c r="I8" s="281"/>
      <c r="J8" s="281"/>
      <c r="K8" s="281"/>
      <c r="L8" s="115"/>
    </row>
    <row r="9" spans="1:12" ht="33.75" x14ac:dyDescent="0.25">
      <c r="B9" s="207" t="s">
        <v>604</v>
      </c>
      <c r="C9" s="309" t="s">
        <v>467</v>
      </c>
      <c r="D9" s="310"/>
      <c r="E9" s="310"/>
      <c r="F9" s="310"/>
      <c r="G9" s="310"/>
      <c r="H9" s="310"/>
      <c r="I9" s="310"/>
      <c r="J9" s="310"/>
      <c r="K9" s="310"/>
      <c r="L9" s="115"/>
    </row>
    <row r="10" spans="1:12" x14ac:dyDescent="0.25">
      <c r="B10" s="293" t="s">
        <v>511</v>
      </c>
      <c r="C10" s="293"/>
      <c r="D10" s="293"/>
      <c r="E10" s="293"/>
      <c r="F10" s="293"/>
      <c r="G10" s="293"/>
      <c r="H10" s="293"/>
      <c r="I10" s="293"/>
      <c r="J10" s="293"/>
      <c r="K10" s="293"/>
      <c r="L10" s="129"/>
    </row>
    <row r="11" spans="1:12" ht="27.75" customHeight="1" x14ac:dyDescent="0.25">
      <c r="B11" s="204" t="s">
        <v>214</v>
      </c>
      <c r="C11" s="285" t="s">
        <v>217</v>
      </c>
      <c r="D11" s="286"/>
      <c r="E11" s="286"/>
      <c r="F11" s="286"/>
      <c r="G11" s="286"/>
      <c r="H11" s="286"/>
      <c r="I11" s="286"/>
      <c r="J11" s="286"/>
      <c r="K11" s="286"/>
      <c r="L11" s="115"/>
    </row>
    <row r="12" spans="1:12" x14ac:dyDescent="0.25">
      <c r="B12" s="293" t="s">
        <v>512</v>
      </c>
      <c r="C12" s="293"/>
      <c r="D12" s="293"/>
      <c r="E12" s="293"/>
      <c r="F12" s="293"/>
      <c r="G12" s="293"/>
      <c r="H12" s="293"/>
      <c r="I12" s="293"/>
      <c r="J12" s="293"/>
      <c r="K12" s="293"/>
      <c r="L12" s="115"/>
    </row>
    <row r="13" spans="1:12" ht="27.75" customHeight="1" x14ac:dyDescent="0.25">
      <c r="B13" s="205" t="s">
        <v>605</v>
      </c>
      <c r="C13" s="318" t="s">
        <v>467</v>
      </c>
      <c r="D13" s="319"/>
      <c r="E13" s="319"/>
      <c r="F13" s="319"/>
      <c r="G13" s="319"/>
      <c r="H13" s="319"/>
      <c r="I13" s="319"/>
      <c r="J13" s="319"/>
      <c r="K13" s="319"/>
      <c r="L13" s="115"/>
    </row>
    <row r="14" spans="1:12" x14ac:dyDescent="0.25">
      <c r="B14" s="293" t="s">
        <v>513</v>
      </c>
      <c r="C14" s="293"/>
      <c r="D14" s="293"/>
      <c r="E14" s="293"/>
      <c r="F14" s="293"/>
      <c r="G14" s="293"/>
      <c r="H14" s="293"/>
      <c r="I14" s="293"/>
      <c r="J14" s="293"/>
      <c r="K14" s="293"/>
      <c r="L14" s="115"/>
    </row>
    <row r="15" spans="1:12" ht="27.75" customHeight="1" x14ac:dyDescent="0.25">
      <c r="B15" s="204" t="s">
        <v>223</v>
      </c>
      <c r="C15" s="285" t="s">
        <v>10</v>
      </c>
      <c r="D15" s="286"/>
      <c r="E15" s="286"/>
      <c r="F15" s="286"/>
      <c r="G15" s="286"/>
      <c r="H15" s="286"/>
      <c r="I15" s="286"/>
      <c r="J15" s="286"/>
      <c r="K15" s="286"/>
      <c r="L15" s="115"/>
    </row>
  </sheetData>
  <mergeCells count="15">
    <mergeCell ref="B14:K14"/>
    <mergeCell ref="C15:K15"/>
    <mergeCell ref="C11:K11"/>
    <mergeCell ref="B12:K12"/>
    <mergeCell ref="C13:K13"/>
    <mergeCell ref="C8:K8"/>
    <mergeCell ref="C9:K9"/>
    <mergeCell ref="C3:D3"/>
    <mergeCell ref="E3:F3"/>
    <mergeCell ref="G3:I3"/>
    <mergeCell ref="B4:K4"/>
    <mergeCell ref="B10:K10"/>
    <mergeCell ref="C6:G6"/>
    <mergeCell ref="C5:G5"/>
    <mergeCell ref="C7:G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456C-AAB3-4C88-AAAC-211C38340E3C}">
  <sheetPr>
    <tabColor theme="9" tint="0.79998168889431442"/>
  </sheetPr>
  <dimension ref="A1:P22"/>
  <sheetViews>
    <sheetView workbookViewId="0">
      <selection activeCell="K20" sqref="K20"/>
    </sheetView>
  </sheetViews>
  <sheetFormatPr defaultRowHeight="15" x14ac:dyDescent="0.25"/>
  <cols>
    <col min="1" max="1" width="9.140625" style="90"/>
    <col min="2" max="2" width="28" style="90" customWidth="1"/>
    <col min="3" max="3" width="8.28515625" style="90" customWidth="1"/>
    <col min="4" max="4" width="8" style="90" bestFit="1" customWidth="1"/>
    <col min="5" max="5" width="6.7109375" style="90" bestFit="1" customWidth="1"/>
    <col min="6" max="6" width="7.85546875" style="90" bestFit="1" customWidth="1"/>
    <col min="7" max="7" width="8.28515625" style="90" bestFit="1" customWidth="1"/>
    <col min="8" max="8" width="8.140625" style="90" customWidth="1"/>
    <col min="9" max="10" width="8" style="90" bestFit="1" customWidth="1"/>
    <col min="11" max="11" width="8.42578125" style="90" customWidth="1"/>
    <col min="12" max="12" width="7.140625" style="90" bestFit="1" customWidth="1"/>
    <col min="13" max="13" width="7.28515625" style="90" customWidth="1"/>
    <col min="14" max="14" width="6.5703125" style="90" bestFit="1" customWidth="1"/>
    <col min="15" max="15" width="12.42578125" style="90" bestFit="1" customWidth="1"/>
    <col min="16" max="16" width="11.7109375" style="90" bestFit="1" customWidth="1"/>
    <col min="17" max="16384" width="9.140625" style="90"/>
  </cols>
  <sheetData>
    <row r="1" spans="1:16" x14ac:dyDescent="0.25">
      <c r="A1" s="127" t="s">
        <v>638</v>
      </c>
      <c r="C1" s="126" t="str">
        <f>'EE ANS Fees Pricelist'!$I$5</f>
        <v>2021-22</v>
      </c>
    </row>
    <row r="3" spans="1:16" ht="33.75" x14ac:dyDescent="0.25">
      <c r="B3" s="211" t="s">
        <v>12</v>
      </c>
      <c r="C3" s="271" t="s">
        <v>13</v>
      </c>
      <c r="D3" s="272"/>
      <c r="E3" s="272"/>
      <c r="F3" s="273"/>
      <c r="G3" s="271" t="s">
        <v>14</v>
      </c>
      <c r="H3" s="272"/>
      <c r="I3" s="272"/>
      <c r="J3" s="272"/>
      <c r="K3" s="271" t="s">
        <v>15</v>
      </c>
      <c r="L3" s="272"/>
      <c r="M3" s="272"/>
      <c r="N3" s="273"/>
      <c r="O3" s="161" t="s">
        <v>16</v>
      </c>
      <c r="P3" s="210" t="s">
        <v>17</v>
      </c>
    </row>
    <row r="4" spans="1:16" x14ac:dyDescent="0.25">
      <c r="B4" s="293" t="s">
        <v>516</v>
      </c>
      <c r="C4" s="293"/>
      <c r="D4" s="293"/>
      <c r="E4" s="293"/>
      <c r="F4" s="293"/>
      <c r="G4" s="293"/>
      <c r="H4" s="293"/>
      <c r="I4" s="293"/>
      <c r="J4" s="293"/>
      <c r="K4" s="293"/>
      <c r="L4" s="293"/>
      <c r="M4" s="293"/>
      <c r="N4" s="293"/>
      <c r="O4" s="293"/>
      <c r="P4" s="293"/>
    </row>
    <row r="5" spans="1:16" ht="15" customHeight="1" x14ac:dyDescent="0.25">
      <c r="B5" s="288" t="s">
        <v>609</v>
      </c>
      <c r="C5" s="304" t="s">
        <v>26</v>
      </c>
      <c r="D5" s="322" t="s">
        <v>530</v>
      </c>
      <c r="E5" s="322" t="s">
        <v>531</v>
      </c>
      <c r="F5" s="322" t="s">
        <v>532</v>
      </c>
      <c r="G5" s="326" t="s">
        <v>26</v>
      </c>
      <c r="H5" s="322" t="s">
        <v>533</v>
      </c>
      <c r="I5" s="322" t="s">
        <v>534</v>
      </c>
      <c r="J5" s="322" t="s">
        <v>535</v>
      </c>
      <c r="K5" s="328" t="s">
        <v>26</v>
      </c>
      <c r="L5" s="322" t="s">
        <v>517</v>
      </c>
      <c r="M5" s="322" t="s">
        <v>518</v>
      </c>
      <c r="N5" s="322" t="s">
        <v>519</v>
      </c>
      <c r="O5" s="324" t="s">
        <v>27</v>
      </c>
      <c r="P5" s="318" t="s">
        <v>27</v>
      </c>
    </row>
    <row r="6" spans="1:16" x14ac:dyDescent="0.25">
      <c r="B6" s="288"/>
      <c r="C6" s="305"/>
      <c r="D6" s="323"/>
      <c r="E6" s="323"/>
      <c r="F6" s="323"/>
      <c r="G6" s="327"/>
      <c r="H6" s="323"/>
      <c r="I6" s="323"/>
      <c r="J6" s="323"/>
      <c r="K6" s="329"/>
      <c r="L6" s="323"/>
      <c r="M6" s="323"/>
      <c r="N6" s="323"/>
      <c r="O6" s="324"/>
      <c r="P6" s="318"/>
    </row>
    <row r="7" spans="1:16" ht="24" customHeight="1" x14ac:dyDescent="0.25">
      <c r="B7" s="288"/>
      <c r="C7" s="156" t="s">
        <v>4</v>
      </c>
      <c r="D7" s="157">
        <f>'EE ANS Fees Pricelist'!$I$187</f>
        <v>92.974633598578237</v>
      </c>
      <c r="E7" s="157">
        <f>'EE ANS Fees Pricelist'!$I$190</f>
        <v>223.13912063658776</v>
      </c>
      <c r="F7" s="157">
        <f>'EE ANS Fees Pricelist'!$I$193</f>
        <v>464.87316799289124</v>
      </c>
      <c r="G7" s="156" t="s">
        <v>520</v>
      </c>
      <c r="H7" s="157">
        <f>'EE ANS Fees Pricelist'!$I$196</f>
        <v>111.56956031829388</v>
      </c>
      <c r="I7" s="157">
        <f>'EE ANS Fees Pricelist'!$I$199</f>
        <v>223.13912063658776</v>
      </c>
      <c r="J7" s="159">
        <f>'EE ANS Fees Pricelist'!$I$202</f>
        <v>371.89853439431295</v>
      </c>
      <c r="K7" s="156" t="s">
        <v>4</v>
      </c>
      <c r="L7" s="157">
        <f>'EE ANS Fees Pricelist'!$I$205</f>
        <v>92.974633598578237</v>
      </c>
      <c r="M7" s="157">
        <f>'EE ANS Fees Pricelist'!$I$208</f>
        <v>223.13912063658776</v>
      </c>
      <c r="N7" s="157">
        <f>'EE ANS Fees Pricelist'!$I$211</f>
        <v>464.87316799289124</v>
      </c>
      <c r="O7" s="324"/>
      <c r="P7" s="318"/>
    </row>
    <row r="8" spans="1:16" ht="24" customHeight="1" x14ac:dyDescent="0.25">
      <c r="B8" s="288"/>
      <c r="C8" s="147" t="s">
        <v>521</v>
      </c>
      <c r="D8" s="158">
        <f>'EE ANS Fees Pricelist'!$I$188</f>
        <v>92.974633598578237</v>
      </c>
      <c r="E8" s="158">
        <f>'EE ANS Fees Pricelist'!$I$191</f>
        <v>130.16448703800953</v>
      </c>
      <c r="F8" s="158">
        <f>'EE ANS Fees Pricelist'!$I$194</f>
        <v>260.32897407601905</v>
      </c>
      <c r="G8" s="147" t="s">
        <v>522</v>
      </c>
      <c r="H8" s="158">
        <f>'EE ANS Fees Pricelist'!$I$197</f>
        <v>92.974633598578237</v>
      </c>
      <c r="I8" s="158">
        <f>'EE ANS Fees Pricelist'!$I$200</f>
        <v>185.94926719715647</v>
      </c>
      <c r="J8" s="160">
        <f>'EE ANS Fees Pricelist'!$I$203</f>
        <v>344.00614431473952</v>
      </c>
      <c r="K8" s="147" t="s">
        <v>521</v>
      </c>
      <c r="L8" s="158">
        <f>'EE ANS Fees Pricelist'!$I$206</f>
        <v>92.974633598578237</v>
      </c>
      <c r="M8" s="158">
        <f>'EE ANS Fees Pricelist'!$I$209</f>
        <v>223.13912063658776</v>
      </c>
      <c r="N8" s="158">
        <f>'EE ANS Fees Pricelist'!$I$212</f>
        <v>464.87316799289124</v>
      </c>
      <c r="O8" s="324"/>
      <c r="P8" s="318"/>
    </row>
    <row r="9" spans="1:16" ht="24" customHeight="1" x14ac:dyDescent="0.25">
      <c r="B9" s="288"/>
      <c r="C9" s="156" t="s">
        <v>5</v>
      </c>
      <c r="D9" s="157">
        <f>'EE ANS Fees Pricelist'!$I$189</f>
        <v>18.594926719715641</v>
      </c>
      <c r="E9" s="157">
        <f>'EE ANS Fees Pricelist'!$I$192</f>
        <v>74.379706878862564</v>
      </c>
      <c r="F9" s="157">
        <f>'EE ANS Fees Pricelist'!$I$195</f>
        <v>124.58600902209484</v>
      </c>
      <c r="G9" s="156" t="s">
        <v>5</v>
      </c>
      <c r="H9" s="157">
        <f>'EE ANS Fees Pricelist'!$I$198</f>
        <v>74.379706878862564</v>
      </c>
      <c r="I9" s="157">
        <f>'EE ANS Fees Pricelist'!$I$201</f>
        <v>130.16448703800953</v>
      </c>
      <c r="J9" s="159">
        <f>'EE ANS Fees Pricelist'!$I$204</f>
        <v>278.92390079573471</v>
      </c>
      <c r="K9" s="156" t="s">
        <v>5</v>
      </c>
      <c r="L9" s="157">
        <f>'EE ANS Fees Pricelist'!$I$207</f>
        <v>92.974633598578237</v>
      </c>
      <c r="M9" s="157">
        <f>'EE ANS Fees Pricelist'!$I$210</f>
        <v>223.13912063658776</v>
      </c>
      <c r="N9" s="157">
        <f>'EE ANS Fees Pricelist'!$I$213</f>
        <v>464.87316799289124</v>
      </c>
      <c r="O9" s="325"/>
      <c r="P9" s="287"/>
    </row>
    <row r="10" spans="1:16" ht="30" customHeight="1" x14ac:dyDescent="0.25">
      <c r="B10" s="214" t="s">
        <v>523</v>
      </c>
      <c r="C10" s="280" t="s">
        <v>28</v>
      </c>
      <c r="D10" s="281"/>
      <c r="E10" s="281"/>
      <c r="F10" s="281"/>
      <c r="G10" s="132" t="s">
        <v>536</v>
      </c>
      <c r="H10" s="134">
        <f>'EE ANS Fees Pricelist'!$I$216</f>
        <v>46.487316799289118</v>
      </c>
      <c r="I10" s="330" t="s">
        <v>29</v>
      </c>
      <c r="J10" s="330"/>
      <c r="K10" s="134">
        <f>'EE ANS Fees Pricelist'!$I$217</f>
        <v>78.098692222805724</v>
      </c>
      <c r="L10" s="330" t="s">
        <v>30</v>
      </c>
      <c r="M10" s="330"/>
      <c r="N10" s="134">
        <f>'EE ANS Fees Pricelist'!$I$218</f>
        <v>223.13912063658776</v>
      </c>
      <c r="O10" s="132"/>
      <c r="P10" s="132"/>
    </row>
    <row r="11" spans="1:16" ht="33.75" x14ac:dyDescent="0.25">
      <c r="B11" s="215" t="s">
        <v>524</v>
      </c>
      <c r="C11" s="283" t="s">
        <v>27</v>
      </c>
      <c r="D11" s="284"/>
      <c r="E11" s="284"/>
      <c r="F11" s="284"/>
      <c r="G11" s="284"/>
      <c r="H11" s="284"/>
      <c r="I11" s="284"/>
      <c r="J11" s="284"/>
      <c r="K11" s="284"/>
      <c r="L11" s="284"/>
      <c r="M11" s="284"/>
      <c r="N11" s="284"/>
      <c r="O11" s="284"/>
      <c r="P11" s="284"/>
    </row>
    <row r="12" spans="1:16" ht="27" customHeight="1" x14ac:dyDescent="0.25">
      <c r="B12" s="214" t="s">
        <v>265</v>
      </c>
      <c r="C12" s="280" t="s">
        <v>525</v>
      </c>
      <c r="D12" s="281"/>
      <c r="E12" s="281"/>
      <c r="F12" s="281"/>
      <c r="G12" s="281"/>
      <c r="H12" s="281"/>
      <c r="I12" s="281"/>
      <c r="J12" s="281"/>
      <c r="K12" s="281"/>
      <c r="L12" s="281"/>
      <c r="M12" s="281"/>
      <c r="N12" s="281"/>
      <c r="O12" s="281"/>
      <c r="P12" s="281"/>
    </row>
    <row r="13" spans="1:16" ht="24" customHeight="1" x14ac:dyDescent="0.25">
      <c r="B13" s="312" t="s">
        <v>526</v>
      </c>
      <c r="C13" s="283" t="s">
        <v>610</v>
      </c>
      <c r="D13" s="284"/>
      <c r="E13" s="284"/>
      <c r="F13" s="284"/>
      <c r="G13" s="284" t="s">
        <v>611</v>
      </c>
      <c r="H13" s="284"/>
      <c r="I13" s="136"/>
      <c r="J13" s="136"/>
      <c r="K13" s="136"/>
      <c r="L13" s="136"/>
      <c r="M13" s="136"/>
      <c r="N13" s="136"/>
      <c r="O13" s="136"/>
      <c r="P13" s="136"/>
    </row>
    <row r="14" spans="1:16" ht="24" customHeight="1" x14ac:dyDescent="0.25">
      <c r="B14" s="307"/>
      <c r="C14" s="280" t="s">
        <v>537</v>
      </c>
      <c r="D14" s="281"/>
      <c r="E14" s="281"/>
      <c r="F14" s="281"/>
      <c r="G14" s="134">
        <f>'EE ANS Fees Pricelist'!$I$222</f>
        <v>2467.5089187991089</v>
      </c>
      <c r="H14" s="132" t="s">
        <v>480</v>
      </c>
      <c r="I14" s="132"/>
      <c r="J14" s="132"/>
      <c r="K14" s="132"/>
      <c r="L14" s="132"/>
      <c r="M14" s="132"/>
      <c r="N14" s="132"/>
      <c r="O14" s="132"/>
      <c r="P14" s="132"/>
    </row>
    <row r="15" spans="1:16" ht="16.5" customHeight="1" x14ac:dyDescent="0.25">
      <c r="B15" s="214" t="s">
        <v>606</v>
      </c>
      <c r="C15" s="280" t="s">
        <v>538</v>
      </c>
      <c r="D15" s="281"/>
      <c r="E15" s="281"/>
      <c r="F15" s="132"/>
      <c r="G15" s="132" t="s">
        <v>536</v>
      </c>
      <c r="H15" s="134">
        <f>'EE ANS Fees Pricelist'!$I$223</f>
        <v>371.89853439431295</v>
      </c>
      <c r="I15" s="330" t="s">
        <v>29</v>
      </c>
      <c r="J15" s="330"/>
      <c r="K15" s="134">
        <f>'EE ANS Fees Pricelist'!$I$224</f>
        <v>650.8224351900476</v>
      </c>
      <c r="L15" s="330" t="s">
        <v>30</v>
      </c>
      <c r="M15" s="330"/>
      <c r="N15" s="134">
        <f>'EE ANS Fees Pricelist'!$I$225</f>
        <v>836.77170238720407</v>
      </c>
      <c r="O15" s="132"/>
      <c r="P15" s="132"/>
    </row>
    <row r="16" spans="1:16" ht="31.5" customHeight="1" x14ac:dyDescent="0.25">
      <c r="B16" s="215" t="s">
        <v>607</v>
      </c>
      <c r="C16" s="283" t="s">
        <v>467</v>
      </c>
      <c r="D16" s="284"/>
      <c r="E16" s="284"/>
      <c r="F16" s="284"/>
      <c r="G16" s="284"/>
      <c r="H16" s="284"/>
      <c r="I16" s="284"/>
      <c r="J16" s="284"/>
      <c r="K16" s="284"/>
      <c r="L16" s="284"/>
      <c r="M16" s="284"/>
      <c r="N16" s="284"/>
      <c r="O16" s="284"/>
      <c r="P16" s="284"/>
    </row>
    <row r="17" spans="2:16" ht="24" customHeight="1" x14ac:dyDescent="0.25">
      <c r="B17" s="203" t="s">
        <v>608</v>
      </c>
      <c r="C17" s="162">
        <f>'EE ANS Fees Pricelist'!$I$232</f>
        <v>55.681806457795034</v>
      </c>
      <c r="D17" s="278" t="s">
        <v>539</v>
      </c>
      <c r="E17" s="278"/>
      <c r="F17" s="150"/>
      <c r="G17" s="150"/>
      <c r="H17" s="150"/>
      <c r="I17" s="150"/>
      <c r="J17" s="150"/>
      <c r="K17" s="150"/>
      <c r="L17" s="150"/>
      <c r="M17" s="150"/>
      <c r="N17" s="150"/>
      <c r="O17" s="150"/>
      <c r="P17" s="150"/>
    </row>
    <row r="18" spans="2:16" x14ac:dyDescent="0.25">
      <c r="B18" s="293" t="s">
        <v>527</v>
      </c>
      <c r="C18" s="293"/>
      <c r="D18" s="293"/>
      <c r="E18" s="293"/>
      <c r="F18" s="293"/>
      <c r="G18" s="293"/>
      <c r="H18" s="293"/>
      <c r="I18" s="293"/>
      <c r="J18" s="293"/>
      <c r="K18" s="293"/>
      <c r="L18" s="293"/>
      <c r="M18" s="293"/>
      <c r="N18" s="293"/>
      <c r="O18" s="293"/>
      <c r="P18" s="293"/>
    </row>
    <row r="19" spans="2:16" ht="15" customHeight="1" x14ac:dyDescent="0.25">
      <c r="B19" s="306" t="s">
        <v>528</v>
      </c>
      <c r="C19" s="287" t="s">
        <v>280</v>
      </c>
      <c r="D19" s="288"/>
      <c r="E19" s="288"/>
      <c r="F19" s="288"/>
      <c r="G19" s="288"/>
      <c r="H19" s="288"/>
      <c r="I19" s="288"/>
      <c r="J19" s="288"/>
      <c r="K19" s="144">
        <f>'EE ANS Fees Pricelist'!$I$233</f>
        <v>245.07253324813541</v>
      </c>
      <c r="L19" s="288" t="s">
        <v>540</v>
      </c>
      <c r="M19" s="288"/>
      <c r="N19" s="288"/>
      <c r="O19" s="288"/>
      <c r="P19" s="288"/>
    </row>
    <row r="20" spans="2:16" ht="15" customHeight="1" x14ac:dyDescent="0.25">
      <c r="B20" s="306"/>
      <c r="C20" s="280" t="s">
        <v>282</v>
      </c>
      <c r="D20" s="281"/>
      <c r="E20" s="281"/>
      <c r="F20" s="281"/>
      <c r="G20" s="281"/>
      <c r="H20" s="281"/>
      <c r="I20" s="281"/>
      <c r="J20" s="281"/>
      <c r="K20" s="134">
        <f>'EE ANS Fees Pricelist'!$I$234</f>
        <v>2374.4431283419358</v>
      </c>
      <c r="L20" s="281" t="s">
        <v>541</v>
      </c>
      <c r="M20" s="281"/>
      <c r="N20" s="281"/>
      <c r="O20" s="281"/>
      <c r="P20" s="281"/>
    </row>
    <row r="21" spans="2:16" ht="15" customHeight="1" x14ac:dyDescent="0.25">
      <c r="B21" s="306"/>
      <c r="C21" s="283" t="s">
        <v>284</v>
      </c>
      <c r="D21" s="284"/>
      <c r="E21" s="284"/>
      <c r="F21" s="284"/>
      <c r="G21" s="284"/>
      <c r="H21" s="284"/>
      <c r="I21" s="284"/>
      <c r="J21" s="284"/>
      <c r="K21" s="284" t="s">
        <v>27</v>
      </c>
      <c r="L21" s="284"/>
      <c r="M21" s="284"/>
      <c r="N21" s="284"/>
      <c r="O21" s="284"/>
      <c r="P21" s="284"/>
    </row>
    <row r="22" spans="2:16" ht="27.75" customHeight="1" x14ac:dyDescent="0.25">
      <c r="B22" s="306"/>
      <c r="C22" s="277" t="s">
        <v>529</v>
      </c>
      <c r="D22" s="278"/>
      <c r="E22" s="278"/>
      <c r="F22" s="278"/>
      <c r="G22" s="278"/>
      <c r="H22" s="278"/>
      <c r="I22" s="278"/>
      <c r="J22" s="278"/>
      <c r="K22" s="278" t="s">
        <v>612</v>
      </c>
      <c r="L22" s="278"/>
      <c r="M22" s="278"/>
      <c r="N22" s="235">
        <f>'EE ANS Fees Pricelist'!$I$236</f>
        <v>0.55889999999999995</v>
      </c>
      <c r="O22" s="150" t="s">
        <v>565</v>
      </c>
      <c r="P22" s="150"/>
    </row>
  </sheetData>
  <mergeCells count="43">
    <mergeCell ref="D17:E17"/>
    <mergeCell ref="C14:F14"/>
    <mergeCell ref="C13:F13"/>
    <mergeCell ref="G13:H13"/>
    <mergeCell ref="C16:P16"/>
    <mergeCell ref="I15:J15"/>
    <mergeCell ref="L15:M15"/>
    <mergeCell ref="C15:E15"/>
    <mergeCell ref="C11:P11"/>
    <mergeCell ref="C12:P12"/>
    <mergeCell ref="B18:P18"/>
    <mergeCell ref="B19:B22"/>
    <mergeCell ref="C19:J19"/>
    <mergeCell ref="C20:J20"/>
    <mergeCell ref="C21:J21"/>
    <mergeCell ref="L19:P19"/>
    <mergeCell ref="L20:P20"/>
    <mergeCell ref="K21:P21"/>
    <mergeCell ref="C22:J22"/>
    <mergeCell ref="K22:M22"/>
    <mergeCell ref="B13:B14"/>
    <mergeCell ref="P5:P9"/>
    <mergeCell ref="I5:I6"/>
    <mergeCell ref="L5:L6"/>
    <mergeCell ref="M5:M6"/>
    <mergeCell ref="N5:N6"/>
    <mergeCell ref="O5:O9"/>
    <mergeCell ref="F5:F6"/>
    <mergeCell ref="J5:J6"/>
    <mergeCell ref="G5:G6"/>
    <mergeCell ref="K5:K6"/>
    <mergeCell ref="I10:J10"/>
    <mergeCell ref="L10:M10"/>
    <mergeCell ref="C10:F10"/>
    <mergeCell ref="C3:F3"/>
    <mergeCell ref="G3:J3"/>
    <mergeCell ref="K3:N3"/>
    <mergeCell ref="B4:P4"/>
    <mergeCell ref="B5:B9"/>
    <mergeCell ref="C5:C6"/>
    <mergeCell ref="D5:D6"/>
    <mergeCell ref="E5:E6"/>
    <mergeCell ref="H5: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25B8-A664-4DB9-845E-51392029596D}">
  <sheetPr>
    <tabColor theme="9" tint="0.79998168889431442"/>
  </sheetPr>
  <dimension ref="A1:L25"/>
  <sheetViews>
    <sheetView workbookViewId="0">
      <selection activeCell="E18" sqref="E18:E21"/>
    </sheetView>
  </sheetViews>
  <sheetFormatPr defaultRowHeight="15" x14ac:dyDescent="0.25"/>
  <cols>
    <col min="1" max="1" width="9.140625" style="90"/>
    <col min="2" max="2" width="22" style="90" customWidth="1"/>
    <col min="3" max="3" width="14.42578125" style="90" customWidth="1"/>
    <col min="4" max="4" width="17.7109375" style="90" customWidth="1"/>
    <col min="5" max="5" width="10.85546875" style="90" customWidth="1"/>
    <col min="6" max="6" width="20.28515625" style="90" customWidth="1"/>
    <col min="7" max="8" width="7.85546875" style="90" bestFit="1" customWidth="1"/>
    <col min="9" max="9" width="10.7109375" style="90" customWidth="1"/>
    <col min="10" max="10" width="13" style="90" customWidth="1"/>
    <col min="11" max="11" width="14" style="90" customWidth="1"/>
    <col min="12" max="16384" width="9.140625" style="90"/>
  </cols>
  <sheetData>
    <row r="1" spans="1:12" x14ac:dyDescent="0.25">
      <c r="A1" s="127" t="s">
        <v>638</v>
      </c>
      <c r="C1" s="126" t="str">
        <f>'EE ANS Fees Pricelist'!$I$5</f>
        <v>2021-22</v>
      </c>
    </row>
    <row r="3" spans="1:12" ht="39.75" customHeight="1" x14ac:dyDescent="0.25">
      <c r="B3" s="128" t="s">
        <v>12</v>
      </c>
      <c r="C3" s="300" t="s">
        <v>13</v>
      </c>
      <c r="D3" s="301"/>
      <c r="E3" s="300" t="s">
        <v>14</v>
      </c>
      <c r="F3" s="301"/>
      <c r="G3" s="300" t="s">
        <v>15</v>
      </c>
      <c r="H3" s="302"/>
      <c r="I3" s="301"/>
      <c r="J3" s="233" t="s">
        <v>16</v>
      </c>
      <c r="K3" s="234" t="s">
        <v>17</v>
      </c>
      <c r="L3" s="115"/>
    </row>
    <row r="4" spans="1:12" ht="15" customHeight="1" x14ac:dyDescent="0.25">
      <c r="B4" s="303" t="s">
        <v>285</v>
      </c>
      <c r="C4" s="336" t="s">
        <v>286</v>
      </c>
      <c r="D4" s="337"/>
      <c r="E4" s="337"/>
      <c r="F4" s="337"/>
      <c r="G4" s="333" t="s">
        <v>27</v>
      </c>
      <c r="H4" s="333"/>
      <c r="I4" s="333"/>
      <c r="J4" s="333"/>
      <c r="K4" s="333"/>
      <c r="L4" s="115"/>
    </row>
    <row r="5" spans="1:12" ht="15" customHeight="1" x14ac:dyDescent="0.25">
      <c r="B5" s="304"/>
      <c r="C5" s="338" t="s">
        <v>287</v>
      </c>
      <c r="D5" s="339"/>
      <c r="E5" s="340"/>
      <c r="F5" s="340"/>
      <c r="G5" s="334" t="s">
        <v>27</v>
      </c>
      <c r="H5" s="335"/>
      <c r="I5" s="335"/>
      <c r="J5" s="335"/>
      <c r="K5" s="335"/>
      <c r="L5" s="115"/>
    </row>
    <row r="6" spans="1:12" ht="24" customHeight="1" x14ac:dyDescent="0.25">
      <c r="B6" s="304"/>
      <c r="C6" s="336" t="s">
        <v>402</v>
      </c>
      <c r="D6" s="337"/>
      <c r="E6" s="341"/>
      <c r="F6" s="341"/>
      <c r="G6" s="337" t="s">
        <v>612</v>
      </c>
      <c r="H6" s="337"/>
      <c r="I6" s="337"/>
      <c r="J6" s="239">
        <f>'EE ANS Fees Pricelist'!$I$239</f>
        <v>0.55889999999999995</v>
      </c>
      <c r="K6" s="168" t="s">
        <v>565</v>
      </c>
      <c r="L6" s="163"/>
    </row>
    <row r="7" spans="1:12" ht="27" customHeight="1" x14ac:dyDescent="0.25">
      <c r="B7" s="305"/>
      <c r="C7" s="338" t="s">
        <v>148</v>
      </c>
      <c r="D7" s="339"/>
      <c r="E7" s="340"/>
      <c r="F7" s="340"/>
      <c r="G7" s="352" t="s">
        <v>612</v>
      </c>
      <c r="H7" s="352"/>
      <c r="I7" s="352"/>
      <c r="J7" s="241">
        <f>'EE ANS Fees Pricelist'!$I$240</f>
        <v>0.71960000000000002</v>
      </c>
      <c r="K7" s="240" t="s">
        <v>565</v>
      </c>
      <c r="L7" s="115"/>
    </row>
    <row r="8" spans="1:12" ht="22.5" x14ac:dyDescent="0.25">
      <c r="B8" s="166" t="s">
        <v>289</v>
      </c>
      <c r="C8" s="167">
        <f>'EE ANS Fees Pricelist'!$I$241</f>
        <v>310.87277108277834</v>
      </c>
      <c r="D8" s="168" t="s">
        <v>540</v>
      </c>
      <c r="E8" s="169"/>
      <c r="F8" s="169"/>
      <c r="G8" s="169"/>
      <c r="H8" s="169"/>
      <c r="I8" s="169"/>
      <c r="J8" s="169"/>
      <c r="K8" s="169"/>
      <c r="L8" s="115"/>
    </row>
    <row r="9" spans="1:12" ht="15" customHeight="1" x14ac:dyDescent="0.25">
      <c r="B9" s="293" t="s">
        <v>542</v>
      </c>
      <c r="C9" s="293"/>
      <c r="D9" s="293"/>
      <c r="E9" s="293"/>
      <c r="F9" s="293"/>
      <c r="G9" s="293"/>
      <c r="H9" s="293"/>
      <c r="I9" s="293"/>
      <c r="J9" s="293"/>
      <c r="K9" s="293"/>
      <c r="L9" s="115"/>
    </row>
    <row r="10" spans="1:12" ht="15" customHeight="1" x14ac:dyDescent="0.25">
      <c r="B10" s="346" t="s">
        <v>613</v>
      </c>
      <c r="C10" s="351" t="s">
        <v>395</v>
      </c>
      <c r="D10" s="334"/>
      <c r="E10" s="171">
        <f>'EE ANS Fees Pricelist'!$I$242</f>
        <v>76.744020737591001</v>
      </c>
      <c r="F10" s="170" t="s">
        <v>547</v>
      </c>
      <c r="G10" s="348"/>
      <c r="H10" s="348"/>
      <c r="I10" s="348"/>
      <c r="J10" s="348"/>
      <c r="K10" s="348"/>
      <c r="L10" s="115"/>
    </row>
    <row r="11" spans="1:12" ht="15" customHeight="1" x14ac:dyDescent="0.25">
      <c r="B11" s="346"/>
      <c r="C11" s="336" t="s">
        <v>548</v>
      </c>
      <c r="D11" s="337"/>
      <c r="E11" s="175">
        <f>'EE ANS Fees Pricelist'!$I$243</f>
        <v>102.37303821030314</v>
      </c>
      <c r="F11" s="174" t="s">
        <v>547</v>
      </c>
      <c r="G11" s="349"/>
      <c r="H11" s="349"/>
      <c r="I11" s="349"/>
      <c r="J11" s="349"/>
      <c r="K11" s="349"/>
      <c r="L11" s="115"/>
    </row>
    <row r="12" spans="1:12" ht="22.5" customHeight="1" x14ac:dyDescent="0.25">
      <c r="B12" s="346"/>
      <c r="C12" s="338" t="s">
        <v>549</v>
      </c>
      <c r="D12" s="339"/>
      <c r="E12" s="173">
        <f>'EE ANS Fees Pricelist'!$I$244</f>
        <v>163.42546421453133</v>
      </c>
      <c r="F12" s="172" t="s">
        <v>547</v>
      </c>
      <c r="G12" s="350"/>
      <c r="H12" s="350"/>
      <c r="I12" s="350"/>
      <c r="J12" s="350"/>
      <c r="K12" s="350"/>
      <c r="L12" s="115"/>
    </row>
    <row r="13" spans="1:12" ht="15" customHeight="1" x14ac:dyDescent="0.25">
      <c r="B13" s="347"/>
      <c r="C13" s="336" t="s">
        <v>550</v>
      </c>
      <c r="D13" s="337"/>
      <c r="E13" s="337"/>
      <c r="F13" s="337"/>
      <c r="G13" s="337"/>
      <c r="H13" s="337"/>
      <c r="I13" s="176">
        <f>'EE ANS Fees Pricelist'!$I$245</f>
        <v>209.40882458742018</v>
      </c>
      <c r="J13" s="174" t="s">
        <v>551</v>
      </c>
      <c r="K13" s="174"/>
      <c r="L13" s="115"/>
    </row>
    <row r="14" spans="1:12" ht="22.5" x14ac:dyDescent="0.25">
      <c r="B14" s="166" t="s">
        <v>295</v>
      </c>
      <c r="C14" s="167">
        <f>'EE ANS Fees Pricelist'!$I$246</f>
        <v>530.39067091501795</v>
      </c>
      <c r="D14" s="168" t="s">
        <v>552</v>
      </c>
      <c r="E14" s="345"/>
      <c r="F14" s="345"/>
      <c r="G14" s="345"/>
      <c r="H14" s="345"/>
      <c r="I14" s="345"/>
      <c r="J14" s="345"/>
      <c r="K14" s="345"/>
      <c r="L14" s="115"/>
    </row>
    <row r="15" spans="1:12" ht="15" customHeight="1" x14ac:dyDescent="0.25">
      <c r="B15" s="293" t="s">
        <v>543</v>
      </c>
      <c r="C15" s="293"/>
      <c r="D15" s="293"/>
      <c r="E15" s="293"/>
      <c r="F15" s="293"/>
      <c r="G15" s="293"/>
      <c r="H15" s="293"/>
      <c r="I15" s="293"/>
      <c r="J15" s="293"/>
      <c r="K15" s="293"/>
      <c r="L15" s="115"/>
    </row>
    <row r="16" spans="1:12" ht="15" customHeight="1" x14ac:dyDescent="0.25">
      <c r="B16" s="213" t="s">
        <v>298</v>
      </c>
      <c r="C16" s="177">
        <f>'EE ANS Fees Pricelist'!$I$247</f>
        <v>98.293475432542266</v>
      </c>
      <c r="D16" s="178" t="s">
        <v>480</v>
      </c>
      <c r="E16" s="355"/>
      <c r="F16" s="355"/>
      <c r="G16" s="355"/>
      <c r="H16" s="355"/>
      <c r="I16" s="355"/>
      <c r="J16" s="355"/>
      <c r="K16" s="355"/>
      <c r="L16" s="115"/>
    </row>
    <row r="17" spans="2:12" ht="15" customHeight="1" x14ac:dyDescent="0.25">
      <c r="B17" s="293" t="s">
        <v>544</v>
      </c>
      <c r="C17" s="293"/>
      <c r="D17" s="293"/>
      <c r="E17" s="293"/>
      <c r="F17" s="293"/>
      <c r="G17" s="293"/>
      <c r="H17" s="293"/>
      <c r="I17" s="293"/>
      <c r="J17" s="293"/>
      <c r="K17" s="293"/>
      <c r="L17" s="129"/>
    </row>
    <row r="18" spans="2:12" ht="15" customHeight="1" x14ac:dyDescent="0.25">
      <c r="B18" s="360" t="s">
        <v>301</v>
      </c>
      <c r="C18" s="358" t="s">
        <v>302</v>
      </c>
      <c r="D18" s="359"/>
      <c r="E18" s="179">
        <f>'EE ANS Fees Pricelist'!$I$248</f>
        <v>552.14030980980226</v>
      </c>
      <c r="F18" s="180" t="s">
        <v>553</v>
      </c>
      <c r="G18" s="356"/>
      <c r="H18" s="356"/>
      <c r="I18" s="356"/>
      <c r="J18" s="356"/>
      <c r="K18" s="356"/>
      <c r="L18" s="115"/>
    </row>
    <row r="19" spans="2:12" ht="15" customHeight="1" x14ac:dyDescent="0.25">
      <c r="B19" s="361"/>
      <c r="C19" s="338" t="s">
        <v>304</v>
      </c>
      <c r="D19" s="340"/>
      <c r="E19" s="173">
        <f>'EE ANS Fees Pricelist'!$I$249</f>
        <v>131.6004756692858</v>
      </c>
      <c r="F19" s="172" t="s">
        <v>553</v>
      </c>
      <c r="G19" s="342"/>
      <c r="H19" s="342"/>
      <c r="I19" s="342"/>
      <c r="J19" s="342"/>
      <c r="K19" s="342"/>
      <c r="L19" s="115"/>
    </row>
    <row r="20" spans="2:12" x14ac:dyDescent="0.25">
      <c r="B20" s="362" t="s">
        <v>305</v>
      </c>
      <c r="C20" s="336" t="s">
        <v>554</v>
      </c>
      <c r="D20" s="341"/>
      <c r="E20" s="175">
        <f>'EE ANS Fees Pricelist'!$I$250</f>
        <v>397.54310358430092</v>
      </c>
      <c r="F20" s="174" t="s">
        <v>553</v>
      </c>
      <c r="G20" s="357"/>
      <c r="H20" s="357"/>
      <c r="I20" s="357"/>
      <c r="J20" s="357"/>
      <c r="K20" s="357"/>
      <c r="L20" s="115"/>
    </row>
    <row r="21" spans="2:12" x14ac:dyDescent="0.25">
      <c r="B21" s="346"/>
      <c r="C21" s="343" t="s">
        <v>555</v>
      </c>
      <c r="D21" s="344"/>
      <c r="E21" s="181">
        <f>'EE ANS Fees Pricelist'!$I$251</f>
        <v>54.833531528869095</v>
      </c>
      <c r="F21" s="182" t="s">
        <v>553</v>
      </c>
      <c r="G21" s="342"/>
      <c r="H21" s="342"/>
      <c r="I21" s="342"/>
      <c r="J21" s="342"/>
      <c r="K21" s="342"/>
      <c r="L21" s="115"/>
    </row>
    <row r="22" spans="2:12" x14ac:dyDescent="0.25">
      <c r="B22" s="293" t="s">
        <v>545</v>
      </c>
      <c r="C22" s="293"/>
      <c r="D22" s="293"/>
      <c r="E22" s="293"/>
      <c r="F22" s="293"/>
      <c r="G22" s="293"/>
      <c r="H22" s="293"/>
      <c r="I22" s="293"/>
      <c r="J22" s="293"/>
      <c r="K22" s="293"/>
      <c r="L22" s="115"/>
    </row>
    <row r="23" spans="2:12" ht="33.75" x14ac:dyDescent="0.25">
      <c r="B23" s="212" t="s">
        <v>614</v>
      </c>
      <c r="C23" s="353" t="s">
        <v>467</v>
      </c>
      <c r="D23" s="354"/>
      <c r="E23" s="354"/>
      <c r="F23" s="354"/>
      <c r="G23" s="354"/>
      <c r="H23" s="354"/>
      <c r="I23" s="354"/>
      <c r="J23" s="354"/>
      <c r="K23" s="354"/>
      <c r="L23" s="115"/>
    </row>
    <row r="24" spans="2:12" ht="15" customHeight="1" x14ac:dyDescent="0.25">
      <c r="B24" s="293" t="s">
        <v>546</v>
      </c>
      <c r="C24" s="293"/>
      <c r="D24" s="293"/>
      <c r="E24" s="293"/>
      <c r="F24" s="293"/>
      <c r="G24" s="293"/>
      <c r="H24" s="293"/>
      <c r="I24" s="293"/>
      <c r="J24" s="293"/>
      <c r="K24" s="293"/>
      <c r="L24" s="115"/>
    </row>
    <row r="25" spans="2:12" ht="42.75" customHeight="1" x14ac:dyDescent="0.25">
      <c r="B25" s="213" t="s">
        <v>615</v>
      </c>
      <c r="C25" s="331" t="s">
        <v>467</v>
      </c>
      <c r="D25" s="332"/>
      <c r="E25" s="332"/>
      <c r="F25" s="332"/>
      <c r="G25" s="332"/>
      <c r="H25" s="332"/>
      <c r="I25" s="172"/>
      <c r="J25" s="172"/>
      <c r="K25" s="172"/>
      <c r="L25" s="115"/>
    </row>
  </sheetData>
  <mergeCells count="39">
    <mergeCell ref="C23:K23"/>
    <mergeCell ref="B24:K24"/>
    <mergeCell ref="B15:K15"/>
    <mergeCell ref="E16:K16"/>
    <mergeCell ref="B17:K17"/>
    <mergeCell ref="G18:K18"/>
    <mergeCell ref="G19:K19"/>
    <mergeCell ref="G20:K20"/>
    <mergeCell ref="C18:D18"/>
    <mergeCell ref="C19:D19"/>
    <mergeCell ref="C20:D20"/>
    <mergeCell ref="B18:B19"/>
    <mergeCell ref="B20:B21"/>
    <mergeCell ref="B9:K9"/>
    <mergeCell ref="G10:K10"/>
    <mergeCell ref="G11:K11"/>
    <mergeCell ref="G12:K12"/>
    <mergeCell ref="B4:B7"/>
    <mergeCell ref="C10:D10"/>
    <mergeCell ref="C11:D11"/>
    <mergeCell ref="C12:D12"/>
    <mergeCell ref="G6:I6"/>
    <mergeCell ref="G7:I7"/>
    <mergeCell ref="C3:D3"/>
    <mergeCell ref="E3:F3"/>
    <mergeCell ref="G3:I3"/>
    <mergeCell ref="C25:H25"/>
    <mergeCell ref="G4:K4"/>
    <mergeCell ref="G5:K5"/>
    <mergeCell ref="C4:F4"/>
    <mergeCell ref="C5:F5"/>
    <mergeCell ref="C6:F6"/>
    <mergeCell ref="G21:K21"/>
    <mergeCell ref="C21:D21"/>
    <mergeCell ref="C13:H13"/>
    <mergeCell ref="E14:K14"/>
    <mergeCell ref="B22:K22"/>
    <mergeCell ref="B10:B13"/>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Inputs</vt:lpstr>
      <vt:lpstr>EE Labour rates</vt:lpstr>
      <vt:lpstr>EE ANS Fees Pricelist</vt:lpstr>
      <vt:lpstr>ANS pg2</vt:lpstr>
      <vt:lpstr>ANS pg3</vt:lpstr>
      <vt:lpstr>ANS pg4</vt:lpstr>
      <vt:lpstr>ANS pg5</vt:lpstr>
      <vt:lpstr>ANS pg6</vt:lpstr>
      <vt:lpstr>ANS pg7</vt:lpstr>
      <vt:lpstr>EE Meter Fees Pricelist</vt:lpstr>
      <vt:lpstr>MS pg8</vt:lpstr>
      <vt:lpstr>EE Proposed Connection Fees</vt:lpstr>
      <vt:lpstr>CS pg9</vt:lpstr>
      <vt:lpstr>'EE ANS Fees Pricelist'!Print_Area</vt:lpstr>
      <vt:lpstr>'EE Meter Fees Pricelist'!Print_Area</vt:lpstr>
      <vt:lpstr>'EE Proposed Connection Fees'!Print_Area</vt:lpstr>
      <vt:lpstr>'EE ANS Fees Pricelist'!Print_Titles</vt:lpstr>
      <vt:lpstr>'EE Proposed Connection Fees'!Print_Titles</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Voltz</dc:creator>
  <cp:lastModifiedBy>Michelle Hagney</cp:lastModifiedBy>
  <cp:lastPrinted>2019-05-10T04:20:34Z</cp:lastPrinted>
  <dcterms:created xsi:type="dcterms:W3CDTF">2015-05-13T05:32:06Z</dcterms:created>
  <dcterms:modified xsi:type="dcterms:W3CDTF">2021-03-22T02:59:26Z</dcterms:modified>
</cp:coreProperties>
</file>