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fileSharing readOnlyRecommended="1"/>
  <workbookPr defaultThemeVersion="124226"/>
  <mc:AlternateContent xmlns:mc="http://schemas.openxmlformats.org/markup-compatibility/2006">
    <mc:Choice Requires="x15">
      <x15ac:absPath xmlns:x15ac="http://schemas.microsoft.com/office/spreadsheetml/2010/11/ac" url="G:\Coy1-Fin\Reg_Affairs\Regulated Pricing\Network\Price Submission 1 July 2020\"/>
    </mc:Choice>
  </mc:AlternateContent>
  <xr:revisionPtr revIDLastSave="0" documentId="13_ncr:1_{BEEF4929-014A-48AA-9981-669AFF93DD08}" xr6:coauthVersionLast="45" xr6:coauthVersionMax="45" xr10:uidLastSave="{00000000-0000-0000-0000-000000000000}"/>
  <bookViews>
    <workbookView xWindow="-120" yWindow="-120" windowWidth="29040" windowHeight="15840" xr2:uid="{00000000-000D-0000-FFFF-FFFF00000000}"/>
  </bookViews>
  <sheets>
    <sheet name="Inputs" sheetId="6" r:id="rId1"/>
    <sheet name="EE Labour rates" sheetId="12" r:id="rId2"/>
    <sheet name="EE ANS Fees Pricelist" sheetId="9" r:id="rId3"/>
    <sheet name="ANS pg2" sheetId="13" r:id="rId4"/>
    <sheet name="ANS pg3" sheetId="14" r:id="rId5"/>
    <sheet name="ANS pg4" sheetId="15" r:id="rId6"/>
    <sheet name="ANS pg5" sheetId="16" r:id="rId7"/>
    <sheet name="ANS pg6" sheetId="17" r:id="rId8"/>
    <sheet name="ANS pg7" sheetId="18" r:id="rId9"/>
    <sheet name="EE Meter Fees Pricelist" sheetId="10" r:id="rId10"/>
    <sheet name="MS pg8" sheetId="19" r:id="rId11"/>
    <sheet name="EE Proposed Connection Fees" sheetId="11" r:id="rId12"/>
    <sheet name="CS pg9" sheetId="20"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2" hidden="1">'EE ANS Fees Pricelist'!$B$5:$J$267</definedName>
    <definedName name="_max1" localSheetId="2">'[1]S-factor'!#REF!</definedName>
    <definedName name="_max1" localSheetId="9">'[1]S-factor'!#REF!</definedName>
    <definedName name="_max1" localSheetId="11">'[1]S-factor'!#REF!</definedName>
    <definedName name="_max1">'[1]S-factor'!#REF!</definedName>
    <definedName name="_min1" localSheetId="2">'[1]S-factor'!#REF!</definedName>
    <definedName name="_min1" localSheetId="9">'[1]S-factor'!#REF!</definedName>
    <definedName name="_min1" localSheetId="11">'[1]S-factor'!#REF!</definedName>
    <definedName name="_min1">'[1]S-factor'!#REF!</definedName>
    <definedName name="anscount" hidden="1">1</definedName>
    <definedName name="asf" localSheetId="2">#REF!</definedName>
    <definedName name="asf" localSheetId="9">#REF!</definedName>
    <definedName name="asf" localSheetId="11">#REF!</definedName>
    <definedName name="asf">#REF!</definedName>
    <definedName name="Asset1">'[2]4. Outputs to PTRM '!$D$7</definedName>
    <definedName name="Asset10">'[2]4. Outputs to PTRM '!$D$16</definedName>
    <definedName name="Asset11">'[2]4. Outputs to PTRM '!$D$17</definedName>
    <definedName name="Asset12">'[2]4. Outputs to PTRM '!$D$18</definedName>
    <definedName name="Asset13">'[2]4. Outputs to PTRM '!$D$19</definedName>
    <definedName name="Asset14">'[2]4. Outputs to PTRM '!$D$20</definedName>
    <definedName name="Asset15">'[2]4. Outputs to PTRM '!$D$21</definedName>
    <definedName name="Asset16">'[2]4. Outputs to PTRM '!$D$22</definedName>
    <definedName name="Asset17">'[2]4. Outputs to PTRM '!$D$23</definedName>
    <definedName name="Asset18">'[2]4. Outputs to PTRM '!$D$24</definedName>
    <definedName name="Asset19">'[2]4. Outputs to PTRM '!$D$25</definedName>
    <definedName name="Asset2">'[2]4. Outputs to PTRM '!$D$8</definedName>
    <definedName name="Asset20">'[2]4. Outputs to PTRM '!$D$26</definedName>
    <definedName name="Asset21">'[2]4. Outputs to PTRM '!$D$27</definedName>
    <definedName name="Asset22">'[2]4. Outputs to PTRM '!$D$28</definedName>
    <definedName name="Asset23">'[2]4. Outputs to PTRM '!$D$29</definedName>
    <definedName name="Asset24">'[2]4. Outputs to PTRM '!$D$30</definedName>
    <definedName name="Asset25">'[2]4. Outputs to PTRM '!$D$31</definedName>
    <definedName name="Asset26">'[2]4. Outputs to PTRM '!$D$32</definedName>
    <definedName name="Asset27">'[2]4. Outputs to PTRM '!$D$33</definedName>
    <definedName name="Asset28">'[2]4. Outputs to PTRM '!$D$34</definedName>
    <definedName name="Asset29">'[2]4. Outputs to PTRM '!$D$35</definedName>
    <definedName name="Asset3">'[2]4. Outputs to PTRM '!$D$9</definedName>
    <definedName name="Asset30">'[2]4. Outputs to PTRM '!$D$36</definedName>
    <definedName name="Asset31">'[2]4. Outputs to PTRM '!$D$37</definedName>
    <definedName name="Asset32">'[2]4. Outputs to PTRM '!$D$38</definedName>
    <definedName name="Asset33">'[2]4. Outputs to PTRM '!$D$39</definedName>
    <definedName name="Asset34">'[2]4. Outputs to PTRM '!$D$40</definedName>
    <definedName name="Asset35">'[2]4. Outputs to PTRM '!$D$41</definedName>
    <definedName name="Asset36">'[2]4. Outputs to PTRM '!$D$42</definedName>
    <definedName name="Asset37">'[2]4. Outputs to PTRM '!$D$43</definedName>
    <definedName name="Asset38">'[2]4. Outputs to PTRM '!$D$44</definedName>
    <definedName name="Asset39">'[2]4. Outputs to PTRM '!$D$45</definedName>
    <definedName name="Asset4">'[2]4. Outputs to PTRM '!$D$10</definedName>
    <definedName name="Asset40">'[2]4. Outputs to PTRM '!$D$46</definedName>
    <definedName name="Asset41">'[2]4. Outputs to PTRM '!$D$47</definedName>
    <definedName name="Asset42">'[2]4. Outputs to PTRM '!$D$48</definedName>
    <definedName name="Asset43">'[2]4. Outputs to PTRM '!$D$49</definedName>
    <definedName name="Asset44">'[2]4. Outputs to PTRM '!$D$50</definedName>
    <definedName name="Asset45">'[2]4. Outputs to PTRM '!$D$51</definedName>
    <definedName name="Asset5">'[2]4. Outputs to PTRM '!$D$11</definedName>
    <definedName name="Asset6">'[2]4. Outputs to PTRM '!$D$12</definedName>
    <definedName name="Asset7">'[2]4. Outputs to PTRM '!$D$13</definedName>
    <definedName name="Asset8">'[2]4. Outputs to PTRM '!$D$14</definedName>
    <definedName name="Asset9">'[2]4. Outputs to PTRM '!$D$15</definedName>
    <definedName name="AssetAgeProfile" localSheetId="2">#REF!</definedName>
    <definedName name="AssetAgeProfile" localSheetId="9">#REF!</definedName>
    <definedName name="AssetAgeProfile" localSheetId="11">#REF!</definedName>
    <definedName name="AssetAgeProfile">#REF!</definedName>
    <definedName name="Assumptions" localSheetId="2">#REF!</definedName>
    <definedName name="Assumptions" localSheetId="9">#REF!</definedName>
    <definedName name="Assumptions" localSheetId="11">#REF!</definedName>
    <definedName name="Assumptions">#REF!</definedName>
    <definedName name="AugexData" localSheetId="2">#REF!</definedName>
    <definedName name="AugexData" localSheetId="9">#REF!</definedName>
    <definedName name="AugexData" localSheetId="11">#REF!</definedName>
    <definedName name="AugexData">#REF!</definedName>
    <definedName name="AugexProjectData" localSheetId="2">#REF!</definedName>
    <definedName name="AugexProjectData" localSheetId="9">#REF!</definedName>
    <definedName name="AugexProjectData" localSheetId="11">#REF!</definedName>
    <definedName name="AugexProjectData">#REF!</definedName>
    <definedName name="Be">[3]Input!$G$192</definedName>
    <definedName name="C10000000" localSheetId="2">#REF!</definedName>
    <definedName name="C10000000" localSheetId="9">#REF!</definedName>
    <definedName name="C10000000" localSheetId="11">#REF!</definedName>
    <definedName name="C10000000">#REF!</definedName>
    <definedName name="Calendar_years" localSheetId="2">'[1]AER Inputs'!#REF!</definedName>
    <definedName name="Calendar_years" localSheetId="9">'[1]AER Inputs'!#REF!</definedName>
    <definedName name="Calendar_years" localSheetId="11">'[1]AER Inputs'!#REF!</definedName>
    <definedName name="Calendar_years">'[1]AER Inputs'!#REF!</definedName>
    <definedName name="cap_max">'[1]AER Inputs'!$D$6</definedName>
    <definedName name="cap_max1" localSheetId="2">#REF!</definedName>
    <definedName name="cap_max1" localSheetId="9">#REF!</definedName>
    <definedName name="cap_max1" localSheetId="11">#REF!</definedName>
    <definedName name="cap_max1">#REF!</definedName>
    <definedName name="cap_max2" localSheetId="2">#REF!</definedName>
    <definedName name="cap_max2" localSheetId="9">#REF!</definedName>
    <definedName name="cap_max2" localSheetId="11">#REF!</definedName>
    <definedName name="cap_max2">#REF!</definedName>
    <definedName name="cap_min">'[1]AER Inputs'!$D$7</definedName>
    <definedName name="cap_min1" localSheetId="2">#REF!</definedName>
    <definedName name="cap_min1" localSheetId="9">#REF!</definedName>
    <definedName name="cap_min1" localSheetId="11">#REF!</definedName>
    <definedName name="cap_min1">#REF!</definedName>
    <definedName name="cap_min2" localSheetId="2">#REF!</definedName>
    <definedName name="cap_min2" localSheetId="9">#REF!</definedName>
    <definedName name="cap_min2" localSheetId="11">#REF!</definedName>
    <definedName name="cap_min2">#REF!</definedName>
    <definedName name="Connections" localSheetId="2">#REF!</definedName>
    <definedName name="Connections" localSheetId="9">#REF!</definedName>
    <definedName name="Connections" localSheetId="11">#REF!</definedName>
    <definedName name="Connections">#REF!</definedName>
    <definedName name="cs_max">'[1]AER Inputs'!$D$9</definedName>
    <definedName name="cs_min">'[1]AER Inputs'!$D$10</definedName>
    <definedName name="CustomerNumbers" localSheetId="2">#REF!</definedName>
    <definedName name="CustomerNumbers" localSheetId="9">#REF!</definedName>
    <definedName name="CustomerNumbers" localSheetId="11">#REF!</definedName>
    <definedName name="CustomerNumbers">#REF!</definedName>
    <definedName name="CY" localSheetId="2">'[1]AER Inputs'!#REF!</definedName>
    <definedName name="CY" localSheetId="9">'[1]AER Inputs'!#REF!</definedName>
    <definedName name="CY" localSheetId="11">'[1]AER Inputs'!#REF!</definedName>
    <definedName name="CY">'[1]AER Inputs'!#REF!</definedName>
    <definedName name="dfsw" localSheetId="2">'[1]S-factor'!#REF!</definedName>
    <definedName name="dfsw" localSheetId="9">'[1]S-factor'!#REF!</definedName>
    <definedName name="dfsw" localSheetId="11">'[1]S-factor'!#REF!</definedName>
    <definedName name="dfsw">'[1]S-factor'!#REF!</definedName>
    <definedName name="Dr">'[2]4. Outputs to PTRM '!$G$306</definedName>
    <definedName name="Drp">[3]Input!$G$188</definedName>
    <definedName name="Dv" localSheetId="2">'[2]4. Outputs to PTRM '!$G$304</definedName>
    <definedName name="Dv" localSheetId="9">'[2]4. Outputs to PTRM '!$G$304</definedName>
    <definedName name="Dv" localSheetId="11">'[2]4. Outputs to PTRM '!$G$304</definedName>
    <definedName name="Dv">[3]Input!$G$191</definedName>
    <definedName name="e">[4]Strategies!$B$6:$Q$160</definedName>
    <definedName name="Emergency" localSheetId="2">#REF!</definedName>
    <definedName name="Emergency" localSheetId="9">#REF!</definedName>
    <definedName name="Emergency" localSheetId="11">#REF!</definedName>
    <definedName name="Emergency">#REF!</definedName>
    <definedName name="ExpenditureOtherPersons" localSheetId="2">#REF!</definedName>
    <definedName name="ExpenditureOtherPersons" localSheetId="9">#REF!</definedName>
    <definedName name="ExpenditureOtherPersons" localSheetId="11">#REF!</definedName>
    <definedName name="ExpenditureOtherPersons">#REF!</definedName>
    <definedName name="ExpenditureSummary" localSheetId="2">#REF!</definedName>
    <definedName name="ExpenditureSummary" localSheetId="9">#REF!</definedName>
    <definedName name="ExpenditureSummary" localSheetId="11">#REF!</definedName>
    <definedName name="ExpenditureSummary">#REF!</definedName>
    <definedName name="f" localSheetId="2">'[1]AER Inputs'!#REF!</definedName>
    <definedName name="f" localSheetId="9">'[1]AER Inputs'!#REF!</definedName>
    <definedName name="f" localSheetId="11">'[1]AER Inputs'!#REF!</definedName>
    <definedName name="f">[3]Input!$G$187</definedName>
    <definedName name="FeeBasedServices" localSheetId="2">#REF!</definedName>
    <definedName name="FeeBasedServices" localSheetId="9">#REF!</definedName>
    <definedName name="FeeBasedServices" localSheetId="11">#REF!</definedName>
    <definedName name="FeeBasedServices">#REF!</definedName>
    <definedName name="Financial_years" localSheetId="2">'[1]AER Inputs'!#REF!</definedName>
    <definedName name="Financial_years" localSheetId="9">'[1]AER Inputs'!#REF!</definedName>
    <definedName name="Financial_years" localSheetId="11">'[1]AER Inputs'!#REF!</definedName>
    <definedName name="Financial_years">'[1]AER Inputs'!#REF!</definedName>
    <definedName name="FY" localSheetId="2">'[1]AER Inputs'!#REF!</definedName>
    <definedName name="FY" localSheetId="9">'[1]AER Inputs'!#REF!</definedName>
    <definedName name="FY" localSheetId="11">'[1]AER Inputs'!#REF!</definedName>
    <definedName name="FY">'[1]AER Inputs'!#REF!</definedName>
    <definedName name="g">[3]Input!$G$190</definedName>
    <definedName name="ics_max">'[1]AER Inputs'!$D$12</definedName>
    <definedName name="ics_min">'[1]AER Inputs'!$D$13</definedName>
    <definedName name="Interruptions" localSheetId="2">#REF!</definedName>
    <definedName name="Interruptions" localSheetId="9">#REF!</definedName>
    <definedName name="Interruptions" localSheetId="11">#REF!</definedName>
    <definedName name="Interruptions">#REF!</definedName>
    <definedName name="Labour" localSheetId="2">#REF!</definedName>
    <definedName name="Labour" localSheetId="9">#REF!</definedName>
    <definedName name="Labour" localSheetId="11">#REF!</definedName>
    <definedName name="Labour">#REF!</definedName>
    <definedName name="Maintenance" localSheetId="2">#REF!</definedName>
    <definedName name="Maintenance" localSheetId="9">#REF!</definedName>
    <definedName name="Maintenance" localSheetId="11">#REF!</definedName>
    <definedName name="Maintenance">#REF!</definedName>
    <definedName name="max" localSheetId="2">'[1]S-factor'!#REF!</definedName>
    <definedName name="max" localSheetId="9">'[1]S-factor'!#REF!</definedName>
    <definedName name="max" localSheetId="11">'[1]S-factor'!#REF!</definedName>
    <definedName name="max">'[1]S-factor'!#REF!</definedName>
    <definedName name="MaxDemandNetworkLevel" localSheetId="2">#REF!</definedName>
    <definedName name="MaxDemandNetworkLevel" localSheetId="9">#REF!</definedName>
    <definedName name="MaxDemandNetworkLevel" localSheetId="11">#REF!</definedName>
    <definedName name="MaxDemandNetworkLevel">#REF!</definedName>
    <definedName name="MaxDemandUtilisation" localSheetId="2">#REF!</definedName>
    <definedName name="MaxDemandUtilisation" localSheetId="9">#REF!</definedName>
    <definedName name="MaxDemandUtilisation" localSheetId="11">#REF!</definedName>
    <definedName name="MaxDemandUtilisation">#REF!</definedName>
    <definedName name="Metering" localSheetId="2">#REF!</definedName>
    <definedName name="Metering" localSheetId="9">#REF!</definedName>
    <definedName name="Metering" localSheetId="11">#REF!</definedName>
    <definedName name="Metering">#REF!</definedName>
    <definedName name="min" localSheetId="2">'[1]S-factor'!#REF!</definedName>
    <definedName name="min" localSheetId="9">'[1]S-factor'!#REF!</definedName>
    <definedName name="min" localSheetId="11">'[1]S-factor'!#REF!</definedName>
    <definedName name="min">'[1]S-factor'!#REF!</definedName>
    <definedName name="Mrp">[3]Input!$G$189</definedName>
    <definedName name="NonNetwork" localSheetId="2">#REF!</definedName>
    <definedName name="NonNetwork" localSheetId="9">#REF!</definedName>
    <definedName name="NonNetwork" localSheetId="11">#REF!</definedName>
    <definedName name="NonNetwork">#REF!</definedName>
    <definedName name="OHEADCOND1" localSheetId="2">#REF!</definedName>
    <definedName name="OHEADCOND1" localSheetId="9">#REF!</definedName>
    <definedName name="OHEADCOND1" localSheetId="11">#REF!</definedName>
    <definedName name="OHEADCOND1">#REF!</definedName>
    <definedName name="OHEADCOND2" localSheetId="2">#REF!</definedName>
    <definedName name="OHEADCOND2" localSheetId="9">#REF!</definedName>
    <definedName name="OHEADCOND2" localSheetId="11">#REF!</definedName>
    <definedName name="OHEADCOND2">#REF!</definedName>
    <definedName name="OTHER1" localSheetId="2">#REF!</definedName>
    <definedName name="OTHER1" localSheetId="9">#REF!</definedName>
    <definedName name="OTHER1" localSheetId="11">#REF!</definedName>
    <definedName name="OTHER1">#REF!</definedName>
    <definedName name="OTHER2" localSheetId="2">#REF!</definedName>
    <definedName name="OTHER2" localSheetId="9">#REF!</definedName>
    <definedName name="OTHER2" localSheetId="11">#REF!</definedName>
    <definedName name="OTHER2">#REF!</definedName>
    <definedName name="Outages" localSheetId="2">#REF!</definedName>
    <definedName name="Outages" localSheetId="9">#REF!</definedName>
    <definedName name="Outages" localSheetId="11">#REF!</definedName>
    <definedName name="Outages">#REF!</definedName>
    <definedName name="Overheads" localSheetId="2">#REF!</definedName>
    <definedName name="Overheads" localSheetId="9">#REF!</definedName>
    <definedName name="Overheads" localSheetId="11">#REF!</definedName>
    <definedName name="Overheads">#REF!</definedName>
    <definedName name="P_0" localSheetId="2">#REF!</definedName>
    <definedName name="P_0" localSheetId="9">#REF!</definedName>
    <definedName name="P_0" localSheetId="11">#REF!</definedName>
    <definedName name="P_0">#REF!</definedName>
    <definedName name="POLES1" localSheetId="2">#REF!</definedName>
    <definedName name="POLES1" localSheetId="9">#REF!</definedName>
    <definedName name="POLES1" localSheetId="11">#REF!</definedName>
    <definedName name="POLES1">#REF!</definedName>
    <definedName name="POLES2" localSheetId="2">#REF!</definedName>
    <definedName name="POLES2" localSheetId="9">#REF!</definedName>
    <definedName name="POLES2" localSheetId="11">#REF!</definedName>
    <definedName name="POLES2">#REF!</definedName>
    <definedName name="POLETOP1" localSheetId="2">#REF!</definedName>
    <definedName name="POLETOP1" localSheetId="9">#REF!</definedName>
    <definedName name="POLETOP1" localSheetId="11">#REF!</definedName>
    <definedName name="POLETOP1">#REF!</definedName>
    <definedName name="POLETOP2" localSheetId="2">#REF!</definedName>
    <definedName name="POLETOP2" localSheetId="9">#REF!</definedName>
    <definedName name="POLETOP2" localSheetId="11">#REF!</definedName>
    <definedName name="POLETOP2">#REF!</definedName>
    <definedName name="pretax_WACC" localSheetId="2">#REF!</definedName>
    <definedName name="pretax_WACC" localSheetId="9">#REF!</definedName>
    <definedName name="pretax_WACC" localSheetId="11">#REF!</definedName>
    <definedName name="pretax_WACC">#REF!</definedName>
    <definedName name="_xlnm.Print_Area" localSheetId="2">'EE ANS Fees Pricelist'!$B$2:$G$267</definedName>
    <definedName name="_xlnm.Print_Area" localSheetId="9">'EE Meter Fees Pricelist'!$A$1:$G$30</definedName>
    <definedName name="_xlnm.Print_Area" localSheetId="11">'EE Proposed Connection Fees'!$A$1:$G$70</definedName>
    <definedName name="_xlnm.Print_Titles" localSheetId="2">'EE ANS Fees Pricelist'!$1:$5</definedName>
    <definedName name="_xlnm.Print_Titles" localSheetId="11">'EE Proposed Connection Fees'!$1:$5</definedName>
    <definedName name="Project_Lead_Times">'[5]Lead times'!$A$7:$D$23</definedName>
    <definedName name="Project_Lead_Times_Local">'[6]Lead times'!$A$5:$D$22</definedName>
    <definedName name="Provisions" localSheetId="2">#REF!</definedName>
    <definedName name="Provisions" localSheetId="9">#REF!</definedName>
    <definedName name="Provisions" localSheetId="11">#REF!</definedName>
    <definedName name="Provisions">#REF!</definedName>
    <definedName name="PUBLICLIGHT1" localSheetId="2">#REF!</definedName>
    <definedName name="PUBLICLIGHT1" localSheetId="9">#REF!</definedName>
    <definedName name="PUBLICLIGHT1" localSheetId="11">#REF!</definedName>
    <definedName name="PUBLICLIGHT1">#REF!</definedName>
    <definedName name="PUBLICLIGHT2" localSheetId="2">#REF!</definedName>
    <definedName name="PUBLICLIGHT2" localSheetId="9">#REF!</definedName>
    <definedName name="PUBLICLIGHT2" localSheetId="11">#REF!</definedName>
    <definedName name="PUBLICLIGHT2">#REF!</definedName>
    <definedName name="PublicLighting" localSheetId="2">#REF!</definedName>
    <definedName name="PublicLighting" localSheetId="9">#REF!</definedName>
    <definedName name="PublicLighting" localSheetId="11">#REF!</definedName>
    <definedName name="PublicLighting">#REF!</definedName>
    <definedName name="qryXLDateListOutput" localSheetId="2">#REF!</definedName>
    <definedName name="qryXLDateListOutput" localSheetId="9">#REF!</definedName>
    <definedName name="qryXLDateListOutput" localSheetId="11">#REF!</definedName>
    <definedName name="qryXLDateListOutput">#REF!</definedName>
    <definedName name="qryXLOutput" localSheetId="2">#REF!</definedName>
    <definedName name="qryXLOutput" localSheetId="9">#REF!</definedName>
    <definedName name="qryXLOutput" localSheetId="11">#REF!</definedName>
    <definedName name="qryXLOutput">#REF!</definedName>
    <definedName name="qryXLOutputAssetClass" localSheetId="2">#REF!</definedName>
    <definedName name="qryXLOutputAssetClass" localSheetId="9">#REF!</definedName>
    <definedName name="qryXLOutputAssetClass" localSheetId="11">#REF!</definedName>
    <definedName name="qryXLOutputAssetClass">#REF!</definedName>
    <definedName name="qryXLOutputAssetClassGroups" localSheetId="2">#REF!</definedName>
    <definedName name="qryXLOutputAssetClassGroups" localSheetId="9">#REF!</definedName>
    <definedName name="qryXLOutputAssetClassGroups" localSheetId="11">#REF!</definedName>
    <definedName name="qryXLOutputAssetClassGroups">#REF!</definedName>
    <definedName name="QuotedServices" localSheetId="2">#REF!</definedName>
    <definedName name="QuotedServices" localSheetId="9">#REF!</definedName>
    <definedName name="QuotedServices" localSheetId="11">#REF!</definedName>
    <definedName name="QuotedServices">#REF!</definedName>
    <definedName name="REPDEF1" localSheetId="2">#REF!</definedName>
    <definedName name="REPDEF1" localSheetId="9">#REF!</definedName>
    <definedName name="REPDEF1" localSheetId="11">#REF!</definedName>
    <definedName name="REPDEF1">#REF!</definedName>
    <definedName name="REPDEF2" localSheetId="2">#REF!</definedName>
    <definedName name="REPDEF2" localSheetId="9">#REF!</definedName>
    <definedName name="REPDEF2" localSheetId="11">#REF!</definedName>
    <definedName name="REPDEF2">#REF!</definedName>
    <definedName name="Repex" localSheetId="2">#REF!</definedName>
    <definedName name="Repex" localSheetId="9">#REF!</definedName>
    <definedName name="Repex" localSheetId="11">#REF!</definedName>
    <definedName name="Repex">#REF!</definedName>
    <definedName name="Rf">[3]Input!$G$186</definedName>
    <definedName name="S_1" localSheetId="2">'[1]S-factor'!#REF!</definedName>
    <definedName name="S_1" localSheetId="9">'[1]S-factor'!#REF!</definedName>
    <definedName name="S_1" localSheetId="11">'[1]S-factor'!#REF!</definedName>
    <definedName name="S_1">'[1]S-factor'!#REF!</definedName>
    <definedName name="S_10" localSheetId="2">'[1]S-factor'!#REF!</definedName>
    <definedName name="S_10" localSheetId="9">'[1]S-factor'!#REF!</definedName>
    <definedName name="S_10" localSheetId="11">'[1]S-factor'!#REF!</definedName>
    <definedName name="S_10">'[1]S-factor'!#REF!</definedName>
    <definedName name="S_11" localSheetId="2">'[1]S-factor'!#REF!</definedName>
    <definedName name="S_11" localSheetId="9">'[1]S-factor'!#REF!</definedName>
    <definedName name="S_11" localSheetId="11">'[1]S-factor'!#REF!</definedName>
    <definedName name="S_11">'[1]S-factor'!#REF!</definedName>
    <definedName name="S_12" localSheetId="2">'[1]S-factor'!#REF!</definedName>
    <definedName name="S_12" localSheetId="9">'[1]S-factor'!#REF!</definedName>
    <definedName name="S_12" localSheetId="11">'[1]S-factor'!#REF!</definedName>
    <definedName name="S_12">'[1]S-factor'!#REF!</definedName>
    <definedName name="S_13">'[1]S-factor'!#REF!</definedName>
    <definedName name="S_14">'[1]S-factor'!#REF!</definedName>
    <definedName name="S_15">'[1]S-factor'!#REF!</definedName>
    <definedName name="S_16">'[1]S-factor'!#REF!</definedName>
    <definedName name="S_17">'[1]S-factor'!#REF!</definedName>
    <definedName name="S_18">'[1]S-factor'!#REF!</definedName>
    <definedName name="S_19">'[1]S-factor'!#REF!</definedName>
    <definedName name="S_2">'[1]S-factor'!#REF!</definedName>
    <definedName name="S_20">'[1]S-factor'!#REF!</definedName>
    <definedName name="S_21">'[1]S-factor'!#REF!</definedName>
    <definedName name="S_22">'[1]S-factor'!#REF!</definedName>
    <definedName name="S_23">'[1]S-factor'!#REF!</definedName>
    <definedName name="S_24">'[1]S-factor'!#REF!</definedName>
    <definedName name="S_3">'[1]S-factor'!#REF!</definedName>
    <definedName name="S_4">'[1]S-factor'!#REF!</definedName>
    <definedName name="S_5">'[1]S-factor'!#REF!</definedName>
    <definedName name="S_6">'[1]S-factor'!#REF!</definedName>
    <definedName name="S_7">'[1]S-factor'!#REF!</definedName>
    <definedName name="S_8">'[1]S-factor'!#REF!</definedName>
    <definedName name="S_9">'[1]S-factor'!#REF!</definedName>
    <definedName name="S_dash_1">'[1]S-factor'!#REF!</definedName>
    <definedName name="Sb_1">'[1]S-factor'!#REF!</definedName>
    <definedName name="Sb_10">'[1]S-factor'!#REF!</definedName>
    <definedName name="Sb_11">'[1]S-factor'!#REF!</definedName>
    <definedName name="Sb_12">'[1]S-factor'!#REF!</definedName>
    <definedName name="Sb_13">'[1]S-factor'!#REF!</definedName>
    <definedName name="Sb_14">'[1]S-factor'!#REF!</definedName>
    <definedName name="Sb_15">'[1]S-factor'!#REF!</definedName>
    <definedName name="Sb_16">'[1]S-factor'!#REF!</definedName>
    <definedName name="Sb_17">'[1]S-factor'!#REF!</definedName>
    <definedName name="Sb_18">'[1]S-factor'!#REF!</definedName>
    <definedName name="Sb_19">'[1]S-factor'!#REF!</definedName>
    <definedName name="Sb_2">'[1]S-factor'!#REF!</definedName>
    <definedName name="Sb_20">'[1]S-factor'!#REF!</definedName>
    <definedName name="Sb_21">'[1]S-factor'!#REF!</definedName>
    <definedName name="Sb_22">'[1]S-factor'!#REF!</definedName>
    <definedName name="Sb_23">'[1]S-factor'!#REF!</definedName>
    <definedName name="Sb_24">'[1]S-factor'!#REF!</definedName>
    <definedName name="Sb_3">'[1]S-factor'!#REF!</definedName>
    <definedName name="Sb_4">'[1]S-factor'!#REF!</definedName>
    <definedName name="Sb_5">'[1]S-factor'!#REF!</definedName>
    <definedName name="Sb_6">'[1]S-factor'!#REF!</definedName>
    <definedName name="Sb_7">'[1]S-factor'!#REF!</definedName>
    <definedName name="Sb_8">'[1]S-factor'!#REF!</definedName>
    <definedName name="Sb_9">'[1]S-factor'!#REF!</definedName>
    <definedName name="Sbar_1">'[1]S-factor'!#REF!</definedName>
    <definedName name="Sbar_10">'[1]S-factor'!#REF!</definedName>
    <definedName name="Sbar_11">'[1]S-factor'!#REF!</definedName>
    <definedName name="Sbar_12">'[1]S-factor'!#REF!</definedName>
    <definedName name="Sbar_13">'[1]S-factor'!#REF!</definedName>
    <definedName name="Sbar_14">'[1]S-factor'!#REF!</definedName>
    <definedName name="Sbar_15">'[1]S-factor'!#REF!</definedName>
    <definedName name="Sbar_16">'[1]S-factor'!#REF!</definedName>
    <definedName name="Sbar_17">'[1]S-factor'!#REF!</definedName>
    <definedName name="Sbar_18">'[1]S-factor'!#REF!</definedName>
    <definedName name="Sbar_19">'[1]S-factor'!#REF!</definedName>
    <definedName name="Sbar_2">'[1]S-factor'!#REF!</definedName>
    <definedName name="Sbar_20">'[1]S-factor'!#REF!</definedName>
    <definedName name="Sbar_3">'[1]S-factor'!#REF!</definedName>
    <definedName name="Sbar_4">'[1]S-factor'!#REF!</definedName>
    <definedName name="Sbar_5">'[1]S-factor'!#REF!</definedName>
    <definedName name="Sbar_6">'[1]S-factor'!#REF!</definedName>
    <definedName name="Sbar_7">'[1]S-factor'!#REF!</definedName>
    <definedName name="Sbar_8">'[1]S-factor'!#REF!</definedName>
    <definedName name="Sbar_9">'[1]S-factor'!#REF!</definedName>
    <definedName name="SCADA1" localSheetId="2">#REF!</definedName>
    <definedName name="SCADA1" localSheetId="9">#REF!</definedName>
    <definedName name="SCADA1" localSheetId="11">#REF!</definedName>
    <definedName name="SCADA1">#REF!</definedName>
    <definedName name="SCADA2" localSheetId="2">#REF!</definedName>
    <definedName name="SCADA2" localSheetId="9">#REF!</definedName>
    <definedName name="SCADA2" localSheetId="11">#REF!</definedName>
    <definedName name="SCADA2">#REF!</definedName>
    <definedName name="sdafsaf" localSheetId="2">#REF!</definedName>
    <definedName name="sdafsaf" localSheetId="9">#REF!</definedName>
    <definedName name="sdafsaf" localSheetId="11">#REF!</definedName>
    <definedName name="sdafsaf">#REF!</definedName>
    <definedName name="sdash_1" localSheetId="2">'[1]S-factor'!#REF!</definedName>
    <definedName name="sdash_1" localSheetId="9">'[1]S-factor'!#REF!</definedName>
    <definedName name="sdash_1" localSheetId="11">'[1]S-factor'!#REF!</definedName>
    <definedName name="sdash_1">'[1]S-factor'!#REF!</definedName>
    <definedName name="Sdash_10" localSheetId="2">'[1]S-factor'!#REF!</definedName>
    <definedName name="Sdash_10" localSheetId="9">'[1]S-factor'!#REF!</definedName>
    <definedName name="Sdash_10" localSheetId="11">'[1]S-factor'!#REF!</definedName>
    <definedName name="Sdash_10">'[1]S-factor'!#REF!</definedName>
    <definedName name="Sdash_11">'[1]S-factor'!#REF!</definedName>
    <definedName name="Sdash_12">'[1]S-factor'!#REF!</definedName>
    <definedName name="Sdash_13">'[1]S-factor'!#REF!</definedName>
    <definedName name="Sdash_14">'[1]S-factor'!#REF!</definedName>
    <definedName name="Sdash_15">'[1]S-factor'!#REF!</definedName>
    <definedName name="Sdash_16">'[1]S-factor'!#REF!</definedName>
    <definedName name="Sdash_17">'[1]S-factor'!#REF!</definedName>
    <definedName name="Sdash_18">'[1]S-factor'!#REF!</definedName>
    <definedName name="Sdash_19">'[1]S-factor'!#REF!</definedName>
    <definedName name="Sdash_2">'[1]S-factor'!#REF!</definedName>
    <definedName name="Sdash_20">'[1]S-factor'!#REF!</definedName>
    <definedName name="Sdash_21">'[1]S-factor'!#REF!</definedName>
    <definedName name="Sdash_22">'[1]S-factor'!#REF!</definedName>
    <definedName name="Sdash_23">'[1]S-factor'!#REF!</definedName>
    <definedName name="Sdash_24">'[1]S-factor'!#REF!</definedName>
    <definedName name="Sdash_3">'[1]S-factor'!#REF!</definedName>
    <definedName name="Sdash_4">'[1]S-factor'!#REF!</definedName>
    <definedName name="Sdash_5">'[1]S-factor'!#REF!</definedName>
    <definedName name="Sdash_6">'[1]S-factor'!#REF!</definedName>
    <definedName name="Sdash_7">'[1]S-factor'!#REF!</definedName>
    <definedName name="Sdash_8">'[1]S-factor'!#REF!</definedName>
    <definedName name="Sdash_9">'[1]S-factor'!#REF!</definedName>
    <definedName name="Sdoubleprime_1">'[1]S-factor'!#REF!</definedName>
    <definedName name="Sdoubleprime_10">'[1]S-factor'!#REF!</definedName>
    <definedName name="Sdoubleprime_11">'[1]S-factor'!#REF!</definedName>
    <definedName name="Sdoubleprime_12">'[1]S-factor'!#REF!</definedName>
    <definedName name="Sdoubleprime_13">'[1]S-factor'!#REF!</definedName>
    <definedName name="Sdoubleprime_14">'[1]S-factor'!#REF!</definedName>
    <definedName name="Sdoubleprime_15">'[1]S-factor'!#REF!</definedName>
    <definedName name="Sdoubleprime_16">'[1]S-factor'!#REF!</definedName>
    <definedName name="Sdoubleprime_17">'[1]S-factor'!#REF!</definedName>
    <definedName name="Sdoubleprime_18">'[1]S-factor'!#REF!</definedName>
    <definedName name="Sdoubleprime_19">'[1]S-factor'!#REF!</definedName>
    <definedName name="Sdoubleprime_2">'[1]S-factor'!#REF!</definedName>
    <definedName name="Sdoubleprime_20">'[1]S-factor'!#REF!</definedName>
    <definedName name="Sdoubleprime_3">'[1]S-factor'!#REF!</definedName>
    <definedName name="Sdoubleprime_4">'[1]S-factor'!#REF!</definedName>
    <definedName name="Sdoubleprime_5">'[1]S-factor'!#REF!</definedName>
    <definedName name="Sdoubleprime_6">'[1]S-factor'!#REF!</definedName>
    <definedName name="Sdoubleprime_7">'[1]S-factor'!#REF!</definedName>
    <definedName name="Sdoubleprime_8">'[1]S-factor'!#REF!</definedName>
    <definedName name="Sdoubleprime_9">'[1]S-factor'!#REF!</definedName>
    <definedName name="SERV1" localSheetId="2">#REF!</definedName>
    <definedName name="SERV1" localSheetId="9">#REF!</definedName>
    <definedName name="SERV1" localSheetId="11">#REF!</definedName>
    <definedName name="SERV1">#REF!</definedName>
    <definedName name="SERV2" localSheetId="2">#REF!</definedName>
    <definedName name="SERV2" localSheetId="9">#REF!</definedName>
    <definedName name="SERV2" localSheetId="11">#REF!</definedName>
    <definedName name="SERV2">#REF!</definedName>
    <definedName name="SGEAR1" localSheetId="2">#REF!</definedName>
    <definedName name="SGEAR1" localSheetId="9">#REF!</definedName>
    <definedName name="SGEAR1" localSheetId="11">#REF!</definedName>
    <definedName name="SGEAR1">#REF!</definedName>
    <definedName name="SGEAR2" localSheetId="2">#REF!</definedName>
    <definedName name="SGEAR2" localSheetId="9">#REF!</definedName>
    <definedName name="SGEAR2" localSheetId="11">#REF!</definedName>
    <definedName name="SGEAR2">#REF!</definedName>
    <definedName name="Source_Cost">'[7]Source Data'!$A$58:$AG$381</definedName>
    <definedName name="Sprime_1" localSheetId="2">'[1]S-factor'!#REF!</definedName>
    <definedName name="Sprime_1" localSheetId="9">'[1]S-factor'!#REF!</definedName>
    <definedName name="Sprime_1" localSheetId="11">'[1]S-factor'!#REF!</definedName>
    <definedName name="Sprime_1">'[1]S-factor'!#REF!</definedName>
    <definedName name="Sprime_10" localSheetId="2">'[1]S-factor'!#REF!</definedName>
    <definedName name="Sprime_10" localSheetId="9">'[1]S-factor'!#REF!</definedName>
    <definedName name="Sprime_10" localSheetId="11">'[1]S-factor'!#REF!</definedName>
    <definedName name="Sprime_10">'[1]S-factor'!#REF!</definedName>
    <definedName name="Sprime_11" localSheetId="2">'[1]S-factor'!#REF!</definedName>
    <definedName name="Sprime_11" localSheetId="9">'[1]S-factor'!#REF!</definedName>
    <definedName name="Sprime_11" localSheetId="11">'[1]S-factor'!#REF!</definedName>
    <definedName name="Sprime_11">'[1]S-factor'!#REF!</definedName>
    <definedName name="Sprime_12" localSheetId="2">'[1]S-factor'!#REF!</definedName>
    <definedName name="Sprime_12" localSheetId="9">'[1]S-factor'!#REF!</definedName>
    <definedName name="Sprime_12" localSheetId="11">'[1]S-factor'!#REF!</definedName>
    <definedName name="Sprime_12">'[1]S-factor'!#REF!</definedName>
    <definedName name="Sprime_13" localSheetId="2">'[1]S-factor'!#REF!</definedName>
    <definedName name="Sprime_13" localSheetId="9">'[1]S-factor'!#REF!</definedName>
    <definedName name="Sprime_13" localSheetId="11">'[1]S-factor'!#REF!</definedName>
    <definedName name="Sprime_13">'[1]S-factor'!#REF!</definedName>
    <definedName name="Sprime_14">'[1]S-factor'!#REF!</definedName>
    <definedName name="Sprime_15">'[1]S-factor'!#REF!</definedName>
    <definedName name="Sprime_16">'[1]S-factor'!#REF!</definedName>
    <definedName name="Sprime_17">'[1]S-factor'!#REF!</definedName>
    <definedName name="Sprime_18">'[1]S-factor'!#REF!</definedName>
    <definedName name="Sprime_19">'[1]S-factor'!#REF!</definedName>
    <definedName name="Sprime_2">'[1]S-factor'!#REF!</definedName>
    <definedName name="Sprime_20">'[1]S-factor'!#REF!</definedName>
    <definedName name="Sprime_3">'[1]S-factor'!#REF!</definedName>
    <definedName name="Sprime_4">'[1]S-factor'!#REF!</definedName>
    <definedName name="Sprime_5">'[1]S-factor'!#REF!</definedName>
    <definedName name="Sprime_6">'[1]S-factor'!#REF!</definedName>
    <definedName name="Sprime_7">'[1]S-factor'!#REF!</definedName>
    <definedName name="Sprime_8">'[1]S-factor'!#REF!</definedName>
    <definedName name="Sprime_9">'[1]S-factor'!#REF!</definedName>
    <definedName name="Strategies">[8]Strategies!$B$7:$Q$141</definedName>
    <definedName name="SustainedInterruptions" localSheetId="2">#REF!</definedName>
    <definedName name="SustainedInterruptions" localSheetId="9">#REF!</definedName>
    <definedName name="SustainedInterruptions" localSheetId="11">#REF!</definedName>
    <definedName name="SustainedInterruptions">#REF!</definedName>
    <definedName name="TAB_2111" localSheetId="2">#REF!</definedName>
    <definedName name="TAB_2111" localSheetId="9">#REF!</definedName>
    <definedName name="TAB_2111" localSheetId="11">#REF!</definedName>
    <definedName name="TAB_2111">#REF!</definedName>
    <definedName name="Td">[3]Analysis!$D$70</definedName>
    <definedName name="TM1REBUILDOPTION">1</definedName>
    <definedName name="TRANS1" localSheetId="2">#REF!</definedName>
    <definedName name="TRANS1" localSheetId="9">#REF!</definedName>
    <definedName name="TRANS1" localSheetId="11">#REF!</definedName>
    <definedName name="TRANS1">#REF!</definedName>
    <definedName name="TRANS2" localSheetId="2">#REF!</definedName>
    <definedName name="TRANS2" localSheetId="9">#REF!</definedName>
    <definedName name="TRANS2" localSheetId="11">#REF!</definedName>
    <definedName name="TRANS2">#REF!</definedName>
    <definedName name="UGRNDCAB1" localSheetId="2">#REF!</definedName>
    <definedName name="UGRNDCAB1" localSheetId="9">#REF!</definedName>
    <definedName name="UGRNDCAB1" localSheetId="11">#REF!</definedName>
    <definedName name="UGRNDCAB1">#REF!</definedName>
    <definedName name="UGRNDCAB2" localSheetId="2">#REF!</definedName>
    <definedName name="UGRNDCAB2" localSheetId="9">#REF!</definedName>
    <definedName name="UGRNDCAB2" localSheetId="11">#REF!</definedName>
    <definedName name="UGRNDCAB2">#REF!</definedName>
    <definedName name="VCR_CBD" localSheetId="2">'[1]AER Inputs'!#REF!</definedName>
    <definedName name="VCR_CBD" localSheetId="9">'[1]AER Inputs'!#REF!</definedName>
    <definedName name="VCR_CBD" localSheetId="11">'[1]AER Inputs'!#REF!</definedName>
    <definedName name="VCR_CBD">'[1]AER Inputs'!#REF!</definedName>
    <definedName name="VCR_CBD1" localSheetId="2">#REF!</definedName>
    <definedName name="VCR_CBD1" localSheetId="9">#REF!</definedName>
    <definedName name="VCR_CBD1" localSheetId="11">#REF!</definedName>
    <definedName name="VCR_CBD1">#REF!</definedName>
    <definedName name="VCR_CBD2" localSheetId="2">#REF!</definedName>
    <definedName name="VCR_CBD2" localSheetId="9">#REF!</definedName>
    <definedName name="VCR_CBD2" localSheetId="11">#REF!</definedName>
    <definedName name="VCR_CBD2">#REF!</definedName>
    <definedName name="VCR_longrural" localSheetId="2">'[1]AER Inputs'!#REF!</definedName>
    <definedName name="VCR_longrural" localSheetId="9">'[1]AER Inputs'!#REF!</definedName>
    <definedName name="VCR_longrural" localSheetId="11">'[1]AER Inputs'!#REF!</definedName>
    <definedName name="VCR_longrural">'[1]AER Inputs'!#REF!</definedName>
    <definedName name="VCR_longrural1" localSheetId="2">#REF!</definedName>
    <definedName name="VCR_longrural1" localSheetId="9">#REF!</definedName>
    <definedName name="VCR_longrural1" localSheetId="11">#REF!</definedName>
    <definedName name="VCR_longrural1">#REF!</definedName>
    <definedName name="VCR_longrural2" localSheetId="2">#REF!</definedName>
    <definedName name="VCR_longrural2" localSheetId="9">#REF!</definedName>
    <definedName name="VCR_longrural2" localSheetId="11">#REF!</definedName>
    <definedName name="VCR_longrural2">#REF!</definedName>
    <definedName name="VCR_shortrural" localSheetId="2">'[1]AER Inputs'!#REF!</definedName>
    <definedName name="VCR_shortrural" localSheetId="9">'[1]AER Inputs'!#REF!</definedName>
    <definedName name="VCR_shortrural" localSheetId="11">'[1]AER Inputs'!#REF!</definedName>
    <definedName name="VCR_shortrural">'[1]AER Inputs'!#REF!</definedName>
    <definedName name="VCR_shortrural1" localSheetId="2">#REF!</definedName>
    <definedName name="VCR_shortrural1" localSheetId="9">#REF!</definedName>
    <definedName name="VCR_shortrural1" localSheetId="11">#REF!</definedName>
    <definedName name="VCR_shortrural1">#REF!</definedName>
    <definedName name="VCR_shortrural2" localSheetId="2">#REF!</definedName>
    <definedName name="VCR_shortrural2" localSheetId="9">#REF!</definedName>
    <definedName name="VCR_shortrural2" localSheetId="11">#REF!</definedName>
    <definedName name="VCR_shortrural2">#REF!</definedName>
    <definedName name="VCR_urban" localSheetId="2">'[1]AER Inputs'!#REF!</definedName>
    <definedName name="VCR_urban" localSheetId="9">'[1]AER Inputs'!#REF!</definedName>
    <definedName name="VCR_urban" localSheetId="11">'[1]AER Inputs'!#REF!</definedName>
    <definedName name="VCR_urban">'[1]AER Inputs'!#REF!</definedName>
    <definedName name="VCR_urban1" localSheetId="2">#REF!</definedName>
    <definedName name="VCR_urban1" localSheetId="9">#REF!</definedName>
    <definedName name="VCR_urban1" localSheetId="11">#REF!</definedName>
    <definedName name="VCR_urban1">#REF!</definedName>
    <definedName name="VCR_urban2" localSheetId="2">#REF!</definedName>
    <definedName name="VCR_urban2" localSheetId="9">#REF!</definedName>
    <definedName name="VCR_urban2" localSheetId="11">#REF!</definedName>
    <definedName name="VCR_urban2">#REF!</definedName>
    <definedName name="VegetationManagement" localSheetId="2">#REF!</definedName>
    <definedName name="VegetationManagement" localSheetId="9">#REF!</definedName>
    <definedName name="VegetationManagement" localSheetId="11">#REF!</definedName>
    <definedName name="VegetationManagement">#REF!</definedName>
    <definedName name="WACC1" localSheetId="2">#REF!</definedName>
    <definedName name="WACC1" localSheetId="9">#REF!</definedName>
    <definedName name="WACC1" localSheetId="11">#REF!</definedName>
    <definedName name="WACC1">#REF!</definedName>
    <definedName name="WACC2" localSheetId="2">#REF!</definedName>
    <definedName name="WACC2" localSheetId="9">#REF!</definedName>
    <definedName name="WACC2" localSheetId="11">#REF!</definedName>
    <definedName name="WACC2">#REF!</definedName>
    <definedName name="X_0" localSheetId="2">#REF!</definedName>
    <definedName name="X_0" localSheetId="9">#REF!</definedName>
    <definedName name="X_0" localSheetId="11">#REF!</definedName>
    <definedName name="X_0">#REF!</definedName>
    <definedName name="X_1" localSheetId="2">#REF!</definedName>
    <definedName name="X_1" localSheetId="9">#REF!</definedName>
    <definedName name="X_1" localSheetId="11">#REF!</definedName>
    <definedName name="X_1">#REF!</definedName>
    <definedName name="X_2" localSheetId="2">#REF!</definedName>
    <definedName name="X_2" localSheetId="9">#REF!</definedName>
    <definedName name="X_2" localSheetId="11">#REF!</definedName>
    <definedName name="X_2">#REF!</definedName>
    <definedName name="X_3" localSheetId="2">#REF!</definedName>
    <definedName name="X_3" localSheetId="9">#REF!</definedName>
    <definedName name="X_3" localSheetId="11">#REF!</definedName>
    <definedName name="X_3">#REF!</definedName>
    <definedName name="X_4" localSheetId="2">#REF!</definedName>
    <definedName name="X_4" localSheetId="9">#REF!</definedName>
    <definedName name="X_4" localSheetId="11">#REF!</definedName>
    <definedName name="X_4">#REF!</definedName>
    <definedName name="X0_1" localSheetId="2">#REF!</definedName>
    <definedName name="X0_1" localSheetId="9">#REF!</definedName>
    <definedName name="X0_1" localSheetId="11">#REF!</definedName>
    <definedName name="X0_1">#REF!</definedName>
    <definedName name="X0_2" localSheetId="2">#REF!</definedName>
    <definedName name="X0_2" localSheetId="9">#REF!</definedName>
    <definedName name="X0_2" localSheetId="11">#REF!</definedName>
    <definedName name="X0_2">#REF!</definedName>
    <definedName name="X0_3" localSheetId="2">#REF!</definedName>
    <definedName name="X0_3" localSheetId="9">#REF!</definedName>
    <definedName name="X0_3" localSheetId="11">#REF!</definedName>
    <definedName name="X0_3">#REF!</definedName>
    <definedName name="X0_32" localSheetId="2">#REF!</definedName>
    <definedName name="X0_32" localSheetId="9">#REF!</definedName>
    <definedName name="X0_32" localSheetId="11">#REF!</definedName>
    <definedName name="X0_32">#REF!</definedName>
    <definedName name="Years" localSheetId="2">'[1]AER Inputs'!#REF!</definedName>
    <definedName name="Years" localSheetId="9">'[1]AER Inputs'!#REF!</definedName>
    <definedName name="Years" localSheetId="11">'[1]AER Inputs'!#REF!</definedName>
    <definedName name="Years">'[1]AER Inputs'!#REF!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20" l="1"/>
  <c r="D21" i="20"/>
  <c r="D20" i="20"/>
  <c r="D19" i="20"/>
  <c r="D18" i="20"/>
  <c r="D17" i="20"/>
  <c r="D16" i="20"/>
  <c r="C15" i="20"/>
  <c r="D14" i="20"/>
  <c r="D13" i="20"/>
  <c r="C1" i="20"/>
  <c r="C25" i="19"/>
  <c r="H23" i="19"/>
  <c r="D23" i="19"/>
  <c r="C22" i="19"/>
  <c r="I20" i="19"/>
  <c r="F20" i="19"/>
  <c r="H19" i="19"/>
  <c r="D19" i="19"/>
  <c r="C18" i="19"/>
  <c r="C16" i="19"/>
  <c r="H14" i="19"/>
  <c r="D14" i="19"/>
  <c r="H13" i="19"/>
  <c r="D13" i="19"/>
  <c r="H12" i="19"/>
  <c r="D12" i="19"/>
  <c r="H11" i="19"/>
  <c r="D11" i="19"/>
  <c r="C9" i="19"/>
  <c r="C8" i="19"/>
  <c r="C7" i="19"/>
  <c r="C6" i="19"/>
  <c r="C5" i="19"/>
  <c r="C1" i="19"/>
  <c r="J7" i="18"/>
  <c r="J6" i="18"/>
  <c r="E21" i="18"/>
  <c r="E20" i="18"/>
  <c r="E19" i="18"/>
  <c r="E18" i="18"/>
  <c r="C16" i="18"/>
  <c r="C14" i="18"/>
  <c r="I13" i="18"/>
  <c r="E12" i="18"/>
  <c r="E11" i="18"/>
  <c r="E10" i="18"/>
  <c r="C8" i="18"/>
  <c r="C1" i="18"/>
  <c r="N22" i="17"/>
  <c r="K20" i="17"/>
  <c r="K19" i="17"/>
  <c r="C17" i="17"/>
  <c r="N9" i="17"/>
  <c r="M9" i="17"/>
  <c r="L9" i="17"/>
  <c r="J9" i="17"/>
  <c r="I9" i="17"/>
  <c r="H9" i="17"/>
  <c r="F9" i="17"/>
  <c r="E9" i="17"/>
  <c r="D9" i="17"/>
  <c r="N8" i="17"/>
  <c r="M8" i="17"/>
  <c r="L8" i="17"/>
  <c r="J8" i="17"/>
  <c r="I8" i="17"/>
  <c r="H8" i="17"/>
  <c r="F8" i="17"/>
  <c r="E8" i="17"/>
  <c r="D8" i="17"/>
  <c r="N7" i="17"/>
  <c r="M7" i="17"/>
  <c r="L7" i="17"/>
  <c r="J7" i="17"/>
  <c r="I7" i="17"/>
  <c r="H7" i="17"/>
  <c r="F7" i="17"/>
  <c r="E7" i="17"/>
  <c r="D7" i="17"/>
  <c r="C1" i="17"/>
  <c r="H7" i="16"/>
  <c r="H5" i="16"/>
  <c r="J18" i="15"/>
  <c r="G18" i="15"/>
  <c r="J17" i="15"/>
  <c r="G17" i="15"/>
  <c r="C15" i="15"/>
  <c r="C5" i="15"/>
  <c r="C1" i="15"/>
  <c r="E23" i="14"/>
  <c r="G19" i="14"/>
  <c r="I22" i="14"/>
  <c r="F22" i="14"/>
  <c r="I21" i="14"/>
  <c r="F21" i="14"/>
  <c r="I20" i="14"/>
  <c r="F20" i="14"/>
  <c r="E17" i="14"/>
  <c r="H16" i="14"/>
  <c r="D16" i="14"/>
  <c r="I13" i="14"/>
  <c r="F13" i="14"/>
  <c r="I12" i="14"/>
  <c r="F12" i="14"/>
  <c r="I11" i="14"/>
  <c r="F11" i="14"/>
  <c r="C10" i="14"/>
  <c r="I9" i="14"/>
  <c r="F9" i="14"/>
  <c r="I8" i="14"/>
  <c r="F8" i="14"/>
  <c r="I7" i="14"/>
  <c r="F7" i="14"/>
  <c r="I6" i="14"/>
  <c r="F6" i="14"/>
  <c r="H5" i="14"/>
  <c r="D5" i="14"/>
  <c r="C1" i="14"/>
  <c r="H28" i="13"/>
  <c r="D28" i="13"/>
  <c r="J24" i="13"/>
  <c r="G24" i="13"/>
  <c r="D24" i="13"/>
  <c r="D18" i="13"/>
  <c r="F17" i="13"/>
  <c r="D17" i="13"/>
  <c r="F16" i="13"/>
  <c r="D16" i="13"/>
  <c r="F15" i="13"/>
  <c r="D15" i="13"/>
  <c r="D12" i="13"/>
  <c r="H11" i="13"/>
  <c r="F11" i="13"/>
  <c r="D11" i="13"/>
  <c r="H10" i="13"/>
  <c r="F10" i="13"/>
  <c r="D10" i="13"/>
  <c r="H9" i="13"/>
  <c r="F9" i="13"/>
  <c r="D9" i="13"/>
  <c r="D8" i="13"/>
  <c r="D7" i="13"/>
  <c r="D6" i="13"/>
  <c r="D5" i="13"/>
  <c r="C1" i="13"/>
  <c r="H15" i="17" l="1"/>
  <c r="K15" i="17"/>
  <c r="N15" i="17"/>
  <c r="G14" i="17"/>
  <c r="H10" i="17"/>
  <c r="K10" i="17"/>
  <c r="N10" i="17"/>
  <c r="E27" i="15"/>
  <c r="E26" i="15"/>
  <c r="E25" i="15"/>
  <c r="C26" i="14"/>
  <c r="C1" i="16" l="1"/>
  <c r="F6" i="12"/>
  <c r="H6" i="11" l="1"/>
  <c r="H69" i="11"/>
  <c r="H68" i="11"/>
  <c r="H66" i="11"/>
  <c r="H62" i="11"/>
  <c r="H58" i="11"/>
  <c r="H54" i="11"/>
  <c r="H49" i="11"/>
  <c r="H48" i="11"/>
  <c r="H45" i="11"/>
  <c r="H40" i="11"/>
  <c r="H39" i="11"/>
  <c r="H36" i="11"/>
  <c r="H31" i="11"/>
  <c r="H30" i="11"/>
  <c r="H27" i="11"/>
  <c r="H22" i="11"/>
  <c r="H21" i="11"/>
  <c r="H18" i="11"/>
  <c r="H13" i="11"/>
  <c r="H12" i="11"/>
  <c r="H9" i="11"/>
  <c r="H29" i="10"/>
  <c r="H25" i="10"/>
  <c r="H21" i="10"/>
  <c r="H17" i="10"/>
  <c r="H13" i="10"/>
  <c r="H9" i="10"/>
  <c r="F18" i="13"/>
  <c r="H12" i="13"/>
  <c r="F12" i="13"/>
  <c r="H266" i="9"/>
  <c r="H265" i="9"/>
  <c r="H262" i="9"/>
  <c r="H259" i="9"/>
  <c r="H258" i="9"/>
  <c r="H257" i="9"/>
  <c r="H253" i="9"/>
  <c r="H249" i="9"/>
  <c r="H244" i="9"/>
  <c r="H240" i="9"/>
  <c r="H239" i="9"/>
  <c r="H236" i="9"/>
  <c r="H232" i="9"/>
  <c r="H231" i="9"/>
  <c r="H230" i="9"/>
  <c r="H228" i="9"/>
  <c r="H224" i="9"/>
  <c r="H220" i="9"/>
  <c r="H216" i="9"/>
  <c r="H212" i="9"/>
  <c r="H208" i="9"/>
  <c r="H204" i="9"/>
  <c r="H200" i="9"/>
  <c r="H196" i="9"/>
  <c r="H192" i="9"/>
  <c r="H188" i="9"/>
  <c r="H184" i="9"/>
  <c r="H183" i="9"/>
  <c r="H179" i="9"/>
  <c r="H176" i="9"/>
  <c r="H175" i="9"/>
  <c r="H173" i="9"/>
  <c r="H169" i="9"/>
  <c r="H167" i="9"/>
  <c r="H166" i="9"/>
  <c r="H164" i="9"/>
  <c r="H160" i="9"/>
  <c r="H158" i="9"/>
  <c r="H155" i="9"/>
  <c r="H154" i="9"/>
  <c r="H152" i="9"/>
  <c r="H151" i="9"/>
  <c r="H149" i="9"/>
  <c r="H145" i="9"/>
  <c r="H141" i="9"/>
  <c r="H140" i="9"/>
  <c r="H136" i="9"/>
  <c r="H134" i="9"/>
  <c r="H131" i="9"/>
  <c r="H130" i="9"/>
  <c r="H126" i="9"/>
  <c r="H125" i="9"/>
  <c r="H121" i="9"/>
  <c r="H119" i="9"/>
  <c r="H118" i="9"/>
  <c r="H116" i="9"/>
  <c r="H112" i="9"/>
  <c r="H111" i="9"/>
  <c r="H108" i="9"/>
  <c r="H104" i="9"/>
  <c r="H10" i="9"/>
  <c r="H14" i="9"/>
  <c r="H18" i="9"/>
  <c r="H22" i="9"/>
  <c r="H26" i="9"/>
  <c r="H30" i="9"/>
  <c r="H34" i="9"/>
  <c r="H38" i="9"/>
  <c r="H42" i="9"/>
  <c r="H46" i="9"/>
  <c r="H50" i="9"/>
  <c r="H54" i="9"/>
  <c r="H58" i="9"/>
  <c r="H62" i="9"/>
  <c r="H66" i="9"/>
  <c r="H70" i="9"/>
  <c r="H74" i="9"/>
  <c r="H78" i="9"/>
  <c r="H82" i="9"/>
  <c r="H86" i="9"/>
  <c r="H90" i="9"/>
  <c r="H94" i="9"/>
  <c r="H98" i="9"/>
  <c r="H102" i="9"/>
  <c r="G7" i="12"/>
  <c r="H65" i="11"/>
  <c r="G9" i="12"/>
  <c r="F7" i="12"/>
  <c r="F11" i="12"/>
  <c r="F10" i="12" l="1"/>
  <c r="G10" i="12"/>
  <c r="H93" i="9"/>
  <c r="H89" i="9"/>
  <c r="H77" i="9"/>
  <c r="H73" i="9"/>
  <c r="H69" i="9"/>
  <c r="H65" i="9"/>
  <c r="H61" i="9"/>
  <c r="H57" i="9"/>
  <c r="H53" i="9"/>
  <c r="H49" i="9"/>
  <c r="H45" i="9"/>
  <c r="H41" i="9"/>
  <c r="H37" i="9"/>
  <c r="H33" i="9"/>
  <c r="H29" i="9"/>
  <c r="H25" i="9"/>
  <c r="H21" i="9"/>
  <c r="H17" i="9"/>
  <c r="H13" i="9"/>
  <c r="H9" i="9"/>
  <c r="H105" i="9"/>
  <c r="H109" i="9"/>
  <c r="H113" i="9"/>
  <c r="H117" i="9"/>
  <c r="H122" i="9"/>
  <c r="H137" i="9"/>
  <c r="H146" i="9"/>
  <c r="H150" i="9"/>
  <c r="H161" i="9"/>
  <c r="H165" i="9"/>
  <c r="H170" i="9"/>
  <c r="H174" i="9"/>
  <c r="H180" i="9"/>
  <c r="H189" i="9"/>
  <c r="H193" i="9"/>
  <c r="H197" i="9"/>
  <c r="H201" i="9"/>
  <c r="H205" i="9"/>
  <c r="H209" i="9"/>
  <c r="H213" i="9"/>
  <c r="H217" i="9"/>
  <c r="H221" i="9"/>
  <c r="H225" i="9"/>
  <c r="H229" i="9"/>
  <c r="H233" i="9"/>
  <c r="H237" i="9"/>
  <c r="H241" i="9"/>
  <c r="H246" i="9"/>
  <c r="H250" i="9"/>
  <c r="H254" i="9"/>
  <c r="H263" i="9"/>
  <c r="H6" i="10"/>
  <c r="H10" i="10"/>
  <c r="H14" i="10"/>
  <c r="H18" i="10"/>
  <c r="H22" i="10"/>
  <c r="H26" i="10"/>
  <c r="H30" i="10"/>
  <c r="H8" i="11"/>
  <c r="H15" i="11"/>
  <c r="H19" i="11"/>
  <c r="H24" i="11"/>
  <c r="H28" i="11"/>
  <c r="H33" i="11"/>
  <c r="H37" i="11"/>
  <c r="H42" i="11"/>
  <c r="H46" i="11"/>
  <c r="H51" i="11"/>
  <c r="H55" i="11"/>
  <c r="H59" i="11"/>
  <c r="H63" i="11"/>
  <c r="H67" i="11"/>
  <c r="H10" i="11"/>
  <c r="H97" i="9"/>
  <c r="H85" i="9"/>
  <c r="F9" i="12"/>
  <c r="G11" i="12"/>
  <c r="H6" i="9"/>
  <c r="H100" i="9"/>
  <c r="H96" i="9"/>
  <c r="H92" i="9"/>
  <c r="H88" i="9"/>
  <c r="H84" i="9"/>
  <c r="H80" i="9"/>
  <c r="H76" i="9"/>
  <c r="H72" i="9"/>
  <c r="H68" i="9"/>
  <c r="H64" i="9"/>
  <c r="H60" i="9"/>
  <c r="H56" i="9"/>
  <c r="H52" i="9"/>
  <c r="H48" i="9"/>
  <c r="H44" i="9"/>
  <c r="H40" i="9"/>
  <c r="H36" i="9"/>
  <c r="H32" i="9"/>
  <c r="H28" i="9"/>
  <c r="H24" i="9"/>
  <c r="H20" i="9"/>
  <c r="H16" i="9"/>
  <c r="H12" i="9"/>
  <c r="H8" i="9"/>
  <c r="H106" i="9"/>
  <c r="H110" i="9"/>
  <c r="H114" i="9"/>
  <c r="H123" i="9"/>
  <c r="H128" i="9"/>
  <c r="H133" i="9"/>
  <c r="H138" i="9"/>
  <c r="H143" i="9"/>
  <c r="H147" i="9"/>
  <c r="H157" i="9"/>
  <c r="H162" i="9"/>
  <c r="H171" i="9"/>
  <c r="H181" i="9"/>
  <c r="H186" i="9"/>
  <c r="H190" i="9"/>
  <c r="H194" i="9"/>
  <c r="H198" i="9"/>
  <c r="H202" i="9"/>
  <c r="H206" i="9"/>
  <c r="H210" i="9"/>
  <c r="H214" i="9"/>
  <c r="H218" i="9"/>
  <c r="H222" i="9"/>
  <c r="H226" i="9"/>
  <c r="H234" i="9"/>
  <c r="H238" i="9"/>
  <c r="H242" i="9"/>
  <c r="H247" i="9"/>
  <c r="H251" i="9"/>
  <c r="H255" i="9"/>
  <c r="H264" i="9"/>
  <c r="H245" i="9"/>
  <c r="H7" i="10"/>
  <c r="H11" i="10"/>
  <c r="H15" i="10"/>
  <c r="H19" i="10"/>
  <c r="H23" i="10"/>
  <c r="H27" i="10"/>
  <c r="H7" i="11"/>
  <c r="H16" i="11"/>
  <c r="H20" i="11"/>
  <c r="H25" i="11"/>
  <c r="H29" i="11"/>
  <c r="H34" i="11"/>
  <c r="H38" i="11"/>
  <c r="H43" i="11"/>
  <c r="H47" i="11"/>
  <c r="H52" i="11"/>
  <c r="H56" i="11"/>
  <c r="H60" i="11"/>
  <c r="H64" i="11"/>
  <c r="G6" i="12"/>
  <c r="G8" i="12"/>
  <c r="H101" i="9"/>
  <c r="H81" i="9"/>
  <c r="F8" i="12"/>
  <c r="H103" i="9"/>
  <c r="H99" i="9"/>
  <c r="H95" i="9"/>
  <c r="H91" i="9"/>
  <c r="H87" i="9"/>
  <c r="H83" i="9"/>
  <c r="H79" i="9"/>
  <c r="H75" i="9"/>
  <c r="H71" i="9"/>
  <c r="H67" i="9"/>
  <c r="H63" i="9"/>
  <c r="H59" i="9"/>
  <c r="H55" i="9"/>
  <c r="H51" i="9"/>
  <c r="H47" i="9"/>
  <c r="H43" i="9"/>
  <c r="H39" i="9"/>
  <c r="H35" i="9"/>
  <c r="H31" i="9"/>
  <c r="H27" i="9"/>
  <c r="H23" i="9"/>
  <c r="H19" i="9"/>
  <c r="H15" i="9"/>
  <c r="H11" i="9"/>
  <c r="H7" i="9"/>
  <c r="H107" i="9"/>
  <c r="H115" i="9"/>
  <c r="H124" i="9"/>
  <c r="H129" i="9"/>
  <c r="H139" i="9"/>
  <c r="H144" i="9"/>
  <c r="H148" i="9"/>
  <c r="H163" i="9"/>
  <c r="H172" i="9"/>
  <c r="H182" i="9"/>
  <c r="H187" i="9"/>
  <c r="H191" i="9"/>
  <c r="H195" i="9"/>
  <c r="H199" i="9"/>
  <c r="H203" i="9"/>
  <c r="H207" i="9"/>
  <c r="H211" i="9"/>
  <c r="H215" i="9"/>
  <c r="H219" i="9"/>
  <c r="H223" i="9"/>
  <c r="H227" i="9"/>
  <c r="H235" i="9"/>
  <c r="H243" i="9"/>
  <c r="H248" i="9"/>
  <c r="H252" i="9"/>
  <c r="H256" i="9"/>
  <c r="H261" i="9"/>
  <c r="H8" i="10"/>
  <c r="H12" i="10"/>
  <c r="H16" i="10"/>
  <c r="H20" i="10"/>
  <c r="H24" i="10"/>
  <c r="H28" i="10"/>
  <c r="H11" i="11"/>
  <c r="H17" i="11"/>
  <c r="H26" i="11"/>
  <c r="H35" i="11"/>
  <c r="H44" i="11"/>
  <c r="H53" i="11"/>
  <c r="H57" i="11"/>
  <c r="H61" i="11"/>
</calcChain>
</file>

<file path=xl/sharedStrings.xml><?xml version="1.0" encoding="utf-8"?>
<sst xmlns="http://schemas.openxmlformats.org/spreadsheetml/2006/main" count="1687" uniqueCount="639">
  <si>
    <t>11 or more poles</t>
  </si>
  <si>
    <t>Break and remake LV bonds</t>
  </si>
  <si>
    <t>Per NMI</t>
  </si>
  <si>
    <t>Notice of Arrangement</t>
  </si>
  <si>
    <t>First 10 Lots</t>
  </si>
  <si>
    <t>Remainder</t>
  </si>
  <si>
    <t>Per Lot</t>
  </si>
  <si>
    <t>Up to 5 poles</t>
  </si>
  <si>
    <t>High load escorts</t>
  </si>
  <si>
    <t>Retailer of Last Resort</t>
  </si>
  <si>
    <t>R4 per hour</t>
  </si>
  <si>
    <t>Hourly rate</t>
  </si>
  <si>
    <t>Network Service</t>
  </si>
  <si>
    <t>Underground urban residential subdivision (Vacant lots)</t>
  </si>
  <si>
    <t>Rural overhead subdivisions and rural extensions</t>
  </si>
  <si>
    <t>Underground commercial and industrial or rural subdivisions (vacant lots – no development)</t>
  </si>
  <si>
    <t>Commercial and industrial developments</t>
  </si>
  <si>
    <t>Asset relocation or streetlighting</t>
  </si>
  <si>
    <t>Up to 5 lots</t>
  </si>
  <si>
    <t>R2a per hour</t>
  </si>
  <si>
    <t>6 to 10 lots</t>
  </si>
  <si>
    <t>11 to 40 lots</t>
  </si>
  <si>
    <t>Over 40 lots</t>
  </si>
  <si>
    <t>Up to 10 lots</t>
  </si>
  <si>
    <t>6 to 10 poles</t>
  </si>
  <si>
    <t>R3 per hour</t>
  </si>
  <si>
    <t>Grade</t>
  </si>
  <si>
    <t>R2b per hour</t>
  </si>
  <si>
    <t>All service connections: per NOSW</t>
  </si>
  <si>
    <t>B Grade:</t>
  </si>
  <si>
    <t>C Grade:</t>
  </si>
  <si>
    <t>Para Legal</t>
  </si>
  <si>
    <t>Outdoor Technical Officer</t>
  </si>
  <si>
    <t>Engineer</t>
  </si>
  <si>
    <t>Field Worker</t>
  </si>
  <si>
    <t>2019/20</t>
  </si>
  <si>
    <t>Admin</t>
  </si>
  <si>
    <t>AER Ancillary Network Service Group</t>
  </si>
  <si>
    <t>Ancillary Network Service</t>
  </si>
  <si>
    <t>Fee Category</t>
  </si>
  <si>
    <t>Applied</t>
  </si>
  <si>
    <t>Fee Type</t>
  </si>
  <si>
    <t>1. Design Related Service</t>
  </si>
  <si>
    <t>1.1 Design Information</t>
  </si>
  <si>
    <t>Underground Urban Residential Subdivision (Vacant Lots) - Up to 5 Lots</t>
  </si>
  <si>
    <t>Per Job</t>
  </si>
  <si>
    <t>Fee</t>
  </si>
  <si>
    <t>Underground Urban Residential Subdivision (Vacant Lots) - 6 to 10 Lots</t>
  </si>
  <si>
    <t>Underground Urban Residential Subdivision (Vacant Lots) - 11 to 40 Lots</t>
  </si>
  <si>
    <t>Underground Urban Residential Subdivision (Vacant Lots) - Over 40 Lots</t>
  </si>
  <si>
    <t>Rural Overhead Subdivisions and Rural Extensions - All</t>
  </si>
  <si>
    <t>Hourly Rate</t>
  </si>
  <si>
    <t>Underground Commercial and Industrial or Rural Subdivisions (Vacant Lots)  - All</t>
  </si>
  <si>
    <t>Commercial / Industrial Developments and Sub Transmission - All</t>
  </si>
  <si>
    <t>Asset Relocations or Streetlighting (Not forming part of other categories) - All</t>
  </si>
  <si>
    <t>1.2 Design Certification</t>
  </si>
  <si>
    <t>Rural Overhead Subdivisions and Rural Extensions - Up to 5 Poles</t>
  </si>
  <si>
    <t>Rural Overhead Subdivisions and Rural Extensions - 6 to 10 Poles</t>
  </si>
  <si>
    <t>Rural Overhead Subdivisions and Rural Extensions - 11 or More Poles</t>
  </si>
  <si>
    <t>Underground Commercial and Industrial or Rural Subdivisions (Vacant Lots)  - Up to 10 Lots</t>
  </si>
  <si>
    <t>Underground Commercial and Industrial or Rural Subdivisions (Vacant Lots)  - 11 to 40 Lots</t>
  </si>
  <si>
    <t>Underground Commercial and Industrial or Rural Subdivisions (Vacant Lots)  - Over 40 Lots</t>
  </si>
  <si>
    <t>Commercial / Industrial Developments  and Sub Transmission - All</t>
  </si>
  <si>
    <t>1.3 Design Re-checking</t>
  </si>
  <si>
    <t>Underground Urban Residential Subdivision (Vacant Lots) - All</t>
  </si>
  <si>
    <t>1.4 Design Re-certification  (NEW)</t>
  </si>
  <si>
    <t xml:space="preserve">1.5 Administration </t>
  </si>
  <si>
    <t>1.6 Non - Standard Design Approval (NEW)</t>
  </si>
  <si>
    <t>2. Connection Application Related Services</t>
  </si>
  <si>
    <t>2.1 Connections Customer Interface co-ordination</t>
  </si>
  <si>
    <t>Customer Interface co-ordination for contestable works - Basic</t>
  </si>
  <si>
    <t>Customer Interface co-ordination for contestable works - Complex</t>
  </si>
  <si>
    <t>2.2 Preliminary Enquiry Service</t>
  </si>
  <si>
    <t>Preliminary Enquiry Service - Basic</t>
  </si>
  <si>
    <t>Per Enquiry</t>
  </si>
  <si>
    <t>Preliminary Enquiry Service - Complex</t>
  </si>
  <si>
    <t>2.3 Connection / relocation process facilitation</t>
  </si>
  <si>
    <t>Connection / relocation process facilitation - All</t>
  </si>
  <si>
    <t>Per Hour</t>
  </si>
  <si>
    <t>2.4 Connection Offer Service</t>
  </si>
  <si>
    <t>Connection Offer Service - Basic</t>
  </si>
  <si>
    <t>Per Offer</t>
  </si>
  <si>
    <t>Connection Offer Service - Standard</t>
  </si>
  <si>
    <t>2.5 Planning, Protection and Power Quality Studies</t>
  </si>
  <si>
    <t>Planning / Protection Studies and Analysis</t>
  </si>
  <si>
    <t>Power quality studies</t>
  </si>
  <si>
    <t>2.6 Additional Services Requested by ASP / Connection Applicant (NEW)</t>
  </si>
  <si>
    <t xml:space="preserve">Additional Services Requested by ASP / Connection Applicant </t>
  </si>
  <si>
    <t>2.8 Pioneer Scheme Administration (NEW)</t>
  </si>
  <si>
    <t>Pioneer Scheme Establishment</t>
  </si>
  <si>
    <t>Pioneer Scheme New connection</t>
  </si>
  <si>
    <t>3. Contestable Network Commissioning &amp; Decommissioning</t>
  </si>
  <si>
    <t>3.1 Substation Commissioning</t>
  </si>
  <si>
    <t>Underground Urban Residential Subdivision (Vacant Lots) - All (NT)</t>
  </si>
  <si>
    <t>Per Substation</t>
  </si>
  <si>
    <t>Underground Urban Residential Subdivision (Vacant Lots) - All (OT)</t>
  </si>
  <si>
    <t>Rural Overhead Subdivisions and Rural Extensions - All (NT)</t>
  </si>
  <si>
    <t>Rural Overhead Subdivisions and Rural Extensions - All (OT)</t>
  </si>
  <si>
    <t>Underground Commercial and Industrial or Rural Subdivisions (Vacant Lots)  - All (NT)</t>
  </si>
  <si>
    <t>Underground Commercial and Industrial or Rural Subdivisions (Vacant Lots)  - All (OT)</t>
  </si>
  <si>
    <t>Commercial / Industrial Developments and Sub Transmission - All (NT)</t>
  </si>
  <si>
    <t>Commercial / Industrial Developments and Sub Transmission - All (OT)</t>
  </si>
  <si>
    <t>Asset Relocations or Streetlighting (Not forming part of other categories) - All (NT)</t>
  </si>
  <si>
    <t xml:space="preserve">Per Substation </t>
  </si>
  <si>
    <t>Asset Relocations or Streetlighting (Not forming part of other categories) - All (OT)</t>
  </si>
  <si>
    <t>3.2 Testing &amp; Commissioning of Streetlights / Mains / Cables / UG Pillars (NEW)</t>
  </si>
  <si>
    <t>Underground / Overhead Streetlights (NT)</t>
  </si>
  <si>
    <t>Per S/L</t>
  </si>
  <si>
    <t>Underground / Overhead Streetlights (OT)</t>
  </si>
  <si>
    <t>Underground / Overhead Distribution Mains (NT)</t>
  </si>
  <si>
    <t>Underground / Overhead Distribution Mains (OT)</t>
  </si>
  <si>
    <t>Underground Pillar / Pits (NT)</t>
  </si>
  <si>
    <t>Per Pit / Pillar</t>
  </si>
  <si>
    <t>Underground Pillar / Pits (OT)</t>
  </si>
  <si>
    <t>Underground Cable Test (NT)</t>
  </si>
  <si>
    <t>Underground Cable Test (OT)</t>
  </si>
  <si>
    <t>3.3 Redundant Material Coordination (NEW)</t>
  </si>
  <si>
    <t>Redundant Material Co-ordination</t>
  </si>
  <si>
    <t>Per Occasion</t>
  </si>
  <si>
    <t>3.4 Commissioning - Other Network Equipment (NEW)</t>
  </si>
  <si>
    <t>Recloser (NT)</t>
  </si>
  <si>
    <t>Per Recloser</t>
  </si>
  <si>
    <t>Recloser (OT)</t>
  </si>
  <si>
    <t>Regulator (NT)</t>
  </si>
  <si>
    <t>Per Regulator Site</t>
  </si>
  <si>
    <t>Regulator (OT)</t>
  </si>
  <si>
    <t>Smart Switch (NT)</t>
  </si>
  <si>
    <t>Per Switch</t>
  </si>
  <si>
    <t>Smart Switch (OT)</t>
  </si>
  <si>
    <t>Other - Specialised equipment (NT)</t>
  </si>
  <si>
    <t>Other - Specialised equipment (OT)</t>
  </si>
  <si>
    <t>4. Access Permits, Oversight &amp; Facilitation</t>
  </si>
  <si>
    <t>4.1 Access Permits</t>
  </si>
  <si>
    <t>Access Permit Rescheduled (Outage Cancellation) - All</t>
  </si>
  <si>
    <t>4.2 Access to Network Assets (Standby)</t>
  </si>
  <si>
    <t>Access to Network Assets (Standby)</t>
  </si>
  <si>
    <t xml:space="preserve">4.3 Sale of Approved Materials /  Equipment to ASPs (NEW)
</t>
  </si>
  <si>
    <t>Per Order</t>
  </si>
  <si>
    <t>4.4 Services to supply and connect  temporary supply to one or more customers</t>
  </si>
  <si>
    <t>Connect &amp; disconnect MG to OH/UG mains, switchboard or kiosk (NT)</t>
  </si>
  <si>
    <t>Connect &amp; disconnect MG to OH/UG mains, switchboard or kiosk (OT)</t>
  </si>
  <si>
    <t>Install &amp; remove HV LL Links or bonds (NT)</t>
  </si>
  <si>
    <t>Install &amp; remove HV LL Links or bonds (OT)</t>
  </si>
  <si>
    <t>Break &amp; remake LV bonds (NT)</t>
  </si>
  <si>
    <t>Break &amp; remake LV bonds (OT)</t>
  </si>
  <si>
    <t>4.5 Rectification of contestable work (ASP Installed) (NEW)</t>
  </si>
  <si>
    <t xml:space="preserve">Indoor Technical Officer </t>
  </si>
  <si>
    <t>Engineer / Professional</t>
  </si>
  <si>
    <t>Materials</t>
  </si>
  <si>
    <t>Contractor</t>
  </si>
  <si>
    <t>For these jobs, materials &amp; other contractor costs are charged at purchase price  / contractor costs + %</t>
  </si>
  <si>
    <t>5. Notices of arrangement and completion notices</t>
  </si>
  <si>
    <t>5.1 Notice of Arrangement</t>
  </si>
  <si>
    <t>5.2 Request for Early Notice of Arrangement (NEW)</t>
  </si>
  <si>
    <t>Request for Early Notice of Arrangement</t>
  </si>
  <si>
    <t>5.3 Completion Notice  - Other than Notice of Arrangement (NEW)</t>
  </si>
  <si>
    <t>Completion Notice - Other than Notice of Arrangement</t>
  </si>
  <si>
    <t xml:space="preserve">6. Network Related Property </t>
  </si>
  <si>
    <t>6.1 Conveyancing Information</t>
  </si>
  <si>
    <t xml:space="preserve">Supply of conveyancing information - Per Desk Inquiry </t>
  </si>
  <si>
    <t>6.2 Easement Processing - Conveyancing Review (NEW)</t>
  </si>
  <si>
    <t>Easement Processing - Conveyancing Services</t>
  </si>
  <si>
    <t>Easement Processing - Contract Legal Services</t>
  </si>
  <si>
    <t>For these jobs, legal contractor costs are charged at invoice cost + %</t>
  </si>
  <si>
    <t>6.3 Services Involved in Obtaining Deeds of Agreement (DOA)</t>
  </si>
  <si>
    <t>Services Involved in Obtaining Deeds of Agreement (DOA)</t>
  </si>
  <si>
    <t>Per DOA</t>
  </si>
  <si>
    <t>6.4 Development Applications and Encroachment Processing (NEW)</t>
  </si>
  <si>
    <t>Development Applications and Encroachment Processing</t>
  </si>
  <si>
    <t>Per Application</t>
  </si>
  <si>
    <t>6.5 Crown Land Acquisition (NEW)</t>
  </si>
  <si>
    <t>Crown Land Acquisition - Legal Services</t>
  </si>
  <si>
    <t>Crown Land Acquisition - Contract Legal Services</t>
  </si>
  <si>
    <t>6.6 Legal Review Services - customer funded works (NEW)</t>
  </si>
  <si>
    <t xml:space="preserve">Legal Review Services - Customer Funder Works  </t>
  </si>
  <si>
    <t>Legal Review Services - Customer Funder Works   - Contract Legal Services</t>
  </si>
  <si>
    <t>7. Site Establishment Services</t>
  </si>
  <si>
    <t>7.1 Site Establishment</t>
  </si>
  <si>
    <t>Site Establishment - Per NMI</t>
  </si>
  <si>
    <t>8. Network Safety Services</t>
  </si>
  <si>
    <t>8.1 Work near electrical assets  - De energisation of Mains (NEW)</t>
  </si>
  <si>
    <t>Safe Approach Clearances - De energisation of Mains (NT)</t>
  </si>
  <si>
    <t>Safe Approach Clearances - De energisation of Mains (OT)</t>
  </si>
  <si>
    <t>8.2 Work near electrical assets - Disable Auto Reclose (NEW)</t>
  </si>
  <si>
    <t>Safe Approach Clearances - Disable Auto Reclose (NT)</t>
  </si>
  <si>
    <t>Safe Approach Clearances - Disable Auto Reclose (OT)</t>
  </si>
  <si>
    <t>8.3 Provision of Traffic Control by the DSNP (NEW)</t>
  </si>
  <si>
    <t>Provision of Traffic Control by the DSNP</t>
  </si>
  <si>
    <t>For these jobs, contractor costs are charged at price + %</t>
  </si>
  <si>
    <t>8.4 Site Safety Supervision (NEW)</t>
  </si>
  <si>
    <t>Site Safety Supervision</t>
  </si>
  <si>
    <t>8.5 Provision of construction work by DSNP (NEW)</t>
  </si>
  <si>
    <t>Provision of construction work by DSNP</t>
  </si>
  <si>
    <t>8.6 Warning Markers (NEW)</t>
  </si>
  <si>
    <t>Design</t>
  </si>
  <si>
    <t>Installation</t>
  </si>
  <si>
    <t>Hire - Tiger Tails</t>
  </si>
  <si>
    <t>Per Tiger Tail</t>
  </si>
  <si>
    <t>Hire - Warning Markers</t>
  </si>
  <si>
    <t>Per Marker</t>
  </si>
  <si>
    <t>Purchase - Warning Markers</t>
  </si>
  <si>
    <t>Per Item</t>
  </si>
  <si>
    <t xml:space="preserve">Contractor </t>
  </si>
  <si>
    <t>8.7 High load escorts</t>
  </si>
  <si>
    <t>9. Rectification Works to Maintain Network Safety</t>
  </si>
  <si>
    <t>9.1 Vegetation Clearing of Private Trees Encroaching DNSP Assets (NEW)</t>
  </si>
  <si>
    <t xml:space="preserve">Vegetation Clearing of Private Trees Encroaching DNSP Assets </t>
  </si>
  <si>
    <t>9.2 Inspection of Private Trees Encroaching DSNP Assets (NEW)</t>
  </si>
  <si>
    <t>Inspection of Private Trees Encroaching DSNP Assets</t>
  </si>
  <si>
    <t>9.3 Vegetation Clearing of Private Trees Encroaching Private Assets (NEW)</t>
  </si>
  <si>
    <t>Vegetation Clearing of Private Trees Encroaching Private Assets</t>
  </si>
  <si>
    <t>9.4 Rectification works by Essential Energy of Private Asset aerial mains defects (NEW)</t>
  </si>
  <si>
    <t>9.5 Rectification works by Essential Energy of DSNP's assets due to landowner encroachment issues (NEW)</t>
  </si>
  <si>
    <t>10. Retailer of Last Resort</t>
  </si>
  <si>
    <t>10.1 Retailer of Last Resort (ROLR)</t>
  </si>
  <si>
    <t>Per Event</t>
  </si>
  <si>
    <t>Cost</t>
  </si>
  <si>
    <t>Cost per event</t>
  </si>
  <si>
    <t>11. Planned Interruption - Customer Requested</t>
  </si>
  <si>
    <t>11.1 Planned Interruption - Customer Requested (NEW)</t>
  </si>
  <si>
    <t>Contractor (contractor costs + %)</t>
  </si>
  <si>
    <t>For these jobs, costs are charged at Hrly rate price difference between NT to OT</t>
  </si>
  <si>
    <t>12. Attendance at customers' premises - Statutory Right</t>
  </si>
  <si>
    <t>12.1 Attendance at customers' premises - Statutory Right</t>
  </si>
  <si>
    <t>Attendance at customers' premises - Statutory Right</t>
  </si>
  <si>
    <t>13. Inspection Services - Private electrical Installations and ASP's</t>
  </si>
  <si>
    <t>13.1 Inspection of Construction Work (by Level 1 ASP's)</t>
  </si>
  <si>
    <t>Underground Urban Residential Subdivision (Vacant Lots) - Per Lot - First 10 Lots - Grade A</t>
  </si>
  <si>
    <t>Underground Urban Residential Subdivision (Vacant Lots) - Per Lot - Next 30 Lots - Grade A</t>
  </si>
  <si>
    <t>Underground Urban Residential Subdivision (Vacant Lots) - Per Lot - Remainder - Grade A</t>
  </si>
  <si>
    <t>Underground Urban Residential Subdivision (Vacant Lots) - Per Lot - First 10 Lots - Grade B</t>
  </si>
  <si>
    <t>Underground Urban Residential Subdivision (Vacant Lots) - Per Lot - Next 30 Lots - Grade B</t>
  </si>
  <si>
    <t>Underground Urban Residential Subdivision (Vacant Lots) - Per Lot - Remainder - Grade B</t>
  </si>
  <si>
    <t>Underground Urban Residential Subdivision (Vacant Lots) - Per Lot - First 10 Lots - Grade C</t>
  </si>
  <si>
    <t>Underground Urban Residential Subdivision (Vacant Lots) - Per Lot - Next 30 Lots - Grade C</t>
  </si>
  <si>
    <t>Underground Urban Residential Subdivision (Vacant Lots) - Per Lot - Remainder - Grade C</t>
  </si>
  <si>
    <t>Rural Overhead Subdivisions and Rural Extensions - Per Pole - First 5 Poles - Grade A</t>
  </si>
  <si>
    <t>Per Pole</t>
  </si>
  <si>
    <t>Rural Overhead Subdivisions and Rural Extensions - Per Pole - Next 5 Poles - Grade A</t>
  </si>
  <si>
    <t>Rural Overhead Subdivisions and Rural Extensions - Per Pole - Remaining Poles - Grade A</t>
  </si>
  <si>
    <t>Rural Overhead Subdivisions and Rural Extensions - Per Pole - First 5 Poles - Grade B</t>
  </si>
  <si>
    <t>Rural Overhead Subdivisions and Rural Extensions - Per Pole - Next 5 Poles - Grade B</t>
  </si>
  <si>
    <t>Rural Overhead Subdivisions and Rural Extensions - Per Pole - Remaining Poles - Grade B</t>
  </si>
  <si>
    <t>Rural Overhead Subdivisions and Rural Extensions - Per Pole - First 5 Poles - Grade C</t>
  </si>
  <si>
    <t>Rural Overhead Subdivisions and Rural Extensions - Per Pole - Next 5 Poles - Grade C</t>
  </si>
  <si>
    <t>Rural Overhead Subdivisions and Rural Extensions - Per Pole - Remaining Poles - Grade C</t>
  </si>
  <si>
    <t>Underground Commercial and Industrial or Rural Subdivisions (Vacant Lots) - Per Lot - First 10 Lots - Grade A</t>
  </si>
  <si>
    <t>Underground Commercial and Industrial or Rural Subdivisions (Vacant Lots) - Per Lot - Next 30 Lots - Grade A</t>
  </si>
  <si>
    <t>Underground Commercial and Industrial or Rural Subdivisions (Vacant Lots) - Per Lot - Remaining Lots - Grade A</t>
  </si>
  <si>
    <t>Underground Commercial and Industrial or Rural Subdivisions (Vacant Lots) - Per Lot - First 10 Lots - Grade B</t>
  </si>
  <si>
    <t>Underground Commercial and Industrial or Rural Subdivisions (Vacant Lots) - Per Lot - Next 30 Lots - Grade B</t>
  </si>
  <si>
    <t>Underground Commercial and Industrial or Rural Subdivisions (Vacant Lots) - Per Lot - Remaining Lots - Grade B</t>
  </si>
  <si>
    <t>Underground Commercial and Industrial or Rural Subdivisions (Vacant Lots) - Per Lot - First 10 Lots - Grade C</t>
  </si>
  <si>
    <t>Underground Commercial and Industrial or Rural Subdivisions (Vacant Lots) - Per Lot - Next 30 Lots - Grade C</t>
  </si>
  <si>
    <t>Underground Commercial and Industrial or Rural Subdivisions (Vacant Lots) - Per Lot - Remaining Lots - Grade C</t>
  </si>
  <si>
    <t>Commercial / Industrial Developments  and Sub Transmission - All Grades</t>
  </si>
  <si>
    <t>Per Lot / Pole</t>
  </si>
  <si>
    <t>Asset Relocations or Streetlighting (Not forming part of other categories) - All Grades</t>
  </si>
  <si>
    <t>13.2 Inspection of service work (Level 2 ASP's)</t>
  </si>
  <si>
    <t>Per NOSW - A Grade</t>
  </si>
  <si>
    <t>Per NOSW</t>
  </si>
  <si>
    <t>Per NOSW - B Grade</t>
  </si>
  <si>
    <t>Per NOSW - C Grade</t>
  </si>
  <si>
    <t>13.3 Re-inspection of work of a service provider (Level 1 &amp; Level 2 ASP's work)</t>
  </si>
  <si>
    <t>Reinspection  (Level 1 &amp; Level 2 work)</t>
  </si>
  <si>
    <t>13.4 Re-inspection Customer Installation</t>
  </si>
  <si>
    <t>Reinspection Customer Installation (per re-inspection CCEW)</t>
  </si>
  <si>
    <t>13.5 Investigation, review &amp; implementation of remedial actions associated with work performed by ASP's</t>
  </si>
  <si>
    <t>Incident Category 1 -2 Classification</t>
  </si>
  <si>
    <t>Incident Category 3 - 5 Classification</t>
  </si>
  <si>
    <t>13.6 Substation Inspection (NEW)</t>
  </si>
  <si>
    <t>Substation Inspection - A Grade</t>
  </si>
  <si>
    <t>Substation Inspection - B Grade</t>
  </si>
  <si>
    <t>Substation Inspection - C Grade</t>
  </si>
  <si>
    <t>13.7 Inspection Services of Privately Owned Electrical Infrastructure Assets (NEW)</t>
  </si>
  <si>
    <t>13.8 Inspection Customer Installation (NEW)</t>
  </si>
  <si>
    <t>Inspect Installation (customers) per CCEW</t>
  </si>
  <si>
    <t>Per CCEW</t>
  </si>
  <si>
    <t>14. Provision of Training to 3rd parties for Network Related Access</t>
  </si>
  <si>
    <t xml:space="preserve">14.1 Provision of Training to ASP's for Network  Access </t>
  </si>
  <si>
    <t>Access Permit Recipient Training to ASPs (scheduled course)</t>
  </si>
  <si>
    <t>Per Student</t>
  </si>
  <si>
    <t>Access Permit Recipient Training to ASPs (requested out of schedule course)</t>
  </si>
  <si>
    <t>Per Class</t>
  </si>
  <si>
    <t>Access Permit Recipient Training to ASPs (requested out of schedule course) - Travel</t>
  </si>
  <si>
    <t>14.2. ASP Compliance Related Training Services</t>
  </si>
  <si>
    <t>ASP Compliance Related Training Services (scheduled course)</t>
  </si>
  <si>
    <t>ASP Compliance Related Training Services (requested out of schedule course) - Travel</t>
  </si>
  <si>
    <t xml:space="preserve">Materials </t>
  </si>
  <si>
    <t>14.3 Provision of Training - Entry into Electrical Stations</t>
  </si>
  <si>
    <t>15. Customer Requested Lighting Services (NEW)</t>
  </si>
  <si>
    <t>15.1 Provision of Security Lighting (NEW)</t>
  </si>
  <si>
    <t>Per Light</t>
  </si>
  <si>
    <t>Fee / Month</t>
  </si>
  <si>
    <t>Usage included within monthly service charge</t>
  </si>
  <si>
    <t xml:space="preserve">15.2 Provision of Luminaire Glare Shield </t>
  </si>
  <si>
    <t>Provision of Luminaire Glare Shield (customer requested)</t>
  </si>
  <si>
    <t>16. Off - Peak Conversion</t>
  </si>
  <si>
    <t>16.1 Off - Peak Conversion</t>
  </si>
  <si>
    <t>Off - Peak Conversion</t>
  </si>
  <si>
    <t>17. Authorisation of ASPs</t>
  </si>
  <si>
    <t>17.1 Authorisation of ASPs</t>
  </si>
  <si>
    <t>Authorisation - Initial</t>
  </si>
  <si>
    <t>Per Authorisation</t>
  </si>
  <si>
    <t>Authorisation - Renewal</t>
  </si>
  <si>
    <t>17.2 ASP Authorisation Agreement</t>
  </si>
  <si>
    <t>Authorisation Agreement  - Initial</t>
  </si>
  <si>
    <t>Authorisation Agreement - Renewal</t>
  </si>
  <si>
    <t>18. Customer Initiated Asset Relocations (NEW)</t>
  </si>
  <si>
    <t>18.1 Design and construction of asset relocations - customer funded</t>
  </si>
  <si>
    <t>19. Terminations of Cable at electrical station - Distributer Required Performance (NEW)</t>
  </si>
  <si>
    <t>19.1 DSNP Provided cable jointing &amp; termination services for contestable works</t>
  </si>
  <si>
    <t>Indoor Technician</t>
  </si>
  <si>
    <t>Outdoor Technician</t>
  </si>
  <si>
    <t xml:space="preserve">Fee </t>
  </si>
  <si>
    <t>1. Special Meter Reading and Testing (legacy meters)</t>
  </si>
  <si>
    <t>1.1 Move In / Move Out Read</t>
  </si>
  <si>
    <t>Move In / Move Out Read</t>
  </si>
  <si>
    <t>1.2 Special Meter Read (incl wasted visit)</t>
  </si>
  <si>
    <t>Special Meter Read (incl wasted visit)</t>
  </si>
  <si>
    <t>1.3 Special Meter Test - 1st</t>
  </si>
  <si>
    <t>Special Meter Test - 1st</t>
  </si>
  <si>
    <t>Per Meter</t>
  </si>
  <si>
    <t>1.4 Special Meter Tests - Additional</t>
  </si>
  <si>
    <t>Special Meter Tests - Additional</t>
  </si>
  <si>
    <t>1.5 Special Meter Tests - CT Meter (NEW)</t>
  </si>
  <si>
    <t>Special Meter Tests - CT Meter (NEW)</t>
  </si>
  <si>
    <t>2. Emergency maintenance of failed metering equipment not owned by the distributor (contestable meters) (NEW)</t>
  </si>
  <si>
    <t xml:space="preserve">2.1 Unplanned Outage - Meter Fault (Site attendance) </t>
  </si>
  <si>
    <t>Unplanned Outage - Meter Fault (Site attendance) (NT)</t>
  </si>
  <si>
    <t>Unplanned Outage - Meter Fault (Site attendance) (OT)</t>
  </si>
  <si>
    <t xml:space="preserve">2.2 Unplanned Outage - Meter HW Fault (Site attendance) </t>
  </si>
  <si>
    <t>Unplanned Outage - Meter HW Fault (Site attendance) (NT)</t>
  </si>
  <si>
    <t>Unplanned Outage - Meter HW Fault (Site attendance) (OT)</t>
  </si>
  <si>
    <t xml:space="preserve">2.3 Unplanned Outage - Retailer outage impacting non retailer customer (Site attendance) </t>
  </si>
  <si>
    <t>Unplanned Outage - Retailer outage impacting non retailer customer (Site attendance) (NT)</t>
  </si>
  <si>
    <t>Unplanned Outage - Retailer outage impacting non retailer customer (Site attendance) (OT)</t>
  </si>
  <si>
    <t xml:space="preserve">2.4 Unplanned Outage - Remote De-Energisation - EE not notified (Site attendance) </t>
  </si>
  <si>
    <t>Unplanned Outage - Remote De-Energisation - EE not notified (Site attendance) (NT)</t>
  </si>
  <si>
    <t>Unplanned Outage - Remote De-Energisation - EE not notified (Site attendance) (OT)</t>
  </si>
  <si>
    <t>3. Meter recovery and disposal − type 5 and 6 (legacy meters) (NEW)</t>
  </si>
  <si>
    <t>3.1 Redundant Meter Disposal</t>
  </si>
  <si>
    <t>Redundant Meter Disposal</t>
  </si>
  <si>
    <t>4. Distributor arranged outage for purposes of replacing meter (NEW)</t>
  </si>
  <si>
    <t>Retailer Requested Distributer Planned Interruption - Cancellation after notification</t>
  </si>
  <si>
    <t>4.2 Retailer Requested Distributer Planned Interruption - Initial Visit</t>
  </si>
  <si>
    <t>Retailer Requested Distributer Planned Interruption - Initial Visit (NT)</t>
  </si>
  <si>
    <t>Retailer Requested Distributer Planned Interruption - Initial Visit (OT)</t>
  </si>
  <si>
    <t>4.3 Retailer Requested Distributer Planned Interruption -  Isolation Completed</t>
  </si>
  <si>
    <t>Retailer Requested Distributer Planned Interruption -  Isolation Completed (NT)</t>
  </si>
  <si>
    <t>Retailer Requested Distributer Planned Interruption -  Isolation Completed (OT)</t>
  </si>
  <si>
    <t>Retailer Requested Distributer Planned Interruption -  Isolation Completed - Additional Labour Required NT</t>
  </si>
  <si>
    <t>Retailer Requested Distributer Planned Interruption -  Isolation Completed - Additional Labour Required OT</t>
  </si>
  <si>
    <t>4.4 Retailer Requested Distributer Planned Interruption - Early Cancellation</t>
  </si>
  <si>
    <t>Retailer Requested Distributer Planned Interruption - Early Cancellation</t>
  </si>
  <si>
    <t>4.5 Retailer Requested Distributer Planned Interruption - MC No Attendance</t>
  </si>
  <si>
    <t>Retailer Requested Distributer Planned Interruption - MC No Attendance (NT)</t>
  </si>
  <si>
    <t>Retailer Requested Distributer Planned Interruption - MC No Attendance (OT)</t>
  </si>
  <si>
    <t>5. Customer requested provision of additional metering/consumption data (NEW)</t>
  </si>
  <si>
    <t xml:space="preserve">5.1 Provision of metering consumption data </t>
  </si>
  <si>
    <t xml:space="preserve">Provision of metering consumption data </t>
  </si>
  <si>
    <t>1. Premises Connection Assets (NEW)</t>
  </si>
  <si>
    <t>1.1 Part A. Design and construction of premise connection assets which are undertaken by a customer (where these services are provided contestably).</t>
  </si>
  <si>
    <t>1.2 Part C. Part design and construction of connection assets where a customer requests that connection assets are designed and constructed to an increased standard (beyond that required by the distributors’ standards and policies), and where those works are designed and constructed by the distributor (as a result of safety, reliability or security reasons).</t>
  </si>
  <si>
    <t>2. Extensions (NEW)</t>
  </si>
  <si>
    <t>2.1 Part A. Design and construction of extensions assets which are undertaken by a customer (where these services are provided contestably).</t>
  </si>
  <si>
    <t>3. Augmentations (NEW)</t>
  </si>
  <si>
    <t>3.1 Part C. Design and construction of augmentation assets which are undertaken by a customer(where these services are provided contestably).</t>
  </si>
  <si>
    <t>3.2 Part D. Any shared network enlargement/enhancement undertaken by a distributor where a customer requests that assets are designed and constructed to an increased standard (beyond that required by the distributors’ standards and policies).</t>
  </si>
  <si>
    <t>4. Reconnections / Disconnections</t>
  </si>
  <si>
    <t>4.1 Disconnect / Reconnect - Vacant Premise</t>
  </si>
  <si>
    <t xml:space="preserve">Disconnect - Vacant Premise </t>
  </si>
  <si>
    <t>Reconnect - Vacant Premise</t>
  </si>
  <si>
    <t>4.2 Disconnect / Reconnect - Site visit only</t>
  </si>
  <si>
    <t>Disconnect / Reconnect - Site visit only</t>
  </si>
  <si>
    <t xml:space="preserve">4.3 Disconnect / Reconnect - Pole Top / Pillar </t>
  </si>
  <si>
    <t xml:space="preserve">Disconnect - Pole Top / Pillar Box </t>
  </si>
  <si>
    <t xml:space="preserve">Reconnect - Pole Top / Pillar Box </t>
  </si>
  <si>
    <t>4.4 Disconnect / Reconnect -  Complete</t>
  </si>
  <si>
    <t xml:space="preserve">Disconnection - Complete </t>
  </si>
  <si>
    <t>Reconnection - Complete</t>
  </si>
  <si>
    <t>4.5 Disconnect / Reconnect - Technical Disconnection</t>
  </si>
  <si>
    <t>Disconnection - Technical Disconnection</t>
  </si>
  <si>
    <t>Reconnect - Technical Reconnection</t>
  </si>
  <si>
    <t>4.6 Reconnect - Outside of Normal Business  Hours</t>
  </si>
  <si>
    <t>Reconnect - Outside of Normal Business  Hours</t>
  </si>
  <si>
    <t>4.7 Illegal Connections</t>
  </si>
  <si>
    <t>Illegal Connections</t>
  </si>
  <si>
    <t>5. Non-Standard Connection Services (NEW)</t>
  </si>
  <si>
    <t>5.1 Non - Standard Connection Services</t>
  </si>
  <si>
    <t>Schedule of charges for Metering Services</t>
  </si>
  <si>
    <t>Schedule of charges for Connection Services Fees (Includes connections made under Chapter 5 and 5A of the NER)</t>
  </si>
  <si>
    <t>Sale of Approved Materials /  Equipment to ASP
For these jobs, materials &amp; other costs are charged at purchase price +  %</t>
  </si>
  <si>
    <t>Generator Hire - Invoice cost + %</t>
  </si>
  <si>
    <t>Materials (Cost + %)</t>
  </si>
  <si>
    <t>Nightwatch 250W</t>
  </si>
  <si>
    <t xml:space="preserve">Nightwatch 400W </t>
  </si>
  <si>
    <t xml:space="preserve">Nightwatch 1000W </t>
  </si>
  <si>
    <t>Schedule of charges for Ancillary Network Services</t>
  </si>
  <si>
    <t>Connection Offer Service - Basic - Technical Review (NEW)</t>
  </si>
  <si>
    <t>Underground Commercial and Industrial or Rural Subdivisions (Vacant Lots) - All</t>
  </si>
  <si>
    <t>Access Permit Recipient Training to ASPs (requested out of schedule course) - Accommodation &amp; Incidentals</t>
  </si>
  <si>
    <t>ASP Compliance Related Training Services (requested out of schedule course) - Accommodation &amp; Incidentals</t>
  </si>
  <si>
    <t xml:space="preserve">Provision of training - Entry Electrical Stations </t>
  </si>
  <si>
    <t>4.1 Retailer Requested Distributer Planned Interruption - Cancellation after notification</t>
  </si>
  <si>
    <t>2.7 Data Gathering Fee - Failure to Provide Documentation (NEW)</t>
  </si>
  <si>
    <t>Data Gathering Fee - Failure to Provide Documentation</t>
  </si>
  <si>
    <r>
      <rPr>
        <b/>
        <sz val="10"/>
        <color rgb="FFFFFFFF"/>
        <rFont val="Arial"/>
        <family val="2"/>
      </rPr>
      <t>Labour Class</t>
    </r>
  </si>
  <si>
    <r>
      <rPr>
        <b/>
        <sz val="10"/>
        <color rgb="FFFFFFFF"/>
        <rFont val="Arial"/>
        <family val="2"/>
      </rPr>
      <t>Normal Time rate $</t>
    </r>
  </si>
  <si>
    <r>
      <rPr>
        <b/>
        <sz val="10"/>
        <color rgb="FFFFFFFF"/>
        <rFont val="Arial"/>
        <family val="2"/>
      </rPr>
      <t>Overtime hourly rate $*</t>
    </r>
  </si>
  <si>
    <r>
      <rPr>
        <sz val="10"/>
        <rFont val="Arial"/>
        <family val="2"/>
      </rPr>
      <t>Administration (R1a)</t>
    </r>
  </si>
  <si>
    <r>
      <rPr>
        <sz val="10"/>
        <rFont val="Arial"/>
        <family val="2"/>
      </rPr>
      <t>Para Legal (R1b)</t>
    </r>
  </si>
  <si>
    <r>
      <rPr>
        <sz val="10"/>
        <rFont val="Arial"/>
        <family val="2"/>
      </rPr>
      <t xml:space="preserve">Technical Specialist -
</t>
    </r>
    <r>
      <rPr>
        <sz val="10"/>
        <rFont val="Arial"/>
        <family val="2"/>
      </rPr>
      <t>Indoor Technical Officer (R2a)</t>
    </r>
  </si>
  <si>
    <r>
      <rPr>
        <sz val="10"/>
        <rFont val="Arial"/>
        <family val="2"/>
      </rPr>
      <t xml:space="preserve">Technical Specialist -
</t>
    </r>
    <r>
      <rPr>
        <sz val="10"/>
        <rFont val="Arial"/>
        <family val="2"/>
      </rPr>
      <t>Outdoor Technical Officer (R2b)</t>
    </r>
  </si>
  <si>
    <r>
      <rPr>
        <sz val="10"/>
        <rFont val="Arial"/>
        <family val="2"/>
      </rPr>
      <t>Engineering Officer (R3)</t>
    </r>
  </si>
  <si>
    <r>
      <rPr>
        <sz val="10"/>
        <rFont val="Arial"/>
        <family val="2"/>
      </rPr>
      <t>Field Worker (R4)</t>
    </r>
  </si>
  <si>
    <r>
      <rPr>
        <sz val="10"/>
        <rFont val="Arial"/>
        <family val="2"/>
      </rPr>
      <t>Materials</t>
    </r>
  </si>
  <si>
    <r>
      <rPr>
        <sz val="10"/>
        <rFont val="Arial"/>
        <family val="2"/>
      </rPr>
      <t>Per Item</t>
    </r>
  </si>
  <si>
    <r>
      <rPr>
        <sz val="10"/>
        <rFont val="Arial"/>
        <family val="2"/>
      </rPr>
      <t>Contractor</t>
    </r>
  </si>
  <si>
    <r>
      <rPr>
        <sz val="10"/>
        <rFont val="Arial"/>
        <family val="2"/>
      </rPr>
      <t>Per Job</t>
    </r>
  </si>
  <si>
    <r>
      <rPr>
        <sz val="10"/>
        <rFont val="Arial"/>
        <family val="2"/>
      </rPr>
      <t>Materials &amp; other contractor costs are charged at purchase price / contractor costs + %</t>
    </r>
  </si>
  <si>
    <t>Table 15.11 AER final decision on X factors for each year of the 2020-24 reg period for Ancillary network services</t>
  </si>
  <si>
    <t>Attachment 15 - Alternative Control Services (April 2019)</t>
  </si>
  <si>
    <t>X factor</t>
  </si>
  <si>
    <t>2020-21</t>
  </si>
  <si>
    <t>2021-22</t>
  </si>
  <si>
    <t>2022-23</t>
  </si>
  <si>
    <t>2023-24</t>
  </si>
  <si>
    <t xml:space="preserve">CPI </t>
  </si>
  <si>
    <t>2019-20</t>
  </si>
  <si>
    <t>.</t>
  </si>
  <si>
    <t>1. Design Related Services</t>
  </si>
  <si>
    <t>1.1 Design information</t>
  </si>
  <si>
    <t>1.2 Design certification</t>
  </si>
  <si>
    <t>1.5 Administration</t>
  </si>
  <si>
    <t>R1a per hour (max 6 hours)</t>
  </si>
  <si>
    <t>2. Connection Application Related Services</t>
  </si>
  <si>
    <t>Basic connection - R2b per hour</t>
  </si>
  <si>
    <t>Complex connection - R3 per hour</t>
  </si>
  <si>
    <t>Basic enquiry - R2b per hour</t>
  </si>
  <si>
    <t>Complex enquiry - R3 per hour</t>
  </si>
  <si>
    <t>2.3 Connection / Relocation Process facilitation</t>
  </si>
  <si>
    <t>Basic - Technical Review:</t>
  </si>
  <si>
    <t>Standard:</t>
  </si>
  <si>
    <t>Planning / Protection Studies and Analysis:</t>
  </si>
  <si>
    <t>Power Quality Studies:</t>
  </si>
  <si>
    <t xml:space="preserve">Basic:     </t>
  </si>
  <si>
    <t xml:space="preserve"> per offer</t>
  </si>
  <si>
    <t>Ctrl H - !G with !H</t>
  </si>
  <si>
    <t>Establishment:</t>
  </si>
  <si>
    <t>New Connection:</t>
  </si>
  <si>
    <t>3. Contestable Network Commissioning &amp; Decommissioning</t>
  </si>
  <si>
    <t>Underground / Overhead Streetlights</t>
  </si>
  <si>
    <t>Normal Time:</t>
  </si>
  <si>
    <t>Overtime:</t>
  </si>
  <si>
    <t>Underground / Overhead Distribution Mains</t>
  </si>
  <si>
    <t>Underground Pits / Pillars</t>
  </si>
  <si>
    <t>Underground Cable Test</t>
  </si>
  <si>
    <t>Recloser</t>
  </si>
  <si>
    <t>Regulator</t>
  </si>
  <si>
    <t>Smart Switch</t>
  </si>
  <si>
    <t>Other – Specialised Equipment:     R2b per hour</t>
  </si>
  <si>
    <t>4. Access Permits, Oversight &amp; Facilitation</t>
  </si>
  <si>
    <t>4.2 Access to network assets (standby)</t>
  </si>
  <si>
    <t>4.4 Services to supply and connect temporary supply to one or more customers</t>
  </si>
  <si>
    <t>Connect &amp; disconnect MG to OH/UG mains, switchboard or kiosk</t>
  </si>
  <si>
    <t>Install &amp; remove HV Live Line links or bonds</t>
  </si>
  <si>
    <t>Refer table 1.1 for hourly rate / percentage applicable to the service provided</t>
  </si>
  <si>
    <t xml:space="preserve"> per job</t>
  </si>
  <si>
    <t xml:space="preserve"> per occasion</t>
  </si>
  <si>
    <t xml:space="preserve">Normal Time:      </t>
  </si>
  <si>
    <t>per substation</t>
  </si>
  <si>
    <t xml:space="preserve">Overtime:     </t>
  </si>
  <si>
    <t xml:space="preserve"> per S/L</t>
  </si>
  <si>
    <t xml:space="preserve"> per pit / pillar</t>
  </si>
  <si>
    <t xml:space="preserve"> per recloser</t>
  </si>
  <si>
    <t xml:space="preserve"> per regulator site</t>
  </si>
  <si>
    <t xml:space="preserve"> per switch</t>
  </si>
  <si>
    <t>per permit</t>
  </si>
  <si>
    <t xml:space="preserve">Rescheduled (Outage Cancellation):     </t>
  </si>
  <si>
    <t>per job</t>
  </si>
  <si>
    <t>per S/L</t>
  </si>
  <si>
    <t>per pit / pillar</t>
  </si>
  <si>
    <t>per recloser</t>
  </si>
  <si>
    <t>per regulator site</t>
  </si>
  <si>
    <t>per switch</t>
  </si>
  <si>
    <t xml:space="preserve">Normal Time:     </t>
  </si>
  <si>
    <t>5. Notices of arrangement and completion notices</t>
  </si>
  <si>
    <t>6. Network Related Property</t>
  </si>
  <si>
    <t>Conveyancing Services:     R1b per hour</t>
  </si>
  <si>
    <t>Contract Legal Services:     Costs are charged at invoice cost + 55.89% per job</t>
  </si>
  <si>
    <t>6.3 Service involved in obtaining Deeds of Agreement (DOA)</t>
  </si>
  <si>
    <t>R1b per hour</t>
  </si>
  <si>
    <t>Legal Services:     R3 per hour</t>
  </si>
  <si>
    <t>7. Site Establishment Services</t>
  </si>
  <si>
    <t>8. Network Safety Services</t>
  </si>
  <si>
    <t>Costs are charged at price + 55.89% per job</t>
  </si>
  <si>
    <t>Materials:     Costs are charged at invoice + 71.96% per job</t>
  </si>
  <si>
    <t>per enquiry</t>
  </si>
  <si>
    <t>per NMI</t>
  </si>
  <si>
    <t>Safe Approach Clearances - De energisation of Mains</t>
  </si>
  <si>
    <t xml:space="preserve">per job </t>
  </si>
  <si>
    <t>Safe Approach Clearances - Disable Auto Reclose</t>
  </si>
  <si>
    <t>Design:</t>
  </si>
  <si>
    <t>Installation:</t>
  </si>
  <si>
    <t>Hire - Tiger Tails:</t>
  </si>
  <si>
    <t>Hire - Warning Markers:</t>
  </si>
  <si>
    <t>Purchase - Warning Markers:</t>
  </si>
  <si>
    <t>Material &amp; Contractor:</t>
  </si>
  <si>
    <t>High load escorts:</t>
  </si>
  <si>
    <t>9. Rectification Works to Maintain Network Safety</t>
  </si>
  <si>
    <t>10. Retailer of Last Resort</t>
  </si>
  <si>
    <t>11. Planned Interruption - Customer Requested</t>
  </si>
  <si>
    <t>12. Attendance at customers’ premises - Statutory Right</t>
  </si>
  <si>
    <t>per tiger tail</t>
  </si>
  <si>
    <t>per marker</t>
  </si>
  <si>
    <t>13. Inspection Services - Private electrical Installations and ASPs</t>
  </si>
  <si>
    <t>A
per lot</t>
  </si>
  <si>
    <t>B
per lot</t>
  </si>
  <si>
    <t>C
per lot</t>
  </si>
  <si>
    <t>First 5 Poles</t>
  </si>
  <si>
    <t>Next 30 Lots</t>
  </si>
  <si>
    <t>Next 5 Poles</t>
  </si>
  <si>
    <t>13.2 Inspection of service work (Level 2 ASPs)</t>
  </si>
  <si>
    <t>13.3 Re-inspection of work of a service provider (Level 1 &amp; Level 2 ASPs work)</t>
  </si>
  <si>
    <t>R2b per hour (per re-inspection CCEW)</t>
  </si>
  <si>
    <t>13.5 Investigation, review &amp; implementation of remedial actions associated with work performed by ASPs</t>
  </si>
  <si>
    <t>14. Provision of Training to 3rd parties for Network Related Access</t>
  </si>
  <si>
    <t>14.1 Provision of Training to ASPs for Network Access</t>
  </si>
  <si>
    <t>Access Permit Recipient Training to ASPs (requested out of schedule course) – Accommodation &amp; Incidentals</t>
  </si>
  <si>
    <t>A per lot</t>
  </si>
  <si>
    <t>B per lot</t>
  </si>
  <si>
    <t>C per lot</t>
  </si>
  <si>
    <t>A per pole</t>
  </si>
  <si>
    <t>B per pole</t>
  </si>
  <si>
    <t>C per pole</t>
  </si>
  <si>
    <t>A Grade:</t>
  </si>
  <si>
    <t>Incident Category 3 - 5 Classification:</t>
  </si>
  <si>
    <t>All services: per substation.</t>
  </si>
  <si>
    <t>per CCEW</t>
  </si>
  <si>
    <t>per student</t>
  </si>
  <si>
    <t>per class</t>
  </si>
  <si>
    <t>15. Customer Requested Lighting Services</t>
  </si>
  <si>
    <t>16. Off - Peak Conversion</t>
  </si>
  <si>
    <t>17. Authorisation of ASPs</t>
  </si>
  <si>
    <t>18. Customer Initiated Asset Relocations</t>
  </si>
  <si>
    <t>19. Terminations of Cable at electrical station - Distributor Required Performance</t>
  </si>
  <si>
    <t>per light / per month</t>
  </si>
  <si>
    <t>Nightwatch 400W</t>
  </si>
  <si>
    <t>Nightwatch 1000W</t>
  </si>
  <si>
    <t>Installation Fee (may be waived if customer is willing to enter contract longer than capital recovery period)</t>
  </si>
  <si>
    <t>per installation</t>
  </si>
  <si>
    <t>per light</t>
  </si>
  <si>
    <t>per authorisation</t>
  </si>
  <si>
    <t>Authorisation Agreement - Initial</t>
  </si>
  <si>
    <t xml:space="preserve">Authorisation Agreement - Renewal </t>
  </si>
  <si>
    <t>Network Service – Metering Services</t>
  </si>
  <si>
    <t>1. Special Meter Reading and Testing (legacy meters)</t>
  </si>
  <si>
    <t>2. Emergency maintenance of failed metering equipment not owned by the distributor (contestable meters)</t>
  </si>
  <si>
    <t>3. Meter recovery and disposal − type 5 and 6 (legacy meters)</t>
  </si>
  <si>
    <t>4. Distributor arranged outage for purposes of replacing meter</t>
  </si>
  <si>
    <t>Isolation Completed</t>
  </si>
  <si>
    <t>Isolation Completed - Additional Labour Required</t>
  </si>
  <si>
    <t>5. Customer requested provision of additional metering/consumption data</t>
  </si>
  <si>
    <t>per meter</t>
  </si>
  <si>
    <t>per occasion</t>
  </si>
  <si>
    <t>Network Service – Connection Services (Includes connections made under Chapter 5 and 5A of the NER)</t>
  </si>
  <si>
    <t>1. Premises Connection Assets</t>
  </si>
  <si>
    <t>2. Extensions</t>
  </si>
  <si>
    <t>3. Augmentations</t>
  </si>
  <si>
    <t>4. Reconnections / Disconnections</t>
  </si>
  <si>
    <t>Disconnect - Vacant Premise</t>
  </si>
  <si>
    <t>4.3 Disconnect / Reconnect - Pole Top / Pillar</t>
  </si>
  <si>
    <t>Disconnect - Pole Top / Pillar Box</t>
  </si>
  <si>
    <t>Reconnect - Pole Top / Pillar Box</t>
  </si>
  <si>
    <t>4.4 Disconnect / Reconnect - Complete</t>
  </si>
  <si>
    <t>Disconnection - Complete</t>
  </si>
  <si>
    <t>4.6 Reconnect - Outside of Normal Business Hours</t>
  </si>
  <si>
    <t>5. Non-Standard Connection Services</t>
  </si>
  <si>
    <t>1.4 Design Re-certification</t>
  </si>
  <si>
    <t>1.6 Non – Standard Design Approval</t>
  </si>
  <si>
    <t>2.6 Additional Services Requested by ASP / Connection Application</t>
  </si>
  <si>
    <t>2.7 Data Gathering Fee – Failure to Provide Documentation</t>
  </si>
  <si>
    <t>2.8 Pioneer Scheme Administration</t>
  </si>
  <si>
    <t xml:space="preserve">3.2 Testing &amp; Commissioning or Streetlights / Mains / Cables / UG Pillars </t>
  </si>
  <si>
    <t xml:space="preserve">3.3 Redundant Material Coordination </t>
  </si>
  <si>
    <t xml:space="preserve">3.4 Commissioning - Other Network Equipment </t>
  </si>
  <si>
    <t xml:space="preserve">4.3 Sale of Approved Materials / Equipment to ASPs </t>
  </si>
  <si>
    <t xml:space="preserve">4.5 Rectification of contestable work - ASP Installed </t>
  </si>
  <si>
    <t xml:space="preserve">5.2 Request for Early Notice of Arrangement </t>
  </si>
  <si>
    <t xml:space="preserve">5.3 Completion Notice – Other than Notice of Arrangement </t>
  </si>
  <si>
    <t xml:space="preserve">6.2 Easement Processing - Conveyancing Review </t>
  </si>
  <si>
    <t xml:space="preserve">6.4 Development Applications and Encroachment Processing </t>
  </si>
  <si>
    <t xml:space="preserve">6.5 Crown Land Acquisition </t>
  </si>
  <si>
    <t xml:space="preserve">6.6 Legal Review Services - customer funded works </t>
  </si>
  <si>
    <t xml:space="preserve">8.1 Work near electrical assets - De energisation of Mains </t>
  </si>
  <si>
    <t xml:space="preserve">8.2 Work near electrical assets - Disable Auto Reclose </t>
  </si>
  <si>
    <t xml:space="preserve">8.3 Provision of Traffic Control by the DNSP </t>
  </si>
  <si>
    <t xml:space="preserve">8.4 Site Safety Supervision </t>
  </si>
  <si>
    <t xml:space="preserve">8.5 Provision of construction work by DNSP </t>
  </si>
  <si>
    <t xml:space="preserve">9.1 Vegetation Clearing of Private Trees Encroaching DNSP Assets </t>
  </si>
  <si>
    <t xml:space="preserve">9.2 Inspection of Private Trees Encroaching DNSP Assets </t>
  </si>
  <si>
    <t xml:space="preserve">9.3 Vegetation Clearing of Private Trees Encroaching Private Assets </t>
  </si>
  <si>
    <t xml:space="preserve">9.4 Rectification works by Essential Energy of Private Asset aerial mains defects </t>
  </si>
  <si>
    <t xml:space="preserve">9.5 Rectification works by Essential Energy of DNSP's assets due to landowner encroachment issues </t>
  </si>
  <si>
    <t xml:space="preserve">11.1 Planned Interruption - Customer Requested </t>
  </si>
  <si>
    <t xml:space="preserve">13.6 Substation Inspection </t>
  </si>
  <si>
    <t xml:space="preserve">13.7 Inspection Services of Privately Owned Electrical Infrastructure Assets </t>
  </si>
  <si>
    <t xml:space="preserve">13.8 Inspection Customer Installation </t>
  </si>
  <si>
    <t>13.1 Inspection of Construction Work 
(by level 1 ASPs)</t>
  </si>
  <si>
    <t xml:space="preserve">Incident Category 1 -2 Classification:     </t>
  </si>
  <si>
    <t xml:space="preserve"> R2a per hour</t>
  </si>
  <si>
    <t>Costs are charged at invoice +</t>
  </si>
  <si>
    <t xml:space="preserve">15.1 Provision of Security Lighting </t>
  </si>
  <si>
    <t xml:space="preserve">18.1 Design and construction of asset relocations - customer funded </t>
  </si>
  <si>
    <t xml:space="preserve">19.1 DNSP Provided cable jointing &amp; termination services for contestable works </t>
  </si>
  <si>
    <t xml:space="preserve">1.5 Special Meter Tests – CT Meter </t>
  </si>
  <si>
    <t xml:space="preserve">3.1 Redundant Meter Disposal </t>
  </si>
  <si>
    <t xml:space="preserve">4.1 Retailer Requested Distributor Planned Interruption - Cancellation after notification </t>
  </si>
  <si>
    <t xml:space="preserve">4.2 Retailer Requested Distributor Planned Interruption - Initial Visit </t>
  </si>
  <si>
    <t xml:space="preserve">4.3 Retailer Requested Distributor Planned Interruption - Isolation Completed </t>
  </si>
  <si>
    <t xml:space="preserve">4.4 Retailer Requested Distributor Planned Interruption - Early Cancellation </t>
  </si>
  <si>
    <t xml:space="preserve">4.5 Retailer Requested Distributor Planned Interruption - MC No Attendance </t>
  </si>
  <si>
    <t>Table 1-3:  Schedule of charges for metering services</t>
  </si>
  <si>
    <t>Table 1-4:  Schedule of charges for Connection Services</t>
  </si>
  <si>
    <t xml:space="preserve">1.1 Part A. Design and construction of premise connection assets which are undertaken by a customer (where these services are provided contestably) </t>
  </si>
  <si>
    <t xml:space="preserve">1.2 Part C. Part design and construction of connection assets where a customer requests that connection assets are designed and constructed to an increased standard (beyond that required by the distributors’ standards and policies), and where those works are designed and constructed by the distributor (as a result of safety, reliability or security reasons) </t>
  </si>
  <si>
    <t xml:space="preserve">2.1 Part A. Design and construction of extensions assets which are undertaken by a customer (where these services are provided contestably) </t>
  </si>
  <si>
    <t xml:space="preserve">3.1 Part C. Design and construction of augmentation assets which are undertaken by a customer (where these services are provided contestably) </t>
  </si>
  <si>
    <t xml:space="preserve">3.2 Part D. Any shared network enlargement/enhancement undertaken by a distributor where a customer requests that assets are designed and constructed to an increased standard (beyond that required by the distributors’ standards and policies) </t>
  </si>
  <si>
    <t xml:space="preserve">5.1 Non - Standard Connection Services </t>
  </si>
  <si>
    <t>Table 1-2:  Schedule of charges for ancillary network services</t>
  </si>
  <si>
    <t>Ctrl H - !G with !$H$</t>
  </si>
  <si>
    <t>per order</t>
  </si>
  <si>
    <t>For these jobs, materials &amp; other costs are charged at purchase price +</t>
  </si>
  <si>
    <t xml:space="preserve">Generator Hire – Invoice cost + </t>
  </si>
  <si>
    <t>8.6 Warning Markers</t>
  </si>
  <si>
    <t xml:space="preserve">Materials &amp; other contractor costs are charged at purchase price / contractor costs + </t>
  </si>
  <si>
    <t>Materials &amp; other contractor costs are charged at purchase price / contractor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</si>
</sst>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7" formatCode="&quot;$&quot;#,##0.00;\-&quot;$&quot;#,##0.00"/>
    <numFmt numFmtId="8" formatCode="&quot;$&quot;#,##0.00;[Red]\-&quot;$&quot;#,##0.00"/>
    <numFmt numFmtId="43" formatCode="_-* #,##0.00_-;\-* #,##0.00_-;_-* &quot;-&quot;??_-;_-@_-"/>
    <numFmt numFmtId="164" formatCode="&quot;$&quot;#,##0.00"/>
    <numFmt numFmtId="165" formatCode="0.0000%"/>
    <numFmt numFmtId="166" formatCode="_(* #,##0.00_);_(* \(#,##0.00\);_(* &quot;-&quot;??_);_(@_)"/>
    <numFmt numFmtId="167" formatCode="_(&quot;$&quot;* #,##0.00_);_(&quot;$&quot;* \(#,##0.00\);_(&quot;$&quot;* &quot;-&quot;??_);_(@_)"/>
    <numFmt numFmtId="168" formatCode="&quot;$&quot;0.00"/>
  </numFmts>
  <fonts count="24" x14ac:knownFonts="1">
    <font>
      <sz val="11"/>
      <color theme="1"/>
      <name val="Calibri"/>
      <family val="2"/>
      <scheme val="minor"/>
    </font>
    <font>
      <sz val="10"/>
      <color theme="1"/>
      <name val="Arial"/>
      <family val="2"/>
    </font>
    <font>
      <sz val="11"/>
      <color theme="1"/>
      <name val="Calibri"/>
      <family val="2"/>
      <scheme val="minor"/>
    </font>
    <font>
      <b/>
      <sz val="10"/>
      <color rgb="FFFFFFFF"/>
      <name val="Arial"/>
      <family val="2"/>
    </font>
    <font>
      <sz val="10"/>
      <color rgb="FF000000"/>
      <name val="Arial"/>
      <family val="2"/>
    </font>
    <font>
      <sz val="11"/>
      <color theme="1"/>
      <name val="Arial"/>
      <family val="2"/>
    </font>
    <font>
      <b/>
      <sz val="10"/>
      <name val="Arial"/>
      <family val="2"/>
    </font>
    <font>
      <sz val="10"/>
      <name val="Arial"/>
      <family val="2"/>
    </font>
    <font>
      <b/>
      <sz val="12"/>
      <name val="Arial"/>
      <family val="2"/>
    </font>
    <font>
      <b/>
      <sz val="18"/>
      <color theme="4"/>
      <name val="Calibri"/>
      <family val="2"/>
      <scheme val="minor"/>
    </font>
    <font>
      <b/>
      <sz val="9"/>
      <name val="Arial"/>
      <family val="2"/>
    </font>
    <font>
      <sz val="9"/>
      <name val="Arial"/>
      <family val="2"/>
    </font>
    <font>
      <b/>
      <sz val="9"/>
      <color rgb="FFFFFFFF"/>
      <name val="Arial"/>
      <family val="2"/>
    </font>
    <font>
      <sz val="9"/>
      <color rgb="FF000000"/>
      <name val="Arial"/>
      <family val="2"/>
    </font>
    <font>
      <sz val="9"/>
      <color theme="1"/>
      <name val="Arial"/>
      <family val="2"/>
    </font>
    <font>
      <b/>
      <sz val="11"/>
      <color theme="1"/>
      <name val="Calibri"/>
      <family val="2"/>
      <scheme val="minor"/>
    </font>
    <font>
      <sz val="8"/>
      <name val="Calibri"/>
      <family val="2"/>
      <scheme val="minor"/>
    </font>
    <font>
      <sz val="10"/>
      <name val="Times New Roman"/>
      <family val="1"/>
      <charset val="204"/>
    </font>
    <font>
      <sz val="8"/>
      <color indexed="8"/>
      <name val="Arial"/>
      <family val="2"/>
    </font>
    <font>
      <b/>
      <sz val="8"/>
      <color indexed="9"/>
      <name val="Arial"/>
      <family val="2"/>
    </font>
    <font>
      <b/>
      <u/>
      <sz val="8"/>
      <color indexed="53"/>
      <name val="Arial"/>
      <family val="2"/>
    </font>
    <font>
      <sz val="8"/>
      <color indexed="8"/>
      <name val="Arial"/>
      <family val="1"/>
      <charset val="204"/>
    </font>
    <font>
      <b/>
      <i/>
      <sz val="8"/>
      <color rgb="FF006A71"/>
      <name val="Arial"/>
      <family val="2"/>
    </font>
    <font>
      <sz val="8"/>
      <color theme="1"/>
      <name val="Arial"/>
      <family val="2"/>
    </font>
  </fonts>
  <fills count="15">
    <fill>
      <patternFill patternType="none"/>
    </fill>
    <fill>
      <patternFill patternType="gray125"/>
    </fill>
    <fill>
      <patternFill patternType="solid">
        <fgColor rgb="FF006A71"/>
        <bgColor indexed="64"/>
      </patternFill>
    </fill>
    <fill>
      <patternFill patternType="solid">
        <fgColor rgb="FFE5E5E6"/>
        <bgColor indexed="64"/>
      </patternFill>
    </fill>
    <fill>
      <patternFill patternType="solid">
        <fgColor rgb="FFCCCBCD"/>
        <bgColor indexed="64"/>
      </patternFill>
    </fill>
    <fill>
      <patternFill patternType="solid">
        <fgColor theme="0"/>
        <bgColor indexed="64"/>
      </patternFill>
    </fill>
    <fill>
      <patternFill patternType="solid">
        <fgColor rgb="FFFFFF00"/>
        <bgColor indexed="64"/>
      </patternFill>
    </fill>
    <fill>
      <patternFill patternType="solid">
        <fgColor rgb="FFE5E5E5"/>
        <bgColor indexed="64"/>
      </patternFill>
    </fill>
    <fill>
      <patternFill patternType="solid">
        <fgColor rgb="FFCCCCCC"/>
        <bgColor indexed="64"/>
      </patternFill>
    </fill>
    <fill>
      <patternFill patternType="solid">
        <fgColor rgb="FF006970"/>
      </patternFill>
    </fill>
    <fill>
      <patternFill patternType="solid">
        <fgColor rgb="FFE4E4E6"/>
      </patternFill>
    </fill>
    <fill>
      <patternFill patternType="solid">
        <fgColor rgb="FFCCCBCD"/>
      </patternFill>
    </fill>
    <fill>
      <patternFill patternType="solid">
        <fgColor rgb="FF006970"/>
        <bgColor indexed="64"/>
      </patternFill>
    </fill>
    <fill>
      <patternFill patternType="solid">
        <fgColor rgb="FFE4E4E6"/>
        <bgColor indexed="64"/>
      </patternFill>
    </fill>
    <fill>
      <patternFill patternType="solid">
        <fgColor rgb="FFBFBFBF"/>
        <bgColor indexed="64"/>
      </patternFill>
    </fill>
  </fills>
  <borders count="44">
    <border>
      <left/>
      <right/>
      <top/>
      <bottom/>
      <diagonal/>
    </border>
    <border>
      <left/>
      <right style="thick">
        <color rgb="FFFFFFFF"/>
      </right>
      <top style="thick">
        <color rgb="FFFFFFFF"/>
      </top>
      <bottom style="thick">
        <color rgb="FFFFFFFF"/>
      </bottom>
      <diagonal/>
    </border>
    <border>
      <left/>
      <right/>
      <top style="thick">
        <color rgb="FFFFFFFF"/>
      </top>
      <bottom style="thick">
        <color rgb="FFFFFFFF"/>
      </bottom>
      <diagonal/>
    </border>
    <border>
      <left style="thick">
        <color theme="0"/>
      </left>
      <right style="thick">
        <color theme="0"/>
      </right>
      <top style="thick">
        <color rgb="FFFFFFFF"/>
      </top>
      <bottom style="thick">
        <color rgb="FFFFFFFF"/>
      </bottom>
      <diagonal/>
    </border>
    <border>
      <left/>
      <right style="thick">
        <color theme="0"/>
      </right>
      <top style="thick">
        <color rgb="FFFFFFFF"/>
      </top>
      <bottom/>
      <diagonal/>
    </border>
    <border>
      <left style="thick">
        <color theme="0"/>
      </left>
      <right style="thick">
        <color theme="0"/>
      </right>
      <top style="thick">
        <color rgb="FFFFFFFF"/>
      </top>
      <bottom/>
      <diagonal/>
    </border>
    <border>
      <left/>
      <right style="thick">
        <color theme="0"/>
      </right>
      <top/>
      <bottom/>
      <diagonal/>
    </border>
    <border>
      <left style="thick">
        <color theme="0"/>
      </left>
      <right style="thick">
        <color theme="0"/>
      </right>
      <top/>
      <bottom/>
      <diagonal/>
    </border>
    <border>
      <left style="thick">
        <color theme="0"/>
      </left>
      <right style="thick">
        <color theme="0"/>
      </right>
      <top/>
      <bottom style="thick">
        <color rgb="FFFFFFFF"/>
      </bottom>
      <diagonal/>
    </border>
    <border>
      <left/>
      <right style="thick">
        <color theme="0"/>
      </right>
      <top/>
      <bottom style="thick">
        <color rgb="FFFFFFFF"/>
      </bottom>
      <diagonal/>
    </border>
    <border>
      <left style="thick">
        <color theme="0"/>
      </left>
      <right style="thick">
        <color theme="0"/>
      </right>
      <top style="thick">
        <color theme="0"/>
      </top>
      <bottom/>
      <diagonal/>
    </border>
    <border>
      <left/>
      <right style="thick">
        <color theme="0"/>
      </right>
      <top style="thick">
        <color rgb="FFFFFFFF"/>
      </top>
      <bottom style="thick">
        <color rgb="FFFFFFFF"/>
      </bottom>
      <diagonal/>
    </border>
    <border>
      <left style="thick">
        <color theme="0"/>
      </left>
      <right style="thick">
        <color theme="0"/>
      </right>
      <top/>
      <bottom style="thick">
        <color theme="0"/>
      </bottom>
      <diagonal/>
    </border>
    <border>
      <left style="thick">
        <color theme="0"/>
      </left>
      <right/>
      <top style="thick">
        <color rgb="FFFFFFFF"/>
      </top>
      <bottom style="thick">
        <color rgb="FFFFFFFF"/>
      </bottom>
      <diagonal/>
    </border>
    <border>
      <left style="thick">
        <color theme="0"/>
      </left>
      <right style="thick">
        <color theme="0"/>
      </right>
      <top style="thick">
        <color rgb="FFFFFFFF"/>
      </top>
      <bottom style="thick">
        <color theme="0"/>
      </bottom>
      <diagonal/>
    </border>
    <border>
      <left style="thick">
        <color theme="0"/>
      </left>
      <right/>
      <top/>
      <bottom/>
      <diagonal/>
    </border>
    <border>
      <left style="thick">
        <color theme="0"/>
      </left>
      <right/>
      <top style="thick">
        <color theme="0"/>
      </top>
      <bottom/>
      <diagonal/>
    </border>
    <border>
      <left/>
      <right/>
      <top style="thick">
        <color theme="0"/>
      </top>
      <bottom style="thick">
        <color rgb="FFFFFFFF"/>
      </bottom>
      <diagonal/>
    </border>
    <border>
      <left style="thick">
        <color theme="0"/>
      </left>
      <right/>
      <top style="thick">
        <color rgb="FFFFFFFF"/>
      </top>
      <bottom/>
      <diagonal/>
    </border>
    <border>
      <left style="thick">
        <color theme="0"/>
      </left>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style="thick">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FFFFFF"/>
      </left>
      <right/>
      <top style="thin">
        <color rgb="FFFFFFFF"/>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right/>
      <top style="thin">
        <color rgb="FFFFFFFF"/>
      </top>
      <bottom style="thin">
        <color theme="0"/>
      </bottom>
      <diagonal/>
    </border>
    <border>
      <left/>
      <right/>
      <top style="thin">
        <color theme="0"/>
      </top>
      <bottom style="thin">
        <color theme="0"/>
      </bottom>
      <diagonal/>
    </border>
    <border>
      <left style="thin">
        <color rgb="FFFFFFFF"/>
      </left>
      <right/>
      <top/>
      <bottom style="thin">
        <color theme="0"/>
      </bottom>
      <diagonal/>
    </border>
  </borders>
  <cellStyleXfs count="11">
    <xf numFmtId="0" fontId="0" fillId="0" borderId="0"/>
    <xf numFmtId="9" fontId="2" fillId="0" borderId="0" applyFont="0" applyFill="0" applyBorder="0" applyAlignment="0" applyProtection="0"/>
    <xf numFmtId="0" fontId="1" fillId="0" borderId="0"/>
    <xf numFmtId="9" fontId="7"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5" fillId="0" borderId="0"/>
    <xf numFmtId="167" fontId="1" fillId="0" borderId="0" applyFont="0" applyFill="0" applyBorder="0" applyAlignment="0" applyProtection="0"/>
    <xf numFmtId="0" fontId="7" fillId="0" borderId="0"/>
    <xf numFmtId="0" fontId="2" fillId="0" borderId="0"/>
    <xf numFmtId="43" fontId="1" fillId="0" borderId="0" applyFont="0" applyFill="0" applyBorder="0" applyAlignment="0" applyProtection="0"/>
  </cellStyleXfs>
  <cellXfs count="394">
    <xf numFmtId="0" fontId="0" fillId="0" borderId="0" xfId="0"/>
    <xf numFmtId="0" fontId="9" fillId="0" borderId="0" xfId="6" applyFont="1" applyBorder="1" applyAlignment="1">
      <alignment horizontal="left" vertical="center"/>
    </xf>
    <xf numFmtId="0" fontId="10" fillId="0" borderId="0" xfId="6" applyFont="1" applyAlignment="1">
      <alignment horizontal="left" vertical="top"/>
    </xf>
    <xf numFmtId="0" fontId="10" fillId="0" borderId="0" xfId="6" applyFont="1" applyAlignment="1">
      <alignment horizontal="left" vertical="top" wrapText="1"/>
    </xf>
    <xf numFmtId="164" fontId="11" fillId="0" borderId="0" xfId="6" applyNumberFormat="1" applyFont="1" applyFill="1" applyBorder="1" applyAlignment="1">
      <alignment horizontal="center" vertical="top" wrapText="1"/>
    </xf>
    <xf numFmtId="0" fontId="11" fillId="0" borderId="0" xfId="6" applyFont="1" applyAlignment="1">
      <alignment vertical="top"/>
    </xf>
    <xf numFmtId="0" fontId="11" fillId="0" borderId="0" xfId="2" applyFont="1"/>
    <xf numFmtId="0" fontId="8" fillId="0" borderId="0" xfId="2" applyFont="1" applyFill="1" applyBorder="1" applyAlignment="1">
      <alignment horizontal="center" vertical="top"/>
    </xf>
    <xf numFmtId="0" fontId="10" fillId="0" borderId="0" xfId="2" applyFont="1" applyFill="1" applyBorder="1" applyAlignment="1">
      <alignment horizontal="center" vertical="top"/>
    </xf>
    <xf numFmtId="0" fontId="11" fillId="0" borderId="0" xfId="6" applyFont="1" applyAlignment="1">
      <alignment horizontal="left" vertical="top"/>
    </xf>
    <xf numFmtId="0" fontId="11" fillId="0" borderId="0" xfId="6" applyFont="1" applyAlignment="1">
      <alignment horizontal="left" vertical="top" wrapText="1"/>
    </xf>
    <xf numFmtId="0" fontId="12" fillId="2" borderId="2" xfId="2" applyFont="1" applyFill="1" applyBorder="1" applyAlignment="1">
      <alignment horizontal="center" vertical="center" wrapText="1"/>
    </xf>
    <xf numFmtId="0" fontId="12" fillId="2" borderId="3" xfId="2" applyFont="1" applyFill="1" applyBorder="1" applyAlignment="1">
      <alignment horizontal="center" vertical="center" wrapText="1"/>
    </xf>
    <xf numFmtId="2" fontId="11" fillId="3" borderId="3" xfId="2" applyNumberFormat="1" applyFont="1" applyFill="1" applyBorder="1" applyAlignment="1">
      <alignment vertical="center" wrapText="1"/>
    </xf>
    <xf numFmtId="164" fontId="11" fillId="3" borderId="3" xfId="2" applyNumberFormat="1" applyFont="1" applyFill="1" applyBorder="1" applyAlignment="1">
      <alignment vertical="center" wrapText="1"/>
    </xf>
    <xf numFmtId="2" fontId="11" fillId="3" borderId="5" xfId="2" applyNumberFormat="1" applyFont="1" applyFill="1" applyBorder="1" applyAlignment="1">
      <alignment horizontal="left" vertical="top" wrapText="1"/>
    </xf>
    <xf numFmtId="0" fontId="11" fillId="5" borderId="0" xfId="2" applyFont="1" applyFill="1"/>
    <xf numFmtId="2" fontId="11" fillId="3" borderId="11" xfId="2" applyNumberFormat="1" applyFont="1" applyFill="1" applyBorder="1" applyAlignment="1">
      <alignment vertical="center" wrapText="1"/>
    </xf>
    <xf numFmtId="2" fontId="11" fillId="3" borderId="7" xfId="2" applyNumberFormat="1" applyFont="1" applyFill="1" applyBorder="1" applyAlignment="1">
      <alignment horizontal="left" vertical="top" wrapText="1"/>
    </xf>
    <xf numFmtId="10" fontId="11" fillId="3" borderId="3" xfId="5" applyNumberFormat="1" applyFont="1" applyFill="1" applyBorder="1" applyAlignment="1">
      <alignment vertical="center" wrapText="1"/>
    </xf>
    <xf numFmtId="10" fontId="11" fillId="3" borderId="3" xfId="2" applyNumberFormat="1" applyFont="1" applyFill="1" applyBorder="1" applyAlignment="1">
      <alignment vertical="center" wrapText="1"/>
    </xf>
    <xf numFmtId="2" fontId="13" fillId="3" borderId="4" xfId="2" applyNumberFormat="1" applyFont="1" applyFill="1" applyBorder="1" applyAlignment="1">
      <alignment horizontal="left" vertical="top" wrapText="1"/>
    </xf>
    <xf numFmtId="2" fontId="13" fillId="3" borderId="4" xfId="2" applyNumberFormat="1" applyFont="1" applyFill="1" applyBorder="1" applyAlignment="1">
      <alignment horizontal="left" vertical="center" wrapText="1"/>
    </xf>
    <xf numFmtId="2" fontId="11" fillId="3" borderId="5" xfId="2" applyNumberFormat="1" applyFont="1" applyFill="1" applyBorder="1" applyAlignment="1">
      <alignment horizontal="left" vertical="center" wrapText="1"/>
    </xf>
    <xf numFmtId="0" fontId="11" fillId="0" borderId="0" xfId="2" applyFont="1" applyFill="1"/>
    <xf numFmtId="2" fontId="11" fillId="3" borderId="13" xfId="2" applyNumberFormat="1" applyFont="1" applyFill="1" applyBorder="1" applyAlignment="1">
      <alignment vertical="center" wrapText="1"/>
    </xf>
    <xf numFmtId="2" fontId="11" fillId="3" borderId="15" xfId="2" applyNumberFormat="1" applyFont="1" applyFill="1" applyBorder="1" applyAlignment="1">
      <alignment vertical="center" wrapText="1"/>
    </xf>
    <xf numFmtId="2" fontId="11" fillId="3" borderId="16" xfId="2" applyNumberFormat="1" applyFont="1" applyFill="1" applyBorder="1" applyAlignment="1">
      <alignment vertical="center" wrapText="1"/>
    </xf>
    <xf numFmtId="0" fontId="11" fillId="0" borderId="0" xfId="2" applyFont="1" applyAlignment="1">
      <alignment wrapText="1"/>
    </xf>
    <xf numFmtId="2" fontId="11" fillId="3" borderId="2" xfId="2" applyNumberFormat="1" applyFont="1" applyFill="1" applyBorder="1" applyAlignment="1">
      <alignment horizontal="left" vertical="center" wrapText="1"/>
    </xf>
    <xf numFmtId="2" fontId="11" fillId="3" borderId="13" xfId="2" applyNumberFormat="1" applyFont="1" applyFill="1" applyBorder="1" applyAlignment="1">
      <alignment vertical="center"/>
    </xf>
    <xf numFmtId="2" fontId="11" fillId="3" borderId="2" xfId="2" applyNumberFormat="1" applyFont="1" applyFill="1" applyBorder="1" applyAlignment="1">
      <alignment vertical="center"/>
    </xf>
    <xf numFmtId="2" fontId="11" fillId="3" borderId="13" xfId="2" applyNumberFormat="1" applyFont="1" applyFill="1" applyBorder="1" applyAlignment="1">
      <alignment horizontal="left" vertical="center"/>
    </xf>
    <xf numFmtId="43" fontId="11" fillId="0" borderId="0" xfId="10" applyFont="1"/>
    <xf numFmtId="43" fontId="10" fillId="0" borderId="0" xfId="10" applyFont="1" applyAlignment="1">
      <alignment horizontal="center"/>
    </xf>
    <xf numFmtId="164" fontId="11" fillId="0" borderId="0" xfId="6" applyNumberFormat="1" applyFont="1" applyFill="1" applyBorder="1" applyAlignment="1">
      <alignment horizontal="center" vertical="top"/>
    </xf>
    <xf numFmtId="0" fontId="12" fillId="2" borderId="1" xfId="2" applyFont="1" applyFill="1" applyBorder="1" applyAlignment="1">
      <alignment horizontal="center" vertical="center" wrapText="1"/>
    </xf>
    <xf numFmtId="43" fontId="12" fillId="2" borderId="1" xfId="10" applyFont="1" applyFill="1" applyBorder="1" applyAlignment="1">
      <alignment horizontal="center" vertical="center" wrapText="1"/>
    </xf>
    <xf numFmtId="2" fontId="13" fillId="3" borderId="3" xfId="2" applyNumberFormat="1" applyFont="1" applyFill="1" applyBorder="1" applyAlignment="1">
      <alignment vertical="center" wrapText="1"/>
    </xf>
    <xf numFmtId="43" fontId="13" fillId="3" borderId="8" xfId="7" applyNumberFormat="1" applyFont="1" applyFill="1" applyBorder="1" applyAlignment="1">
      <alignment horizontal="center" vertical="center" wrapText="1"/>
    </xf>
    <xf numFmtId="7" fontId="13" fillId="3" borderId="8" xfId="10" applyNumberFormat="1" applyFont="1" applyFill="1" applyBorder="1" applyAlignment="1">
      <alignment horizontal="center" vertical="center" wrapText="1"/>
    </xf>
    <xf numFmtId="2" fontId="13" fillId="3" borderId="3" xfId="2" applyNumberFormat="1" applyFont="1" applyFill="1" applyBorder="1" applyAlignment="1">
      <alignment horizontal="center" vertical="center" wrapText="1"/>
    </xf>
    <xf numFmtId="2" fontId="13" fillId="3" borderId="2" xfId="2" applyNumberFormat="1" applyFont="1" applyFill="1" applyBorder="1" applyAlignment="1">
      <alignment vertical="center" wrapText="1"/>
    </xf>
    <xf numFmtId="0" fontId="11" fillId="0" borderId="0" xfId="2" applyFont="1" applyAlignment="1">
      <alignment vertical="center"/>
    </xf>
    <xf numFmtId="2" fontId="13" fillId="3" borderId="6" xfId="2" applyNumberFormat="1" applyFont="1" applyFill="1" applyBorder="1" applyAlignment="1">
      <alignment horizontal="left" vertical="top" wrapText="1"/>
    </xf>
    <xf numFmtId="10" fontId="13" fillId="3" borderId="8" xfId="10" applyNumberFormat="1" applyFont="1" applyFill="1" applyBorder="1" applyAlignment="1">
      <alignment horizontal="center" vertical="center" wrapText="1"/>
    </xf>
    <xf numFmtId="0" fontId="11" fillId="0" borderId="0" xfId="2" applyFont="1" applyAlignment="1"/>
    <xf numFmtId="2" fontId="13" fillId="3" borderId="12" xfId="2" applyNumberFormat="1" applyFont="1" applyFill="1" applyBorder="1" applyAlignment="1">
      <alignment vertical="top" wrapText="1"/>
    </xf>
    <xf numFmtId="2" fontId="13" fillId="3" borderId="11" xfId="2" applyNumberFormat="1" applyFont="1" applyFill="1" applyBorder="1" applyAlignment="1">
      <alignment vertical="center" wrapText="1"/>
    </xf>
    <xf numFmtId="2" fontId="13" fillId="3" borderId="11" xfId="2" applyNumberFormat="1" applyFont="1" applyFill="1" applyBorder="1" applyAlignment="1">
      <alignment horizontal="center" vertical="center" wrapText="1"/>
    </xf>
    <xf numFmtId="164" fontId="13" fillId="3" borderId="8" xfId="10" applyNumberFormat="1" applyFont="1" applyFill="1" applyBorder="1" applyAlignment="1">
      <alignment horizontal="center" vertical="center" wrapText="1"/>
    </xf>
    <xf numFmtId="2" fontId="13" fillId="3" borderId="18" xfId="2" applyNumberFormat="1" applyFont="1" applyFill="1" applyBorder="1" applyAlignment="1">
      <alignment vertical="center" wrapText="1"/>
    </xf>
    <xf numFmtId="2" fontId="13" fillId="3" borderId="13" xfId="2" applyNumberFormat="1" applyFont="1" applyFill="1" applyBorder="1" applyAlignment="1">
      <alignment horizontal="center" vertical="center" wrapText="1"/>
    </xf>
    <xf numFmtId="164" fontId="13" fillId="3" borderId="3" xfId="10" applyNumberFormat="1" applyFont="1" applyFill="1" applyBorder="1" applyAlignment="1">
      <alignment horizontal="center" vertical="center" wrapText="1"/>
    </xf>
    <xf numFmtId="2" fontId="13" fillId="3" borderId="21" xfId="2" applyNumberFormat="1" applyFont="1" applyFill="1" applyBorder="1" applyAlignment="1">
      <alignment vertical="center" wrapText="1"/>
    </xf>
    <xf numFmtId="2" fontId="13" fillId="3" borderId="21" xfId="2" applyNumberFormat="1" applyFont="1" applyFill="1" applyBorder="1" applyAlignment="1">
      <alignment horizontal="center" vertical="center" wrapText="1"/>
    </xf>
    <xf numFmtId="0" fontId="8" fillId="0" borderId="0" xfId="2" applyFont="1" applyFill="1" applyBorder="1" applyAlignment="1">
      <alignment vertical="top"/>
    </xf>
    <xf numFmtId="2" fontId="13" fillId="3" borderId="13" xfId="2" applyNumberFormat="1" applyFont="1" applyFill="1" applyBorder="1" applyAlignment="1">
      <alignment vertical="center"/>
    </xf>
    <xf numFmtId="2" fontId="13" fillId="3" borderId="2" xfId="2" applyNumberFormat="1" applyFont="1" applyFill="1" applyBorder="1" applyAlignment="1">
      <alignment vertical="center"/>
    </xf>
    <xf numFmtId="2" fontId="11" fillId="8" borderId="3" xfId="2" applyNumberFormat="1" applyFont="1" applyFill="1" applyBorder="1" applyAlignment="1">
      <alignment vertical="center" wrapText="1"/>
    </xf>
    <xf numFmtId="164" fontId="11" fillId="8" borderId="3" xfId="2" applyNumberFormat="1" applyFont="1" applyFill="1" applyBorder="1" applyAlignment="1">
      <alignment vertical="center" wrapText="1"/>
    </xf>
    <xf numFmtId="2" fontId="11" fillId="8" borderId="5" xfId="2" applyNumberFormat="1" applyFont="1" applyFill="1" applyBorder="1" applyAlignment="1">
      <alignment horizontal="left" vertical="top" wrapText="1"/>
    </xf>
    <xf numFmtId="2" fontId="11" fillId="8" borderId="11" xfId="2" applyNumberFormat="1" applyFont="1" applyFill="1" applyBorder="1" applyAlignment="1">
      <alignment vertical="center" wrapText="1"/>
    </xf>
    <xf numFmtId="2" fontId="11" fillId="8" borderId="5" xfId="2" applyNumberFormat="1" applyFont="1" applyFill="1" applyBorder="1" applyAlignment="1">
      <alignment vertical="top" wrapText="1"/>
    </xf>
    <xf numFmtId="10" fontId="11" fillId="8" borderId="3" xfId="5" applyNumberFormat="1" applyFont="1" applyFill="1" applyBorder="1" applyAlignment="1">
      <alignment vertical="center" wrapText="1"/>
    </xf>
    <xf numFmtId="10" fontId="11" fillId="8" borderId="3" xfId="2" applyNumberFormat="1" applyFont="1" applyFill="1" applyBorder="1" applyAlignment="1">
      <alignment vertical="center" wrapText="1"/>
    </xf>
    <xf numFmtId="2" fontId="11" fillId="8" borderId="13" xfId="2" applyNumberFormat="1" applyFont="1" applyFill="1" applyBorder="1" applyAlignment="1">
      <alignment vertical="center"/>
    </xf>
    <xf numFmtId="2" fontId="11" fillId="8" borderId="2" xfId="2" applyNumberFormat="1" applyFont="1" applyFill="1" applyBorder="1" applyAlignment="1">
      <alignment vertical="center"/>
    </xf>
    <xf numFmtId="2" fontId="13" fillId="8" borderId="4" xfId="2" applyNumberFormat="1" applyFont="1" applyFill="1" applyBorder="1" applyAlignment="1">
      <alignment horizontal="left" vertical="top" wrapText="1"/>
    </xf>
    <xf numFmtId="2" fontId="11" fillId="8" borderId="13" xfId="2" applyNumberFormat="1" applyFont="1" applyFill="1" applyBorder="1" applyAlignment="1">
      <alignment horizontal="left" vertical="center"/>
    </xf>
    <xf numFmtId="2" fontId="11" fillId="8" borderId="2" xfId="2" applyNumberFormat="1" applyFont="1" applyFill="1" applyBorder="1" applyAlignment="1">
      <alignment horizontal="left" vertical="center" wrapText="1"/>
    </xf>
    <xf numFmtId="2" fontId="11" fillId="8" borderId="5" xfId="2" applyNumberFormat="1" applyFont="1" applyFill="1" applyBorder="1" applyAlignment="1">
      <alignment horizontal="left" vertical="center" wrapText="1"/>
    </xf>
    <xf numFmtId="2" fontId="11" fillId="8" borderId="14" xfId="2" applyNumberFormat="1" applyFont="1" applyFill="1" applyBorder="1" applyAlignment="1">
      <alignment vertical="center" wrapText="1"/>
    </xf>
    <xf numFmtId="2" fontId="11" fillId="8" borderId="5" xfId="2" applyNumberFormat="1" applyFont="1" applyFill="1" applyBorder="1" applyAlignment="1">
      <alignment vertical="center" wrapText="1"/>
    </xf>
    <xf numFmtId="2" fontId="11" fillId="8" borderId="13" xfId="2" applyNumberFormat="1" applyFont="1" applyFill="1" applyBorder="1" applyAlignment="1">
      <alignment horizontal="left" vertical="center" wrapText="1"/>
    </xf>
    <xf numFmtId="2" fontId="11" fillId="8" borderId="17" xfId="2" applyNumberFormat="1" applyFont="1" applyFill="1" applyBorder="1" applyAlignment="1">
      <alignment horizontal="left" vertical="center" wrapText="1"/>
    </xf>
    <xf numFmtId="2" fontId="13" fillId="8" borderId="3" xfId="2" applyNumberFormat="1" applyFont="1" applyFill="1" applyBorder="1" applyAlignment="1">
      <alignment vertical="center" wrapText="1"/>
    </xf>
    <xf numFmtId="2" fontId="13" fillId="8" borderId="3" xfId="2" applyNumberFormat="1" applyFont="1" applyFill="1" applyBorder="1" applyAlignment="1">
      <alignment horizontal="center" vertical="center" wrapText="1"/>
    </xf>
    <xf numFmtId="7" fontId="13" fillId="8" borderId="8" xfId="10" applyNumberFormat="1" applyFont="1" applyFill="1" applyBorder="1" applyAlignment="1">
      <alignment horizontal="center" vertical="center" wrapText="1"/>
    </xf>
    <xf numFmtId="10" fontId="13" fillId="8" borderId="8" xfId="10" applyNumberFormat="1" applyFont="1" applyFill="1" applyBorder="1" applyAlignment="1">
      <alignment horizontal="center" vertical="center" wrapText="1"/>
    </xf>
    <xf numFmtId="2" fontId="13" fillId="8" borderId="13" xfId="2" applyNumberFormat="1" applyFont="1" applyFill="1" applyBorder="1" applyAlignment="1">
      <alignment vertical="center"/>
    </xf>
    <xf numFmtId="2" fontId="13" fillId="8" borderId="2" xfId="2" applyNumberFormat="1" applyFont="1" applyFill="1" applyBorder="1" applyAlignment="1">
      <alignment vertical="center"/>
    </xf>
    <xf numFmtId="164" fontId="13" fillId="8" borderId="8" xfId="10" applyNumberFormat="1" applyFont="1" applyFill="1" applyBorder="1" applyAlignment="1">
      <alignment horizontal="center" vertical="center" wrapText="1"/>
    </xf>
    <xf numFmtId="2" fontId="13" fillId="8" borderId="19" xfId="2" applyNumberFormat="1" applyFont="1" applyFill="1" applyBorder="1" applyAlignment="1">
      <alignment vertical="top" wrapText="1"/>
    </xf>
    <xf numFmtId="2" fontId="13" fillId="8" borderId="20" xfId="2" applyNumberFormat="1" applyFont="1" applyFill="1" applyBorder="1" applyAlignment="1">
      <alignment vertical="center" wrapText="1"/>
    </xf>
    <xf numFmtId="164" fontId="13" fillId="8" borderId="3" xfId="2" applyNumberFormat="1" applyFont="1" applyFill="1" applyBorder="1" applyAlignment="1">
      <alignment horizontal="center" vertical="center" wrapText="1"/>
    </xf>
    <xf numFmtId="2" fontId="13" fillId="8" borderId="21" xfId="2" applyNumberFormat="1" applyFont="1" applyFill="1" applyBorder="1" applyAlignment="1">
      <alignment vertical="center" wrapText="1"/>
    </xf>
    <xf numFmtId="2" fontId="13" fillId="8" borderId="21" xfId="2" applyNumberFormat="1" applyFont="1" applyFill="1" applyBorder="1" applyAlignment="1">
      <alignment horizontal="center" vertical="center" wrapText="1"/>
    </xf>
    <xf numFmtId="164" fontId="11" fillId="3" borderId="5" xfId="2" applyNumberFormat="1" applyFont="1" applyFill="1" applyBorder="1" applyAlignment="1">
      <alignment horizontal="right" vertical="center" wrapText="1"/>
    </xf>
    <xf numFmtId="164" fontId="11" fillId="8" borderId="5" xfId="2" applyNumberFormat="1" applyFont="1" applyFill="1" applyBorder="1" applyAlignment="1">
      <alignment horizontal="right" vertical="center" wrapText="1"/>
    </xf>
    <xf numFmtId="2" fontId="13" fillId="8" borderId="4" xfId="2" applyNumberFormat="1" applyFont="1" applyFill="1" applyBorder="1" applyAlignment="1">
      <alignment horizontal="left" vertical="center" wrapText="1"/>
    </xf>
    <xf numFmtId="0" fontId="0" fillId="5" borderId="0" xfId="0" applyFill="1"/>
    <xf numFmtId="2" fontId="4" fillId="10" borderId="27" xfId="0" applyNumberFormat="1" applyFont="1" applyFill="1" applyBorder="1" applyAlignment="1">
      <alignment horizontal="center" vertical="top" shrinkToFit="1"/>
    </xf>
    <xf numFmtId="2" fontId="4" fillId="11" borderId="27" xfId="0" applyNumberFormat="1" applyFont="1" applyFill="1" applyBorder="1" applyAlignment="1">
      <alignment horizontal="center" vertical="top" shrinkToFit="1"/>
    </xf>
    <xf numFmtId="2" fontId="4" fillId="11" borderId="30" xfId="0" applyNumberFormat="1" applyFont="1" applyFill="1" applyBorder="1" applyAlignment="1">
      <alignment horizontal="center" vertical="top" shrinkToFit="1"/>
    </xf>
    <xf numFmtId="2" fontId="4" fillId="11" borderId="30" xfId="0" applyNumberFormat="1" applyFont="1" applyFill="1" applyBorder="1" applyAlignment="1">
      <alignment vertical="top" shrinkToFit="1"/>
    </xf>
    <xf numFmtId="2" fontId="4" fillId="11" borderId="27" xfId="0" applyNumberFormat="1" applyFont="1" applyFill="1" applyBorder="1" applyAlignment="1">
      <alignment vertical="top" shrinkToFit="1"/>
    </xf>
    <xf numFmtId="2" fontId="4" fillId="10" borderId="27" xfId="0" applyNumberFormat="1" applyFont="1" applyFill="1" applyBorder="1" applyAlignment="1">
      <alignment vertical="top" shrinkToFit="1"/>
    </xf>
    <xf numFmtId="0" fontId="6" fillId="9" borderId="24" xfId="0" applyFont="1" applyFill="1" applyBorder="1" applyAlignment="1">
      <alignment horizontal="left" vertical="top" wrapText="1" indent="1"/>
    </xf>
    <xf numFmtId="14" fontId="0" fillId="5" borderId="0" xfId="0" applyNumberFormat="1" applyFill="1"/>
    <xf numFmtId="165" fontId="11" fillId="3" borderId="3" xfId="1" applyNumberFormat="1" applyFont="1" applyFill="1" applyBorder="1" applyAlignment="1">
      <alignment vertical="center" wrapText="1"/>
    </xf>
    <xf numFmtId="0" fontId="6" fillId="9" borderId="22" xfId="0" applyFont="1" applyFill="1" applyBorder="1" applyAlignment="1">
      <alignment horizontal="left" vertical="top" wrapText="1"/>
    </xf>
    <xf numFmtId="0" fontId="7" fillId="10" borderId="25" xfId="0" applyFont="1" applyFill="1" applyBorder="1" applyAlignment="1">
      <alignment horizontal="left" vertical="top" wrapText="1"/>
    </xf>
    <xf numFmtId="0" fontId="7" fillId="11" borderId="25" xfId="0" applyFont="1" applyFill="1" applyBorder="1" applyAlignment="1">
      <alignment horizontal="left" vertical="top" wrapText="1"/>
    </xf>
    <xf numFmtId="0" fontId="0" fillId="10" borderId="25" xfId="0" applyFill="1" applyBorder="1" applyAlignment="1">
      <alignment horizontal="left" vertical="top" wrapText="1"/>
    </xf>
    <xf numFmtId="0" fontId="0" fillId="11" borderId="25" xfId="0" applyFill="1" applyBorder="1" applyAlignment="1">
      <alignment horizontal="left" vertical="top" wrapText="1"/>
    </xf>
    <xf numFmtId="0" fontId="7" fillId="11" borderId="28" xfId="0" applyFont="1" applyFill="1" applyBorder="1" applyAlignment="1">
      <alignment horizontal="left" vertical="top" wrapText="1"/>
    </xf>
    <xf numFmtId="0" fontId="7" fillId="5" borderId="28" xfId="0" applyFont="1" applyFill="1" applyBorder="1" applyAlignment="1">
      <alignment horizontal="left" vertical="top" wrapText="1"/>
    </xf>
    <xf numFmtId="2" fontId="4" fillId="5" borderId="30" xfId="0" applyNumberFormat="1" applyFont="1" applyFill="1" applyBorder="1" applyAlignment="1">
      <alignment vertical="top" shrinkToFit="1"/>
    </xf>
    <xf numFmtId="2" fontId="4" fillId="5" borderId="30" xfId="0" applyNumberFormat="1" applyFont="1" applyFill="1" applyBorder="1" applyAlignment="1">
      <alignment horizontal="center" vertical="top" shrinkToFit="1"/>
    </xf>
    <xf numFmtId="2" fontId="4" fillId="10" borderId="27" xfId="0" applyNumberFormat="1" applyFont="1" applyFill="1" applyBorder="1" applyAlignment="1">
      <alignment horizontal="right" vertical="top" shrinkToFit="1"/>
    </xf>
    <xf numFmtId="2" fontId="4" fillId="11" borderId="27" xfId="0" applyNumberFormat="1" applyFont="1" applyFill="1" applyBorder="1" applyAlignment="1">
      <alignment horizontal="right" vertical="top" shrinkToFit="1"/>
    </xf>
    <xf numFmtId="10" fontId="4" fillId="10" borderId="27" xfId="1" applyNumberFormat="1" applyFont="1" applyFill="1" applyBorder="1" applyAlignment="1">
      <alignment horizontal="center" vertical="top" shrinkToFit="1"/>
    </xf>
    <xf numFmtId="10" fontId="4" fillId="11" borderId="27" xfId="1" applyNumberFormat="1" applyFont="1" applyFill="1" applyBorder="1" applyAlignment="1">
      <alignment horizontal="center" vertical="top" shrinkToFit="1"/>
    </xf>
    <xf numFmtId="164" fontId="11" fillId="0" borderId="0" xfId="2" applyNumberFormat="1" applyFont="1"/>
    <xf numFmtId="0" fontId="10" fillId="6" borderId="3" xfId="2" applyFont="1" applyFill="1" applyBorder="1" applyAlignment="1">
      <alignment horizontal="center" vertical="center" wrapText="1"/>
    </xf>
    <xf numFmtId="0" fontId="17" fillId="5" borderId="0" xfId="0" applyFont="1" applyFill="1" applyAlignment="1">
      <alignment vertical="top" wrapText="1"/>
    </xf>
    <xf numFmtId="0" fontId="18" fillId="4" borderId="26"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13" borderId="28" xfId="0" applyFont="1" applyFill="1" applyBorder="1" applyAlignment="1">
      <alignment vertical="center" wrapText="1"/>
    </xf>
    <xf numFmtId="0" fontId="18" fillId="13" borderId="22" xfId="0" applyFont="1" applyFill="1" applyBorder="1" applyAlignment="1">
      <alignment vertical="center" wrapText="1"/>
    </xf>
    <xf numFmtId="0" fontId="18" fillId="13" borderId="0" xfId="0" applyFont="1" applyFill="1" applyBorder="1" applyAlignment="1">
      <alignment vertical="center" wrapText="1"/>
    </xf>
    <xf numFmtId="0" fontId="18" fillId="13" borderId="31" xfId="0" applyFont="1" applyFill="1" applyBorder="1" applyAlignment="1">
      <alignment horizontal="left" vertical="center" wrapText="1"/>
    </xf>
    <xf numFmtId="0" fontId="18" fillId="13" borderId="23"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18" fillId="4" borderId="23" xfId="0" applyFont="1" applyFill="1" applyBorder="1" applyAlignment="1">
      <alignment vertical="center" wrapText="1"/>
    </xf>
    <xf numFmtId="0" fontId="0" fillId="6" borderId="0" xfId="0" applyFill="1"/>
    <xf numFmtId="0" fontId="15" fillId="5" borderId="0" xfId="0" applyFont="1" applyFill="1"/>
    <xf numFmtId="0" fontId="19" fillId="12" borderId="23" xfId="0" applyFont="1" applyFill="1" applyBorder="1" applyAlignment="1">
      <alignment horizontal="left" vertical="center" wrapText="1"/>
    </xf>
    <xf numFmtId="0" fontId="20" fillId="0" borderId="0" xfId="0" applyFont="1" applyAlignment="1">
      <alignment vertical="top" wrapText="1"/>
    </xf>
    <xf numFmtId="0" fontId="18" fillId="13" borderId="29" xfId="0" applyFont="1" applyFill="1" applyBorder="1" applyAlignment="1">
      <alignment horizontal="left" vertical="center" wrapText="1"/>
    </xf>
    <xf numFmtId="8" fontId="18" fillId="4" borderId="25" xfId="0" applyNumberFormat="1" applyFont="1" applyFill="1" applyBorder="1" applyAlignment="1">
      <alignment horizontal="right" vertical="center" wrapText="1"/>
    </xf>
    <xf numFmtId="0" fontId="18" fillId="4" borderId="25" xfId="0" applyFont="1" applyFill="1" applyBorder="1" applyAlignment="1">
      <alignment vertical="center" wrapText="1"/>
    </xf>
    <xf numFmtId="0" fontId="18" fillId="4" borderId="25" xfId="0" applyFont="1" applyFill="1" applyBorder="1" applyAlignment="1">
      <alignment horizontal="right" vertical="center" wrapText="1"/>
    </xf>
    <xf numFmtId="8" fontId="18" fillId="4" borderId="25" xfId="0" applyNumberFormat="1" applyFont="1" applyFill="1" applyBorder="1" applyAlignment="1">
      <alignment vertical="center" wrapText="1"/>
    </xf>
    <xf numFmtId="8" fontId="18" fillId="13" borderId="25" xfId="0" applyNumberFormat="1" applyFont="1" applyFill="1" applyBorder="1" applyAlignment="1">
      <alignment horizontal="right" vertical="center" wrapText="1"/>
    </xf>
    <xf numFmtId="0" fontId="18" fillId="13" borderId="25" xfId="0" applyFont="1" applyFill="1" applyBorder="1" applyAlignment="1">
      <alignment vertical="center" wrapText="1"/>
    </xf>
    <xf numFmtId="0" fontId="18" fillId="13" borderId="25" xfId="0" applyFont="1" applyFill="1" applyBorder="1" applyAlignment="1">
      <alignment horizontal="right" vertical="center" wrapText="1"/>
    </xf>
    <xf numFmtId="8" fontId="18" fillId="13" borderId="25" xfId="0" applyNumberFormat="1" applyFont="1" applyFill="1" applyBorder="1" applyAlignment="1">
      <alignment vertical="center" wrapText="1"/>
    </xf>
    <xf numFmtId="0" fontId="18" fillId="13" borderId="30" xfId="0" applyFont="1" applyFill="1" applyBorder="1" applyAlignment="1">
      <alignment vertical="center" wrapText="1"/>
    </xf>
    <xf numFmtId="0" fontId="18" fillId="13" borderId="27" xfId="0" applyFont="1" applyFill="1" applyBorder="1" applyAlignment="1">
      <alignment vertical="center" wrapText="1"/>
    </xf>
    <xf numFmtId="0" fontId="18" fillId="4" borderId="29" xfId="0" applyFont="1" applyFill="1" applyBorder="1" applyAlignment="1">
      <alignment vertical="center" wrapText="1"/>
    </xf>
    <xf numFmtId="0" fontId="18" fillId="4" borderId="27" xfId="0" applyFont="1" applyFill="1" applyBorder="1" applyAlignment="1">
      <alignment vertical="center" wrapText="1"/>
    </xf>
    <xf numFmtId="0" fontId="18" fillId="13" borderId="26" xfId="0" applyFont="1" applyFill="1" applyBorder="1" applyAlignment="1">
      <alignment vertical="center" wrapText="1"/>
    </xf>
    <xf numFmtId="8" fontId="18" fillId="13" borderId="22" xfId="0" applyNumberFormat="1" applyFont="1" applyFill="1" applyBorder="1" applyAlignment="1">
      <alignment vertical="center" wrapText="1"/>
    </xf>
    <xf numFmtId="0" fontId="18" fillId="13" borderId="22" xfId="0" applyFont="1" applyFill="1" applyBorder="1" applyAlignment="1">
      <alignment horizontal="right" vertical="center" wrapText="1"/>
    </xf>
    <xf numFmtId="8" fontId="18" fillId="4" borderId="24" xfId="0" applyNumberFormat="1" applyFont="1" applyFill="1" applyBorder="1" applyAlignment="1">
      <alignment vertical="center" wrapText="1"/>
    </xf>
    <xf numFmtId="0" fontId="18" fillId="4" borderId="35" xfId="0" applyFont="1" applyFill="1" applyBorder="1" applyAlignment="1">
      <alignment horizontal="left" vertical="center" wrapText="1"/>
    </xf>
    <xf numFmtId="8" fontId="18" fillId="4" borderId="27" xfId="0" applyNumberFormat="1" applyFont="1" applyFill="1" applyBorder="1" applyAlignment="1">
      <alignment vertical="center" wrapText="1"/>
    </xf>
    <xf numFmtId="0" fontId="18" fillId="4" borderId="30" xfId="0" applyFont="1" applyFill="1" applyBorder="1" applyAlignment="1">
      <alignment vertical="center" wrapText="1"/>
    </xf>
    <xf numFmtId="0" fontId="18" fillId="4" borderId="28" xfId="0" applyFont="1" applyFill="1" applyBorder="1" applyAlignment="1">
      <alignment vertical="center" wrapText="1"/>
    </xf>
    <xf numFmtId="8" fontId="18" fillId="4" borderId="33" xfId="0" applyNumberFormat="1" applyFont="1" applyFill="1" applyBorder="1" applyAlignment="1">
      <alignment vertical="center" wrapText="1"/>
    </xf>
    <xf numFmtId="0" fontId="18" fillId="4" borderId="0" xfId="0" applyFont="1" applyFill="1" applyBorder="1" applyAlignment="1">
      <alignment vertical="center" wrapText="1"/>
    </xf>
    <xf numFmtId="0" fontId="18" fillId="4" borderId="22" xfId="0" applyFont="1" applyFill="1" applyBorder="1" applyAlignment="1">
      <alignment vertical="center" wrapText="1"/>
    </xf>
    <xf numFmtId="8" fontId="18" fillId="13" borderId="24" xfId="0" applyNumberFormat="1" applyFont="1" applyFill="1" applyBorder="1" applyAlignment="1">
      <alignment vertical="center" wrapText="1"/>
    </xf>
    <xf numFmtId="0" fontId="18" fillId="13" borderId="24" xfId="0" applyFont="1" applyFill="1" applyBorder="1" applyAlignment="1">
      <alignment vertical="center" wrapText="1"/>
    </xf>
    <xf numFmtId="0" fontId="18" fillId="13" borderId="35" xfId="0" applyFont="1" applyFill="1" applyBorder="1" applyAlignment="1">
      <alignment horizontal="left" vertical="center" wrapText="1"/>
    </xf>
    <xf numFmtId="168" fontId="18" fillId="13" borderId="35" xfId="0" applyNumberFormat="1" applyFont="1" applyFill="1" applyBorder="1" applyAlignment="1">
      <alignment horizontal="center" vertical="center" shrinkToFit="1"/>
    </xf>
    <xf numFmtId="168" fontId="18" fillId="4" borderId="35" xfId="0" applyNumberFormat="1" applyFont="1" applyFill="1" applyBorder="1" applyAlignment="1">
      <alignment horizontal="center" vertical="center" shrinkToFit="1"/>
    </xf>
    <xf numFmtId="168" fontId="18" fillId="13" borderId="27" xfId="0" applyNumberFormat="1" applyFont="1" applyFill="1" applyBorder="1" applyAlignment="1">
      <alignment horizontal="center" vertical="center" shrinkToFit="1"/>
    </xf>
    <xf numFmtId="168" fontId="18" fillId="4" borderId="27" xfId="0" applyNumberFormat="1" applyFont="1" applyFill="1" applyBorder="1" applyAlignment="1">
      <alignment horizontal="center" vertical="center" shrinkToFit="1"/>
    </xf>
    <xf numFmtId="0" fontId="19" fillId="12" borderId="32" xfId="0" applyFont="1" applyFill="1" applyBorder="1" applyAlignment="1">
      <alignment horizontal="left" vertical="center" wrapText="1"/>
    </xf>
    <xf numFmtId="8" fontId="18" fillId="4" borderId="30" xfId="0" applyNumberFormat="1" applyFont="1" applyFill="1" applyBorder="1" applyAlignment="1">
      <alignment vertical="center" wrapText="1"/>
    </xf>
    <xf numFmtId="0" fontId="0" fillId="0" borderId="0" xfId="0" applyAlignment="1">
      <alignment vertical="center" wrapText="1"/>
    </xf>
    <xf numFmtId="8" fontId="18" fillId="13" borderId="33" xfId="0" applyNumberFormat="1" applyFont="1" applyFill="1" applyBorder="1" applyAlignment="1">
      <alignment vertical="center" wrapText="1"/>
    </xf>
    <xf numFmtId="8" fontId="18" fillId="13" borderId="28" xfId="0" applyNumberFormat="1" applyFont="1" applyFill="1" applyBorder="1" applyAlignment="1">
      <alignment vertical="center" wrapText="1"/>
    </xf>
    <xf numFmtId="0" fontId="18" fillId="7" borderId="29" xfId="0" applyFont="1" applyFill="1" applyBorder="1" applyAlignment="1">
      <alignment horizontal="left" vertical="center" wrapText="1"/>
    </xf>
    <xf numFmtId="8" fontId="18" fillId="7" borderId="30" xfId="0" applyNumberFormat="1" applyFont="1" applyFill="1" applyBorder="1" applyAlignment="1">
      <alignment vertical="center" wrapText="1"/>
    </xf>
    <xf numFmtId="0" fontId="18" fillId="7" borderId="28" xfId="0" applyFont="1" applyFill="1" applyBorder="1" applyAlignment="1">
      <alignment vertical="center" wrapText="1"/>
    </xf>
    <xf numFmtId="0" fontId="18" fillId="7" borderId="0" xfId="0" applyFont="1" applyFill="1" applyBorder="1" applyAlignment="1">
      <alignment vertical="center" wrapText="1"/>
    </xf>
    <xf numFmtId="0" fontId="18" fillId="8" borderId="22" xfId="0" applyFont="1" applyFill="1" applyBorder="1" applyAlignment="1">
      <alignment vertical="center" wrapText="1"/>
    </xf>
    <xf numFmtId="8" fontId="18" fillId="8" borderId="22" xfId="0" applyNumberFormat="1" applyFont="1" applyFill="1" applyBorder="1" applyAlignment="1">
      <alignment vertical="center" wrapText="1"/>
    </xf>
    <xf numFmtId="0" fontId="18" fillId="8" borderId="25" xfId="0" applyFont="1" applyFill="1" applyBorder="1" applyAlignment="1">
      <alignment vertical="center" wrapText="1"/>
    </xf>
    <xf numFmtId="8" fontId="18" fillId="8" borderId="25" xfId="0" applyNumberFormat="1" applyFont="1" applyFill="1" applyBorder="1" applyAlignment="1">
      <alignment vertical="center" wrapText="1"/>
    </xf>
    <xf numFmtId="0" fontId="18" fillId="7" borderId="25" xfId="0" applyFont="1" applyFill="1" applyBorder="1" applyAlignment="1">
      <alignment vertical="center" wrapText="1"/>
    </xf>
    <xf numFmtId="8" fontId="18" fillId="7" borderId="25" xfId="0" applyNumberFormat="1" applyFont="1" applyFill="1" applyBorder="1" applyAlignment="1">
      <alignment vertical="center" wrapText="1"/>
    </xf>
    <xf numFmtId="6" fontId="18" fillId="7" borderId="25" xfId="0" applyNumberFormat="1" applyFont="1" applyFill="1" applyBorder="1" applyAlignment="1">
      <alignment vertical="center" wrapText="1"/>
    </xf>
    <xf numFmtId="8" fontId="18" fillId="8" borderId="33" xfId="0" applyNumberFormat="1" applyFont="1" applyFill="1" applyBorder="1" applyAlignment="1">
      <alignment vertical="center" wrapText="1"/>
    </xf>
    <xf numFmtId="0" fontId="18" fillId="8" borderId="0" xfId="0" applyFont="1" applyFill="1" applyBorder="1" applyAlignment="1">
      <alignment vertical="center" wrapText="1"/>
    </xf>
    <xf numFmtId="8" fontId="18" fillId="7" borderId="22" xfId="0" applyNumberFormat="1" applyFont="1" applyFill="1" applyBorder="1" applyAlignment="1">
      <alignment vertical="center" wrapText="1"/>
    </xf>
    <xf numFmtId="0" fontId="18" fillId="7" borderId="22" xfId="0" applyFont="1" applyFill="1" applyBorder="1" applyAlignment="1">
      <alignment vertical="center" wrapText="1"/>
    </xf>
    <xf numFmtId="8" fontId="18" fillId="8" borderId="28" xfId="0" applyNumberFormat="1" applyFont="1" applyFill="1" applyBorder="1" applyAlignment="1">
      <alignment vertical="center" wrapText="1"/>
    </xf>
    <xf numFmtId="0" fontId="18" fillId="8" borderId="28" xfId="0" applyFont="1" applyFill="1" applyBorder="1" applyAlignment="1">
      <alignment vertical="center" wrapText="1"/>
    </xf>
    <xf numFmtId="164" fontId="11" fillId="3" borderId="3" xfId="2" applyNumberFormat="1" applyFont="1" applyFill="1" applyBorder="1" applyAlignment="1">
      <alignment horizontal="center" vertical="center" wrapText="1"/>
    </xf>
    <xf numFmtId="0" fontId="19" fillId="12" borderId="0" xfId="0" applyFont="1" applyFill="1" applyAlignment="1">
      <alignment horizontal="left" vertical="center" wrapText="1"/>
    </xf>
    <xf numFmtId="8" fontId="18" fillId="13" borderId="27" xfId="0" applyNumberFormat="1" applyFont="1" applyFill="1" applyBorder="1" applyAlignment="1">
      <alignment vertical="center" wrapText="1"/>
    </xf>
    <xf numFmtId="8" fontId="18" fillId="13" borderId="30" xfId="0" applyNumberFormat="1" applyFont="1" applyFill="1" applyBorder="1" applyAlignment="1">
      <alignment vertical="center" wrapText="1"/>
    </xf>
    <xf numFmtId="8" fontId="18" fillId="4" borderId="28" xfId="0" applyNumberFormat="1" applyFont="1" applyFill="1" applyBorder="1" applyAlignment="1">
      <alignment vertical="center" wrapText="1"/>
    </xf>
    <xf numFmtId="8" fontId="18" fillId="13" borderId="25" xfId="0" applyNumberFormat="1" applyFont="1" applyFill="1" applyBorder="1" applyAlignment="1">
      <alignment horizontal="left" vertical="center" wrapText="1"/>
    </xf>
    <xf numFmtId="0" fontId="18" fillId="4" borderId="34" xfId="0" applyFont="1" applyFill="1" applyBorder="1" applyAlignment="1">
      <alignment horizontal="left" vertical="center" wrapText="1"/>
    </xf>
    <xf numFmtId="8" fontId="18" fillId="4" borderId="24" xfId="0" applyNumberFormat="1" applyFont="1" applyFill="1" applyBorder="1" applyAlignment="1">
      <alignment horizontal="left" vertical="center" wrapText="1"/>
    </xf>
    <xf numFmtId="8" fontId="18" fillId="13" borderId="27" xfId="0" applyNumberFormat="1" applyFont="1" applyFill="1" applyBorder="1" applyAlignment="1">
      <alignment horizontal="left" vertical="center" wrapText="1"/>
    </xf>
    <xf numFmtId="8" fontId="18" fillId="4" borderId="27" xfId="0" applyNumberFormat="1" applyFont="1" applyFill="1" applyBorder="1" applyAlignment="1">
      <alignment horizontal="left" vertical="center" wrapText="1"/>
    </xf>
    <xf numFmtId="0" fontId="18" fillId="4" borderId="40" xfId="0" applyFont="1" applyFill="1" applyBorder="1" applyAlignment="1">
      <alignment horizontal="left" vertical="center" wrapText="1"/>
    </xf>
    <xf numFmtId="0" fontId="18" fillId="13" borderId="42" xfId="0" applyFont="1" applyFill="1" applyBorder="1" applyAlignment="1">
      <alignment horizontal="left" vertical="center" wrapText="1"/>
    </xf>
    <xf numFmtId="0" fontId="18" fillId="4" borderId="42" xfId="0" applyFont="1" applyFill="1" applyBorder="1" applyAlignment="1">
      <alignment horizontal="left" vertical="center" wrapText="1"/>
    </xf>
    <xf numFmtId="0" fontId="18" fillId="13" borderId="36" xfId="0" applyFont="1" applyFill="1" applyBorder="1" applyAlignment="1">
      <alignment horizontal="left" vertical="center" wrapText="1"/>
    </xf>
    <xf numFmtId="0" fontId="18" fillId="4" borderId="36" xfId="0" applyFont="1" applyFill="1" applyBorder="1" applyAlignment="1">
      <alignment horizontal="left" vertical="center" wrapText="1"/>
    </xf>
    <xf numFmtId="0" fontId="17" fillId="4" borderId="25" xfId="0" applyFont="1" applyFill="1" applyBorder="1" applyAlignment="1">
      <alignment horizontal="left" vertical="center" wrapText="1"/>
    </xf>
    <xf numFmtId="0" fontId="18" fillId="4" borderId="25" xfId="0" applyFont="1" applyFill="1" applyBorder="1" applyAlignment="1">
      <alignment horizontal="left" vertical="center" wrapText="1"/>
    </xf>
    <xf numFmtId="0" fontId="18" fillId="13" borderId="25" xfId="0" applyFont="1" applyFill="1" applyBorder="1" applyAlignment="1">
      <alignment horizontal="left" vertical="center" wrapText="1"/>
    </xf>
    <xf numFmtId="0" fontId="18" fillId="13" borderId="27"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13" borderId="31" xfId="0" applyFont="1" applyFill="1" applyBorder="1" applyAlignment="1">
      <alignment horizontal="left" vertical="center" wrapText="1"/>
    </xf>
    <xf numFmtId="0" fontId="18" fillId="13" borderId="23" xfId="0" applyFont="1" applyFill="1" applyBorder="1" applyAlignment="1">
      <alignment horizontal="left" vertical="center" wrapText="1"/>
    </xf>
    <xf numFmtId="0" fontId="18" fillId="13" borderId="29" xfId="0" applyFont="1" applyFill="1" applyBorder="1" applyAlignment="1">
      <alignment horizontal="left" vertical="center" wrapText="1"/>
    </xf>
    <xf numFmtId="0" fontId="18" fillId="13" borderId="22" xfId="0" applyFont="1" applyFill="1" applyBorder="1" applyAlignment="1">
      <alignment horizontal="left" vertical="center" wrapText="1"/>
    </xf>
    <xf numFmtId="0" fontId="18" fillId="4" borderId="30" xfId="0" applyFont="1" applyFill="1" applyBorder="1" applyAlignment="1">
      <alignment horizontal="left" vertical="center" wrapText="1"/>
    </xf>
    <xf numFmtId="0" fontId="19" fillId="12" borderId="33" xfId="0" applyFont="1" applyFill="1" applyBorder="1" applyAlignment="1">
      <alignment horizontal="left" vertical="center" wrapText="1"/>
    </xf>
    <xf numFmtId="0" fontId="19" fillId="12" borderId="31" xfId="0" applyFont="1" applyFill="1" applyBorder="1" applyAlignment="1">
      <alignment horizontal="left" vertical="center" wrapText="1"/>
    </xf>
    <xf numFmtId="0" fontId="18" fillId="7" borderId="31" xfId="0" applyFont="1" applyFill="1" applyBorder="1" applyAlignment="1">
      <alignment horizontal="left" vertical="center" wrapText="1"/>
    </xf>
    <xf numFmtId="0" fontId="18" fillId="8" borderId="31" xfId="0" applyFont="1" applyFill="1" applyBorder="1" applyAlignment="1">
      <alignment horizontal="left" vertical="center" wrapText="1"/>
    </xf>
    <xf numFmtId="0" fontId="18" fillId="4" borderId="26" xfId="0" applyFont="1" applyFill="1" applyBorder="1" applyAlignment="1">
      <alignment horizontal="left" vertical="center" wrapText="1"/>
    </xf>
    <xf numFmtId="0" fontId="18" fillId="13" borderId="26" xfId="0" applyFont="1" applyFill="1" applyBorder="1" applyAlignment="1">
      <alignment horizontal="left" vertical="center" wrapText="1"/>
    </xf>
    <xf numFmtId="2" fontId="4" fillId="10" borderId="27" xfId="0" applyNumberFormat="1" applyFont="1" applyFill="1" applyBorder="1" applyAlignment="1">
      <alignment vertical="center" shrinkToFit="1"/>
    </xf>
    <xf numFmtId="2" fontId="4" fillId="10" borderId="27" xfId="0" applyNumberFormat="1" applyFont="1" applyFill="1" applyBorder="1" applyAlignment="1">
      <alignment horizontal="center" vertical="center" shrinkToFit="1"/>
    </xf>
    <xf numFmtId="2" fontId="4" fillId="11" borderId="27" xfId="0" applyNumberFormat="1" applyFont="1" applyFill="1" applyBorder="1" applyAlignment="1">
      <alignment vertical="center" shrinkToFit="1"/>
    </xf>
    <xf numFmtId="2" fontId="4" fillId="11" borderId="27" xfId="0" applyNumberFormat="1" applyFont="1" applyFill="1" applyBorder="1" applyAlignment="1">
      <alignment horizontal="center" vertical="center" shrinkToFit="1"/>
    </xf>
    <xf numFmtId="2" fontId="4" fillId="11" borderId="30" xfId="0" applyNumberFormat="1" applyFont="1" applyFill="1" applyBorder="1" applyAlignment="1">
      <alignment vertical="center" shrinkToFit="1"/>
    </xf>
    <xf numFmtId="2" fontId="4" fillId="11" borderId="30" xfId="0" applyNumberFormat="1" applyFont="1" applyFill="1" applyBorder="1" applyAlignment="1">
      <alignment horizontal="center" vertical="center" shrinkToFit="1"/>
    </xf>
    <xf numFmtId="0" fontId="17" fillId="13" borderId="22" xfId="0" applyFont="1" applyFill="1" applyBorder="1" applyAlignment="1">
      <alignment horizontal="left" vertical="center" wrapText="1"/>
    </xf>
    <xf numFmtId="0" fontId="17" fillId="13" borderId="25" xfId="0" applyFont="1" applyFill="1" applyBorder="1" applyAlignment="1">
      <alignment vertical="center" wrapText="1"/>
    </xf>
    <xf numFmtId="168" fontId="18" fillId="13" borderId="36" xfId="0" applyNumberFormat="1" applyFont="1" applyFill="1" applyBorder="1" applyAlignment="1">
      <alignment vertical="center" shrinkToFit="1"/>
    </xf>
    <xf numFmtId="168" fontId="18" fillId="4" borderId="36" xfId="0" applyNumberFormat="1" applyFont="1" applyFill="1" applyBorder="1" applyAlignment="1">
      <alignment vertical="center" shrinkToFit="1"/>
    </xf>
    <xf numFmtId="164" fontId="18" fillId="13" borderId="36" xfId="0" applyNumberFormat="1" applyFont="1" applyFill="1" applyBorder="1" applyAlignment="1">
      <alignment vertical="center" shrinkToFit="1"/>
    </xf>
    <xf numFmtId="164" fontId="18" fillId="4" borderId="36" xfId="0" applyNumberFormat="1" applyFont="1" applyFill="1" applyBorder="1" applyAlignment="1">
      <alignment vertical="center" shrinkToFit="1"/>
    </xf>
    <xf numFmtId="0" fontId="17" fillId="4" borderId="28" xfId="0" applyFont="1" applyFill="1" applyBorder="1" applyAlignment="1">
      <alignment horizontal="left" vertical="center" wrapText="1"/>
    </xf>
    <xf numFmtId="8" fontId="18" fillId="13" borderId="22" xfId="0" applyNumberFormat="1" applyFont="1" applyFill="1" applyBorder="1" applyAlignment="1">
      <alignment horizontal="right" vertical="center" wrapText="1"/>
    </xf>
    <xf numFmtId="0" fontId="18" fillId="4" borderId="24" xfId="0" applyFont="1" applyFill="1" applyBorder="1" applyAlignment="1">
      <alignment vertical="center" wrapText="1"/>
    </xf>
    <xf numFmtId="8" fontId="18" fillId="4" borderId="22" xfId="0" applyNumberFormat="1" applyFont="1" applyFill="1" applyBorder="1" applyAlignment="1">
      <alignment vertical="center" wrapText="1"/>
    </xf>
    <xf numFmtId="164" fontId="18" fillId="4" borderId="22" xfId="0" applyNumberFormat="1" applyFont="1" applyFill="1" applyBorder="1" applyAlignment="1">
      <alignment horizontal="left" vertical="center" shrinkToFit="1"/>
    </xf>
    <xf numFmtId="0" fontId="19" fillId="12" borderId="34" xfId="0" applyFont="1" applyFill="1" applyBorder="1" applyAlignment="1">
      <alignment horizontal="left" vertical="center" wrapText="1"/>
    </xf>
    <xf numFmtId="0" fontId="19" fillId="12" borderId="24" xfId="0" applyFont="1" applyFill="1" applyBorder="1" applyAlignment="1">
      <alignment horizontal="left" vertical="center" wrapText="1"/>
    </xf>
    <xf numFmtId="10" fontId="18" fillId="4" borderId="28" xfId="0" applyNumberFormat="1" applyFont="1" applyFill="1" applyBorder="1" applyAlignment="1">
      <alignment vertical="center" wrapText="1"/>
    </xf>
    <xf numFmtId="0" fontId="22" fillId="0" borderId="0" xfId="0" applyFont="1" applyAlignment="1">
      <alignment vertical="center"/>
    </xf>
    <xf numFmtId="10" fontId="18" fillId="13" borderId="25" xfId="0" applyNumberFormat="1" applyFont="1" applyFill="1" applyBorder="1" applyAlignment="1">
      <alignment vertical="center" wrapText="1"/>
    </xf>
    <xf numFmtId="10" fontId="18" fillId="13" borderId="22" xfId="0" applyNumberFormat="1" applyFont="1" applyFill="1" applyBorder="1" applyAlignment="1">
      <alignment vertical="center" wrapText="1"/>
    </xf>
    <xf numFmtId="10" fontId="18" fillId="7" borderId="28" xfId="0" applyNumberFormat="1" applyFont="1" applyFill="1" applyBorder="1" applyAlignment="1">
      <alignment vertical="center" wrapText="1"/>
    </xf>
    <xf numFmtId="0" fontId="23" fillId="8" borderId="41" xfId="0" applyFont="1" applyFill="1" applyBorder="1" applyAlignment="1">
      <alignment vertical="center" wrapText="1"/>
    </xf>
    <xf numFmtId="10" fontId="23" fillId="8" borderId="41" xfId="0" applyNumberFormat="1" applyFont="1" applyFill="1" applyBorder="1" applyAlignment="1">
      <alignment vertical="center" wrapText="1"/>
    </xf>
    <xf numFmtId="0" fontId="10" fillId="6" borderId="15" xfId="2" applyFont="1" applyFill="1" applyBorder="1" applyAlignment="1">
      <alignment horizontal="center" vertical="center" wrapText="1"/>
    </xf>
    <xf numFmtId="0" fontId="10" fillId="6" borderId="0" xfId="2" applyFont="1" applyFill="1" applyBorder="1" applyAlignment="1">
      <alignment horizontal="center" vertical="center" wrapText="1"/>
    </xf>
    <xf numFmtId="0" fontId="7" fillId="10" borderId="25" xfId="0" applyFont="1" applyFill="1" applyBorder="1" applyAlignment="1">
      <alignment horizontal="left" vertical="top" wrapText="1"/>
    </xf>
    <xf numFmtId="0" fontId="12" fillId="2" borderId="1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8" fillId="0" borderId="0" xfId="2" applyFont="1" applyFill="1" applyBorder="1" applyAlignment="1">
      <alignment horizontal="left" vertical="top"/>
    </xf>
    <xf numFmtId="2" fontId="13" fillId="7" borderId="4" xfId="2" applyNumberFormat="1" applyFont="1" applyFill="1" applyBorder="1" applyAlignment="1">
      <alignment horizontal="left" vertical="top" wrapText="1"/>
    </xf>
    <xf numFmtId="2" fontId="13" fillId="7" borderId="6" xfId="2" applyNumberFormat="1" applyFont="1" applyFill="1" applyBorder="1" applyAlignment="1">
      <alignment horizontal="left" vertical="top" wrapText="1"/>
    </xf>
    <xf numFmtId="2" fontId="13" fillId="7" borderId="9" xfId="2" applyNumberFormat="1" applyFont="1" applyFill="1" applyBorder="1" applyAlignment="1">
      <alignment horizontal="left" vertical="top" wrapText="1"/>
    </xf>
    <xf numFmtId="2" fontId="11" fillId="8" borderId="5" xfId="2" applyNumberFormat="1" applyFont="1" applyFill="1" applyBorder="1" applyAlignment="1">
      <alignment horizontal="left" vertical="top" wrapText="1"/>
    </xf>
    <xf numFmtId="0" fontId="14" fillId="8" borderId="7" xfId="2" applyFont="1" applyFill="1" applyBorder="1" applyAlignment="1">
      <alignment horizontal="left" vertical="top" wrapText="1"/>
    </xf>
    <xf numFmtId="0" fontId="14" fillId="8" borderId="8" xfId="2" applyFont="1" applyFill="1" applyBorder="1" applyAlignment="1">
      <alignment horizontal="left" vertical="top" wrapText="1"/>
    </xf>
    <xf numFmtId="2" fontId="11" fillId="3" borderId="5" xfId="2" applyNumberFormat="1" applyFont="1" applyFill="1" applyBorder="1" applyAlignment="1">
      <alignment horizontal="left" vertical="top" wrapText="1"/>
    </xf>
    <xf numFmtId="0" fontId="14" fillId="0" borderId="7" xfId="2" applyFont="1" applyBorder="1" applyAlignment="1">
      <alignment horizontal="left" vertical="top" wrapText="1"/>
    </xf>
    <xf numFmtId="0" fontId="14" fillId="0" borderId="8" xfId="2" applyFont="1" applyBorder="1" applyAlignment="1">
      <alignment horizontal="left" vertical="top" wrapText="1"/>
    </xf>
    <xf numFmtId="2" fontId="13" fillId="8" borderId="4" xfId="2" applyNumberFormat="1" applyFont="1" applyFill="1" applyBorder="1" applyAlignment="1">
      <alignment horizontal="left" vertical="top" wrapText="1"/>
    </xf>
    <xf numFmtId="2" fontId="13" fillId="8" borderId="6" xfId="2" applyNumberFormat="1" applyFont="1" applyFill="1" applyBorder="1" applyAlignment="1">
      <alignment horizontal="left" vertical="top" wrapText="1"/>
    </xf>
    <xf numFmtId="2" fontId="13" fillId="8" borderId="9" xfId="2" applyNumberFormat="1" applyFont="1" applyFill="1" applyBorder="1" applyAlignment="1">
      <alignment horizontal="left" vertical="top" wrapText="1"/>
    </xf>
    <xf numFmtId="2" fontId="11" fillId="3" borderId="7" xfId="2" applyNumberFormat="1" applyFont="1" applyFill="1" applyBorder="1" applyAlignment="1">
      <alignment horizontal="left" vertical="top" wrapText="1"/>
    </xf>
    <xf numFmtId="2" fontId="11" fillId="3" borderId="12" xfId="2" applyNumberFormat="1" applyFont="1" applyFill="1" applyBorder="1" applyAlignment="1">
      <alignment horizontal="left" vertical="top" wrapText="1"/>
    </xf>
    <xf numFmtId="2" fontId="11" fillId="8" borderId="10" xfId="2" applyNumberFormat="1" applyFont="1" applyFill="1" applyBorder="1" applyAlignment="1">
      <alignment horizontal="left" vertical="top" wrapText="1"/>
    </xf>
    <xf numFmtId="2" fontId="11" fillId="8" borderId="12" xfId="2" applyNumberFormat="1" applyFont="1" applyFill="1" applyBorder="1" applyAlignment="1">
      <alignment horizontal="left" vertical="top" wrapText="1"/>
    </xf>
    <xf numFmtId="2" fontId="11" fillId="3" borderId="8" xfId="2" applyNumberFormat="1" applyFont="1" applyFill="1" applyBorder="1" applyAlignment="1">
      <alignment horizontal="left" vertical="top" wrapText="1"/>
    </xf>
    <xf numFmtId="2" fontId="13" fillId="3" borderId="4" xfId="2" applyNumberFormat="1" applyFont="1" applyFill="1" applyBorder="1" applyAlignment="1">
      <alignment horizontal="left" vertical="top" wrapText="1"/>
    </xf>
    <xf numFmtId="0" fontId="14" fillId="0" borderId="6" xfId="2" applyFont="1" applyBorder="1" applyAlignment="1">
      <alignment horizontal="left" vertical="top" wrapText="1"/>
    </xf>
    <xf numFmtId="0" fontId="14" fillId="0" borderId="9" xfId="2" applyFont="1" applyBorder="1" applyAlignment="1">
      <alignment horizontal="left" vertical="top" wrapText="1"/>
    </xf>
    <xf numFmtId="0" fontId="14" fillId="8" borderId="6" xfId="2" applyFont="1" applyFill="1" applyBorder="1" applyAlignment="1">
      <alignment horizontal="left" vertical="top" wrapText="1"/>
    </xf>
    <xf numFmtId="0" fontId="14" fillId="8" borderId="9" xfId="2" applyFont="1" applyFill="1" applyBorder="1" applyAlignment="1">
      <alignment horizontal="left" vertical="top" wrapText="1"/>
    </xf>
    <xf numFmtId="2" fontId="11" fillId="8" borderId="8" xfId="2" applyNumberFormat="1" applyFont="1" applyFill="1" applyBorder="1" applyAlignment="1">
      <alignment horizontal="left" vertical="top" wrapText="1"/>
    </xf>
    <xf numFmtId="0" fontId="18" fillId="13" borderId="27" xfId="0" applyFont="1" applyFill="1" applyBorder="1" applyAlignment="1">
      <alignment horizontal="left" vertical="center" wrapText="1"/>
    </xf>
    <xf numFmtId="0" fontId="18" fillId="13" borderId="25" xfId="0" applyFont="1" applyFill="1" applyBorder="1" applyAlignment="1">
      <alignment horizontal="left" vertical="center" wrapText="1"/>
    </xf>
    <xf numFmtId="0" fontId="18" fillId="4" borderId="28" xfId="0" applyFont="1" applyFill="1" applyBorder="1" applyAlignment="1">
      <alignment horizontal="right" vertical="center" wrapText="1"/>
    </xf>
    <xf numFmtId="0" fontId="18" fillId="13" borderId="25" xfId="0" applyFont="1" applyFill="1" applyBorder="1" applyAlignment="1">
      <alignment horizontal="center" vertical="center" wrapText="1"/>
    </xf>
    <xf numFmtId="0" fontId="20" fillId="0" borderId="40" xfId="0" applyFont="1" applyBorder="1" applyAlignment="1">
      <alignment horizontal="left" vertical="center" wrapText="1"/>
    </xf>
    <xf numFmtId="0" fontId="20" fillId="0" borderId="0" xfId="0" applyFont="1" applyAlignment="1">
      <alignment horizontal="left" vertical="center" wrapText="1"/>
    </xf>
    <xf numFmtId="0" fontId="18" fillId="13" borderId="36" xfId="0" applyFont="1" applyFill="1" applyBorder="1" applyAlignment="1">
      <alignment horizontal="left" vertical="center" wrapText="1"/>
    </xf>
    <xf numFmtId="0" fontId="18" fillId="4" borderId="36" xfId="0" applyFont="1" applyFill="1" applyBorder="1" applyAlignment="1">
      <alignment horizontal="left" vertical="center" wrapText="1"/>
    </xf>
    <xf numFmtId="0" fontId="18" fillId="4" borderId="37" xfId="0" applyFont="1" applyFill="1" applyBorder="1" applyAlignment="1">
      <alignment horizontal="left" vertical="center" wrapText="1"/>
    </xf>
    <xf numFmtId="0" fontId="18" fillId="4" borderId="38" xfId="0" applyFont="1" applyFill="1" applyBorder="1" applyAlignment="1">
      <alignment horizontal="left" vertical="center" wrapText="1"/>
    </xf>
    <xf numFmtId="0" fontId="18" fillId="4" borderId="39" xfId="0" applyFont="1" applyFill="1" applyBorder="1" applyAlignment="1">
      <alignment horizontal="left" vertical="center" wrapText="1"/>
    </xf>
    <xf numFmtId="0" fontId="18" fillId="13" borderId="22" xfId="0" applyFont="1" applyFill="1" applyBorder="1" applyAlignment="1">
      <alignment horizontal="center" vertical="center" wrapText="1"/>
    </xf>
    <xf numFmtId="0" fontId="18" fillId="4" borderId="25" xfId="0" applyFont="1" applyFill="1" applyBorder="1" applyAlignment="1">
      <alignment horizontal="center" vertical="center" wrapText="1"/>
    </xf>
    <xf numFmtId="168" fontId="18" fillId="13" borderId="36" xfId="0" applyNumberFormat="1" applyFont="1" applyFill="1" applyBorder="1" applyAlignment="1">
      <alignment horizontal="center" vertical="center" shrinkToFit="1"/>
    </xf>
    <xf numFmtId="168" fontId="18" fillId="4" borderId="36" xfId="0" applyNumberFormat="1" applyFont="1" applyFill="1" applyBorder="1" applyAlignment="1">
      <alignment horizontal="center" vertical="center" shrinkToFit="1"/>
    </xf>
    <xf numFmtId="0" fontId="18" fillId="4" borderId="30" xfId="0" applyFont="1" applyFill="1" applyBorder="1" applyAlignment="1">
      <alignment horizontal="left" vertical="center" wrapText="1"/>
    </xf>
    <xf numFmtId="0" fontId="18" fillId="4" borderId="28" xfId="0" applyFont="1" applyFill="1" applyBorder="1" applyAlignment="1">
      <alignment horizontal="left" vertical="center" wrapText="1"/>
    </xf>
    <xf numFmtId="168" fontId="18" fillId="13" borderId="36" xfId="0" applyNumberFormat="1" applyFont="1" applyFill="1" applyBorder="1" applyAlignment="1">
      <alignment horizontal="right" vertical="center" shrinkToFit="1"/>
    </xf>
    <xf numFmtId="0" fontId="18" fillId="4" borderId="27" xfId="0" applyFont="1" applyFill="1" applyBorder="1" applyAlignment="1">
      <alignment horizontal="left" vertical="center" wrapText="1"/>
    </xf>
    <xf numFmtId="0" fontId="18" fillId="4" borderId="25" xfId="0" applyFont="1" applyFill="1" applyBorder="1" applyAlignment="1">
      <alignment horizontal="left" vertical="center" wrapText="1"/>
    </xf>
    <xf numFmtId="0" fontId="17" fillId="4" borderId="25" xfId="0" applyFont="1" applyFill="1" applyBorder="1" applyAlignment="1">
      <alignment horizontal="left" vertical="center" wrapText="1"/>
    </xf>
    <xf numFmtId="0" fontId="18" fillId="4" borderId="33"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13" borderId="24" xfId="0" applyFont="1" applyFill="1" applyBorder="1" applyAlignment="1">
      <alignment horizontal="left" vertical="center" wrapText="1"/>
    </xf>
    <xf numFmtId="0" fontId="18" fillId="13" borderId="22" xfId="0" applyFont="1" applyFill="1" applyBorder="1" applyAlignment="1">
      <alignment horizontal="left" vertical="center" wrapText="1"/>
    </xf>
    <xf numFmtId="0" fontId="17" fillId="13" borderId="22" xfId="0" applyFont="1" applyFill="1" applyBorder="1" applyAlignment="1">
      <alignment horizontal="left" vertical="center" wrapText="1"/>
    </xf>
    <xf numFmtId="0" fontId="19" fillId="12" borderId="33" xfId="0" applyFont="1" applyFill="1" applyBorder="1" applyAlignment="1">
      <alignment horizontal="left" vertical="center" wrapText="1"/>
    </xf>
    <xf numFmtId="0" fontId="19" fillId="12" borderId="0" xfId="0" applyFont="1" applyFill="1" applyBorder="1" applyAlignment="1">
      <alignment horizontal="left" vertical="center" wrapText="1"/>
    </xf>
    <xf numFmtId="0" fontId="19" fillId="12" borderId="31" xfId="0" applyFont="1" applyFill="1" applyBorder="1" applyAlignment="1">
      <alignment horizontal="left" vertical="center" wrapText="1"/>
    </xf>
    <xf numFmtId="0" fontId="20" fillId="0" borderId="28" xfId="0" applyFont="1" applyBorder="1" applyAlignment="1">
      <alignment horizontal="left" vertical="center" wrapText="1"/>
    </xf>
    <xf numFmtId="0" fontId="18" fillId="13" borderId="30" xfId="0" applyFont="1" applyFill="1" applyBorder="1" applyAlignment="1">
      <alignment horizontal="left" vertical="center" wrapText="1"/>
    </xf>
    <xf numFmtId="0" fontId="18" fillId="13" borderId="28" xfId="0" applyFont="1" applyFill="1" applyBorder="1" applyAlignment="1">
      <alignment horizontal="left" vertical="center" wrapText="1"/>
    </xf>
    <xf numFmtId="0" fontId="18" fillId="4" borderId="22" xfId="0" applyFont="1" applyFill="1" applyBorder="1" applyAlignment="1">
      <alignment horizontal="right" vertical="center" wrapText="1"/>
    </xf>
    <xf numFmtId="0" fontId="19" fillId="12" borderId="24" xfId="0" applyFont="1" applyFill="1" applyBorder="1" applyAlignment="1">
      <alignment horizontal="left" vertical="center" wrapText="1"/>
    </xf>
    <xf numFmtId="0" fontId="19" fillId="12" borderId="23" xfId="0" applyFont="1" applyFill="1" applyBorder="1" applyAlignment="1">
      <alignment horizontal="left" vertical="center" wrapText="1"/>
    </xf>
    <xf numFmtId="0" fontId="19" fillId="12" borderId="22"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18" fillId="13" borderId="31" xfId="0" applyFont="1" applyFill="1" applyBorder="1" applyAlignment="1">
      <alignment horizontal="left" vertical="center" wrapText="1"/>
    </xf>
    <xf numFmtId="0" fontId="18" fillId="13" borderId="23" xfId="0" applyFont="1" applyFill="1" applyBorder="1" applyAlignment="1">
      <alignment horizontal="left" vertical="center" wrapText="1"/>
    </xf>
    <xf numFmtId="0" fontId="18" fillId="13" borderId="29" xfId="0" applyFont="1" applyFill="1" applyBorder="1" applyAlignment="1">
      <alignment horizontal="left" vertical="center" wrapText="1"/>
    </xf>
    <xf numFmtId="0" fontId="18" fillId="14" borderId="29" xfId="0" applyFont="1" applyFill="1" applyBorder="1" applyAlignment="1">
      <alignment horizontal="left" vertical="center" wrapText="1"/>
    </xf>
    <xf numFmtId="0" fontId="18" fillId="14" borderId="31" xfId="0" applyFont="1" applyFill="1" applyBorder="1" applyAlignment="1">
      <alignment horizontal="left" vertical="center" wrapText="1"/>
    </xf>
    <xf numFmtId="0" fontId="18" fillId="13" borderId="24"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8" fillId="13" borderId="33" xfId="0" applyFont="1" applyFill="1" applyBorder="1" applyAlignment="1">
      <alignment horizontal="left" vertical="center" wrapText="1"/>
    </xf>
    <xf numFmtId="0" fontId="18" fillId="13" borderId="0" xfId="0" applyFont="1" applyFill="1" applyBorder="1" applyAlignment="1">
      <alignment horizontal="left" vertical="center" wrapText="1"/>
    </xf>
    <xf numFmtId="0" fontId="19" fillId="12" borderId="24" xfId="0" applyFont="1" applyFill="1" applyBorder="1" applyAlignment="1">
      <alignment horizontal="center" vertical="center" wrapText="1"/>
    </xf>
    <xf numFmtId="0" fontId="19" fillId="12" borderId="23" xfId="0" applyFont="1" applyFill="1" applyBorder="1" applyAlignment="1">
      <alignment horizontal="center" vertical="center" wrapText="1"/>
    </xf>
    <xf numFmtId="0" fontId="19" fillId="12" borderId="22" xfId="0" applyFont="1" applyFill="1" applyBorder="1" applyAlignment="1">
      <alignment horizontal="center" vertical="center" wrapText="1"/>
    </xf>
    <xf numFmtId="0" fontId="18" fillId="4" borderId="25" xfId="0" applyFont="1" applyFill="1" applyBorder="1" applyAlignment="1">
      <alignment horizontal="right" vertical="center" wrapText="1"/>
    </xf>
    <xf numFmtId="0" fontId="21" fillId="4" borderId="32" xfId="0" applyFont="1" applyFill="1" applyBorder="1" applyAlignment="1">
      <alignment horizontal="left" vertical="center" wrapText="1"/>
    </xf>
    <xf numFmtId="0" fontId="21" fillId="4" borderId="34" xfId="0" applyFont="1" applyFill="1" applyBorder="1" applyAlignment="1">
      <alignment horizontal="left" vertical="center" wrapText="1"/>
    </xf>
    <xf numFmtId="0" fontId="18" fillId="13" borderId="32" xfId="0" applyFont="1" applyFill="1" applyBorder="1" applyAlignment="1">
      <alignment horizontal="left" vertical="center" wrapText="1"/>
    </xf>
    <xf numFmtId="0" fontId="18" fillId="13" borderId="34" xfId="0" applyFont="1" applyFill="1" applyBorder="1" applyAlignment="1">
      <alignment horizontal="left" vertical="center" wrapText="1"/>
    </xf>
    <xf numFmtId="0" fontId="18" fillId="4" borderId="32"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7" borderId="33"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8" borderId="0"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18" fillId="8" borderId="42" xfId="0" applyFont="1" applyFill="1" applyBorder="1" applyAlignment="1">
      <alignment horizontal="center" vertical="center" wrapText="1"/>
    </xf>
    <xf numFmtId="0" fontId="18" fillId="7" borderId="42" xfId="0" applyFont="1" applyFill="1" applyBorder="1" applyAlignment="1">
      <alignment horizontal="center" vertical="center" wrapText="1"/>
    </xf>
    <xf numFmtId="0" fontId="18" fillId="7" borderId="24" xfId="0" applyFont="1" applyFill="1" applyBorder="1" applyAlignment="1">
      <alignment horizontal="left" vertical="center" wrapText="1"/>
    </xf>
    <xf numFmtId="0" fontId="18" fillId="7" borderId="22" xfId="0" applyFont="1" applyFill="1" applyBorder="1" applyAlignment="1">
      <alignment horizontal="left" vertical="center" wrapText="1"/>
    </xf>
    <xf numFmtId="0" fontId="18" fillId="8" borderId="27" xfId="0" applyFont="1" applyFill="1" applyBorder="1" applyAlignment="1">
      <alignment horizontal="left" vertical="center" wrapText="1"/>
    </xf>
    <xf numFmtId="0" fontId="0" fillId="8" borderId="25" xfId="0" applyFill="1" applyBorder="1" applyAlignment="1">
      <alignment horizontal="left" vertical="center" wrapText="1"/>
    </xf>
    <xf numFmtId="0" fontId="18" fillId="7" borderId="27" xfId="0" applyFont="1" applyFill="1" applyBorder="1" applyAlignment="1">
      <alignment horizontal="left" vertical="center" wrapText="1"/>
    </xf>
    <xf numFmtId="0" fontId="0" fillId="7" borderId="25" xfId="0" applyFill="1" applyBorder="1" applyAlignment="1">
      <alignment horizontal="left" vertical="center" wrapText="1"/>
    </xf>
    <xf numFmtId="0" fontId="18" fillId="7" borderId="31" xfId="0" applyFont="1" applyFill="1" applyBorder="1" applyAlignment="1">
      <alignment horizontal="left" vertical="center" wrapText="1"/>
    </xf>
    <xf numFmtId="0" fontId="18" fillId="7" borderId="23" xfId="0" applyFont="1" applyFill="1" applyBorder="1" applyAlignment="1">
      <alignment horizontal="left" vertical="center" wrapText="1"/>
    </xf>
    <xf numFmtId="0" fontId="18" fillId="8" borderId="29" xfId="0" applyFont="1" applyFill="1" applyBorder="1" applyAlignment="1">
      <alignment horizontal="left" vertical="center" wrapText="1"/>
    </xf>
    <xf numFmtId="0" fontId="18" fillId="8" borderId="31" xfId="0" applyFont="1" applyFill="1" applyBorder="1" applyAlignment="1">
      <alignment horizontal="left" vertical="center" wrapText="1"/>
    </xf>
    <xf numFmtId="0" fontId="18" fillId="8" borderId="23" xfId="0" applyFont="1" applyFill="1" applyBorder="1" applyAlignment="1">
      <alignment horizontal="left" vertical="center" wrapText="1"/>
    </xf>
    <xf numFmtId="0" fontId="18" fillId="8" borderId="25" xfId="0" applyFont="1" applyFill="1" applyBorder="1" applyAlignment="1">
      <alignment horizontal="left" vertical="center" wrapText="1"/>
    </xf>
    <xf numFmtId="0" fontId="18" fillId="8" borderId="22"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8" borderId="25" xfId="0" applyFont="1" applyFill="1" applyBorder="1" applyAlignment="1">
      <alignment horizontal="center" vertical="center" wrapText="1"/>
    </xf>
    <xf numFmtId="0" fontId="18" fillId="8" borderId="24" xfId="0" applyFont="1" applyFill="1" applyBorder="1" applyAlignment="1">
      <alignment horizontal="left" vertical="center" wrapText="1"/>
    </xf>
    <xf numFmtId="0" fontId="18" fillId="8" borderId="22" xfId="0" applyFont="1" applyFill="1" applyBorder="1" applyAlignment="1">
      <alignment horizontal="left" vertical="center" wrapText="1"/>
    </xf>
    <xf numFmtId="0" fontId="18" fillId="7" borderId="25" xfId="0" applyFont="1" applyFill="1" applyBorder="1" applyAlignment="1">
      <alignment horizontal="left" vertical="center" wrapText="1"/>
    </xf>
    <xf numFmtId="0" fontId="18" fillId="8" borderId="41" xfId="0" applyFont="1" applyFill="1" applyBorder="1" applyAlignment="1">
      <alignment horizontal="left" vertical="center" wrapText="1"/>
    </xf>
    <xf numFmtId="0" fontId="18" fillId="8" borderId="33" xfId="0" applyFont="1" applyFill="1" applyBorder="1" applyAlignment="1">
      <alignment horizontal="left" vertical="center" wrapText="1"/>
    </xf>
    <xf numFmtId="0" fontId="18" fillId="8" borderId="0" xfId="0" applyFont="1" applyFill="1" applyBorder="1" applyAlignment="1">
      <alignment horizontal="left" vertical="center" wrapText="1"/>
    </xf>
    <xf numFmtId="0" fontId="18" fillId="7" borderId="41" xfId="0" applyFont="1" applyFill="1" applyBorder="1" applyAlignment="1">
      <alignment horizontal="left" vertical="center" wrapText="1"/>
    </xf>
    <xf numFmtId="0" fontId="0" fillId="8" borderId="22" xfId="0" applyFill="1" applyBorder="1" applyAlignment="1">
      <alignment horizontal="left" vertical="center" wrapText="1"/>
    </xf>
    <xf numFmtId="0" fontId="18" fillId="8" borderId="30" xfId="0" applyFont="1" applyFill="1" applyBorder="1" applyAlignment="1">
      <alignment horizontal="left" vertical="center" wrapText="1"/>
    </xf>
    <xf numFmtId="0" fontId="0" fillId="8" borderId="28" xfId="0" applyFill="1" applyBorder="1" applyAlignment="1">
      <alignment horizontal="left" vertical="center" wrapText="1"/>
    </xf>
    <xf numFmtId="0" fontId="18" fillId="7" borderId="28" xfId="0" applyFont="1" applyFill="1" applyBorder="1" applyAlignment="1">
      <alignment horizontal="center" vertical="center" wrapText="1"/>
    </xf>
    <xf numFmtId="2" fontId="13" fillId="8" borderId="5" xfId="2" applyNumberFormat="1" applyFont="1" applyFill="1" applyBorder="1" applyAlignment="1">
      <alignment horizontal="left" vertical="top" wrapText="1"/>
    </xf>
    <xf numFmtId="2" fontId="13" fillId="8" borderId="8" xfId="2" applyNumberFormat="1" applyFont="1" applyFill="1" applyBorder="1" applyAlignment="1">
      <alignment horizontal="left" vertical="top" wrapText="1"/>
    </xf>
    <xf numFmtId="2" fontId="13" fillId="3" borderId="5" xfId="2" applyNumberFormat="1" applyFont="1" applyFill="1" applyBorder="1" applyAlignment="1">
      <alignment horizontal="left" vertical="top" wrapText="1"/>
    </xf>
    <xf numFmtId="2" fontId="13" fillId="3" borderId="7" xfId="2" applyNumberFormat="1" applyFont="1" applyFill="1" applyBorder="1" applyAlignment="1">
      <alignment horizontal="left" vertical="top" wrapText="1"/>
    </xf>
    <xf numFmtId="2" fontId="13" fillId="3" borderId="8" xfId="2" applyNumberFormat="1" applyFont="1" applyFill="1" applyBorder="1" applyAlignment="1">
      <alignment horizontal="left" vertical="top" wrapText="1"/>
    </xf>
    <xf numFmtId="2" fontId="13" fillId="3" borderId="6" xfId="2" applyNumberFormat="1" applyFont="1" applyFill="1" applyBorder="1" applyAlignment="1">
      <alignment horizontal="left" vertical="top" wrapText="1"/>
    </xf>
    <xf numFmtId="2" fontId="13" fillId="3" borderId="9" xfId="2" applyNumberFormat="1" applyFont="1" applyFill="1" applyBorder="1" applyAlignment="1">
      <alignment horizontal="left" vertical="top" wrapText="1"/>
    </xf>
    <xf numFmtId="2" fontId="13" fillId="8" borderId="5" xfId="2" applyNumberFormat="1" applyFont="1" applyFill="1" applyBorder="1" applyAlignment="1">
      <alignment horizontal="left" vertical="top"/>
    </xf>
    <xf numFmtId="2" fontId="13" fillId="8" borderId="8" xfId="2" applyNumberFormat="1" applyFont="1" applyFill="1" applyBorder="1" applyAlignment="1">
      <alignment horizontal="left" vertical="top"/>
    </xf>
    <xf numFmtId="2" fontId="13" fillId="3" borderId="5" xfId="2" applyNumberFormat="1" applyFont="1" applyFill="1" applyBorder="1" applyAlignment="1">
      <alignment horizontal="left" vertical="top"/>
    </xf>
    <xf numFmtId="2" fontId="13" fillId="3" borderId="8" xfId="2" applyNumberFormat="1" applyFont="1" applyFill="1" applyBorder="1" applyAlignment="1">
      <alignment horizontal="left" vertical="top"/>
    </xf>
    <xf numFmtId="0" fontId="18" fillId="4" borderId="26" xfId="0" applyFont="1" applyFill="1" applyBorder="1" applyAlignment="1">
      <alignment horizontal="left" vertical="center" wrapText="1"/>
    </xf>
    <xf numFmtId="0" fontId="18" fillId="13" borderId="26" xfId="0" applyFont="1" applyFill="1" applyBorder="1" applyAlignment="1">
      <alignment horizontal="left" vertical="center" wrapText="1"/>
    </xf>
    <xf numFmtId="0" fontId="19" fillId="12" borderId="0" xfId="0" applyFont="1" applyFill="1" applyAlignment="1">
      <alignment horizontal="left" vertical="center" wrapText="1"/>
    </xf>
    <xf numFmtId="0" fontId="0" fillId="0" borderId="26" xfId="0" applyBorder="1" applyAlignment="1">
      <alignment horizontal="left" vertical="center" wrapText="1"/>
    </xf>
    <xf numFmtId="0" fontId="0" fillId="0" borderId="29" xfId="0" applyBorder="1" applyAlignment="1">
      <alignment horizontal="left" vertical="center" wrapText="1"/>
    </xf>
    <xf numFmtId="0" fontId="0" fillId="0" borderId="23" xfId="0" applyBorder="1" applyAlignment="1">
      <alignment horizontal="left" vertical="center" wrapText="1"/>
    </xf>
    <xf numFmtId="0" fontId="14" fillId="8" borderId="0" xfId="2" applyFont="1" applyFill="1" applyBorder="1" applyAlignment="1">
      <alignment horizontal="left" vertical="top" wrapText="1"/>
    </xf>
    <xf numFmtId="2" fontId="13" fillId="3" borderId="10" xfId="2" applyNumberFormat="1" applyFont="1" applyFill="1" applyBorder="1" applyAlignment="1">
      <alignment horizontal="left" vertical="top" wrapText="1"/>
    </xf>
    <xf numFmtId="0" fontId="8" fillId="0" borderId="0" xfId="2" applyFont="1" applyFill="1" applyBorder="1" applyAlignment="1">
      <alignment horizontal="left" vertical="top" wrapText="1"/>
    </xf>
    <xf numFmtId="2" fontId="13" fillId="8" borderId="12" xfId="2" applyNumberFormat="1" applyFont="1" applyFill="1" applyBorder="1" applyAlignment="1">
      <alignment horizontal="left" vertical="top" wrapText="1"/>
    </xf>
    <xf numFmtId="2" fontId="13" fillId="8" borderId="10" xfId="2" applyNumberFormat="1" applyFont="1" applyFill="1" applyBorder="1" applyAlignment="1">
      <alignment horizontal="left" vertical="top" wrapText="1"/>
    </xf>
    <xf numFmtId="2" fontId="13" fillId="3" borderId="12" xfId="2" applyNumberFormat="1" applyFont="1" applyFill="1" applyBorder="1" applyAlignment="1">
      <alignment horizontal="left" vertical="top" wrapText="1"/>
    </xf>
    <xf numFmtId="0" fontId="0" fillId="0" borderId="0" xfId="0" applyAlignment="1">
      <alignment horizontal="left" vertical="center" wrapText="1"/>
    </xf>
    <xf numFmtId="0" fontId="20" fillId="0" borderId="0" xfId="0" applyFont="1" applyAlignment="1">
      <alignment horizontal="left" vertical="top" wrapText="1"/>
    </xf>
    <xf numFmtId="0" fontId="18" fillId="13" borderId="43" xfId="0" applyFont="1" applyFill="1" applyBorder="1" applyAlignment="1">
      <alignment horizontal="left" vertical="center" wrapText="1"/>
    </xf>
    <xf numFmtId="0" fontId="18" fillId="13" borderId="40" xfId="0" applyFont="1" applyFill="1" applyBorder="1" applyAlignment="1">
      <alignment horizontal="left" vertical="center" wrapText="1"/>
    </xf>
    <xf numFmtId="0" fontId="18" fillId="4" borderId="43" xfId="0" applyFont="1" applyFill="1" applyBorder="1" applyAlignment="1">
      <alignment horizontal="left" vertical="center" wrapText="1"/>
    </xf>
    <xf numFmtId="0" fontId="18" fillId="4" borderId="40" xfId="0" applyFont="1" applyFill="1" applyBorder="1" applyAlignment="1">
      <alignment horizontal="left" vertical="center" wrapText="1"/>
    </xf>
    <xf numFmtId="0" fontId="0" fillId="0" borderId="40" xfId="0" applyBorder="1" applyAlignment="1">
      <alignment horizontal="left" vertical="center" wrapText="1"/>
    </xf>
  </cellXfs>
  <cellStyles count="11">
    <cellStyle name="Comma 2" xfId="4" xr:uid="{98667625-DBDA-4A0A-90C2-7DF529AB6EBB}"/>
    <cellStyle name="Comma 3" xfId="10" xr:uid="{9C05FF41-9775-4764-B93B-A18C9AE210CB}"/>
    <cellStyle name="Currency 2" xfId="7" xr:uid="{34A927E8-CC7C-410D-89E5-31C7481B6499}"/>
    <cellStyle name="Normal" xfId="0" builtinId="0"/>
    <cellStyle name="Normal 2 2 3" xfId="8" xr:uid="{E725DB04-C979-40D4-A89F-86FBF4B4F1F1}"/>
    <cellStyle name="Normal 2 3" xfId="2" xr:uid="{FE533993-4DA5-4BB9-8C99-B66FEFD22501}"/>
    <cellStyle name="Normal 2 7" xfId="9" xr:uid="{CD3BD2EA-D2B2-459A-BB3C-2EC2BFDD112E}"/>
    <cellStyle name="Normal 9 3" xfId="6" xr:uid="{81C6FEAB-BF8E-4FAA-9136-C6C672CB379C}"/>
    <cellStyle name="Percent" xfId="1" builtinId="5"/>
    <cellStyle name="Percent 2" xfId="3" xr:uid="{B911DBBF-136D-4734-AB98-5D82DDF93A81}"/>
    <cellStyle name="Percent 3" xfId="5" xr:uid="{C30C90D4-6CAD-4F3B-89BE-8C9D5C9672D1}"/>
  </cellStyles>
  <dxfs count="0"/>
  <tableStyles count="0" defaultTableStyle="TableStyleMedium2" defaultPivotStyle="PivotStyleLight16"/>
  <colors>
    <mruColors>
      <color rgb="FFE5E5E5"/>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IMDATA\TRIM\TEMP\HPTRIM.1380\D13%20149663%20%20FINAL%20-%20United%20Energy%20STPIS%20Compliance%20Model%202012%20including%20amended%20telephone%20answering%20data%20-%202013102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IMDATA\TRIM\TEMP\HPTRIM.284\t0MZHKP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tilnsw-my.sharepoint.com/Coy1-Fin/Reg_Affairs/2014%20Determination/1-Substantive%20Reg%20Proposal%20(SRP)/2-%20SRP/PTRM%20SRP%20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Inputs"/>
      <sheetName val="Actual Performance"/>
      <sheetName val="S-factor"/>
      <sheetName val="Customer numbers"/>
      <sheetName val="2011 - STPIS Exclusions"/>
      <sheetName val="2012 - STPIS Exclusions"/>
      <sheetName val="2011 - Major Event Days"/>
      <sheetName val="2012 - Major Event Days"/>
      <sheetName val="2011 - Daily Performance Data"/>
      <sheetName val="2012 - Telephone Answering"/>
      <sheetName val="2012 - Daily Performance Data"/>
      <sheetName val="2011 - Telephone Answering"/>
      <sheetName val="STPIS Performance Calculations"/>
    </sheetNames>
    <sheetDataSet>
      <sheetData sheetId="0">
        <row r="6">
          <cell r="D6">
            <v>0.05</v>
          </cell>
        </row>
        <row r="7">
          <cell r="D7">
            <v>-0.05</v>
          </cell>
        </row>
        <row r="9">
          <cell r="D9">
            <v>0.01</v>
          </cell>
        </row>
        <row r="10">
          <cell r="D10">
            <v>-0.01</v>
          </cell>
        </row>
        <row r="12">
          <cell r="D12">
            <v>5.0000000000000001E-3</v>
          </cell>
        </row>
        <row r="13">
          <cell r="D13">
            <v>-5.0000000000000001E-3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SHEET 1"/>
      <sheetName val="WORKING SHEET 2"/>
      <sheetName val="Contents"/>
      <sheetName val="1.1 Instructions"/>
      <sheetName val="1.3 Business &amp; other details  "/>
      <sheetName val="1.2 Definitions"/>
      <sheetName val="4. Outputs to PTRM "/>
      <sheetName val="2.Expenditure Summary"/>
      <sheetName val="2.1 Capex"/>
      <sheetName val="2.1.1 Repex"/>
      <sheetName val="2.1.2 Repex Age Profile"/>
      <sheetName val="2.1.2.1 Augex"/>
      <sheetName val="2.1.2.2 Augex model"/>
      <sheetName val="2.1.3 Connections"/>
      <sheetName val="2.1.4 Metering"/>
      <sheetName val="2.1.5 Public lighting"/>
      <sheetName val="2.1.6 Fee &amp; quoted - Dx"/>
      <sheetName val="2.1.7 Non-network"/>
      <sheetName val="2.2 Opex "/>
      <sheetName val="2.2.1 Veg. management zones"/>
      <sheetName val="2.2.2 Vegetation Management"/>
      <sheetName val="2.2.3 Maintenance"/>
      <sheetName val="2.2.4 Emergency Response"/>
      <sheetName val="2.2.5 Overheads"/>
      <sheetName val="3. Network Information"/>
      <sheetName val="3.1 Customer Numbers"/>
      <sheetName val="3.2 Energy Consumption"/>
      <sheetName val="3.3 Network Demand"/>
      <sheetName val="3.3.1  Demand - System level"/>
      <sheetName val="3.3.2 Demand - Terminal station"/>
      <sheetName val="3.3.3 Demand - Zone sub station"/>
      <sheetName val="3.3.4 Demand - Feeder"/>
      <sheetName val="3.3.5 Demand - Weather data"/>
      <sheetName val="3.4 Aging Asset Schedule"/>
      <sheetName val="3.5 Asset Capacity"/>
      <sheetName val="3.6 Material Projects"/>
      <sheetName val="3.7 Contributions"/>
      <sheetName val="3.8 Services -Indicative  Price"/>
      <sheetName val="3.9 Service standards (STIPIS)"/>
      <sheetName val="3.10 Daily Performance Data"/>
      <sheetName val="5.1 Regulatory obligations"/>
      <sheetName val="5.2 Major Projects"/>
      <sheetName val="5.3 Expenditure with other pers"/>
      <sheetName val="6. Other Templates"/>
      <sheetName val="6.1  Policies and Procedures"/>
      <sheetName val="6.2 Key Assumptions"/>
      <sheetName val="6.3 Confidentiality"/>
      <sheetName val="7. Incentive Schemes"/>
      <sheetName val="7.1 EBSS"/>
      <sheetName val="7.2 CESS"/>
      <sheetName val="7.3 Cost of Capital"/>
      <sheetName val="7.4 Shared Assets"/>
      <sheetName val="3.6 Consumption"/>
      <sheetName val="3.7 Pricing"/>
      <sheetName val="8.1 Revenue"/>
      <sheetName val="8.2 Assets (RAB)"/>
      <sheetName val="8.3 Operational data"/>
      <sheetName val="8.4 Physical assets"/>
      <sheetName val="8.5 Quality of services"/>
      <sheetName val="8.6 Environmental factors"/>
      <sheetName val="9. Assumptions"/>
      <sheetName val="10. Confidentiality"/>
    </sheetNames>
    <sheetDataSet>
      <sheetData sheetId="0"/>
      <sheetData sheetId="1"/>
      <sheetData sheetId="2"/>
      <sheetData sheetId="3"/>
      <sheetData sheetId="4"/>
      <sheetData sheetId="5"/>
      <sheetData sheetId="6">
        <row r="9">
          <cell r="D9" t="str">
            <v>Asset Class Name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Forecast revenues"/>
      <sheetName val="Equity raising cost-capex"/>
      <sheetName val="X factor"/>
      <sheetName val="Chart2"/>
      <sheetName val="Chart3"/>
      <sheetName val="Chart4"/>
    </sheetNames>
    <sheetDataSet>
      <sheetData sheetId="0"/>
      <sheetData sheetId="1">
        <row r="186">
          <cell r="G186">
            <v>4.7800000000000002E-2</v>
          </cell>
        </row>
        <row r="187">
          <cell r="G187">
            <v>2.5000000000000001E-2</v>
          </cell>
        </row>
        <row r="188">
          <cell r="G188">
            <v>3.2000000000000008E-2</v>
          </cell>
        </row>
        <row r="189">
          <cell r="G189">
            <v>6.5000000000000002E-2</v>
          </cell>
        </row>
        <row r="190">
          <cell r="G190">
            <v>0.25</v>
          </cell>
        </row>
        <row r="191">
          <cell r="G191">
            <v>0.6</v>
          </cell>
        </row>
        <row r="192">
          <cell r="G192">
            <v>0.82</v>
          </cell>
        </row>
      </sheetData>
      <sheetData sheetId="2"/>
      <sheetData sheetId="3"/>
      <sheetData sheetId="4">
        <row r="70">
          <cell r="D70">
            <v>0.3000000000000026</v>
          </cell>
        </row>
      </sheetData>
      <sheetData sheetId="5"/>
      <sheetData sheetId="6"/>
      <sheetData sheetId="7"/>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3:F10"/>
  <sheetViews>
    <sheetView tabSelected="1" workbookViewId="0"/>
  </sheetViews>
  <sheetFormatPr defaultRowHeight="15" x14ac:dyDescent="0.25"/>
  <cols>
    <col min="1" max="1" width="9.140625" style="91"/>
    <col min="2" max="2" width="10.7109375" style="91" bestFit="1" customWidth="1"/>
    <col min="3" max="6" width="11" style="91" customWidth="1"/>
    <col min="7" max="16384" width="9.140625" style="91"/>
  </cols>
  <sheetData>
    <row r="3" spans="2:6" x14ac:dyDescent="0.25">
      <c r="B3" s="91" t="s">
        <v>422</v>
      </c>
    </row>
    <row r="4" spans="2:6" x14ac:dyDescent="0.25">
      <c r="B4" s="99" t="s">
        <v>421</v>
      </c>
    </row>
    <row r="5" spans="2:6" ht="15.75" thickBot="1" x14ac:dyDescent="0.3"/>
    <row r="6" spans="2:6" ht="16.5" thickTop="1" thickBot="1" x14ac:dyDescent="0.3">
      <c r="B6" s="12"/>
      <c r="C6" s="12" t="s">
        <v>424</v>
      </c>
      <c r="D6" s="12" t="s">
        <v>425</v>
      </c>
      <c r="E6" s="12" t="s">
        <v>426</v>
      </c>
      <c r="F6" s="12" t="s">
        <v>427</v>
      </c>
    </row>
    <row r="7" spans="2:6" ht="16.5" thickTop="1" thickBot="1" x14ac:dyDescent="0.3">
      <c r="B7" s="13" t="s">
        <v>423</v>
      </c>
      <c r="C7" s="100">
        <v>-7.7679999999999997E-3</v>
      </c>
      <c r="D7" s="100">
        <v>-1.1492E-2</v>
      </c>
      <c r="E7" s="100">
        <v>-1.2093E-2</v>
      </c>
      <c r="F7" s="100">
        <v>-1.0087E-2</v>
      </c>
    </row>
    <row r="8" spans="2:6" ht="16.5" thickTop="1" thickBot="1" x14ac:dyDescent="0.3"/>
    <row r="9" spans="2:6" ht="16.5" thickTop="1" thickBot="1" x14ac:dyDescent="0.3">
      <c r="B9" s="13" t="s">
        <v>428</v>
      </c>
      <c r="C9" s="100">
        <v>1.8404907975460238E-2</v>
      </c>
      <c r="D9" s="100"/>
      <c r="E9" s="100"/>
      <c r="F9" s="100"/>
    </row>
    <row r="10" spans="2:6" ht="15.75" thickTop="1" x14ac:dyDescent="0.25"/>
  </sheetData>
  <phoneticPr fontId="1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004E-6F06-40A1-9494-E2C60D97D2EA}">
  <sheetPr>
    <tabColor theme="8" tint="0.39997558519241921"/>
    <pageSetUpPr fitToPage="1"/>
  </sheetPr>
  <dimension ref="B1:J31"/>
  <sheetViews>
    <sheetView showGridLines="0" zoomScale="80" zoomScaleNormal="80" workbookViewId="0">
      <pane xSplit="2" ySplit="5" topLeftCell="C6" activePane="bottomRight" state="frozen"/>
      <selection activeCell="M10" sqref="M10"/>
      <selection pane="topRight" activeCell="M10" sqref="M10"/>
      <selection pane="bottomLeft" activeCell="M10" sqref="M10"/>
      <selection pane="bottomRight" activeCell="C6" sqref="C6"/>
    </sheetView>
  </sheetViews>
  <sheetFormatPr defaultColWidth="9.140625" defaultRowHeight="12" x14ac:dyDescent="0.2"/>
  <cols>
    <col min="1" max="1" width="5.140625" style="6" customWidth="1"/>
    <col min="2" max="2" width="37" style="6" customWidth="1"/>
    <col min="3" max="3" width="48.85546875" style="6" customWidth="1"/>
    <col min="4" max="4" width="79.42578125" style="6" customWidth="1"/>
    <col min="5" max="5" width="15" style="6" customWidth="1"/>
    <col min="6" max="6" width="12.5703125" style="6" bestFit="1" customWidth="1"/>
    <col min="7" max="7" width="12.7109375" style="33" customWidth="1"/>
    <col min="8" max="8" width="12.7109375" style="6" customWidth="1"/>
    <col min="9" max="16384" width="9.140625" style="6"/>
  </cols>
  <sheetData>
    <row r="1" spans="2:10" ht="18" customHeight="1" x14ac:dyDescent="0.2"/>
    <row r="2" spans="2:10" ht="18" customHeight="1" x14ac:dyDescent="0.2">
      <c r="B2" s="248" t="s">
        <v>390</v>
      </c>
      <c r="C2" s="248"/>
      <c r="D2" s="248"/>
      <c r="E2" s="248"/>
      <c r="F2" s="248"/>
      <c r="G2" s="34"/>
    </row>
    <row r="3" spans="2:10" ht="18" customHeight="1" x14ac:dyDescent="0.2"/>
    <row r="4" spans="2:10" ht="18" customHeight="1" thickBot="1" x14ac:dyDescent="0.25">
      <c r="B4" s="9"/>
      <c r="C4" s="9"/>
      <c r="D4" s="35"/>
      <c r="E4" s="5"/>
      <c r="F4" s="5"/>
      <c r="J4" s="1"/>
    </row>
    <row r="5" spans="2:10" ht="35.1" customHeight="1" thickTop="1" thickBot="1" x14ac:dyDescent="0.25">
      <c r="B5" s="36" t="s">
        <v>37</v>
      </c>
      <c r="C5" s="36" t="s">
        <v>38</v>
      </c>
      <c r="D5" s="36" t="s">
        <v>39</v>
      </c>
      <c r="E5" s="36" t="s">
        <v>40</v>
      </c>
      <c r="F5" s="36" t="s">
        <v>41</v>
      </c>
      <c r="G5" s="37" t="s">
        <v>35</v>
      </c>
      <c r="H5" s="115" t="s">
        <v>424</v>
      </c>
    </row>
    <row r="6" spans="2:10" ht="35.1" customHeight="1" thickTop="1" thickBot="1" x14ac:dyDescent="0.25">
      <c r="B6" s="266" t="s">
        <v>315</v>
      </c>
      <c r="C6" s="38" t="s">
        <v>316</v>
      </c>
      <c r="D6" s="38" t="s">
        <v>317</v>
      </c>
      <c r="E6" s="39" t="s">
        <v>45</v>
      </c>
      <c r="F6" s="39" t="s">
        <v>46</v>
      </c>
      <c r="G6" s="40">
        <v>17.54</v>
      </c>
      <c r="H6" s="184">
        <f>G6*(1-HLOOKUP(H$5,Inputs!$C$6:$F$9,2,FALSE))*(1+HLOOKUP(H$5,Inputs!$C$6:$F$9,4,FALSE))</f>
        <v>18.001580487852763</v>
      </c>
    </row>
    <row r="7" spans="2:10" ht="35.1" customHeight="1" thickTop="1" thickBot="1" x14ac:dyDescent="0.25">
      <c r="B7" s="369"/>
      <c r="C7" s="76" t="s">
        <v>318</v>
      </c>
      <c r="D7" s="76" t="s">
        <v>319</v>
      </c>
      <c r="E7" s="77" t="s">
        <v>45</v>
      </c>
      <c r="F7" s="77" t="s">
        <v>46</v>
      </c>
      <c r="G7" s="78">
        <v>17.54</v>
      </c>
      <c r="H7" s="78">
        <f>G7*(1-HLOOKUP(H$5,Inputs!$C$6:$F$9,2,FALSE))*(1+HLOOKUP(H$5,Inputs!$C$6:$F$9,4,FALSE))</f>
        <v>18.001580487852763</v>
      </c>
    </row>
    <row r="8" spans="2:10" ht="35.1" customHeight="1" thickTop="1" thickBot="1" x14ac:dyDescent="0.25">
      <c r="B8" s="369"/>
      <c r="C8" s="38" t="s">
        <v>320</v>
      </c>
      <c r="D8" s="38" t="s">
        <v>321</v>
      </c>
      <c r="E8" s="41" t="s">
        <v>322</v>
      </c>
      <c r="F8" s="41" t="s">
        <v>46</v>
      </c>
      <c r="G8" s="40">
        <v>603.8212665736072</v>
      </c>
      <c r="H8" s="40">
        <f>G8*(1-HLOOKUP(H$5,Inputs!$C$6:$F$9,2,FALSE))*(1+HLOOKUP(H$5,Inputs!$C$6:$F$9,4,FALSE))</f>
        <v>619.71135293625935</v>
      </c>
    </row>
    <row r="9" spans="2:10" ht="35.1" customHeight="1" thickTop="1" thickBot="1" x14ac:dyDescent="0.25">
      <c r="B9" s="369"/>
      <c r="C9" s="76" t="s">
        <v>323</v>
      </c>
      <c r="D9" s="76" t="s">
        <v>324</v>
      </c>
      <c r="E9" s="77" t="s">
        <v>322</v>
      </c>
      <c r="F9" s="77" t="s">
        <v>46</v>
      </c>
      <c r="G9" s="78">
        <v>390.70787837115762</v>
      </c>
      <c r="H9" s="78">
        <f>G9*(1-HLOOKUP(H$5,Inputs!$C$6:$F$9,2,FALSE))*(1+HLOOKUP(H$5,Inputs!$C$6:$F$9,4,FALSE))</f>
        <v>400.98969895875604</v>
      </c>
    </row>
    <row r="10" spans="2:10" ht="35.1" customHeight="1" thickTop="1" thickBot="1" x14ac:dyDescent="0.25">
      <c r="B10" s="370"/>
      <c r="C10" s="38" t="s">
        <v>325</v>
      </c>
      <c r="D10" s="38" t="s">
        <v>326</v>
      </c>
      <c r="E10" s="41" t="s">
        <v>322</v>
      </c>
      <c r="F10" s="41" t="s">
        <v>46</v>
      </c>
      <c r="G10" s="40">
        <v>728.13740969170271</v>
      </c>
      <c r="H10" s="40">
        <f>G10*(1-HLOOKUP(H$5,Inputs!$C$6:$F$9,2,FALSE))*(1+HLOOKUP(H$5,Inputs!$C$6:$F$9,4,FALSE))</f>
        <v>747.29898442313618</v>
      </c>
    </row>
    <row r="11" spans="2:10" ht="35.1" customHeight="1" thickTop="1" thickBot="1" x14ac:dyDescent="0.25">
      <c r="B11" s="258" t="s">
        <v>327</v>
      </c>
      <c r="C11" s="371" t="s">
        <v>328</v>
      </c>
      <c r="D11" s="76" t="s">
        <v>329</v>
      </c>
      <c r="E11" s="77" t="s">
        <v>45</v>
      </c>
      <c r="F11" s="77" t="s">
        <v>46</v>
      </c>
      <c r="G11" s="78">
        <v>369.20172743931408</v>
      </c>
      <c r="H11" s="78">
        <f>G11*(1-HLOOKUP(H$5,Inputs!$C$6:$F$9,2,FALSE))*(1+HLOOKUP(H$5,Inputs!$C$6:$F$9,4,FALSE))</f>
        <v>378.91759479778165</v>
      </c>
    </row>
    <row r="12" spans="2:10" ht="35.1" customHeight="1" thickTop="1" thickBot="1" x14ac:dyDescent="0.25">
      <c r="B12" s="259"/>
      <c r="C12" s="372"/>
      <c r="D12" s="38" t="s">
        <v>330</v>
      </c>
      <c r="E12" s="41" t="s">
        <v>45</v>
      </c>
      <c r="F12" s="41" t="s">
        <v>46</v>
      </c>
      <c r="G12" s="40">
        <v>616.46191981210552</v>
      </c>
      <c r="H12" s="40">
        <f>G12*(1-HLOOKUP(H$5,Inputs!$C$6:$F$9,2,FALSE))*(1+HLOOKUP(H$5,Inputs!$C$6:$F$9,4,FALSE))</f>
        <v>632.68465605438155</v>
      </c>
    </row>
    <row r="13" spans="2:10" ht="35.1" customHeight="1" thickTop="1" thickBot="1" x14ac:dyDescent="0.25">
      <c r="B13" s="259"/>
      <c r="C13" s="373" t="s">
        <v>331</v>
      </c>
      <c r="D13" s="76" t="s">
        <v>332</v>
      </c>
      <c r="E13" s="77" t="s">
        <v>45</v>
      </c>
      <c r="F13" s="77" t="s">
        <v>46</v>
      </c>
      <c r="G13" s="78">
        <v>369.20172743931408</v>
      </c>
      <c r="H13" s="78">
        <f>G13*(1-HLOOKUP(H$5,Inputs!$C$6:$F$9,2,FALSE))*(1+HLOOKUP(H$5,Inputs!$C$6:$F$9,4,FALSE))</f>
        <v>378.91759479778165</v>
      </c>
    </row>
    <row r="14" spans="2:10" ht="35.1" customHeight="1" thickTop="1" thickBot="1" x14ac:dyDescent="0.25">
      <c r="B14" s="259"/>
      <c r="C14" s="374"/>
      <c r="D14" s="38" t="s">
        <v>333</v>
      </c>
      <c r="E14" s="41" t="s">
        <v>45</v>
      </c>
      <c r="F14" s="41" t="s">
        <v>46</v>
      </c>
      <c r="G14" s="40">
        <v>616.46191981210552</v>
      </c>
      <c r="H14" s="40">
        <f>G14*(1-HLOOKUP(H$5,Inputs!$C$6:$F$9,2,FALSE))*(1+HLOOKUP(H$5,Inputs!$C$6:$F$9,4,FALSE))</f>
        <v>632.68465605438155</v>
      </c>
    </row>
    <row r="15" spans="2:10" ht="35.1" customHeight="1" thickTop="1" thickBot="1" x14ac:dyDescent="0.25">
      <c r="B15" s="259"/>
      <c r="C15" s="364" t="s">
        <v>334</v>
      </c>
      <c r="D15" s="76" t="s">
        <v>335</v>
      </c>
      <c r="E15" s="77" t="s">
        <v>45</v>
      </c>
      <c r="F15" s="77" t="s">
        <v>46</v>
      </c>
      <c r="G15" s="78">
        <v>293.49438133619367</v>
      </c>
      <c r="H15" s="78">
        <f>G15*(1-HLOOKUP(H$5,Inputs!$C$6:$F$9,2,FALSE))*(1+HLOOKUP(H$5,Inputs!$C$6:$F$9,4,FALSE))</f>
        <v>301.21794346385644</v>
      </c>
    </row>
    <row r="16" spans="2:10" ht="35.1" customHeight="1" thickTop="1" thickBot="1" x14ac:dyDescent="0.25">
      <c r="B16" s="259"/>
      <c r="C16" s="365"/>
      <c r="D16" s="38" t="s">
        <v>336</v>
      </c>
      <c r="E16" s="41" t="s">
        <v>45</v>
      </c>
      <c r="F16" s="41" t="s">
        <v>46</v>
      </c>
      <c r="G16" s="40">
        <v>487.00235797576954</v>
      </c>
      <c r="H16" s="40">
        <f>G16*(1-HLOOKUP(H$5,Inputs!$C$6:$F$9,2,FALSE))*(1+HLOOKUP(H$5,Inputs!$C$6:$F$9,4,FALSE))</f>
        <v>499.81825227336941</v>
      </c>
    </row>
    <row r="17" spans="2:8" ht="35.1" customHeight="1" thickTop="1" thickBot="1" x14ac:dyDescent="0.25">
      <c r="B17" s="259"/>
      <c r="C17" s="366" t="s">
        <v>337</v>
      </c>
      <c r="D17" s="76" t="s">
        <v>338</v>
      </c>
      <c r="E17" s="77" t="s">
        <v>45</v>
      </c>
      <c r="F17" s="77" t="s">
        <v>46</v>
      </c>
      <c r="G17" s="78">
        <v>293.49438133619367</v>
      </c>
      <c r="H17" s="78">
        <f>G17*(1-HLOOKUP(H$5,Inputs!$C$6:$F$9,2,FALSE))*(1+HLOOKUP(H$5,Inputs!$C$6:$F$9,4,FALSE))</f>
        <v>301.21794346385644</v>
      </c>
    </row>
    <row r="18" spans="2:8" ht="35.1" customHeight="1" thickTop="1" thickBot="1" x14ac:dyDescent="0.25">
      <c r="B18" s="260"/>
      <c r="C18" s="368"/>
      <c r="D18" s="38" t="s">
        <v>339</v>
      </c>
      <c r="E18" s="41" t="s">
        <v>45</v>
      </c>
      <c r="F18" s="41" t="s">
        <v>46</v>
      </c>
      <c r="G18" s="40">
        <v>487.00235797576954</v>
      </c>
      <c r="H18" s="40">
        <f>G18*(1-HLOOKUP(H$5,Inputs!$C$6:$F$9,2,FALSE))*(1+HLOOKUP(H$5,Inputs!$C$6:$F$9,4,FALSE))</f>
        <v>499.81825227336941</v>
      </c>
    </row>
    <row r="19" spans="2:8" ht="35.1" customHeight="1" thickTop="1" thickBot="1" x14ac:dyDescent="0.25">
      <c r="B19" s="42" t="s">
        <v>340</v>
      </c>
      <c r="C19" s="76" t="s">
        <v>341</v>
      </c>
      <c r="D19" s="38" t="s">
        <v>342</v>
      </c>
      <c r="E19" s="41" t="s">
        <v>118</v>
      </c>
      <c r="F19" s="41" t="s">
        <v>46</v>
      </c>
      <c r="G19" s="40">
        <v>26.184919206200018</v>
      </c>
      <c r="H19" s="40">
        <f>G19*(1-HLOOKUP(H$5,Inputs!$C$6:$F$9,2,FALSE))*(1+HLOOKUP(H$5,Inputs!$C$6:$F$9,4,FALSE))</f>
        <v>26.873998327156858</v>
      </c>
    </row>
    <row r="20" spans="2:8" ht="35.1" customHeight="1" thickTop="1" thickBot="1" x14ac:dyDescent="0.25">
      <c r="B20" s="258" t="s">
        <v>343</v>
      </c>
      <c r="C20" s="38" t="s">
        <v>404</v>
      </c>
      <c r="D20" s="76" t="s">
        <v>344</v>
      </c>
      <c r="E20" s="77" t="s">
        <v>45</v>
      </c>
      <c r="F20" s="77" t="s">
        <v>46</v>
      </c>
      <c r="G20" s="78">
        <v>457.09148813420234</v>
      </c>
      <c r="H20" s="78">
        <f>G20*(1-HLOOKUP(H$5,Inputs!$C$6:$F$9,2,FALSE))*(1+HLOOKUP(H$5,Inputs!$C$6:$F$9,4,FALSE))</f>
        <v>469.12025165109685</v>
      </c>
    </row>
    <row r="21" spans="2:8" ht="35.1" customHeight="1" thickTop="1" thickBot="1" x14ac:dyDescent="0.25">
      <c r="B21" s="259"/>
      <c r="C21" s="364" t="s">
        <v>345</v>
      </c>
      <c r="D21" s="38" t="s">
        <v>346</v>
      </c>
      <c r="E21" s="41" t="s">
        <v>45</v>
      </c>
      <c r="F21" s="41" t="s">
        <v>46</v>
      </c>
      <c r="G21" s="40">
        <v>402.95738125582619</v>
      </c>
      <c r="H21" s="40">
        <f>G21*(1-HLOOKUP(H$5,Inputs!$C$6:$F$9,2,FALSE))*(1+HLOOKUP(H$5,Inputs!$C$6:$F$9,4,FALSE))</f>
        <v>413.5615582583311</v>
      </c>
    </row>
    <row r="22" spans="2:8" ht="35.1" customHeight="1" thickTop="1" thickBot="1" x14ac:dyDescent="0.25">
      <c r="B22" s="259"/>
      <c r="C22" s="365"/>
      <c r="D22" s="76" t="s">
        <v>347</v>
      </c>
      <c r="E22" s="77" t="s">
        <v>45</v>
      </c>
      <c r="F22" s="77" t="s">
        <v>46</v>
      </c>
      <c r="G22" s="78">
        <v>655.59279520193911</v>
      </c>
      <c r="H22" s="78">
        <f>G22*(1-HLOOKUP(H$5,Inputs!$C$6:$F$9,2,FALSE))*(1+HLOOKUP(H$5,Inputs!$C$6:$F$9,4,FALSE))</f>
        <v>672.84529475963973</v>
      </c>
    </row>
    <row r="23" spans="2:8" ht="35.1" customHeight="1" thickTop="1" thickBot="1" x14ac:dyDescent="0.25">
      <c r="B23" s="259"/>
      <c r="C23" s="366" t="s">
        <v>348</v>
      </c>
      <c r="D23" s="38" t="s">
        <v>349</v>
      </c>
      <c r="E23" s="41" t="s">
        <v>45</v>
      </c>
      <c r="F23" s="41" t="s">
        <v>46</v>
      </c>
      <c r="G23" s="40">
        <v>343.58629053621007</v>
      </c>
      <c r="H23" s="40">
        <f>G23*(1-HLOOKUP(H$5,Inputs!$C$6:$F$9,2,FALSE))*(1+HLOOKUP(H$5,Inputs!$C$6:$F$9,4,FALSE))</f>
        <v>352.62806520013396</v>
      </c>
    </row>
    <row r="24" spans="2:8" ht="35.1" customHeight="1" thickTop="1" thickBot="1" x14ac:dyDescent="0.25">
      <c r="B24" s="259"/>
      <c r="C24" s="367"/>
      <c r="D24" s="76" t="s">
        <v>350</v>
      </c>
      <c r="E24" s="77" t="s">
        <v>45</v>
      </c>
      <c r="F24" s="77" t="s">
        <v>46</v>
      </c>
      <c r="G24" s="78">
        <v>580.09603976235826</v>
      </c>
      <c r="H24" s="78">
        <f>G24*(1-HLOOKUP(H$5,Inputs!$C$6:$F$9,2,FALSE))*(1+HLOOKUP(H$5,Inputs!$C$6:$F$9,4,FALSE))</f>
        <v>595.36177596731625</v>
      </c>
    </row>
    <row r="25" spans="2:8" ht="35.1" customHeight="1" thickTop="1" thickBot="1" x14ac:dyDescent="0.25">
      <c r="B25" s="259"/>
      <c r="C25" s="367"/>
      <c r="D25" s="38" t="s">
        <v>351</v>
      </c>
      <c r="E25" s="41" t="s">
        <v>45</v>
      </c>
      <c r="F25" s="41" t="s">
        <v>51</v>
      </c>
      <c r="G25" s="40">
        <v>151.41469220624091</v>
      </c>
      <c r="H25" s="40">
        <f>G25*(1-HLOOKUP(H$5,Inputs!$C$6:$F$9,2,FALSE))*(1+HLOOKUP(H$5,Inputs!$C$6:$F$9,4,FALSE))</f>
        <v>155.39930266785052</v>
      </c>
    </row>
    <row r="26" spans="2:8" ht="35.1" customHeight="1" thickTop="1" thickBot="1" x14ac:dyDescent="0.25">
      <c r="B26" s="259"/>
      <c r="C26" s="368"/>
      <c r="D26" s="76" t="s">
        <v>352</v>
      </c>
      <c r="E26" s="77" t="s">
        <v>45</v>
      </c>
      <c r="F26" s="77" t="s">
        <v>51</v>
      </c>
      <c r="G26" s="78">
        <v>258.91912367267196</v>
      </c>
      <c r="H26" s="78">
        <f>G26*(1-HLOOKUP(H$5,Inputs!$C$6:$F$9,2,FALSE))*(1+HLOOKUP(H$5,Inputs!$C$6:$F$9,4,FALSE))</f>
        <v>265.73280756202439</v>
      </c>
    </row>
    <row r="27" spans="2:8" ht="35.1" customHeight="1" thickTop="1" thickBot="1" x14ac:dyDescent="0.25">
      <c r="B27" s="259"/>
      <c r="C27" s="76" t="s">
        <v>353</v>
      </c>
      <c r="D27" s="38" t="s">
        <v>354</v>
      </c>
      <c r="E27" s="41" t="s">
        <v>45</v>
      </c>
      <c r="F27" s="41" t="s">
        <v>46</v>
      </c>
      <c r="G27" s="40">
        <v>40.756906123728193</v>
      </c>
      <c r="H27" s="40">
        <f>G27*(1-HLOOKUP(H$5,Inputs!$C$6:$F$9,2,FALSE))*(1+HLOOKUP(H$5,Inputs!$C$6:$F$9,4,FALSE))</f>
        <v>41.829459864432849</v>
      </c>
    </row>
    <row r="28" spans="2:8" ht="35.1" customHeight="1" thickTop="1" thickBot="1" x14ac:dyDescent="0.25">
      <c r="B28" s="259"/>
      <c r="C28" s="366" t="s">
        <v>355</v>
      </c>
      <c r="D28" s="76" t="s">
        <v>356</v>
      </c>
      <c r="E28" s="77" t="s">
        <v>45</v>
      </c>
      <c r="F28" s="77" t="s">
        <v>46</v>
      </c>
      <c r="G28" s="78">
        <v>305.73261748464978</v>
      </c>
      <c r="H28" s="78">
        <f>G28*(1-HLOOKUP(H$5,Inputs!$C$6:$F$9,2,FALSE))*(1+HLOOKUP(H$5,Inputs!$C$6:$F$9,4,FALSE))</f>
        <v>313.77823953317125</v>
      </c>
    </row>
    <row r="29" spans="2:8" ht="35.1" customHeight="1" thickTop="1" thickBot="1" x14ac:dyDescent="0.25">
      <c r="B29" s="260"/>
      <c r="C29" s="368"/>
      <c r="D29" s="38" t="s">
        <v>357</v>
      </c>
      <c r="E29" s="41" t="s">
        <v>45</v>
      </c>
      <c r="F29" s="41" t="s">
        <v>46</v>
      </c>
      <c r="G29" s="40">
        <v>397.11138423111618</v>
      </c>
      <c r="H29" s="40">
        <f>G29*(1-HLOOKUP(H$5,Inputs!$C$6:$F$9,2,FALSE))*(1+HLOOKUP(H$5,Inputs!$C$6:$F$9,4,FALSE))</f>
        <v>407.56171869321906</v>
      </c>
    </row>
    <row r="30" spans="2:8" s="43" customFormat="1" ht="35.1" customHeight="1" thickTop="1" thickBot="1" x14ac:dyDescent="0.3">
      <c r="B30" s="42" t="s">
        <v>358</v>
      </c>
      <c r="C30" s="76" t="s">
        <v>359</v>
      </c>
      <c r="D30" s="76" t="s">
        <v>360</v>
      </c>
      <c r="E30" s="77" t="s">
        <v>118</v>
      </c>
      <c r="F30" s="77" t="s">
        <v>46</v>
      </c>
      <c r="G30" s="78">
        <v>26.184919206200018</v>
      </c>
      <c r="H30" s="78">
        <f>G30*(1-HLOOKUP(H$5,Inputs!$C$6:$F$9,2,FALSE))*(1+HLOOKUP(H$5,Inputs!$C$6:$F$9,4,FALSE))</f>
        <v>26.873998327156858</v>
      </c>
    </row>
    <row r="31" spans="2:8" ht="12.75" thickTop="1" x14ac:dyDescent="0.2"/>
  </sheetData>
  <mergeCells count="11">
    <mergeCell ref="B20:B29"/>
    <mergeCell ref="C21:C22"/>
    <mergeCell ref="C23:C26"/>
    <mergeCell ref="C28:C29"/>
    <mergeCell ref="B2:F2"/>
    <mergeCell ref="B6:B10"/>
    <mergeCell ref="B11:B18"/>
    <mergeCell ref="C11:C12"/>
    <mergeCell ref="C13:C14"/>
    <mergeCell ref="C15:C16"/>
    <mergeCell ref="C17:C18"/>
  </mergeCells>
  <pageMargins left="0.70866141732283472" right="0.70866141732283472" top="0.74803149606299213" bottom="0.74803149606299213" header="0.31496062992125984" footer="0.31496062992125984"/>
  <pageSetup paperSize="9" scale="41" fitToHeight="0" orientation="portrait" horizontalDpi="1200" verticalDpi="1200" r:id="rId1"/>
  <headerFooter>
    <oddFooter>&amp;F&amp;RPage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CE318-F2B2-470F-8899-71F703D7DC79}">
  <sheetPr>
    <tabColor theme="8" tint="0.79998168889431442"/>
  </sheetPr>
  <dimension ref="A1:J25"/>
  <sheetViews>
    <sheetView workbookViewId="0">
      <selection activeCell="L14" sqref="L14"/>
    </sheetView>
  </sheetViews>
  <sheetFormatPr defaultRowHeight="15" x14ac:dyDescent="0.25"/>
  <cols>
    <col min="1" max="1" width="9.140625" style="91"/>
    <col min="2" max="2" width="56.140625" style="91" customWidth="1"/>
    <col min="3" max="3" width="12.42578125" style="91" customWidth="1"/>
    <col min="4" max="4" width="10.28515625" style="91" customWidth="1"/>
    <col min="5" max="5" width="10.140625" style="91" customWidth="1"/>
    <col min="6" max="6" width="7.140625" style="91" customWidth="1"/>
    <col min="7" max="7" width="7.5703125" style="91" bestFit="1" customWidth="1"/>
    <col min="8" max="8" width="8.85546875" style="91" customWidth="1"/>
    <col min="9" max="9" width="6.5703125" style="91" customWidth="1"/>
    <col min="10" max="10" width="19.42578125" style="91" customWidth="1"/>
    <col min="11" max="16384" width="9.140625" style="91"/>
  </cols>
  <sheetData>
    <row r="1" spans="1:10" x14ac:dyDescent="0.25">
      <c r="A1" s="128" t="s">
        <v>632</v>
      </c>
      <c r="C1" s="127" t="str">
        <f>'EE ANS Fees Pricelist'!$H$5</f>
        <v>2020-21</v>
      </c>
    </row>
    <row r="2" spans="1:10" x14ac:dyDescent="0.25">
      <c r="B2" s="237" t="s">
        <v>623</v>
      </c>
    </row>
    <row r="3" spans="1:10" x14ac:dyDescent="0.25">
      <c r="B3" s="377" t="s">
        <v>556</v>
      </c>
      <c r="C3" s="377"/>
      <c r="D3" s="377"/>
      <c r="E3" s="377"/>
      <c r="F3" s="377"/>
      <c r="G3" s="377"/>
      <c r="H3" s="377"/>
      <c r="I3" s="377"/>
      <c r="J3" s="377"/>
    </row>
    <row r="4" spans="1:10" x14ac:dyDescent="0.25">
      <c r="B4" s="277" t="s">
        <v>557</v>
      </c>
      <c r="C4" s="277"/>
      <c r="D4" s="277"/>
      <c r="E4" s="277"/>
      <c r="F4" s="277"/>
      <c r="G4" s="277"/>
      <c r="H4" s="277"/>
      <c r="I4" s="277"/>
      <c r="J4" s="277"/>
    </row>
    <row r="5" spans="1:10" x14ac:dyDescent="0.25">
      <c r="B5" s="207" t="s">
        <v>316</v>
      </c>
      <c r="C5" s="155">
        <f>'EE Meter Fees Pricelist'!$H$6</f>
        <v>18.001580487852763</v>
      </c>
      <c r="D5" s="120" t="s">
        <v>480</v>
      </c>
      <c r="E5" s="120"/>
      <c r="F5" s="120"/>
      <c r="G5" s="120"/>
      <c r="H5" s="120"/>
      <c r="I5" s="120"/>
      <c r="J5" s="120"/>
    </row>
    <row r="6" spans="1:10" x14ac:dyDescent="0.25">
      <c r="B6" s="215" t="s">
        <v>318</v>
      </c>
      <c r="C6" s="149">
        <f>'EE Meter Fees Pricelist'!$H$7</f>
        <v>18.001580487852763</v>
      </c>
      <c r="D6" s="133" t="s">
        <v>480</v>
      </c>
      <c r="E6" s="133"/>
      <c r="F6" s="133"/>
      <c r="G6" s="133"/>
      <c r="H6" s="133"/>
      <c r="I6" s="133"/>
      <c r="J6" s="133"/>
    </row>
    <row r="7" spans="1:10" x14ac:dyDescent="0.25">
      <c r="B7" s="216" t="s">
        <v>320</v>
      </c>
      <c r="C7" s="186">
        <f>'EE Meter Fees Pricelist'!$H$8</f>
        <v>619.71135293625935</v>
      </c>
      <c r="D7" s="137" t="s">
        <v>564</v>
      </c>
      <c r="E7" s="137"/>
      <c r="F7" s="137"/>
      <c r="G7" s="137"/>
      <c r="H7" s="137"/>
      <c r="I7" s="137"/>
      <c r="J7" s="137"/>
    </row>
    <row r="8" spans="1:10" x14ac:dyDescent="0.25">
      <c r="B8" s="215" t="s">
        <v>323</v>
      </c>
      <c r="C8" s="149">
        <f>'EE Meter Fees Pricelist'!$H$9</f>
        <v>400.98969895875604</v>
      </c>
      <c r="D8" s="133" t="s">
        <v>564</v>
      </c>
      <c r="E8" s="133"/>
      <c r="F8" s="133"/>
      <c r="G8" s="133"/>
      <c r="H8" s="133"/>
      <c r="I8" s="133"/>
      <c r="J8" s="133"/>
    </row>
    <row r="9" spans="1:10" x14ac:dyDescent="0.25">
      <c r="B9" s="208" t="s">
        <v>616</v>
      </c>
      <c r="C9" s="187">
        <f>'EE Meter Fees Pricelist'!$H$10</f>
        <v>747.29898442313618</v>
      </c>
      <c r="D9" s="119" t="s">
        <v>564</v>
      </c>
      <c r="E9" s="119"/>
      <c r="F9" s="119"/>
      <c r="G9" s="119"/>
      <c r="H9" s="119"/>
      <c r="I9" s="119"/>
      <c r="J9" s="119"/>
    </row>
    <row r="10" spans="1:10" x14ac:dyDescent="0.25">
      <c r="B10" s="277" t="s">
        <v>558</v>
      </c>
      <c r="C10" s="277"/>
      <c r="D10" s="277"/>
      <c r="E10" s="277"/>
      <c r="F10" s="277"/>
      <c r="G10" s="277"/>
      <c r="H10" s="277"/>
      <c r="I10" s="277"/>
      <c r="J10" s="277"/>
    </row>
    <row r="11" spans="1:10" ht="15" customHeight="1" x14ac:dyDescent="0.25">
      <c r="B11" s="207" t="s">
        <v>328</v>
      </c>
      <c r="C11" s="156" t="s">
        <v>453</v>
      </c>
      <c r="D11" s="145">
        <f>'EE Meter Fees Pricelist'!$H$11</f>
        <v>378.91759479778165</v>
      </c>
      <c r="E11" s="296" t="s">
        <v>480</v>
      </c>
      <c r="F11" s="380"/>
      <c r="G11" s="156" t="s">
        <v>454</v>
      </c>
      <c r="H11" s="145">
        <f>'EE Meter Fees Pricelist'!$H$12</f>
        <v>632.68465605438155</v>
      </c>
      <c r="I11" s="120" t="s">
        <v>480</v>
      </c>
      <c r="J11" s="120"/>
    </row>
    <row r="12" spans="1:10" ht="15" customHeight="1" x14ac:dyDescent="0.25">
      <c r="B12" s="215" t="s">
        <v>331</v>
      </c>
      <c r="C12" s="143" t="s">
        <v>453</v>
      </c>
      <c r="D12" s="135">
        <f>'EE Meter Fees Pricelist'!$H$13</f>
        <v>378.91759479778165</v>
      </c>
      <c r="E12" s="291" t="s">
        <v>480</v>
      </c>
      <c r="F12" s="378"/>
      <c r="G12" s="143" t="s">
        <v>454</v>
      </c>
      <c r="H12" s="135">
        <f>'EE Meter Fees Pricelist'!$H$14</f>
        <v>632.68465605438155</v>
      </c>
      <c r="I12" s="133" t="s">
        <v>480</v>
      </c>
      <c r="J12" s="133"/>
    </row>
    <row r="13" spans="1:10" ht="22.5" x14ac:dyDescent="0.25">
      <c r="B13" s="216" t="s">
        <v>334</v>
      </c>
      <c r="C13" s="141" t="s">
        <v>486</v>
      </c>
      <c r="D13" s="139">
        <f>'EE Meter Fees Pricelist'!$H$15</f>
        <v>301.21794346385644</v>
      </c>
      <c r="E13" s="273" t="s">
        <v>480</v>
      </c>
      <c r="F13" s="378"/>
      <c r="G13" s="141" t="s">
        <v>454</v>
      </c>
      <c r="H13" s="139">
        <f>'EE Meter Fees Pricelist'!$H$16</f>
        <v>499.81825227336941</v>
      </c>
      <c r="I13" s="137" t="s">
        <v>480</v>
      </c>
      <c r="J13" s="137"/>
    </row>
    <row r="14" spans="1:10" ht="22.5" x14ac:dyDescent="0.25">
      <c r="B14" s="204" t="s">
        <v>337</v>
      </c>
      <c r="C14" s="150" t="s">
        <v>486</v>
      </c>
      <c r="D14" s="188">
        <f>'EE Meter Fees Pricelist'!$H$17</f>
        <v>301.21794346385644</v>
      </c>
      <c r="E14" s="288" t="s">
        <v>480</v>
      </c>
      <c r="F14" s="379"/>
      <c r="G14" s="150" t="s">
        <v>454</v>
      </c>
      <c r="H14" s="188">
        <f>'EE Meter Fees Pricelist'!$H$18</f>
        <v>499.81825227336941</v>
      </c>
      <c r="I14" s="151" t="s">
        <v>480</v>
      </c>
      <c r="J14" s="151"/>
    </row>
    <row r="15" spans="1:10" x14ac:dyDescent="0.25">
      <c r="B15" s="277" t="s">
        <v>559</v>
      </c>
      <c r="C15" s="277"/>
      <c r="D15" s="277"/>
      <c r="E15" s="277"/>
      <c r="F15" s="277"/>
      <c r="G15" s="277"/>
      <c r="H15" s="277"/>
      <c r="I15" s="277"/>
      <c r="J15" s="277"/>
    </row>
    <row r="16" spans="1:10" ht="15" customHeight="1" x14ac:dyDescent="0.25">
      <c r="B16" s="205" t="s">
        <v>617</v>
      </c>
      <c r="C16" s="152">
        <f>'EE Meter Fees Pricelist'!$H$19</f>
        <v>26.873998327156858</v>
      </c>
      <c r="D16" s="294" t="s">
        <v>565</v>
      </c>
      <c r="E16" s="294"/>
      <c r="F16" s="153"/>
      <c r="G16" s="153"/>
      <c r="H16" s="153"/>
      <c r="I16" s="153"/>
      <c r="J16" s="153"/>
    </row>
    <row r="17" spans="2:10" x14ac:dyDescent="0.25">
      <c r="B17" s="277" t="s">
        <v>560</v>
      </c>
      <c r="C17" s="277"/>
      <c r="D17" s="277"/>
      <c r="E17" s="277"/>
      <c r="F17" s="277"/>
      <c r="G17" s="277"/>
      <c r="H17" s="277"/>
      <c r="I17" s="277"/>
      <c r="J17" s="277"/>
    </row>
    <row r="18" spans="2:10" ht="22.5" x14ac:dyDescent="0.25">
      <c r="B18" s="207" t="s">
        <v>618</v>
      </c>
      <c r="C18" s="155">
        <f>'EE Meter Fees Pricelist'!$H$20</f>
        <v>469.12025165109685</v>
      </c>
      <c r="D18" s="120" t="s">
        <v>480</v>
      </c>
      <c r="E18" s="120"/>
      <c r="F18" s="120"/>
      <c r="G18" s="120"/>
      <c r="H18" s="120"/>
      <c r="I18" s="120"/>
      <c r="J18" s="120"/>
    </row>
    <row r="19" spans="2:10" ht="15" customHeight="1" x14ac:dyDescent="0.25">
      <c r="B19" s="215" t="s">
        <v>619</v>
      </c>
      <c r="C19" s="143" t="s">
        <v>453</v>
      </c>
      <c r="D19" s="135">
        <f>'EE Meter Fees Pricelist'!$H$21</f>
        <v>413.5615582583311</v>
      </c>
      <c r="E19" s="291" t="s">
        <v>480</v>
      </c>
      <c r="F19" s="375"/>
      <c r="G19" s="143" t="s">
        <v>454</v>
      </c>
      <c r="H19" s="135">
        <f>'EE Meter Fees Pricelist'!$H$22</f>
        <v>672.84529475963973</v>
      </c>
      <c r="I19" s="133" t="s">
        <v>480</v>
      </c>
      <c r="J19" s="133"/>
    </row>
    <row r="20" spans="2:10" ht="22.5" customHeight="1" x14ac:dyDescent="0.25">
      <c r="B20" s="313" t="s">
        <v>620</v>
      </c>
      <c r="C20" s="272" t="s">
        <v>561</v>
      </c>
      <c r="D20" s="376"/>
      <c r="E20" s="141" t="s">
        <v>453</v>
      </c>
      <c r="F20" s="139">
        <f>'EE Meter Fees Pricelist'!$H$23</f>
        <v>352.62806520013396</v>
      </c>
      <c r="G20" s="144" t="s">
        <v>480</v>
      </c>
      <c r="H20" s="202" t="s">
        <v>454</v>
      </c>
      <c r="I20" s="189">
        <f>'EE Meter Fees Pricelist'!$H$24</f>
        <v>595.36177596731625</v>
      </c>
      <c r="J20" s="201" t="s">
        <v>480</v>
      </c>
    </row>
    <row r="21" spans="2:10" ht="24" customHeight="1" x14ac:dyDescent="0.25">
      <c r="B21" s="312"/>
      <c r="C21" s="290" t="s">
        <v>562</v>
      </c>
      <c r="D21" s="375"/>
      <c r="E21" s="143" t="s">
        <v>453</v>
      </c>
      <c r="F21" s="291" t="s">
        <v>10</v>
      </c>
      <c r="G21" s="375"/>
      <c r="H21" s="203" t="s">
        <v>454</v>
      </c>
      <c r="I21" s="291" t="s">
        <v>10</v>
      </c>
      <c r="J21" s="291"/>
    </row>
    <row r="22" spans="2:10" ht="15" customHeight="1" x14ac:dyDescent="0.25">
      <c r="B22" s="215" t="s">
        <v>621</v>
      </c>
      <c r="C22" s="149">
        <f>'EE Meter Fees Pricelist'!$H$27</f>
        <v>41.829459864432849</v>
      </c>
      <c r="D22" s="133" t="s">
        <v>480</v>
      </c>
      <c r="E22" s="133"/>
      <c r="F22" s="133"/>
      <c r="G22" s="133"/>
      <c r="H22" s="133"/>
      <c r="I22" s="133"/>
      <c r="J22" s="133"/>
    </row>
    <row r="23" spans="2:10" ht="22.5" customHeight="1" x14ac:dyDescent="0.25">
      <c r="B23" s="208" t="s">
        <v>622</v>
      </c>
      <c r="C23" s="140" t="s">
        <v>453</v>
      </c>
      <c r="D23" s="166">
        <f>'EE Meter Fees Pricelist'!$H$28</f>
        <v>313.77823953317125</v>
      </c>
      <c r="E23" s="303" t="s">
        <v>480</v>
      </c>
      <c r="F23" s="313"/>
      <c r="G23" s="140" t="s">
        <v>454</v>
      </c>
      <c r="H23" s="166">
        <f>'EE Meter Fees Pricelist'!$H$29</f>
        <v>407.56171869321906</v>
      </c>
      <c r="I23" s="119" t="s">
        <v>480</v>
      </c>
      <c r="J23" s="119"/>
    </row>
    <row r="24" spans="2:10" x14ac:dyDescent="0.25">
      <c r="B24" s="277" t="s">
        <v>563</v>
      </c>
      <c r="C24" s="277"/>
      <c r="D24" s="277"/>
      <c r="E24" s="277"/>
      <c r="F24" s="277"/>
      <c r="G24" s="277"/>
      <c r="H24" s="277"/>
      <c r="I24" s="277"/>
      <c r="J24" s="277"/>
    </row>
    <row r="25" spans="2:10" ht="15" customHeight="1" x14ac:dyDescent="0.25">
      <c r="B25" s="206" t="s">
        <v>359</v>
      </c>
      <c r="C25" s="165">
        <f>'EE Meter Fees Pricelist'!$H$30</f>
        <v>26.873998327156858</v>
      </c>
      <c r="D25" s="319" t="s">
        <v>565</v>
      </c>
      <c r="E25" s="319"/>
      <c r="F25" s="121"/>
      <c r="G25" s="121"/>
      <c r="H25" s="121"/>
      <c r="I25" s="121"/>
      <c r="J25" s="121"/>
    </row>
  </sheetData>
  <mergeCells count="19">
    <mergeCell ref="B3:J3"/>
    <mergeCell ref="B4:J4"/>
    <mergeCell ref="E13:F13"/>
    <mergeCell ref="E14:F14"/>
    <mergeCell ref="B10:J10"/>
    <mergeCell ref="E11:F11"/>
    <mergeCell ref="E12:F12"/>
    <mergeCell ref="B17:J17"/>
    <mergeCell ref="B20:B21"/>
    <mergeCell ref="C20:D20"/>
    <mergeCell ref="E19:F19"/>
    <mergeCell ref="B15:J15"/>
    <mergeCell ref="D16:E16"/>
    <mergeCell ref="D25:E25"/>
    <mergeCell ref="B24:J24"/>
    <mergeCell ref="C21:D21"/>
    <mergeCell ref="I21:J21"/>
    <mergeCell ref="F21:G21"/>
    <mergeCell ref="E23:F23"/>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0F2A8-033F-4E69-9A83-EB379C72F452}">
  <sheetPr>
    <tabColor theme="7" tint="0.39997558519241921"/>
    <pageSetUpPr fitToPage="1"/>
  </sheetPr>
  <dimension ref="B1:H71"/>
  <sheetViews>
    <sheetView showGridLines="0" zoomScale="90" zoomScaleNormal="90" zoomScaleSheetLayoutView="90" workbookViewId="0">
      <pane xSplit="2" ySplit="5" topLeftCell="C6" activePane="bottomRight" state="frozen"/>
      <selection pane="topRight" activeCell="C1" sqref="C1"/>
      <selection pane="bottomLeft" activeCell="A6" sqref="A6"/>
      <selection pane="bottomRight" activeCell="B2" sqref="B2:E3"/>
    </sheetView>
  </sheetViews>
  <sheetFormatPr defaultColWidth="9.140625" defaultRowHeight="12" x14ac:dyDescent="0.2"/>
  <cols>
    <col min="1" max="1" width="3.42578125" style="6" customWidth="1"/>
    <col min="2" max="2" width="35.85546875" style="6" customWidth="1"/>
    <col min="3" max="3" width="57.5703125" style="28" customWidth="1"/>
    <col min="4" max="4" width="39.85546875" style="6" bestFit="1" customWidth="1"/>
    <col min="5" max="6" width="15.42578125" style="6" customWidth="1"/>
    <col min="7" max="7" width="12" style="33" customWidth="1"/>
    <col min="8" max="16384" width="9.140625" style="6"/>
  </cols>
  <sheetData>
    <row r="1" spans="2:8" ht="18" customHeight="1" x14ac:dyDescent="0.2"/>
    <row r="2" spans="2:8" ht="18" customHeight="1" x14ac:dyDescent="0.2">
      <c r="B2" s="383" t="s">
        <v>391</v>
      </c>
      <c r="C2" s="383"/>
      <c r="D2" s="383"/>
      <c r="E2" s="383"/>
      <c r="F2" s="56"/>
      <c r="G2" s="34"/>
    </row>
    <row r="3" spans="2:8" ht="18" customHeight="1" x14ac:dyDescent="0.2">
      <c r="B3" s="383"/>
      <c r="C3" s="383"/>
      <c r="D3" s="383"/>
      <c r="E3" s="383"/>
      <c r="G3" s="34"/>
    </row>
    <row r="4" spans="2:8" ht="18" customHeight="1" thickBot="1" x14ac:dyDescent="0.25">
      <c r="B4" s="9"/>
      <c r="C4" s="10"/>
      <c r="D4" s="35"/>
      <c r="E4" s="5"/>
      <c r="F4" s="5"/>
      <c r="G4" s="34"/>
    </row>
    <row r="5" spans="2:8" ht="35.1" customHeight="1" thickTop="1" thickBot="1" x14ac:dyDescent="0.25">
      <c r="B5" s="36" t="s">
        <v>37</v>
      </c>
      <c r="C5" s="36" t="s">
        <v>38</v>
      </c>
      <c r="D5" s="36" t="s">
        <v>39</v>
      </c>
      <c r="E5" s="36" t="s">
        <v>40</v>
      </c>
      <c r="F5" s="36" t="s">
        <v>41</v>
      </c>
      <c r="G5" s="37" t="s">
        <v>35</v>
      </c>
      <c r="H5" s="115" t="s">
        <v>424</v>
      </c>
    </row>
    <row r="6" spans="2:8" ht="34.9" customHeight="1" thickTop="1" thickBot="1" x14ac:dyDescent="0.25">
      <c r="B6" s="266" t="s">
        <v>361</v>
      </c>
      <c r="C6" s="366" t="s">
        <v>362</v>
      </c>
      <c r="D6" s="38" t="s">
        <v>36</v>
      </c>
      <c r="E6" s="41" t="s">
        <v>45</v>
      </c>
      <c r="F6" s="41" t="s">
        <v>51</v>
      </c>
      <c r="G6" s="40">
        <v>104.73967682480007</v>
      </c>
      <c r="H6" s="40">
        <f>G6*(1-HLOOKUP(H$5,Inputs!$C$6:$F$9,2,FALSE))*(1+HLOOKUP(H$5,Inputs!$C$6:$F$9,4,FALSE))</f>
        <v>107.49599330862743</v>
      </c>
    </row>
    <row r="7" spans="2:8" ht="35.1" customHeight="1" thickTop="1" thickBot="1" x14ac:dyDescent="0.25">
      <c r="B7" s="267"/>
      <c r="C7" s="256"/>
      <c r="D7" s="76" t="s">
        <v>31</v>
      </c>
      <c r="E7" s="77" t="s">
        <v>45</v>
      </c>
      <c r="F7" s="77" t="s">
        <v>51</v>
      </c>
      <c r="G7" s="78">
        <v>104.73967682480007</v>
      </c>
      <c r="H7" s="78">
        <f>G7*(1-HLOOKUP(H$5,Inputs!$C$6:$F$9,2,FALSE))*(1+HLOOKUP(H$5,Inputs!$C$6:$F$9,4,FALSE))</f>
        <v>107.49599330862743</v>
      </c>
    </row>
    <row r="8" spans="2:8" ht="35.1" customHeight="1" thickTop="1" thickBot="1" x14ac:dyDescent="0.25">
      <c r="B8" s="267"/>
      <c r="C8" s="256"/>
      <c r="D8" s="38" t="s">
        <v>34</v>
      </c>
      <c r="E8" s="41" t="s">
        <v>45</v>
      </c>
      <c r="F8" s="41" t="s">
        <v>51</v>
      </c>
      <c r="G8" s="40">
        <v>151.41469220624091</v>
      </c>
      <c r="H8" s="40">
        <f>G8*(1-HLOOKUP(H$5,Inputs!$C$6:$F$9,2,FALSE))*(1+HLOOKUP(H$5,Inputs!$C$6:$F$9,4,FALSE))</f>
        <v>155.39930266785052</v>
      </c>
    </row>
    <row r="9" spans="2:8" ht="35.1" customHeight="1" thickTop="1" thickBot="1" x14ac:dyDescent="0.25">
      <c r="B9" s="267"/>
      <c r="C9" s="256"/>
      <c r="D9" s="76" t="s">
        <v>146</v>
      </c>
      <c r="E9" s="77" t="s">
        <v>45</v>
      </c>
      <c r="F9" s="77" t="s">
        <v>51</v>
      </c>
      <c r="G9" s="78">
        <v>157.10951523720007</v>
      </c>
      <c r="H9" s="78">
        <f>G9*(1-HLOOKUP(H$5,Inputs!$C$6:$F$9,2,FALSE))*(1+HLOOKUP(H$5,Inputs!$C$6:$F$9,4,FALSE))</f>
        <v>161.2439899629411</v>
      </c>
    </row>
    <row r="10" spans="2:8" ht="35.1" customHeight="1" thickTop="1" thickBot="1" x14ac:dyDescent="0.25">
      <c r="B10" s="267"/>
      <c r="C10" s="256"/>
      <c r="D10" s="38" t="s">
        <v>32</v>
      </c>
      <c r="E10" s="41" t="s">
        <v>45</v>
      </c>
      <c r="F10" s="41" t="s">
        <v>51</v>
      </c>
      <c r="G10" s="40">
        <v>177.59449016870801</v>
      </c>
      <c r="H10" s="40">
        <f>G10*(1-HLOOKUP(H$5,Inputs!$C$6:$F$9,2,FALSE))*(1+HLOOKUP(H$5,Inputs!$C$6:$F$9,4,FALSE))</f>
        <v>182.26804498125276</v>
      </c>
    </row>
    <row r="11" spans="2:8" ht="35.1" customHeight="1" thickTop="1" thickBot="1" x14ac:dyDescent="0.25">
      <c r="B11" s="267"/>
      <c r="C11" s="256"/>
      <c r="D11" s="76" t="s">
        <v>147</v>
      </c>
      <c r="E11" s="77" t="s">
        <v>45</v>
      </c>
      <c r="F11" s="77" t="s">
        <v>51</v>
      </c>
      <c r="G11" s="78">
        <v>196.38945466836657</v>
      </c>
      <c r="H11" s="78">
        <f>G11*(1-HLOOKUP(H$5,Inputs!$C$6:$F$9,2,FALSE))*(1+HLOOKUP(H$5,Inputs!$C$6:$F$9,4,FALSE))</f>
        <v>201.55761546055373</v>
      </c>
    </row>
    <row r="12" spans="2:8" ht="35.1" customHeight="1" thickTop="1" thickBot="1" x14ac:dyDescent="0.25">
      <c r="B12" s="267"/>
      <c r="C12" s="256"/>
      <c r="D12" s="38" t="s">
        <v>148</v>
      </c>
      <c r="E12" s="41" t="s">
        <v>201</v>
      </c>
      <c r="F12" s="41" t="s">
        <v>46</v>
      </c>
      <c r="G12" s="45">
        <v>0.71961782154044762</v>
      </c>
      <c r="H12" s="45">
        <f>G12</f>
        <v>0.71961782154044762</v>
      </c>
    </row>
    <row r="13" spans="2:8" ht="35.1" customHeight="1" thickTop="1" thickBot="1" x14ac:dyDescent="0.25">
      <c r="B13" s="267"/>
      <c r="C13" s="256"/>
      <c r="D13" s="76" t="s">
        <v>149</v>
      </c>
      <c r="E13" s="77" t="s">
        <v>45</v>
      </c>
      <c r="F13" s="77" t="s">
        <v>46</v>
      </c>
      <c r="G13" s="79">
        <v>0.55889567721915312</v>
      </c>
      <c r="H13" s="79">
        <f>G13</f>
        <v>0.55889567721915312</v>
      </c>
    </row>
    <row r="14" spans="2:8" ht="35.1" customHeight="1" thickTop="1" thickBot="1" x14ac:dyDescent="0.25">
      <c r="B14" s="267"/>
      <c r="C14" s="257"/>
      <c r="D14" s="57" t="s">
        <v>150</v>
      </c>
      <c r="E14" s="58"/>
      <c r="F14" s="58"/>
      <c r="G14" s="58"/>
      <c r="H14" s="58"/>
    </row>
    <row r="15" spans="2:8" s="46" customFormat="1" ht="46.5" customHeight="1" thickTop="1" thickBot="1" x14ac:dyDescent="0.25">
      <c r="B15" s="267"/>
      <c r="C15" s="364" t="s">
        <v>363</v>
      </c>
      <c r="D15" s="76" t="s">
        <v>36</v>
      </c>
      <c r="E15" s="77" t="s">
        <v>45</v>
      </c>
      <c r="F15" s="77" t="s">
        <v>51</v>
      </c>
      <c r="G15" s="78">
        <v>104.73967682480007</v>
      </c>
      <c r="H15" s="78">
        <f>G15*(1-HLOOKUP(H$5,Inputs!$C$6:$F$9,2,FALSE))*(1+HLOOKUP(H$5,Inputs!$C$6:$F$9,4,FALSE))</f>
        <v>107.49599330862743</v>
      </c>
    </row>
    <row r="16" spans="2:8" ht="35.1" customHeight="1" thickTop="1" thickBot="1" x14ac:dyDescent="0.25">
      <c r="B16" s="267"/>
      <c r="C16" s="253"/>
      <c r="D16" s="38" t="s">
        <v>31</v>
      </c>
      <c r="E16" s="41" t="s">
        <v>45</v>
      </c>
      <c r="F16" s="41" t="s">
        <v>51</v>
      </c>
      <c r="G16" s="40">
        <v>104.73967682480007</v>
      </c>
      <c r="H16" s="40">
        <f>G16*(1-HLOOKUP(H$5,Inputs!$C$6:$F$9,2,FALSE))*(1+HLOOKUP(H$5,Inputs!$C$6:$F$9,4,FALSE))</f>
        <v>107.49599330862743</v>
      </c>
    </row>
    <row r="17" spans="2:8" ht="35.1" customHeight="1" thickTop="1" thickBot="1" x14ac:dyDescent="0.25">
      <c r="B17" s="267"/>
      <c r="C17" s="253"/>
      <c r="D17" s="76" t="s">
        <v>34</v>
      </c>
      <c r="E17" s="77" t="s">
        <v>45</v>
      </c>
      <c r="F17" s="77" t="s">
        <v>51</v>
      </c>
      <c r="G17" s="78">
        <v>151.41469220624091</v>
      </c>
      <c r="H17" s="78">
        <f>G17*(1-HLOOKUP(H$5,Inputs!$C$6:$F$9,2,FALSE))*(1+HLOOKUP(H$5,Inputs!$C$6:$F$9,4,FALSE))</f>
        <v>155.39930266785052</v>
      </c>
    </row>
    <row r="18" spans="2:8" ht="35.1" customHeight="1" thickTop="1" thickBot="1" x14ac:dyDescent="0.25">
      <c r="B18" s="267"/>
      <c r="C18" s="253"/>
      <c r="D18" s="38" t="s">
        <v>146</v>
      </c>
      <c r="E18" s="41" t="s">
        <v>45</v>
      </c>
      <c r="F18" s="41" t="s">
        <v>51</v>
      </c>
      <c r="G18" s="40">
        <v>157.10951523720007</v>
      </c>
      <c r="H18" s="40">
        <f>G18*(1-HLOOKUP(H$5,Inputs!$C$6:$F$9,2,FALSE))*(1+HLOOKUP(H$5,Inputs!$C$6:$F$9,4,FALSE))</f>
        <v>161.2439899629411</v>
      </c>
    </row>
    <row r="19" spans="2:8" ht="35.1" customHeight="1" thickTop="1" thickBot="1" x14ac:dyDescent="0.25">
      <c r="B19" s="267"/>
      <c r="C19" s="253"/>
      <c r="D19" s="76" t="s">
        <v>32</v>
      </c>
      <c r="E19" s="77" t="s">
        <v>45</v>
      </c>
      <c r="F19" s="77" t="s">
        <v>51</v>
      </c>
      <c r="G19" s="78">
        <v>177.59449016870801</v>
      </c>
      <c r="H19" s="78">
        <f>G19*(1-HLOOKUP(H$5,Inputs!$C$6:$F$9,2,FALSE))*(1+HLOOKUP(H$5,Inputs!$C$6:$F$9,4,FALSE))</f>
        <v>182.26804498125276</v>
      </c>
    </row>
    <row r="20" spans="2:8" ht="35.1" customHeight="1" thickTop="1" thickBot="1" x14ac:dyDescent="0.25">
      <c r="B20" s="267"/>
      <c r="C20" s="253"/>
      <c r="D20" s="38" t="s">
        <v>147</v>
      </c>
      <c r="E20" s="41" t="s">
        <v>45</v>
      </c>
      <c r="F20" s="41" t="s">
        <v>51</v>
      </c>
      <c r="G20" s="40">
        <v>196.38945466836657</v>
      </c>
      <c r="H20" s="40">
        <f>G20*(1-HLOOKUP(H$5,Inputs!$C$6:$F$9,2,FALSE))*(1+HLOOKUP(H$5,Inputs!$C$6:$F$9,4,FALSE))</f>
        <v>201.55761546055373</v>
      </c>
    </row>
    <row r="21" spans="2:8" ht="35.1" customHeight="1" thickTop="1" thickBot="1" x14ac:dyDescent="0.25">
      <c r="B21" s="267"/>
      <c r="C21" s="253"/>
      <c r="D21" s="76" t="s">
        <v>148</v>
      </c>
      <c r="E21" s="77" t="s">
        <v>201</v>
      </c>
      <c r="F21" s="77" t="s">
        <v>46</v>
      </c>
      <c r="G21" s="79">
        <v>0.71961782154044762</v>
      </c>
      <c r="H21" s="79">
        <f>G21</f>
        <v>0.71961782154044762</v>
      </c>
    </row>
    <row r="22" spans="2:8" ht="35.1" customHeight="1" thickTop="1" thickBot="1" x14ac:dyDescent="0.25">
      <c r="B22" s="267"/>
      <c r="C22" s="253"/>
      <c r="D22" s="38" t="s">
        <v>149</v>
      </c>
      <c r="E22" s="41" t="s">
        <v>45</v>
      </c>
      <c r="F22" s="41" t="s">
        <v>46</v>
      </c>
      <c r="G22" s="45">
        <v>0.55889567721915312</v>
      </c>
      <c r="H22" s="45">
        <f>G22</f>
        <v>0.55889567721915312</v>
      </c>
    </row>
    <row r="23" spans="2:8" ht="35.1" customHeight="1" thickTop="1" thickBot="1" x14ac:dyDescent="0.25">
      <c r="B23" s="268"/>
      <c r="C23" s="254"/>
      <c r="D23" s="80" t="s">
        <v>150</v>
      </c>
      <c r="E23" s="81"/>
      <c r="F23" s="81"/>
      <c r="G23" s="81"/>
      <c r="H23" s="81"/>
    </row>
    <row r="24" spans="2:8" ht="35.1" customHeight="1" thickTop="1" thickBot="1" x14ac:dyDescent="0.25">
      <c r="B24" s="258" t="s">
        <v>364</v>
      </c>
      <c r="C24" s="366" t="s">
        <v>365</v>
      </c>
      <c r="D24" s="38" t="s">
        <v>36</v>
      </c>
      <c r="E24" s="41" t="s">
        <v>45</v>
      </c>
      <c r="F24" s="41" t="s">
        <v>51</v>
      </c>
      <c r="G24" s="40">
        <v>104.73967682480007</v>
      </c>
      <c r="H24" s="78">
        <f>G24*(1-HLOOKUP(H$5,Inputs!$C$6:$F$9,2,FALSE))*(1+HLOOKUP(H$5,Inputs!$C$6:$F$9,4,FALSE))</f>
        <v>107.49599330862743</v>
      </c>
    </row>
    <row r="25" spans="2:8" ht="35.1" customHeight="1" thickTop="1" thickBot="1" x14ac:dyDescent="0.25">
      <c r="B25" s="269"/>
      <c r="C25" s="256"/>
      <c r="D25" s="76" t="s">
        <v>31</v>
      </c>
      <c r="E25" s="77" t="s">
        <v>45</v>
      </c>
      <c r="F25" s="77" t="s">
        <v>51</v>
      </c>
      <c r="G25" s="78">
        <v>104.73967682480007</v>
      </c>
      <c r="H25" s="40">
        <f>G25*(1-HLOOKUP(H$5,Inputs!$C$6:$F$9,2,FALSE))*(1+HLOOKUP(H$5,Inputs!$C$6:$F$9,4,FALSE))</f>
        <v>107.49599330862743</v>
      </c>
    </row>
    <row r="26" spans="2:8" ht="35.1" customHeight="1" thickTop="1" thickBot="1" x14ac:dyDescent="0.25">
      <c r="B26" s="269"/>
      <c r="C26" s="256"/>
      <c r="D26" s="38" t="s">
        <v>34</v>
      </c>
      <c r="E26" s="41" t="s">
        <v>45</v>
      </c>
      <c r="F26" s="41" t="s">
        <v>51</v>
      </c>
      <c r="G26" s="40">
        <v>151.41469220624091</v>
      </c>
      <c r="H26" s="78">
        <f>G26*(1-HLOOKUP(H$5,Inputs!$C$6:$F$9,2,FALSE))*(1+HLOOKUP(H$5,Inputs!$C$6:$F$9,4,FALSE))</f>
        <v>155.39930266785052</v>
      </c>
    </row>
    <row r="27" spans="2:8" ht="35.1" customHeight="1" thickTop="1" thickBot="1" x14ac:dyDescent="0.25">
      <c r="B27" s="269"/>
      <c r="C27" s="256"/>
      <c r="D27" s="76" t="s">
        <v>146</v>
      </c>
      <c r="E27" s="77" t="s">
        <v>45</v>
      </c>
      <c r="F27" s="77" t="s">
        <v>51</v>
      </c>
      <c r="G27" s="78">
        <v>157.10951523720007</v>
      </c>
      <c r="H27" s="40">
        <f>G27*(1-HLOOKUP(H$5,Inputs!$C$6:$F$9,2,FALSE))*(1+HLOOKUP(H$5,Inputs!$C$6:$F$9,4,FALSE))</f>
        <v>161.2439899629411</v>
      </c>
    </row>
    <row r="28" spans="2:8" ht="35.1" customHeight="1" thickTop="1" thickBot="1" x14ac:dyDescent="0.25">
      <c r="B28" s="269"/>
      <c r="C28" s="256"/>
      <c r="D28" s="38" t="s">
        <v>32</v>
      </c>
      <c r="E28" s="41" t="s">
        <v>45</v>
      </c>
      <c r="F28" s="41" t="s">
        <v>51</v>
      </c>
      <c r="G28" s="40">
        <v>177.59449016870801</v>
      </c>
      <c r="H28" s="78">
        <f>G28*(1-HLOOKUP(H$5,Inputs!$C$6:$F$9,2,FALSE))*(1+HLOOKUP(H$5,Inputs!$C$6:$F$9,4,FALSE))</f>
        <v>182.26804498125276</v>
      </c>
    </row>
    <row r="29" spans="2:8" ht="35.1" customHeight="1" thickTop="1" thickBot="1" x14ac:dyDescent="0.25">
      <c r="B29" s="269"/>
      <c r="C29" s="256"/>
      <c r="D29" s="76" t="s">
        <v>147</v>
      </c>
      <c r="E29" s="77" t="s">
        <v>45</v>
      </c>
      <c r="F29" s="77" t="s">
        <v>51</v>
      </c>
      <c r="G29" s="78">
        <v>196.38945466836657</v>
      </c>
      <c r="H29" s="40">
        <f>G29*(1-HLOOKUP(H$5,Inputs!$C$6:$F$9,2,FALSE))*(1+HLOOKUP(H$5,Inputs!$C$6:$F$9,4,FALSE))</f>
        <v>201.55761546055373</v>
      </c>
    </row>
    <row r="30" spans="2:8" ht="35.1" customHeight="1" thickTop="1" thickBot="1" x14ac:dyDescent="0.25">
      <c r="B30" s="269"/>
      <c r="C30" s="256"/>
      <c r="D30" s="38" t="s">
        <v>148</v>
      </c>
      <c r="E30" s="41" t="s">
        <v>201</v>
      </c>
      <c r="F30" s="41" t="s">
        <v>46</v>
      </c>
      <c r="G30" s="45">
        <v>0.71961782154044762</v>
      </c>
      <c r="H30" s="79">
        <f>G30</f>
        <v>0.71961782154044762</v>
      </c>
    </row>
    <row r="31" spans="2:8" ht="35.1" customHeight="1" thickTop="1" thickBot="1" x14ac:dyDescent="0.25">
      <c r="B31" s="269"/>
      <c r="C31" s="256"/>
      <c r="D31" s="76" t="s">
        <v>149</v>
      </c>
      <c r="E31" s="77" t="s">
        <v>45</v>
      </c>
      <c r="F31" s="77" t="s">
        <v>46</v>
      </c>
      <c r="G31" s="79">
        <v>0.55889567721915312</v>
      </c>
      <c r="H31" s="45">
        <f>G31</f>
        <v>0.55889567721915312</v>
      </c>
    </row>
    <row r="32" spans="2:8" ht="35.1" customHeight="1" thickTop="1" thickBot="1" x14ac:dyDescent="0.25">
      <c r="B32" s="270"/>
      <c r="C32" s="257"/>
      <c r="D32" s="57" t="s">
        <v>150</v>
      </c>
      <c r="E32" s="58"/>
      <c r="F32" s="58"/>
      <c r="G32" s="58"/>
      <c r="H32" s="58"/>
    </row>
    <row r="33" spans="2:8" ht="35.1" customHeight="1" thickTop="1" thickBot="1" x14ac:dyDescent="0.25">
      <c r="B33" s="266" t="s">
        <v>366</v>
      </c>
      <c r="C33" s="364" t="s">
        <v>367</v>
      </c>
      <c r="D33" s="76" t="s">
        <v>36</v>
      </c>
      <c r="E33" s="77" t="s">
        <v>45</v>
      </c>
      <c r="F33" s="77" t="s">
        <v>51</v>
      </c>
      <c r="G33" s="78">
        <v>104.73967682480007</v>
      </c>
      <c r="H33" s="78">
        <f>G33*(1-HLOOKUP(H$5,Inputs!$C$6:$F$9,2,FALSE))*(1+HLOOKUP(H$5,Inputs!$C$6:$F$9,4,FALSE))</f>
        <v>107.49599330862743</v>
      </c>
    </row>
    <row r="34" spans="2:8" ht="35.1" customHeight="1" thickTop="1" thickBot="1" x14ac:dyDescent="0.25">
      <c r="B34" s="267"/>
      <c r="C34" s="253"/>
      <c r="D34" s="38" t="s">
        <v>31</v>
      </c>
      <c r="E34" s="41" t="s">
        <v>45</v>
      </c>
      <c r="F34" s="41" t="s">
        <v>51</v>
      </c>
      <c r="G34" s="40">
        <v>104.73967682480007</v>
      </c>
      <c r="H34" s="40">
        <f>G34*(1-HLOOKUP(H$5,Inputs!$C$6:$F$9,2,FALSE))*(1+HLOOKUP(H$5,Inputs!$C$6:$F$9,4,FALSE))</f>
        <v>107.49599330862743</v>
      </c>
    </row>
    <row r="35" spans="2:8" ht="34.9" customHeight="1" thickTop="1" thickBot="1" x14ac:dyDescent="0.25">
      <c r="B35" s="267"/>
      <c r="C35" s="253"/>
      <c r="D35" s="76" t="s">
        <v>34</v>
      </c>
      <c r="E35" s="77" t="s">
        <v>45</v>
      </c>
      <c r="F35" s="77" t="s">
        <v>51</v>
      </c>
      <c r="G35" s="78">
        <v>151.41469220624091</v>
      </c>
      <c r="H35" s="78">
        <f>G35*(1-HLOOKUP(H$5,Inputs!$C$6:$F$9,2,FALSE))*(1+HLOOKUP(H$5,Inputs!$C$6:$F$9,4,FALSE))</f>
        <v>155.39930266785052</v>
      </c>
    </row>
    <row r="36" spans="2:8" ht="35.450000000000003" customHeight="1" thickTop="1" thickBot="1" x14ac:dyDescent="0.25">
      <c r="B36" s="267"/>
      <c r="C36" s="253"/>
      <c r="D36" s="38" t="s">
        <v>146</v>
      </c>
      <c r="E36" s="41" t="s">
        <v>45</v>
      </c>
      <c r="F36" s="41" t="s">
        <v>51</v>
      </c>
      <c r="G36" s="40">
        <v>157.10951523720007</v>
      </c>
      <c r="H36" s="40">
        <f>G36*(1-HLOOKUP(H$5,Inputs!$C$6:$F$9,2,FALSE))*(1+HLOOKUP(H$5,Inputs!$C$6:$F$9,4,FALSE))</f>
        <v>161.2439899629411</v>
      </c>
    </row>
    <row r="37" spans="2:8" ht="35.450000000000003" customHeight="1" thickTop="1" thickBot="1" x14ac:dyDescent="0.25">
      <c r="B37" s="267"/>
      <c r="C37" s="253"/>
      <c r="D37" s="76" t="s">
        <v>32</v>
      </c>
      <c r="E37" s="77" t="s">
        <v>45</v>
      </c>
      <c r="F37" s="77" t="s">
        <v>51</v>
      </c>
      <c r="G37" s="78">
        <v>177.59449016870801</v>
      </c>
      <c r="H37" s="78">
        <f>G37*(1-HLOOKUP(H$5,Inputs!$C$6:$F$9,2,FALSE))*(1+HLOOKUP(H$5,Inputs!$C$6:$F$9,4,FALSE))</f>
        <v>182.26804498125276</v>
      </c>
    </row>
    <row r="38" spans="2:8" ht="35.450000000000003" customHeight="1" thickTop="1" thickBot="1" x14ac:dyDescent="0.25">
      <c r="B38" s="267"/>
      <c r="C38" s="253"/>
      <c r="D38" s="38" t="s">
        <v>147</v>
      </c>
      <c r="E38" s="41" t="s">
        <v>45</v>
      </c>
      <c r="F38" s="41" t="s">
        <v>51</v>
      </c>
      <c r="G38" s="40">
        <v>196.38945466836657</v>
      </c>
      <c r="H38" s="40">
        <f>G38*(1-HLOOKUP(H$5,Inputs!$C$6:$F$9,2,FALSE))*(1+HLOOKUP(H$5,Inputs!$C$6:$F$9,4,FALSE))</f>
        <v>201.55761546055373</v>
      </c>
    </row>
    <row r="39" spans="2:8" ht="35.450000000000003" customHeight="1" thickTop="1" thickBot="1" x14ac:dyDescent="0.25">
      <c r="B39" s="267"/>
      <c r="C39" s="253"/>
      <c r="D39" s="76" t="s">
        <v>148</v>
      </c>
      <c r="E39" s="77" t="s">
        <v>201</v>
      </c>
      <c r="F39" s="77" t="s">
        <v>46</v>
      </c>
      <c r="G39" s="79">
        <v>0.71961782154044762</v>
      </c>
      <c r="H39" s="79">
        <f>G39</f>
        <v>0.71961782154044762</v>
      </c>
    </row>
    <row r="40" spans="2:8" ht="35.450000000000003" customHeight="1" thickTop="1" thickBot="1" x14ac:dyDescent="0.25">
      <c r="B40" s="267"/>
      <c r="C40" s="253"/>
      <c r="D40" s="38" t="s">
        <v>149</v>
      </c>
      <c r="E40" s="41" t="s">
        <v>45</v>
      </c>
      <c r="F40" s="41" t="s">
        <v>46</v>
      </c>
      <c r="G40" s="45">
        <v>0.55889567721915312</v>
      </c>
      <c r="H40" s="45">
        <f>G40</f>
        <v>0.55889567721915312</v>
      </c>
    </row>
    <row r="41" spans="2:8" ht="35.450000000000003" customHeight="1" thickTop="1" thickBot="1" x14ac:dyDescent="0.25">
      <c r="B41" s="267"/>
      <c r="C41" s="254"/>
      <c r="D41" s="80" t="s">
        <v>150</v>
      </c>
      <c r="E41" s="81"/>
      <c r="F41" s="81"/>
      <c r="G41" s="81"/>
      <c r="H41" s="81"/>
    </row>
    <row r="42" spans="2:8" ht="35.450000000000003" customHeight="1" thickTop="1" thickBot="1" x14ac:dyDescent="0.25">
      <c r="B42" s="267"/>
      <c r="C42" s="366" t="s">
        <v>368</v>
      </c>
      <c r="D42" s="38" t="s">
        <v>36</v>
      </c>
      <c r="E42" s="41" t="s">
        <v>45</v>
      </c>
      <c r="F42" s="41" t="s">
        <v>51</v>
      </c>
      <c r="G42" s="40">
        <v>104.73967682480007</v>
      </c>
      <c r="H42" s="40">
        <f>G42*(1-HLOOKUP(H$5,Inputs!$C$6:$F$9,2,FALSE))*(1+HLOOKUP(H$5,Inputs!$C$6:$F$9,4,FALSE))</f>
        <v>107.49599330862743</v>
      </c>
    </row>
    <row r="43" spans="2:8" ht="35.450000000000003" customHeight="1" thickTop="1" thickBot="1" x14ac:dyDescent="0.25">
      <c r="B43" s="267"/>
      <c r="C43" s="256"/>
      <c r="D43" s="76" t="s">
        <v>31</v>
      </c>
      <c r="E43" s="77" t="s">
        <v>45</v>
      </c>
      <c r="F43" s="77" t="s">
        <v>51</v>
      </c>
      <c r="G43" s="78">
        <v>104.73967682480007</v>
      </c>
      <c r="H43" s="78">
        <f>G43*(1-HLOOKUP(H$5,Inputs!$C$6:$F$9,2,FALSE))*(1+HLOOKUP(H$5,Inputs!$C$6:$F$9,4,FALSE))</f>
        <v>107.49599330862743</v>
      </c>
    </row>
    <row r="44" spans="2:8" ht="35.450000000000003" customHeight="1" thickTop="1" thickBot="1" x14ac:dyDescent="0.25">
      <c r="B44" s="267"/>
      <c r="C44" s="256"/>
      <c r="D44" s="38" t="s">
        <v>34</v>
      </c>
      <c r="E44" s="41" t="s">
        <v>45</v>
      </c>
      <c r="F44" s="41" t="s">
        <v>51</v>
      </c>
      <c r="G44" s="40">
        <v>151.41469220624091</v>
      </c>
      <c r="H44" s="40">
        <f>G44*(1-HLOOKUP(H$5,Inputs!$C$6:$F$9,2,FALSE))*(1+HLOOKUP(H$5,Inputs!$C$6:$F$9,4,FALSE))</f>
        <v>155.39930266785052</v>
      </c>
    </row>
    <row r="45" spans="2:8" ht="35.450000000000003" customHeight="1" thickTop="1" thickBot="1" x14ac:dyDescent="0.25">
      <c r="B45" s="267"/>
      <c r="C45" s="256"/>
      <c r="D45" s="76" t="s">
        <v>146</v>
      </c>
      <c r="E45" s="77" t="s">
        <v>45</v>
      </c>
      <c r="F45" s="77" t="s">
        <v>51</v>
      </c>
      <c r="G45" s="78">
        <v>157.10951523720007</v>
      </c>
      <c r="H45" s="78">
        <f>G45*(1-HLOOKUP(H$5,Inputs!$C$6:$F$9,2,FALSE))*(1+HLOOKUP(H$5,Inputs!$C$6:$F$9,4,FALSE))</f>
        <v>161.2439899629411</v>
      </c>
    </row>
    <row r="46" spans="2:8" ht="35.450000000000003" customHeight="1" thickTop="1" thickBot="1" x14ac:dyDescent="0.25">
      <c r="B46" s="267"/>
      <c r="C46" s="256"/>
      <c r="D46" s="38" t="s">
        <v>32</v>
      </c>
      <c r="E46" s="41" t="s">
        <v>45</v>
      </c>
      <c r="F46" s="41" t="s">
        <v>51</v>
      </c>
      <c r="G46" s="40">
        <v>177.59449016870801</v>
      </c>
      <c r="H46" s="40">
        <f>G46*(1-HLOOKUP(H$5,Inputs!$C$6:$F$9,2,FALSE))*(1+HLOOKUP(H$5,Inputs!$C$6:$F$9,4,FALSE))</f>
        <v>182.26804498125276</v>
      </c>
    </row>
    <row r="47" spans="2:8" ht="35.450000000000003" customHeight="1" thickTop="1" thickBot="1" x14ac:dyDescent="0.25">
      <c r="B47" s="267"/>
      <c r="C47" s="256"/>
      <c r="D47" s="76" t="s">
        <v>147</v>
      </c>
      <c r="E47" s="77" t="s">
        <v>45</v>
      </c>
      <c r="F47" s="77" t="s">
        <v>51</v>
      </c>
      <c r="G47" s="78">
        <v>196.38945466836657</v>
      </c>
      <c r="H47" s="78">
        <f>G47*(1-HLOOKUP(H$5,Inputs!$C$6:$F$9,2,FALSE))*(1+HLOOKUP(H$5,Inputs!$C$6:$F$9,4,FALSE))</f>
        <v>201.55761546055373</v>
      </c>
    </row>
    <row r="48" spans="2:8" ht="35.450000000000003" customHeight="1" thickTop="1" thickBot="1" x14ac:dyDescent="0.25">
      <c r="B48" s="267"/>
      <c r="C48" s="256"/>
      <c r="D48" s="38" t="s">
        <v>148</v>
      </c>
      <c r="E48" s="41" t="s">
        <v>201</v>
      </c>
      <c r="F48" s="41" t="s">
        <v>46</v>
      </c>
      <c r="G48" s="45">
        <v>0.71961782154044762</v>
      </c>
      <c r="H48" s="45">
        <f>G48</f>
        <v>0.71961782154044762</v>
      </c>
    </row>
    <row r="49" spans="2:8" ht="35.450000000000003" customHeight="1" thickTop="1" thickBot="1" x14ac:dyDescent="0.25">
      <c r="B49" s="267"/>
      <c r="C49" s="256"/>
      <c r="D49" s="76" t="s">
        <v>149</v>
      </c>
      <c r="E49" s="77" t="s">
        <v>45</v>
      </c>
      <c r="F49" s="77" t="s">
        <v>46</v>
      </c>
      <c r="G49" s="79">
        <v>0.55889567721915312</v>
      </c>
      <c r="H49" s="79">
        <f>G49</f>
        <v>0.55889567721915312</v>
      </c>
    </row>
    <row r="50" spans="2:8" ht="35.450000000000003" customHeight="1" thickTop="1" thickBot="1" x14ac:dyDescent="0.25">
      <c r="B50" s="268"/>
      <c r="C50" s="257"/>
      <c r="D50" s="57" t="s">
        <v>150</v>
      </c>
      <c r="E50" s="58"/>
      <c r="F50" s="58"/>
      <c r="G50" s="58"/>
      <c r="H50" s="58"/>
    </row>
    <row r="51" spans="2:8" ht="35.450000000000003" customHeight="1" thickTop="1" thickBot="1" x14ac:dyDescent="0.25">
      <c r="B51" s="258" t="s">
        <v>369</v>
      </c>
      <c r="C51" s="364" t="s">
        <v>370</v>
      </c>
      <c r="D51" s="76" t="s">
        <v>371</v>
      </c>
      <c r="E51" s="77" t="s">
        <v>45</v>
      </c>
      <c r="F51" s="77" t="s">
        <v>46</v>
      </c>
      <c r="G51" s="78">
        <v>40.06</v>
      </c>
      <c r="H51" s="78">
        <f>G51*(1-HLOOKUP(H$5,Inputs!$C$6:$F$9,2,FALSE))*(1+HLOOKUP(H$5,Inputs!$C$6:$F$9,4,FALSE))</f>
        <v>41.114214044662582</v>
      </c>
    </row>
    <row r="52" spans="2:8" ht="35.450000000000003" customHeight="1" thickTop="1" thickBot="1" x14ac:dyDescent="0.25">
      <c r="B52" s="269"/>
      <c r="C52" s="384"/>
      <c r="D52" s="38" t="s">
        <v>372</v>
      </c>
      <c r="E52" s="41" t="s">
        <v>45</v>
      </c>
      <c r="F52" s="41" t="s">
        <v>46</v>
      </c>
      <c r="G52" s="40">
        <v>48.41</v>
      </c>
      <c r="H52" s="40">
        <f>G52*(1-HLOOKUP(H$5,Inputs!$C$6:$F$9,2,FALSE))*(1+HLOOKUP(H$5,Inputs!$C$6:$F$9,4,FALSE))</f>
        <v>49.683951620122699</v>
      </c>
    </row>
    <row r="53" spans="2:8" ht="35.450000000000003" customHeight="1" thickTop="1" thickBot="1" x14ac:dyDescent="0.25">
      <c r="B53" s="269"/>
      <c r="C53" s="44" t="s">
        <v>373</v>
      </c>
      <c r="D53" s="76" t="s">
        <v>374</v>
      </c>
      <c r="E53" s="77" t="s">
        <v>45</v>
      </c>
      <c r="F53" s="77" t="s">
        <v>46</v>
      </c>
      <c r="G53" s="78">
        <v>37.369999999999997</v>
      </c>
      <c r="H53" s="78">
        <f>G53*(1-HLOOKUP(H$5,Inputs!$C$6:$F$9,2,FALSE))*(1+HLOOKUP(H$5,Inputs!$C$6:$F$9,4,FALSE))</f>
        <v>38.353424334723925</v>
      </c>
    </row>
    <row r="54" spans="2:8" ht="35.450000000000003" customHeight="1" thickTop="1" thickBot="1" x14ac:dyDescent="0.25">
      <c r="B54" s="269"/>
      <c r="C54" s="385" t="s">
        <v>375</v>
      </c>
      <c r="D54" s="38" t="s">
        <v>376</v>
      </c>
      <c r="E54" s="41" t="s">
        <v>45</v>
      </c>
      <c r="F54" s="41" t="s">
        <v>46</v>
      </c>
      <c r="G54" s="40">
        <v>264.97571136092159</v>
      </c>
      <c r="H54" s="40">
        <f>G54*(1-HLOOKUP(H$5,Inputs!$C$6:$F$9,2,FALSE))*(1+HLOOKUP(H$5,Inputs!$C$6:$F$9,4,FALSE))</f>
        <v>271.94877966873838</v>
      </c>
    </row>
    <row r="55" spans="2:8" ht="35.450000000000003" customHeight="1" thickTop="1" thickBot="1" x14ac:dyDescent="0.25">
      <c r="B55" s="269"/>
      <c r="C55" s="384"/>
      <c r="D55" s="76" t="s">
        <v>377</v>
      </c>
      <c r="E55" s="77" t="s">
        <v>45</v>
      </c>
      <c r="F55" s="77" t="s">
        <v>46</v>
      </c>
      <c r="G55" s="78">
        <v>264.97571136092159</v>
      </c>
      <c r="H55" s="78">
        <f>G55*(1-HLOOKUP(H$5,Inputs!$C$6:$F$9,2,FALSE))*(1+HLOOKUP(H$5,Inputs!$C$6:$F$9,4,FALSE))</f>
        <v>271.94877966873838</v>
      </c>
    </row>
    <row r="56" spans="2:8" ht="35.450000000000003" customHeight="1" thickTop="1" thickBot="1" x14ac:dyDescent="0.25">
      <c r="B56" s="269"/>
      <c r="C56" s="382" t="s">
        <v>378</v>
      </c>
      <c r="D56" s="38" t="s">
        <v>379</v>
      </c>
      <c r="E56" s="41" t="s">
        <v>45</v>
      </c>
      <c r="F56" s="41" t="s">
        <v>46</v>
      </c>
      <c r="G56" s="40">
        <v>54.62</v>
      </c>
      <c r="H56" s="40">
        <f>G56*(1-HLOOKUP(H$5,Inputs!$C$6:$F$9,2,FALSE))*(1+HLOOKUP(H$5,Inputs!$C$6:$F$9,4,FALSE))</f>
        <v>56.057373218159519</v>
      </c>
    </row>
    <row r="57" spans="2:8" ht="35.450000000000003" customHeight="1" thickTop="1" thickBot="1" x14ac:dyDescent="0.25">
      <c r="B57" s="269"/>
      <c r="C57" s="386"/>
      <c r="D57" s="76" t="s">
        <v>380</v>
      </c>
      <c r="E57" s="77" t="s">
        <v>45</v>
      </c>
      <c r="F57" s="77" t="s">
        <v>46</v>
      </c>
      <c r="G57" s="78">
        <v>48.41</v>
      </c>
      <c r="H57" s="78">
        <f>G57*(1-HLOOKUP(H$5,Inputs!$C$6:$F$9,2,FALSE))*(1+HLOOKUP(H$5,Inputs!$C$6:$F$9,4,FALSE))</f>
        <v>49.683951620122699</v>
      </c>
    </row>
    <row r="58" spans="2:8" ht="35.450000000000003" customHeight="1" thickTop="1" thickBot="1" x14ac:dyDescent="0.25">
      <c r="B58" s="381"/>
      <c r="C58" s="385" t="s">
        <v>381</v>
      </c>
      <c r="D58" s="48" t="s">
        <v>382</v>
      </c>
      <c r="E58" s="49" t="s">
        <v>45</v>
      </c>
      <c r="F58" s="49" t="s">
        <v>46</v>
      </c>
      <c r="G58" s="50">
        <v>54.62</v>
      </c>
      <c r="H58" s="50">
        <f>G58*(1-HLOOKUP(H$5,Inputs!$C$6:$F$9,2,FALSE))*(1+HLOOKUP(H$5,Inputs!$C$6:$F$9,4,FALSE))</f>
        <v>56.057373218159519</v>
      </c>
    </row>
    <row r="59" spans="2:8" ht="35.450000000000003" customHeight="1" thickTop="1" thickBot="1" x14ac:dyDescent="0.25">
      <c r="B59" s="381"/>
      <c r="C59" s="384"/>
      <c r="D59" s="76" t="s">
        <v>383</v>
      </c>
      <c r="E59" s="77" t="s">
        <v>45</v>
      </c>
      <c r="F59" s="77" t="s">
        <v>46</v>
      </c>
      <c r="G59" s="82">
        <v>48.41</v>
      </c>
      <c r="H59" s="82">
        <f>G59*(1-HLOOKUP(H$5,Inputs!$C$6:$F$9,2,FALSE))*(1+HLOOKUP(H$5,Inputs!$C$6:$F$9,4,FALSE))</f>
        <v>49.683951620122699</v>
      </c>
    </row>
    <row r="60" spans="2:8" ht="35.450000000000003" customHeight="1" thickTop="1" thickBot="1" x14ac:dyDescent="0.25">
      <c r="B60" s="269"/>
      <c r="C60" s="47" t="s">
        <v>384</v>
      </c>
      <c r="D60" s="51" t="s">
        <v>385</v>
      </c>
      <c r="E60" s="52" t="s">
        <v>45</v>
      </c>
      <c r="F60" s="52" t="s">
        <v>46</v>
      </c>
      <c r="G60" s="53">
        <v>136.27322298561683</v>
      </c>
      <c r="H60" s="53">
        <f>G60*(1-HLOOKUP(H$5,Inputs!$C$6:$F$9,2,FALSE))*(1+HLOOKUP(H$5,Inputs!$C$6:$F$9,4,FALSE))</f>
        <v>139.85937240106549</v>
      </c>
    </row>
    <row r="61" spans="2:8" ht="35.450000000000003" customHeight="1" thickTop="1" thickBot="1" x14ac:dyDescent="0.25">
      <c r="B61" s="270"/>
      <c r="C61" s="83" t="s">
        <v>386</v>
      </c>
      <c r="D61" s="84" t="s">
        <v>387</v>
      </c>
      <c r="E61" s="77" t="s">
        <v>45</v>
      </c>
      <c r="F61" s="77" t="s">
        <v>51</v>
      </c>
      <c r="G61" s="85">
        <v>177.59449016870801</v>
      </c>
      <c r="H61" s="85">
        <f>G61*(1-HLOOKUP(H$5,Inputs!$C$6:$F$9,2,FALSE))*(1+HLOOKUP(H$5,Inputs!$C$6:$F$9,4,FALSE))</f>
        <v>182.26804498125276</v>
      </c>
    </row>
    <row r="62" spans="2:8" ht="35.450000000000003" customHeight="1" thickTop="1" thickBot="1" x14ac:dyDescent="0.25">
      <c r="B62" s="266" t="s">
        <v>388</v>
      </c>
      <c r="C62" s="382" t="s">
        <v>389</v>
      </c>
      <c r="D62" s="54" t="s">
        <v>36</v>
      </c>
      <c r="E62" s="55" t="s">
        <v>45</v>
      </c>
      <c r="F62" s="55" t="s">
        <v>51</v>
      </c>
      <c r="G62" s="40">
        <v>104.73967682480007</v>
      </c>
      <c r="H62" s="40">
        <f>G62*(1-HLOOKUP(H$5,Inputs!$C$6:$F$9,2,FALSE))*(1+HLOOKUP(H$5,Inputs!$C$6:$F$9,4,FALSE))</f>
        <v>107.49599330862743</v>
      </c>
    </row>
    <row r="63" spans="2:8" ht="35.450000000000003" customHeight="1" thickTop="1" thickBot="1" x14ac:dyDescent="0.25">
      <c r="B63" s="369"/>
      <c r="C63" s="367"/>
      <c r="D63" s="86" t="s">
        <v>31</v>
      </c>
      <c r="E63" s="87" t="s">
        <v>45</v>
      </c>
      <c r="F63" s="87" t="s">
        <v>51</v>
      </c>
      <c r="G63" s="78">
        <v>104.73967682480007</v>
      </c>
      <c r="H63" s="78">
        <f>G63*(1-HLOOKUP(H$5,Inputs!$C$6:$F$9,2,FALSE))*(1+HLOOKUP(H$5,Inputs!$C$6:$F$9,4,FALSE))</f>
        <v>107.49599330862743</v>
      </c>
    </row>
    <row r="64" spans="2:8" ht="35.450000000000003" customHeight="1" thickTop="1" thickBot="1" x14ac:dyDescent="0.25">
      <c r="B64" s="369"/>
      <c r="C64" s="367"/>
      <c r="D64" s="54" t="s">
        <v>34</v>
      </c>
      <c r="E64" s="55" t="s">
        <v>45</v>
      </c>
      <c r="F64" s="55" t="s">
        <v>51</v>
      </c>
      <c r="G64" s="40">
        <v>151.41469220624091</v>
      </c>
      <c r="H64" s="40">
        <f>G64*(1-HLOOKUP(H$5,Inputs!$C$6:$F$9,2,FALSE))*(1+HLOOKUP(H$5,Inputs!$C$6:$F$9,4,FALSE))</f>
        <v>155.39930266785052</v>
      </c>
    </row>
    <row r="65" spans="2:8" ht="35.450000000000003" customHeight="1" thickTop="1" thickBot="1" x14ac:dyDescent="0.25">
      <c r="B65" s="369"/>
      <c r="C65" s="367"/>
      <c r="D65" s="86" t="s">
        <v>146</v>
      </c>
      <c r="E65" s="87" t="s">
        <v>45</v>
      </c>
      <c r="F65" s="87" t="s">
        <v>51</v>
      </c>
      <c r="G65" s="78">
        <v>157.10951523720007</v>
      </c>
      <c r="H65" s="78">
        <f>G65*(1-HLOOKUP(H$5,Inputs!$C$6:$F$9,2,FALSE))*(1+HLOOKUP(H$5,Inputs!$C$6:$F$9,4,FALSE))</f>
        <v>161.2439899629411</v>
      </c>
    </row>
    <row r="66" spans="2:8" ht="35.450000000000003" customHeight="1" thickTop="1" thickBot="1" x14ac:dyDescent="0.25">
      <c r="B66" s="369"/>
      <c r="C66" s="367"/>
      <c r="D66" s="54" t="s">
        <v>32</v>
      </c>
      <c r="E66" s="55" t="s">
        <v>45</v>
      </c>
      <c r="F66" s="55" t="s">
        <v>51</v>
      </c>
      <c r="G66" s="40">
        <v>177.59449016870801</v>
      </c>
      <c r="H66" s="40">
        <f>G66*(1-HLOOKUP(H$5,Inputs!$C$6:$F$9,2,FALSE))*(1+HLOOKUP(H$5,Inputs!$C$6:$F$9,4,FALSE))</f>
        <v>182.26804498125276</v>
      </c>
    </row>
    <row r="67" spans="2:8" ht="35.450000000000003" customHeight="1" thickTop="1" thickBot="1" x14ac:dyDescent="0.25">
      <c r="B67" s="369"/>
      <c r="C67" s="367"/>
      <c r="D67" s="86" t="s">
        <v>147</v>
      </c>
      <c r="E67" s="87" t="s">
        <v>45</v>
      </c>
      <c r="F67" s="87" t="s">
        <v>51</v>
      </c>
      <c r="G67" s="78">
        <v>196.38945466836657</v>
      </c>
      <c r="H67" s="78">
        <f>G67*(1-HLOOKUP(H$5,Inputs!$C$6:$F$9,2,FALSE))*(1+HLOOKUP(H$5,Inputs!$C$6:$F$9,4,FALSE))</f>
        <v>201.55761546055373</v>
      </c>
    </row>
    <row r="68" spans="2:8" ht="35.450000000000003" customHeight="1" thickTop="1" thickBot="1" x14ac:dyDescent="0.25">
      <c r="B68" s="369"/>
      <c r="C68" s="367"/>
      <c r="D68" s="54" t="s">
        <v>148</v>
      </c>
      <c r="E68" s="55" t="s">
        <v>201</v>
      </c>
      <c r="F68" s="55" t="s">
        <v>46</v>
      </c>
      <c r="G68" s="45">
        <v>0.71961782154044762</v>
      </c>
      <c r="H68" s="45">
        <f>G68</f>
        <v>0.71961782154044762</v>
      </c>
    </row>
    <row r="69" spans="2:8" ht="35.450000000000003" customHeight="1" thickTop="1" thickBot="1" x14ac:dyDescent="0.25">
      <c r="B69" s="369"/>
      <c r="C69" s="367"/>
      <c r="D69" s="86" t="s">
        <v>149</v>
      </c>
      <c r="E69" s="87" t="s">
        <v>45</v>
      </c>
      <c r="F69" s="87" t="s">
        <v>46</v>
      </c>
      <c r="G69" s="79">
        <v>0.55889567721915312</v>
      </c>
      <c r="H69" s="79">
        <f>G69</f>
        <v>0.55889567721915312</v>
      </c>
    </row>
    <row r="70" spans="2:8" ht="35.450000000000003" customHeight="1" thickTop="1" thickBot="1" x14ac:dyDescent="0.25">
      <c r="B70" s="369"/>
      <c r="C70" s="367"/>
      <c r="D70" s="57" t="s">
        <v>150</v>
      </c>
      <c r="E70" s="58"/>
      <c r="F70" s="58"/>
      <c r="G70" s="58"/>
      <c r="H70" s="58"/>
    </row>
    <row r="71" spans="2:8" ht="12.75" thickTop="1" x14ac:dyDescent="0.2"/>
  </sheetData>
  <mergeCells count="16">
    <mergeCell ref="B51:B61"/>
    <mergeCell ref="B62:B70"/>
    <mergeCell ref="C62:C70"/>
    <mergeCell ref="B2:E3"/>
    <mergeCell ref="B24:B32"/>
    <mergeCell ref="C24:C32"/>
    <mergeCell ref="B33:B50"/>
    <mergeCell ref="C33:C41"/>
    <mergeCell ref="C42:C50"/>
    <mergeCell ref="B6:B23"/>
    <mergeCell ref="C6:C14"/>
    <mergeCell ref="C15:C23"/>
    <mergeCell ref="C51:C52"/>
    <mergeCell ref="C54:C55"/>
    <mergeCell ref="C56:C57"/>
    <mergeCell ref="C58:C59"/>
  </mergeCells>
  <pageMargins left="0.70866141732283472" right="0.70866141732283472" top="0.74803149606299213" bottom="0.74803149606299213" header="0.31496062992125984" footer="0.31496062992125984"/>
  <pageSetup paperSize="9" scale="48" fitToHeight="0" orientation="portrait" horizontalDpi="1200" verticalDpi="1200" r:id="rId1"/>
  <headerFooter>
    <oddFooter>&amp;F&amp;RPage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D98B8-5F58-46E2-BFAF-5CF5D2E11F95}">
  <sheetPr>
    <tabColor theme="7" tint="0.79998168889431442"/>
  </sheetPr>
  <dimension ref="A1:E25"/>
  <sheetViews>
    <sheetView workbookViewId="0">
      <selection activeCell="C22" sqref="C22"/>
    </sheetView>
  </sheetViews>
  <sheetFormatPr defaultRowHeight="15" x14ac:dyDescent="0.25"/>
  <cols>
    <col min="1" max="1" width="9.140625" style="91"/>
    <col min="2" max="2" width="75.140625" style="91" customWidth="1"/>
    <col min="3" max="3" width="26.42578125" style="91" customWidth="1"/>
    <col min="4" max="4" width="6.5703125" style="91" bestFit="1" customWidth="1"/>
    <col min="5" max="5" width="26" style="91" customWidth="1"/>
    <col min="6" max="16384" width="9.140625" style="91"/>
  </cols>
  <sheetData>
    <row r="1" spans="1:5" x14ac:dyDescent="0.25">
      <c r="A1" s="128" t="s">
        <v>632</v>
      </c>
      <c r="C1" s="127" t="str">
        <f>'EE ANS Fees Pricelist'!$H$5</f>
        <v>2020-21</v>
      </c>
    </row>
    <row r="2" spans="1:5" x14ac:dyDescent="0.25">
      <c r="B2" s="237" t="s">
        <v>624</v>
      </c>
    </row>
    <row r="3" spans="1:5" x14ac:dyDescent="0.25">
      <c r="B3" s="377" t="s">
        <v>566</v>
      </c>
      <c r="C3" s="377"/>
      <c r="D3" s="377"/>
      <c r="E3" s="185"/>
    </row>
    <row r="4" spans="1:5" x14ac:dyDescent="0.25">
      <c r="B4" s="388" t="s">
        <v>567</v>
      </c>
      <c r="C4" s="388"/>
      <c r="D4" s="388"/>
      <c r="E4" s="388"/>
    </row>
    <row r="5" spans="1:5" ht="22.5" customHeight="1" x14ac:dyDescent="0.25">
      <c r="B5" s="123" t="s">
        <v>625</v>
      </c>
      <c r="C5" s="389" t="s">
        <v>467</v>
      </c>
      <c r="D5" s="390"/>
      <c r="E5" s="390"/>
    </row>
    <row r="6" spans="1:5" ht="45" x14ac:dyDescent="0.25">
      <c r="B6" s="118" t="s">
        <v>626</v>
      </c>
      <c r="C6" s="293" t="s">
        <v>467</v>
      </c>
      <c r="D6" s="294"/>
      <c r="E6" s="387"/>
    </row>
    <row r="7" spans="1:5" x14ac:dyDescent="0.25">
      <c r="B7" s="277" t="s">
        <v>568</v>
      </c>
      <c r="C7" s="277"/>
      <c r="D7" s="277"/>
      <c r="E7" s="387"/>
    </row>
    <row r="8" spans="1:5" ht="22.5" x14ac:dyDescent="0.25">
      <c r="B8" s="122" t="s">
        <v>627</v>
      </c>
      <c r="C8" s="318" t="s">
        <v>467</v>
      </c>
      <c r="D8" s="319"/>
      <c r="E8" s="387"/>
    </row>
    <row r="9" spans="1:5" x14ac:dyDescent="0.25">
      <c r="B9" s="277" t="s">
        <v>569</v>
      </c>
      <c r="C9" s="277"/>
      <c r="D9" s="277"/>
      <c r="E9" s="387"/>
    </row>
    <row r="10" spans="1:5" ht="22.5" x14ac:dyDescent="0.25">
      <c r="B10" s="125" t="s">
        <v>628</v>
      </c>
      <c r="C10" s="391" t="s">
        <v>467</v>
      </c>
      <c r="D10" s="392"/>
      <c r="E10" s="393"/>
    </row>
    <row r="11" spans="1:5" ht="33.75" x14ac:dyDescent="0.25">
      <c r="B11" s="131" t="s">
        <v>629</v>
      </c>
      <c r="C11" s="318" t="s">
        <v>467</v>
      </c>
      <c r="D11" s="319"/>
      <c r="E11" s="387"/>
    </row>
    <row r="12" spans="1:5" x14ac:dyDescent="0.25">
      <c r="B12" s="277" t="s">
        <v>570</v>
      </c>
      <c r="C12" s="277"/>
      <c r="D12" s="277"/>
      <c r="E12" s="387"/>
    </row>
    <row r="13" spans="1:5" x14ac:dyDescent="0.25">
      <c r="B13" s="311" t="s">
        <v>370</v>
      </c>
      <c r="C13" s="190" t="s">
        <v>571</v>
      </c>
      <c r="D13" s="191">
        <f>'EE Proposed Connection Fees'!$H$51</f>
        <v>41.114214044662582</v>
      </c>
      <c r="E13" s="194" t="s">
        <v>480</v>
      </c>
    </row>
    <row r="14" spans="1:5" x14ac:dyDescent="0.25">
      <c r="B14" s="312"/>
      <c r="C14" s="157" t="s">
        <v>372</v>
      </c>
      <c r="D14" s="192">
        <f>'EE Proposed Connection Fees'!$H$52</f>
        <v>49.683951620122699</v>
      </c>
      <c r="E14" s="195" t="s">
        <v>480</v>
      </c>
    </row>
    <row r="15" spans="1:5" x14ac:dyDescent="0.25">
      <c r="B15" s="117" t="s">
        <v>373</v>
      </c>
      <c r="C15" s="149">
        <f>'EE Proposed Connection Fees'!$H$53</f>
        <v>38.353424334723925</v>
      </c>
      <c r="D15" s="133" t="s">
        <v>480</v>
      </c>
      <c r="E15" s="196"/>
    </row>
    <row r="16" spans="1:5" x14ac:dyDescent="0.25">
      <c r="B16" s="313" t="s">
        <v>572</v>
      </c>
      <c r="C16" s="157" t="s">
        <v>573</v>
      </c>
      <c r="D16" s="192">
        <f>'EE Proposed Connection Fees'!$H$54</f>
        <v>271.94877966873838</v>
      </c>
      <c r="E16" s="195" t="s">
        <v>480</v>
      </c>
    </row>
    <row r="17" spans="2:5" x14ac:dyDescent="0.25">
      <c r="B17" s="312"/>
      <c r="C17" s="148" t="s">
        <v>574</v>
      </c>
      <c r="D17" s="193">
        <f>'EE Proposed Connection Fees'!$H$55</f>
        <v>271.94877966873838</v>
      </c>
      <c r="E17" s="196" t="s">
        <v>480</v>
      </c>
    </row>
    <row r="18" spans="2:5" x14ac:dyDescent="0.25">
      <c r="B18" s="308" t="s">
        <v>575</v>
      </c>
      <c r="C18" s="157" t="s">
        <v>576</v>
      </c>
      <c r="D18" s="192">
        <f>'EE Proposed Connection Fees'!$H$56</f>
        <v>56.057373218159519</v>
      </c>
      <c r="E18" s="195" t="s">
        <v>480</v>
      </c>
    </row>
    <row r="19" spans="2:5" x14ac:dyDescent="0.25">
      <c r="B19" s="310"/>
      <c r="C19" s="148" t="s">
        <v>380</v>
      </c>
      <c r="D19" s="193">
        <f>'EE Proposed Connection Fees'!$H$57</f>
        <v>49.683951620122699</v>
      </c>
      <c r="E19" s="196" t="s">
        <v>480</v>
      </c>
    </row>
    <row r="20" spans="2:5" ht="22.5" x14ac:dyDescent="0.25">
      <c r="B20" s="313" t="s">
        <v>381</v>
      </c>
      <c r="C20" s="157" t="s">
        <v>382</v>
      </c>
      <c r="D20" s="192">
        <f>'EE Proposed Connection Fees'!$H$58</f>
        <v>56.057373218159519</v>
      </c>
      <c r="E20" s="195" t="s">
        <v>480</v>
      </c>
    </row>
    <row r="21" spans="2:5" ht="22.5" x14ac:dyDescent="0.25">
      <c r="B21" s="312"/>
      <c r="C21" s="148" t="s">
        <v>383</v>
      </c>
      <c r="D21" s="193">
        <f>'EE Proposed Connection Fees'!$H$59</f>
        <v>49.683951620122699</v>
      </c>
      <c r="E21" s="196" t="s">
        <v>480</v>
      </c>
    </row>
    <row r="22" spans="2:5" x14ac:dyDescent="0.25">
      <c r="B22" s="117" t="s">
        <v>577</v>
      </c>
      <c r="C22" s="149">
        <f>'EE Proposed Connection Fees'!$H$60</f>
        <v>139.85937240106549</v>
      </c>
      <c r="D22" s="133" t="s">
        <v>480</v>
      </c>
      <c r="E22" s="196"/>
    </row>
    <row r="23" spans="2:5" x14ac:dyDescent="0.25">
      <c r="B23" s="131" t="s">
        <v>386</v>
      </c>
      <c r="C23" s="302" t="s">
        <v>27</v>
      </c>
      <c r="D23" s="303"/>
      <c r="E23" s="195"/>
    </row>
    <row r="24" spans="2:5" x14ac:dyDescent="0.25">
      <c r="B24" s="277" t="s">
        <v>578</v>
      </c>
      <c r="C24" s="277"/>
      <c r="D24" s="277"/>
      <c r="E24" s="387"/>
    </row>
    <row r="25" spans="2:5" ht="15" customHeight="1" x14ac:dyDescent="0.25">
      <c r="B25" s="122" t="s">
        <v>630</v>
      </c>
      <c r="C25" s="318" t="s">
        <v>467</v>
      </c>
      <c r="D25" s="319"/>
      <c r="E25" s="319"/>
    </row>
  </sheetData>
  <mergeCells count="17">
    <mergeCell ref="B13:B14"/>
    <mergeCell ref="C11:E11"/>
    <mergeCell ref="B3:D3"/>
    <mergeCell ref="C25:E25"/>
    <mergeCell ref="B4:E4"/>
    <mergeCell ref="B7:E7"/>
    <mergeCell ref="B9:E9"/>
    <mergeCell ref="B12:E12"/>
    <mergeCell ref="B24:E24"/>
    <mergeCell ref="C5:E5"/>
    <mergeCell ref="C6:E6"/>
    <mergeCell ref="C8:E8"/>
    <mergeCell ref="C10:E10"/>
    <mergeCell ref="B16:B17"/>
    <mergeCell ref="B18:B19"/>
    <mergeCell ref="B20:B21"/>
    <mergeCell ref="C23:D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6B9A8-EEE8-4699-8F28-5AA7CE33D646}">
  <sheetPr>
    <tabColor rgb="FFFFFF00"/>
  </sheetPr>
  <dimension ref="B4:G15"/>
  <sheetViews>
    <sheetView workbookViewId="0">
      <selection activeCell="G7" sqref="G7"/>
    </sheetView>
  </sheetViews>
  <sheetFormatPr defaultRowHeight="15" x14ac:dyDescent="0.25"/>
  <cols>
    <col min="1" max="1" width="9.140625" style="91"/>
    <col min="2" max="2" width="33.85546875" style="91" customWidth="1"/>
    <col min="3" max="3" width="12.5703125" style="91" bestFit="1" customWidth="1"/>
    <col min="4" max="4" width="14.5703125" style="91" bestFit="1" customWidth="1"/>
    <col min="5" max="5" width="9.140625" style="91"/>
    <col min="6" max="6" width="12.5703125" style="91" bestFit="1" customWidth="1"/>
    <col min="7" max="7" width="14.5703125" style="91" bestFit="1" customWidth="1"/>
    <col min="8" max="16384" width="9.140625" style="91"/>
  </cols>
  <sheetData>
    <row r="4" spans="2:7" x14ac:dyDescent="0.25">
      <c r="C4" s="246" t="s">
        <v>429</v>
      </c>
      <c r="D4" s="247"/>
      <c r="F4" s="243" t="s">
        <v>424</v>
      </c>
      <c r="G4" s="244"/>
    </row>
    <row r="5" spans="2:7" ht="25.5" x14ac:dyDescent="0.25">
      <c r="B5" s="101" t="s">
        <v>407</v>
      </c>
      <c r="C5" s="98" t="s">
        <v>408</v>
      </c>
      <c r="D5" s="98" t="s">
        <v>409</v>
      </c>
      <c r="F5" s="98" t="s">
        <v>408</v>
      </c>
      <c r="G5" s="98" t="s">
        <v>409</v>
      </c>
    </row>
    <row r="6" spans="2:7" x14ac:dyDescent="0.25">
      <c r="B6" s="102" t="s">
        <v>410</v>
      </c>
      <c r="C6" s="97">
        <v>104.73967682480007</v>
      </c>
      <c r="D6" s="92">
        <v>179.10484737040812</v>
      </c>
      <c r="F6" s="217">
        <f>C6*(1-HLOOKUP($F$4,Inputs!$C$6:$F$9,2,FALSE))*(1+HLOOKUP($F$4,Inputs!$C$6:$F$9,4,FALSE))</f>
        <v>107.49599330862743</v>
      </c>
      <c r="G6" s="218">
        <f>D6*(1-HLOOKUP($F$4,Inputs!$C$6:$F$9,2,FALSE))*(1+HLOOKUP($F$4,Inputs!$C$6:$F$9,4,FALSE))</f>
        <v>183.81814855775292</v>
      </c>
    </row>
    <row r="7" spans="2:7" x14ac:dyDescent="0.25">
      <c r="B7" s="103" t="s">
        <v>411</v>
      </c>
      <c r="C7" s="96">
        <v>104.73967682480007</v>
      </c>
      <c r="D7" s="93">
        <v>179.10484737040812</v>
      </c>
      <c r="F7" s="219">
        <f>C7*(1-HLOOKUP($F$4,Inputs!$C$6:$F$9,2,FALSE))*(1+HLOOKUP($F$4,Inputs!$C$6:$F$9,4,FALSE))</f>
        <v>107.49599330862743</v>
      </c>
      <c r="G7" s="220">
        <f>D7*(1-HLOOKUP($F$4,Inputs!$C$6:$F$9,2,FALSE))*(1+HLOOKUP($F$4,Inputs!$C$6:$F$9,4,FALSE))</f>
        <v>183.81814855775292</v>
      </c>
    </row>
    <row r="8" spans="2:7" ht="25.5" x14ac:dyDescent="0.25">
      <c r="B8" s="104" t="s">
        <v>412</v>
      </c>
      <c r="C8" s="97">
        <v>157.10951523720007</v>
      </c>
      <c r="D8" s="92">
        <v>268.65727105561211</v>
      </c>
      <c r="F8" s="217">
        <f>C8*(1-HLOOKUP($F$4,Inputs!$C$6:$F$9,2,FALSE))*(1+HLOOKUP($F$4,Inputs!$C$6:$F$9,4,FALSE))</f>
        <v>161.2439899629411</v>
      </c>
      <c r="G8" s="218">
        <f>D8*(1-HLOOKUP($F$4,Inputs!$C$6:$F$9,2,FALSE))*(1+HLOOKUP($F$4,Inputs!$C$6:$F$9,4,FALSE))</f>
        <v>275.72722283662927</v>
      </c>
    </row>
    <row r="9" spans="2:7" ht="25.5" x14ac:dyDescent="0.25">
      <c r="B9" s="105" t="s">
        <v>413</v>
      </c>
      <c r="C9" s="96">
        <v>177.59449016870801</v>
      </c>
      <c r="D9" s="93">
        <v>303.68657818849067</v>
      </c>
      <c r="F9" s="219">
        <f>C9*(1-HLOOKUP($F$4,Inputs!$C$6:$F$9,2,FALSE))*(1+HLOOKUP($F$4,Inputs!$C$6:$F$9,4,FALSE))</f>
        <v>182.26804498125276</v>
      </c>
      <c r="G9" s="220">
        <f>D9*(1-HLOOKUP($F$4,Inputs!$C$6:$F$9,2,FALSE))*(1+HLOOKUP($F$4,Inputs!$C$6:$F$9,4,FALSE))</f>
        <v>311.67835691794215</v>
      </c>
    </row>
    <row r="10" spans="2:7" x14ac:dyDescent="0.25">
      <c r="B10" s="102" t="s">
        <v>414</v>
      </c>
      <c r="C10" s="97">
        <v>196.38945466836657</v>
      </c>
      <c r="D10" s="92">
        <v>335.82596748290683</v>
      </c>
      <c r="F10" s="217">
        <f>C10*(1-HLOOKUP($F$4,Inputs!$C$6:$F$9,2,FALSE))*(1+HLOOKUP($F$4,Inputs!$C$6:$F$9,4,FALSE))</f>
        <v>201.55761546055373</v>
      </c>
      <c r="G10" s="218">
        <f>D10*(1-HLOOKUP($F$4,Inputs!$C$6:$F$9,2,FALSE))*(1+HLOOKUP($F$4,Inputs!$C$6:$F$9,4,FALSE))</f>
        <v>344.66352243754687</v>
      </c>
    </row>
    <row r="11" spans="2:7" x14ac:dyDescent="0.25">
      <c r="B11" s="106" t="s">
        <v>415</v>
      </c>
      <c r="C11" s="95">
        <v>151.41469220624091</v>
      </c>
      <c r="D11" s="94">
        <v>258.91912367267196</v>
      </c>
      <c r="F11" s="221">
        <f>C11*(1-HLOOKUP($F$4,Inputs!$C$6:$F$9,2,FALSE))*(1+HLOOKUP($F$4,Inputs!$C$6:$F$9,4,FALSE))</f>
        <v>155.39930266785052</v>
      </c>
      <c r="G11" s="222">
        <f>D11*(1-HLOOKUP($F$4,Inputs!$C$6:$F$9,2,FALSE))*(1+HLOOKUP($F$4,Inputs!$C$6:$F$9,4,FALSE))</f>
        <v>265.73280756202439</v>
      </c>
    </row>
    <row r="12" spans="2:7" x14ac:dyDescent="0.25">
      <c r="B12" s="107"/>
      <c r="C12" s="108"/>
      <c r="D12" s="109"/>
      <c r="F12" s="108"/>
      <c r="G12" s="109"/>
    </row>
    <row r="13" spans="2:7" x14ac:dyDescent="0.25">
      <c r="B13" s="104" t="s">
        <v>416</v>
      </c>
      <c r="C13" s="110" t="s">
        <v>417</v>
      </c>
      <c r="D13" s="112">
        <v>0.71961782154044762</v>
      </c>
      <c r="F13" s="110" t="s">
        <v>417</v>
      </c>
      <c r="G13" s="112">
        <v>0.71961782154044762</v>
      </c>
    </row>
    <row r="14" spans="2:7" x14ac:dyDescent="0.25">
      <c r="B14" s="105" t="s">
        <v>418</v>
      </c>
      <c r="C14" s="111" t="s">
        <v>419</v>
      </c>
      <c r="D14" s="113">
        <v>0.55889567721915312</v>
      </c>
      <c r="F14" s="111" t="s">
        <v>419</v>
      </c>
      <c r="G14" s="113">
        <v>0.55889567721915312</v>
      </c>
    </row>
    <row r="15" spans="2:7" ht="30.75" customHeight="1" x14ac:dyDescent="0.25">
      <c r="B15" s="245" t="s">
        <v>420</v>
      </c>
      <c r="C15" s="245"/>
      <c r="D15" s="245"/>
      <c r="F15" s="245"/>
      <c r="G15" s="245"/>
    </row>
  </sheetData>
  <mergeCells count="4">
    <mergeCell ref="F4:G4"/>
    <mergeCell ref="F15:G15"/>
    <mergeCell ref="C4:D4"/>
    <mergeCell ref="B15:D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B9A1-E691-4B3A-8D10-AD05C26CD448}">
  <sheetPr>
    <tabColor theme="9" tint="0.39997558519241921"/>
    <pageSetUpPr fitToPage="1"/>
  </sheetPr>
  <dimension ref="B1:J268"/>
  <sheetViews>
    <sheetView showGridLines="0" zoomScale="90" zoomScaleNormal="90" zoomScaleSheetLayoutView="80" workbookViewId="0">
      <pane xSplit="3" ySplit="5" topLeftCell="D228" activePane="bottomRight" state="frozen"/>
      <selection pane="topRight" activeCell="D1" sqref="D1"/>
      <selection pane="bottomLeft" activeCell="A6" sqref="A6"/>
      <selection pane="bottomRight" activeCell="H228" sqref="H228"/>
    </sheetView>
  </sheetViews>
  <sheetFormatPr defaultColWidth="9.140625" defaultRowHeight="12" x14ac:dyDescent="0.2"/>
  <cols>
    <col min="1" max="1" width="2.5703125" style="6" customWidth="1"/>
    <col min="2" max="2" width="25" style="6" customWidth="1"/>
    <col min="3" max="3" width="26" style="28" customWidth="1"/>
    <col min="4" max="4" width="59.5703125" style="28" customWidth="1"/>
    <col min="5" max="5" width="14.85546875" style="6" customWidth="1"/>
    <col min="6" max="6" width="10.140625" style="6" bestFit="1" customWidth="1"/>
    <col min="7" max="7" width="13.7109375" style="6" customWidth="1"/>
    <col min="8" max="8" width="12.5703125" style="6" customWidth="1"/>
    <col min="9" max="16384" width="9.140625" style="6"/>
  </cols>
  <sheetData>
    <row r="1" spans="2:10" ht="18.75" customHeight="1" x14ac:dyDescent="0.2">
      <c r="B1" s="2"/>
      <c r="C1" s="3"/>
      <c r="D1" s="4"/>
      <c r="E1" s="5"/>
      <c r="F1" s="5"/>
      <c r="G1" s="5"/>
    </row>
    <row r="2" spans="2:10" ht="18" customHeight="1" x14ac:dyDescent="0.2">
      <c r="B2" s="248" t="s">
        <v>398</v>
      </c>
      <c r="C2" s="248"/>
      <c r="D2" s="248"/>
      <c r="E2" s="248"/>
      <c r="F2" s="248"/>
      <c r="G2" s="7"/>
    </row>
    <row r="3" spans="2:10" ht="18" customHeight="1" x14ac:dyDescent="0.2">
      <c r="B3" s="8"/>
      <c r="C3" s="8"/>
      <c r="D3" s="8"/>
      <c r="E3" s="8"/>
      <c r="F3" s="8"/>
      <c r="G3" s="8"/>
    </row>
    <row r="4" spans="2:10" ht="18.75" customHeight="1" thickBot="1" x14ac:dyDescent="0.25">
      <c r="B4" s="9"/>
      <c r="C4" s="10"/>
      <c r="D4" s="4"/>
      <c r="E4" s="5"/>
      <c r="F4" s="5"/>
      <c r="G4" s="7"/>
    </row>
    <row r="5" spans="2:10" ht="35.1" customHeight="1" thickTop="1" thickBot="1" x14ac:dyDescent="0.25">
      <c r="B5" s="11" t="s">
        <v>37</v>
      </c>
      <c r="C5" s="12" t="s">
        <v>38</v>
      </c>
      <c r="D5" s="12" t="s">
        <v>39</v>
      </c>
      <c r="E5" s="12" t="s">
        <v>40</v>
      </c>
      <c r="F5" s="12" t="s">
        <v>41</v>
      </c>
      <c r="G5" s="12" t="s">
        <v>429</v>
      </c>
      <c r="H5" s="115" t="s">
        <v>424</v>
      </c>
    </row>
    <row r="6" spans="2:10" ht="35.1" customHeight="1" thickTop="1" thickBot="1" x14ac:dyDescent="0.25">
      <c r="B6" s="249" t="s">
        <v>42</v>
      </c>
      <c r="C6" s="252" t="s">
        <v>43</v>
      </c>
      <c r="D6" s="13" t="s">
        <v>44</v>
      </c>
      <c r="E6" s="13" t="s">
        <v>45</v>
      </c>
      <c r="F6" s="13" t="s">
        <v>46</v>
      </c>
      <c r="G6" s="14">
        <v>471.32854571160021</v>
      </c>
      <c r="H6" s="14">
        <f>G6*(1-HLOOKUP(H$5,Inputs!$C$6:$F$9,2,FALSE))*(1+HLOOKUP(H$5,Inputs!$C$6:$F$9,4,FALSE))</f>
        <v>483.73196988882336</v>
      </c>
      <c r="J6" s="114"/>
    </row>
    <row r="7" spans="2:10" ht="35.1" customHeight="1" thickTop="1" thickBot="1" x14ac:dyDescent="0.25">
      <c r="B7" s="250"/>
      <c r="C7" s="253"/>
      <c r="D7" s="59" t="s">
        <v>47</v>
      </c>
      <c r="E7" s="59" t="s">
        <v>45</v>
      </c>
      <c r="F7" s="59" t="s">
        <v>46</v>
      </c>
      <c r="G7" s="60">
        <v>628.43806094880028</v>
      </c>
      <c r="H7" s="60">
        <f>G7*(1-HLOOKUP(H$5,Inputs!$C$6:$F$9,2,FALSE))*(1+HLOOKUP(H$5,Inputs!$C$6:$F$9,4,FALSE))</f>
        <v>644.9759598517644</v>
      </c>
    </row>
    <row r="8" spans="2:10" ht="35.1" customHeight="1" thickTop="1" thickBot="1" x14ac:dyDescent="0.25">
      <c r="B8" s="250"/>
      <c r="C8" s="253"/>
      <c r="D8" s="13" t="s">
        <v>48</v>
      </c>
      <c r="E8" s="13" t="s">
        <v>45</v>
      </c>
      <c r="F8" s="13" t="s">
        <v>46</v>
      </c>
      <c r="G8" s="14">
        <v>1099.7666066604006</v>
      </c>
      <c r="H8" s="14">
        <f>G8*(1-HLOOKUP(H$5,Inputs!$C$6:$F$9,2,FALSE))*(1+HLOOKUP(H$5,Inputs!$C$6:$F$9,4,FALSE))</f>
        <v>1128.7079297405878</v>
      </c>
    </row>
    <row r="9" spans="2:10" ht="35.1" customHeight="1" thickTop="1" thickBot="1" x14ac:dyDescent="0.25">
      <c r="B9" s="250"/>
      <c r="C9" s="253"/>
      <c r="D9" s="59" t="s">
        <v>49</v>
      </c>
      <c r="E9" s="59" t="s">
        <v>45</v>
      </c>
      <c r="F9" s="59" t="s">
        <v>46</v>
      </c>
      <c r="G9" s="60">
        <v>1413.9856371348005</v>
      </c>
      <c r="H9" s="60">
        <f>G9*(1-HLOOKUP(H$5,Inputs!$C$6:$F$9,2,FALSE))*(1+HLOOKUP(H$5,Inputs!$C$6:$F$9,4,FALSE))</f>
        <v>1451.19590966647</v>
      </c>
    </row>
    <row r="10" spans="2:10" ht="35.1" customHeight="1" thickTop="1" thickBot="1" x14ac:dyDescent="0.25">
      <c r="B10" s="250"/>
      <c r="C10" s="253"/>
      <c r="D10" s="13" t="s">
        <v>50</v>
      </c>
      <c r="E10" s="13" t="s">
        <v>45</v>
      </c>
      <c r="F10" s="13" t="s">
        <v>51</v>
      </c>
      <c r="G10" s="14">
        <v>157.10951523720007</v>
      </c>
      <c r="H10" s="14">
        <f>G10*(1-HLOOKUP(H$5,Inputs!$C$6:$F$9,2,FALSE))*(1+HLOOKUP(H$5,Inputs!$C$6:$F$9,4,FALSE))</f>
        <v>161.2439899629411</v>
      </c>
    </row>
    <row r="11" spans="2:10" ht="35.1" customHeight="1" thickTop="1" thickBot="1" x14ac:dyDescent="0.25">
      <c r="B11" s="250"/>
      <c r="C11" s="253"/>
      <c r="D11" s="59" t="s">
        <v>400</v>
      </c>
      <c r="E11" s="59" t="s">
        <v>45</v>
      </c>
      <c r="F11" s="59" t="s">
        <v>51</v>
      </c>
      <c r="G11" s="60">
        <v>157.10951523720007</v>
      </c>
      <c r="H11" s="60">
        <f>G11*(1-HLOOKUP(H$5,Inputs!$C$6:$F$9,2,FALSE))*(1+HLOOKUP(H$5,Inputs!$C$6:$F$9,4,FALSE))</f>
        <v>161.2439899629411</v>
      </c>
    </row>
    <row r="12" spans="2:10" ht="35.1" customHeight="1" thickTop="1" thickBot="1" x14ac:dyDescent="0.25">
      <c r="B12" s="250"/>
      <c r="C12" s="253"/>
      <c r="D12" s="13" t="s">
        <v>53</v>
      </c>
      <c r="E12" s="13" t="s">
        <v>45</v>
      </c>
      <c r="F12" s="13" t="s">
        <v>51</v>
      </c>
      <c r="G12" s="14">
        <v>157.10951523720007</v>
      </c>
      <c r="H12" s="14">
        <f>G12*(1-HLOOKUP(H$5,Inputs!$C$6:$F$9,2,FALSE))*(1+HLOOKUP(H$5,Inputs!$C$6:$F$9,4,FALSE))</f>
        <v>161.2439899629411</v>
      </c>
    </row>
    <row r="13" spans="2:10" ht="35.1" customHeight="1" thickTop="1" thickBot="1" x14ac:dyDescent="0.25">
      <c r="B13" s="250"/>
      <c r="C13" s="254"/>
      <c r="D13" s="59" t="s">
        <v>54</v>
      </c>
      <c r="E13" s="59" t="s">
        <v>45</v>
      </c>
      <c r="F13" s="59" t="s">
        <v>51</v>
      </c>
      <c r="G13" s="60">
        <v>157.10951523720007</v>
      </c>
      <c r="H13" s="60">
        <f>G13*(1-HLOOKUP(H$5,Inputs!$C$6:$F$9,2,FALSE))*(1+HLOOKUP(H$5,Inputs!$C$6:$F$9,4,FALSE))</f>
        <v>161.2439899629411</v>
      </c>
    </row>
    <row r="14" spans="2:10" ht="35.1" customHeight="1" thickTop="1" thickBot="1" x14ac:dyDescent="0.25">
      <c r="B14" s="250"/>
      <c r="C14" s="255" t="s">
        <v>55</v>
      </c>
      <c r="D14" s="13" t="s">
        <v>44</v>
      </c>
      <c r="E14" s="13" t="s">
        <v>45</v>
      </c>
      <c r="F14" s="13" t="s">
        <v>46</v>
      </c>
      <c r="G14" s="14">
        <v>314.21903047440014</v>
      </c>
      <c r="H14" s="14">
        <f>G14*(1-HLOOKUP(H$5,Inputs!$C$6:$F$9,2,FALSE))*(1+HLOOKUP(H$5,Inputs!$C$6:$F$9,4,FALSE))</f>
        <v>322.4879799258822</v>
      </c>
    </row>
    <row r="15" spans="2:10" ht="35.1" customHeight="1" thickTop="1" thickBot="1" x14ac:dyDescent="0.25">
      <c r="B15" s="250"/>
      <c r="C15" s="256"/>
      <c r="D15" s="59" t="s">
        <v>47</v>
      </c>
      <c r="E15" s="59" t="s">
        <v>45</v>
      </c>
      <c r="F15" s="59" t="s">
        <v>46</v>
      </c>
      <c r="G15" s="60">
        <v>471.32854571160021</v>
      </c>
      <c r="H15" s="60">
        <f>G15*(1-HLOOKUP(H$5,Inputs!$C$6:$F$9,2,FALSE))*(1+HLOOKUP(H$5,Inputs!$C$6:$F$9,4,FALSE))</f>
        <v>483.73196988882336</v>
      </c>
    </row>
    <row r="16" spans="2:10" ht="35.1" customHeight="1" thickTop="1" thickBot="1" x14ac:dyDescent="0.25">
      <c r="B16" s="250"/>
      <c r="C16" s="256"/>
      <c r="D16" s="13" t="s">
        <v>48</v>
      </c>
      <c r="E16" s="13" t="s">
        <v>45</v>
      </c>
      <c r="F16" s="13" t="s">
        <v>46</v>
      </c>
      <c r="G16" s="14">
        <v>785.54757618600036</v>
      </c>
      <c r="H16" s="14">
        <f>G16*(1-HLOOKUP(H$5,Inputs!$C$6:$F$9,2,FALSE))*(1+HLOOKUP(H$5,Inputs!$C$6:$F$9,4,FALSE))</f>
        <v>806.2199498147055</v>
      </c>
    </row>
    <row r="17" spans="2:8" ht="35.1" customHeight="1" thickTop="1" thickBot="1" x14ac:dyDescent="0.25">
      <c r="B17" s="250"/>
      <c r="C17" s="256"/>
      <c r="D17" s="59" t="s">
        <v>49</v>
      </c>
      <c r="E17" s="59" t="s">
        <v>45</v>
      </c>
      <c r="F17" s="59" t="s">
        <v>46</v>
      </c>
      <c r="G17" s="60">
        <v>942.65709142320043</v>
      </c>
      <c r="H17" s="60">
        <f>G17*(1-HLOOKUP(H$5,Inputs!$C$6:$F$9,2,FALSE))*(1+HLOOKUP(H$5,Inputs!$C$6:$F$9,4,FALSE))</f>
        <v>967.46393977764671</v>
      </c>
    </row>
    <row r="18" spans="2:8" ht="35.1" customHeight="1" thickTop="1" thickBot="1" x14ac:dyDescent="0.25">
      <c r="B18" s="250"/>
      <c r="C18" s="256"/>
      <c r="D18" s="13" t="s">
        <v>56</v>
      </c>
      <c r="E18" s="13" t="s">
        <v>45</v>
      </c>
      <c r="F18" s="13" t="s">
        <v>46</v>
      </c>
      <c r="G18" s="14">
        <v>314.21903047440014</v>
      </c>
      <c r="H18" s="14">
        <f>G18*(1-HLOOKUP(H$5,Inputs!$C$6:$F$9,2,FALSE))*(1+HLOOKUP(H$5,Inputs!$C$6:$F$9,4,FALSE))</f>
        <v>322.4879799258822</v>
      </c>
    </row>
    <row r="19" spans="2:8" ht="35.1" customHeight="1" thickTop="1" thickBot="1" x14ac:dyDescent="0.25">
      <c r="B19" s="250"/>
      <c r="C19" s="256"/>
      <c r="D19" s="59" t="s">
        <v>57</v>
      </c>
      <c r="E19" s="59" t="s">
        <v>45</v>
      </c>
      <c r="F19" s="59" t="s">
        <v>46</v>
      </c>
      <c r="G19" s="60">
        <v>471.32854571160021</v>
      </c>
      <c r="H19" s="60">
        <f>G19*(1-HLOOKUP(H$5,Inputs!$C$6:$F$9,2,FALSE))*(1+HLOOKUP(H$5,Inputs!$C$6:$F$9,4,FALSE))</f>
        <v>483.73196988882336</v>
      </c>
    </row>
    <row r="20" spans="2:8" ht="35.1" customHeight="1" thickTop="1" thickBot="1" x14ac:dyDescent="0.25">
      <c r="B20" s="250"/>
      <c r="C20" s="256"/>
      <c r="D20" s="13" t="s">
        <v>58</v>
      </c>
      <c r="E20" s="13" t="s">
        <v>45</v>
      </c>
      <c r="F20" s="13" t="s">
        <v>46</v>
      </c>
      <c r="G20" s="14">
        <v>785.54757618600036</v>
      </c>
      <c r="H20" s="14">
        <f>G20*(1-HLOOKUP(H$5,Inputs!$C$6:$F$9,2,FALSE))*(1+HLOOKUP(H$5,Inputs!$C$6:$F$9,4,FALSE))</f>
        <v>806.2199498147055</v>
      </c>
    </row>
    <row r="21" spans="2:8" ht="35.1" customHeight="1" thickTop="1" thickBot="1" x14ac:dyDescent="0.25">
      <c r="B21" s="250"/>
      <c r="C21" s="256"/>
      <c r="D21" s="59" t="s">
        <v>59</v>
      </c>
      <c r="E21" s="59" t="s">
        <v>45</v>
      </c>
      <c r="F21" s="59" t="s">
        <v>46</v>
      </c>
      <c r="G21" s="60">
        <v>471.32854571160021</v>
      </c>
      <c r="H21" s="60">
        <f>G21*(1-HLOOKUP(H$5,Inputs!$C$6:$F$9,2,FALSE))*(1+HLOOKUP(H$5,Inputs!$C$6:$F$9,4,FALSE))</f>
        <v>483.73196988882336</v>
      </c>
    </row>
    <row r="22" spans="2:8" ht="35.1" customHeight="1" thickTop="1" thickBot="1" x14ac:dyDescent="0.25">
      <c r="B22" s="250"/>
      <c r="C22" s="256"/>
      <c r="D22" s="13" t="s">
        <v>60</v>
      </c>
      <c r="E22" s="13" t="s">
        <v>45</v>
      </c>
      <c r="F22" s="13" t="s">
        <v>46</v>
      </c>
      <c r="G22" s="14">
        <v>628.43806094880028</v>
      </c>
      <c r="H22" s="14">
        <f>G22*(1-HLOOKUP(H$5,Inputs!$C$6:$F$9,2,FALSE))*(1+HLOOKUP(H$5,Inputs!$C$6:$F$9,4,FALSE))</f>
        <v>644.9759598517644</v>
      </c>
    </row>
    <row r="23" spans="2:8" ht="35.1" customHeight="1" thickTop="1" thickBot="1" x14ac:dyDescent="0.25">
      <c r="B23" s="250"/>
      <c r="C23" s="256"/>
      <c r="D23" s="59" t="s">
        <v>61</v>
      </c>
      <c r="E23" s="59" t="s">
        <v>45</v>
      </c>
      <c r="F23" s="59" t="s">
        <v>46</v>
      </c>
      <c r="G23" s="60">
        <v>942.65709142320043</v>
      </c>
      <c r="H23" s="60">
        <f>G23*(1-HLOOKUP(H$5,Inputs!$C$6:$F$9,2,FALSE))*(1+HLOOKUP(H$5,Inputs!$C$6:$F$9,4,FALSE))</f>
        <v>967.46393977764671</v>
      </c>
    </row>
    <row r="24" spans="2:8" ht="35.1" customHeight="1" thickTop="1" thickBot="1" x14ac:dyDescent="0.25">
      <c r="B24" s="250"/>
      <c r="C24" s="256"/>
      <c r="D24" s="13" t="s">
        <v>62</v>
      </c>
      <c r="E24" s="13" t="s">
        <v>45</v>
      </c>
      <c r="F24" s="13" t="s">
        <v>51</v>
      </c>
      <c r="G24" s="14">
        <v>157.10951523720007</v>
      </c>
      <c r="H24" s="14">
        <f>G24*(1-HLOOKUP(H$5,Inputs!$C$6:$F$9,2,FALSE))*(1+HLOOKUP(H$5,Inputs!$C$6:$F$9,4,FALSE))</f>
        <v>161.2439899629411</v>
      </c>
    </row>
    <row r="25" spans="2:8" ht="35.1" customHeight="1" thickTop="1" thickBot="1" x14ac:dyDescent="0.25">
      <c r="B25" s="250"/>
      <c r="C25" s="257"/>
      <c r="D25" s="59" t="s">
        <v>54</v>
      </c>
      <c r="E25" s="59" t="s">
        <v>45</v>
      </c>
      <c r="F25" s="59" t="s">
        <v>51</v>
      </c>
      <c r="G25" s="60">
        <v>157.10951523720007</v>
      </c>
      <c r="H25" s="60">
        <f>G25*(1-HLOOKUP(H$5,Inputs!$C$6:$F$9,2,FALSE))*(1+HLOOKUP(H$5,Inputs!$C$6:$F$9,4,FALSE))</f>
        <v>161.2439899629411</v>
      </c>
    </row>
    <row r="26" spans="2:8" ht="35.1" customHeight="1" thickTop="1" thickBot="1" x14ac:dyDescent="0.25">
      <c r="B26" s="250"/>
      <c r="C26" s="252" t="s">
        <v>63</v>
      </c>
      <c r="D26" s="13" t="s">
        <v>64</v>
      </c>
      <c r="E26" s="13" t="s">
        <v>45</v>
      </c>
      <c r="F26" s="13" t="s">
        <v>51</v>
      </c>
      <c r="G26" s="14">
        <v>157.10951523720007</v>
      </c>
      <c r="H26" s="14">
        <f>G26*(1-HLOOKUP(H$5,Inputs!$C$6:$F$9,2,FALSE))*(1+HLOOKUP(H$5,Inputs!$C$6:$F$9,4,FALSE))</f>
        <v>161.2439899629411</v>
      </c>
    </row>
    <row r="27" spans="2:8" ht="35.1" customHeight="1" thickTop="1" thickBot="1" x14ac:dyDescent="0.25">
      <c r="B27" s="250"/>
      <c r="C27" s="253"/>
      <c r="D27" s="59" t="s">
        <v>50</v>
      </c>
      <c r="E27" s="59" t="s">
        <v>45</v>
      </c>
      <c r="F27" s="59" t="s">
        <v>51</v>
      </c>
      <c r="G27" s="60">
        <v>157.10951523720007</v>
      </c>
      <c r="H27" s="60">
        <f>G27*(1-HLOOKUP(H$5,Inputs!$C$6:$F$9,2,FALSE))*(1+HLOOKUP(H$5,Inputs!$C$6:$F$9,4,FALSE))</f>
        <v>161.2439899629411</v>
      </c>
    </row>
    <row r="28" spans="2:8" ht="35.1" customHeight="1" thickTop="1" thickBot="1" x14ac:dyDescent="0.25">
      <c r="B28" s="250"/>
      <c r="C28" s="253"/>
      <c r="D28" s="13" t="s">
        <v>52</v>
      </c>
      <c r="E28" s="13" t="s">
        <v>45</v>
      </c>
      <c r="F28" s="13" t="s">
        <v>51</v>
      </c>
      <c r="G28" s="14">
        <v>157.10951523720007</v>
      </c>
      <c r="H28" s="14">
        <f>G28*(1-HLOOKUP(H$5,Inputs!$C$6:$F$9,2,FALSE))*(1+HLOOKUP(H$5,Inputs!$C$6:$F$9,4,FALSE))</f>
        <v>161.2439899629411</v>
      </c>
    </row>
    <row r="29" spans="2:8" ht="35.1" customHeight="1" thickTop="1" thickBot="1" x14ac:dyDescent="0.25">
      <c r="B29" s="250"/>
      <c r="C29" s="253"/>
      <c r="D29" s="59" t="s">
        <v>53</v>
      </c>
      <c r="E29" s="59" t="s">
        <v>45</v>
      </c>
      <c r="F29" s="59" t="s">
        <v>51</v>
      </c>
      <c r="G29" s="60">
        <v>157.10951523720007</v>
      </c>
      <c r="H29" s="60">
        <f>G29*(1-HLOOKUP(H$5,Inputs!$C$6:$F$9,2,FALSE))*(1+HLOOKUP(H$5,Inputs!$C$6:$F$9,4,FALSE))</f>
        <v>161.2439899629411</v>
      </c>
    </row>
    <row r="30" spans="2:8" ht="35.1" customHeight="1" thickTop="1" thickBot="1" x14ac:dyDescent="0.25">
      <c r="B30" s="250"/>
      <c r="C30" s="254"/>
      <c r="D30" s="13" t="s">
        <v>54</v>
      </c>
      <c r="E30" s="13" t="s">
        <v>45</v>
      </c>
      <c r="F30" s="13" t="s">
        <v>51</v>
      </c>
      <c r="G30" s="14">
        <v>157.10951523720007</v>
      </c>
      <c r="H30" s="14">
        <f>G30*(1-HLOOKUP(H$5,Inputs!$C$6:$F$9,2,FALSE))*(1+HLOOKUP(H$5,Inputs!$C$6:$F$9,4,FALSE))</f>
        <v>161.2439899629411</v>
      </c>
    </row>
    <row r="31" spans="2:8" ht="35.1" customHeight="1" thickTop="1" thickBot="1" x14ac:dyDescent="0.25">
      <c r="B31" s="250"/>
      <c r="C31" s="255" t="s">
        <v>65</v>
      </c>
      <c r="D31" s="59" t="s">
        <v>64</v>
      </c>
      <c r="E31" s="59" t="s">
        <v>45</v>
      </c>
      <c r="F31" s="59" t="s">
        <v>51</v>
      </c>
      <c r="G31" s="60">
        <v>157.10951523720007</v>
      </c>
      <c r="H31" s="60">
        <f>G31*(1-HLOOKUP(H$5,Inputs!$C$6:$F$9,2,FALSE))*(1+HLOOKUP(H$5,Inputs!$C$6:$F$9,4,FALSE))</f>
        <v>161.2439899629411</v>
      </c>
    </row>
    <row r="32" spans="2:8" ht="35.1" customHeight="1" thickTop="1" thickBot="1" x14ac:dyDescent="0.25">
      <c r="B32" s="250"/>
      <c r="C32" s="256"/>
      <c r="D32" s="13" t="s">
        <v>50</v>
      </c>
      <c r="E32" s="13" t="s">
        <v>45</v>
      </c>
      <c r="F32" s="13" t="s">
        <v>51</v>
      </c>
      <c r="G32" s="14">
        <v>157.10951523720007</v>
      </c>
      <c r="H32" s="14">
        <f>G32*(1-HLOOKUP(H$5,Inputs!$C$6:$F$9,2,FALSE))*(1+HLOOKUP(H$5,Inputs!$C$6:$F$9,4,FALSE))</f>
        <v>161.2439899629411</v>
      </c>
    </row>
    <row r="33" spans="2:8" ht="35.1" customHeight="1" thickTop="1" thickBot="1" x14ac:dyDescent="0.25">
      <c r="B33" s="250"/>
      <c r="C33" s="256"/>
      <c r="D33" s="59" t="s">
        <v>52</v>
      </c>
      <c r="E33" s="59" t="s">
        <v>45</v>
      </c>
      <c r="F33" s="59" t="s">
        <v>51</v>
      </c>
      <c r="G33" s="60">
        <v>157.10951523720007</v>
      </c>
      <c r="H33" s="60">
        <f>G33*(1-HLOOKUP(H$5,Inputs!$C$6:$F$9,2,FALSE))*(1+HLOOKUP(H$5,Inputs!$C$6:$F$9,4,FALSE))</f>
        <v>161.2439899629411</v>
      </c>
    </row>
    <row r="34" spans="2:8" ht="35.1" customHeight="1" thickTop="1" thickBot="1" x14ac:dyDescent="0.25">
      <c r="B34" s="250"/>
      <c r="C34" s="256"/>
      <c r="D34" s="13" t="s">
        <v>53</v>
      </c>
      <c r="E34" s="13" t="s">
        <v>45</v>
      </c>
      <c r="F34" s="13" t="s">
        <v>51</v>
      </c>
      <c r="G34" s="14">
        <v>157.10951523720007</v>
      </c>
      <c r="H34" s="14">
        <f>G34*(1-HLOOKUP(H$5,Inputs!$C$6:$F$9,2,FALSE))*(1+HLOOKUP(H$5,Inputs!$C$6:$F$9,4,FALSE))</f>
        <v>161.2439899629411</v>
      </c>
    </row>
    <row r="35" spans="2:8" ht="35.1" customHeight="1" thickTop="1" thickBot="1" x14ac:dyDescent="0.25">
      <c r="B35" s="250"/>
      <c r="C35" s="257"/>
      <c r="D35" s="59" t="s">
        <v>54</v>
      </c>
      <c r="E35" s="59" t="s">
        <v>45</v>
      </c>
      <c r="F35" s="59" t="s">
        <v>51</v>
      </c>
      <c r="G35" s="60">
        <v>157.10951523720007</v>
      </c>
      <c r="H35" s="60">
        <f>G35*(1-HLOOKUP(H$5,Inputs!$C$6:$F$9,2,FALSE))*(1+HLOOKUP(H$5,Inputs!$C$6:$F$9,4,FALSE))</f>
        <v>161.2439899629411</v>
      </c>
    </row>
    <row r="36" spans="2:8" ht="35.1" customHeight="1" thickTop="1" thickBot="1" x14ac:dyDescent="0.25">
      <c r="B36" s="250"/>
      <c r="C36" s="252" t="s">
        <v>66</v>
      </c>
      <c r="D36" s="13" t="s">
        <v>44</v>
      </c>
      <c r="E36" s="13" t="s">
        <v>45</v>
      </c>
      <c r="F36" s="13" t="s">
        <v>46</v>
      </c>
      <c r="G36" s="14">
        <v>418.95870729920028</v>
      </c>
      <c r="H36" s="14">
        <f>G36*(1-HLOOKUP(H$5,Inputs!$C$6:$F$9,2,FALSE))*(1+HLOOKUP(H$5,Inputs!$C$6:$F$9,4,FALSE))</f>
        <v>429.98397323450973</v>
      </c>
    </row>
    <row r="37" spans="2:8" ht="35.1" customHeight="1" thickTop="1" thickBot="1" x14ac:dyDescent="0.25">
      <c r="B37" s="250"/>
      <c r="C37" s="253"/>
      <c r="D37" s="59" t="s">
        <v>47</v>
      </c>
      <c r="E37" s="59" t="s">
        <v>45</v>
      </c>
      <c r="F37" s="59" t="s">
        <v>46</v>
      </c>
      <c r="G37" s="60">
        <v>523.69838412400031</v>
      </c>
      <c r="H37" s="60">
        <f>G37*(1-HLOOKUP(H$5,Inputs!$C$6:$F$9,2,FALSE))*(1+HLOOKUP(H$5,Inputs!$C$6:$F$9,4,FALSE))</f>
        <v>537.47996654313715</v>
      </c>
    </row>
    <row r="38" spans="2:8" ht="35.1" customHeight="1" thickTop="1" thickBot="1" x14ac:dyDescent="0.25">
      <c r="B38" s="250"/>
      <c r="C38" s="253"/>
      <c r="D38" s="13" t="s">
        <v>48</v>
      </c>
      <c r="E38" s="13" t="s">
        <v>45</v>
      </c>
      <c r="F38" s="13" t="s">
        <v>46</v>
      </c>
      <c r="G38" s="14">
        <v>733.17773777360048</v>
      </c>
      <c r="H38" s="14">
        <f>G38*(1-HLOOKUP(H$5,Inputs!$C$6:$F$9,2,FALSE))*(1+HLOOKUP(H$5,Inputs!$C$6:$F$9,4,FALSE))</f>
        <v>752.4719531603921</v>
      </c>
    </row>
    <row r="39" spans="2:8" ht="35.1" customHeight="1" thickTop="1" thickBot="1" x14ac:dyDescent="0.25">
      <c r="B39" s="250"/>
      <c r="C39" s="253"/>
      <c r="D39" s="59" t="s">
        <v>49</v>
      </c>
      <c r="E39" s="59" t="s">
        <v>45</v>
      </c>
      <c r="F39" s="59" t="s">
        <v>46</v>
      </c>
      <c r="G39" s="60">
        <v>837.91741459840057</v>
      </c>
      <c r="H39" s="60">
        <f>G39*(1-HLOOKUP(H$5,Inputs!$C$6:$F$9,2,FALSE))*(1+HLOOKUP(H$5,Inputs!$C$6:$F$9,4,FALSE))</f>
        <v>859.96794646901947</v>
      </c>
    </row>
    <row r="40" spans="2:8" ht="35.1" customHeight="1" thickTop="1" thickBot="1" x14ac:dyDescent="0.25">
      <c r="B40" s="250"/>
      <c r="C40" s="253"/>
      <c r="D40" s="13" t="s">
        <v>56</v>
      </c>
      <c r="E40" s="13" t="s">
        <v>45</v>
      </c>
      <c r="F40" s="13" t="s">
        <v>46</v>
      </c>
      <c r="G40" s="14">
        <v>418.95870729920028</v>
      </c>
      <c r="H40" s="14">
        <f>G40*(1-HLOOKUP(H$5,Inputs!$C$6:$F$9,2,FALSE))*(1+HLOOKUP(H$5,Inputs!$C$6:$F$9,4,FALSE))</f>
        <v>429.98397323450973</v>
      </c>
    </row>
    <row r="41" spans="2:8" ht="35.1" customHeight="1" thickTop="1" thickBot="1" x14ac:dyDescent="0.25">
      <c r="B41" s="250"/>
      <c r="C41" s="253"/>
      <c r="D41" s="59" t="s">
        <v>57</v>
      </c>
      <c r="E41" s="59" t="s">
        <v>45</v>
      </c>
      <c r="F41" s="59" t="s">
        <v>46</v>
      </c>
      <c r="G41" s="60">
        <v>523.69838412400031</v>
      </c>
      <c r="H41" s="60">
        <f>G41*(1-HLOOKUP(H$5,Inputs!$C$6:$F$9,2,FALSE))*(1+HLOOKUP(H$5,Inputs!$C$6:$F$9,4,FALSE))</f>
        <v>537.47996654313715</v>
      </c>
    </row>
    <row r="42" spans="2:8" ht="35.1" customHeight="1" thickTop="1" thickBot="1" x14ac:dyDescent="0.25">
      <c r="B42" s="250"/>
      <c r="C42" s="253"/>
      <c r="D42" s="13" t="s">
        <v>58</v>
      </c>
      <c r="E42" s="13" t="s">
        <v>45</v>
      </c>
      <c r="F42" s="13" t="s">
        <v>46</v>
      </c>
      <c r="G42" s="14">
        <v>942.65709142320065</v>
      </c>
      <c r="H42" s="14">
        <f>G42*(1-HLOOKUP(H$5,Inputs!$C$6:$F$9,2,FALSE))*(1+HLOOKUP(H$5,Inputs!$C$6:$F$9,4,FALSE))</f>
        <v>967.46393977764694</v>
      </c>
    </row>
    <row r="43" spans="2:8" ht="35.1" customHeight="1" thickTop="1" thickBot="1" x14ac:dyDescent="0.25">
      <c r="B43" s="250"/>
      <c r="C43" s="253"/>
      <c r="D43" s="59" t="s">
        <v>52</v>
      </c>
      <c r="E43" s="59" t="s">
        <v>45</v>
      </c>
      <c r="F43" s="59" t="s">
        <v>51</v>
      </c>
      <c r="G43" s="60">
        <v>104.73967682480007</v>
      </c>
      <c r="H43" s="60">
        <f>G43*(1-HLOOKUP(H$5,Inputs!$C$6:$F$9,2,FALSE))*(1+HLOOKUP(H$5,Inputs!$C$6:$F$9,4,FALSE))</f>
        <v>107.49599330862743</v>
      </c>
    </row>
    <row r="44" spans="2:8" ht="35.1" customHeight="1" thickTop="1" thickBot="1" x14ac:dyDescent="0.25">
      <c r="B44" s="250"/>
      <c r="C44" s="253"/>
      <c r="D44" s="13" t="s">
        <v>53</v>
      </c>
      <c r="E44" s="13" t="s">
        <v>45</v>
      </c>
      <c r="F44" s="13" t="s">
        <v>51</v>
      </c>
      <c r="G44" s="14">
        <v>104.73967682480007</v>
      </c>
      <c r="H44" s="14">
        <f>G44*(1-HLOOKUP(H$5,Inputs!$C$6:$F$9,2,FALSE))*(1+HLOOKUP(H$5,Inputs!$C$6:$F$9,4,FALSE))</f>
        <v>107.49599330862743</v>
      </c>
    </row>
    <row r="45" spans="2:8" ht="35.1" customHeight="1" thickTop="1" thickBot="1" x14ac:dyDescent="0.25">
      <c r="B45" s="250"/>
      <c r="C45" s="254"/>
      <c r="D45" s="59" t="s">
        <v>54</v>
      </c>
      <c r="E45" s="59" t="s">
        <v>45</v>
      </c>
      <c r="F45" s="59" t="s">
        <v>51</v>
      </c>
      <c r="G45" s="60">
        <v>104.73967682480007</v>
      </c>
      <c r="H45" s="60">
        <f>G45*(1-HLOOKUP(H$5,Inputs!$C$6:$F$9,2,FALSE))*(1+HLOOKUP(H$5,Inputs!$C$6:$F$9,4,FALSE))</f>
        <v>107.49599330862743</v>
      </c>
    </row>
    <row r="46" spans="2:8" ht="35.1" customHeight="1" thickTop="1" thickBot="1" x14ac:dyDescent="0.25">
      <c r="B46" s="250"/>
      <c r="C46" s="255" t="s">
        <v>67</v>
      </c>
      <c r="D46" s="13" t="s">
        <v>64</v>
      </c>
      <c r="E46" s="13" t="s">
        <v>45</v>
      </c>
      <c r="F46" s="13" t="s">
        <v>51</v>
      </c>
      <c r="G46" s="14">
        <v>196.38945466836657</v>
      </c>
      <c r="H46" s="14">
        <f>G46*(1-HLOOKUP(H$5,Inputs!$C$6:$F$9,2,FALSE))*(1+HLOOKUP(H$5,Inputs!$C$6:$F$9,4,FALSE))</f>
        <v>201.55761546055373</v>
      </c>
    </row>
    <row r="47" spans="2:8" ht="35.1" customHeight="1" thickTop="1" thickBot="1" x14ac:dyDescent="0.25">
      <c r="B47" s="250"/>
      <c r="C47" s="256"/>
      <c r="D47" s="59" t="s">
        <v>50</v>
      </c>
      <c r="E47" s="59" t="s">
        <v>45</v>
      </c>
      <c r="F47" s="59" t="s">
        <v>51</v>
      </c>
      <c r="G47" s="60">
        <v>196.38945466836657</v>
      </c>
      <c r="H47" s="60">
        <f>G47*(1-HLOOKUP(H$5,Inputs!$C$6:$F$9,2,FALSE))*(1+HLOOKUP(H$5,Inputs!$C$6:$F$9,4,FALSE))</f>
        <v>201.55761546055373</v>
      </c>
    </row>
    <row r="48" spans="2:8" ht="35.1" customHeight="1" thickTop="1" thickBot="1" x14ac:dyDescent="0.25">
      <c r="B48" s="250"/>
      <c r="C48" s="256"/>
      <c r="D48" s="13" t="s">
        <v>52</v>
      </c>
      <c r="E48" s="13" t="s">
        <v>45</v>
      </c>
      <c r="F48" s="13" t="s">
        <v>51</v>
      </c>
      <c r="G48" s="14">
        <v>196.38945466836657</v>
      </c>
      <c r="H48" s="14">
        <f>G48*(1-HLOOKUP(H$5,Inputs!$C$6:$F$9,2,FALSE))*(1+HLOOKUP(H$5,Inputs!$C$6:$F$9,4,FALSE))</f>
        <v>201.55761546055373</v>
      </c>
    </row>
    <row r="49" spans="2:10" ht="35.1" customHeight="1" thickTop="1" thickBot="1" x14ac:dyDescent="0.25">
      <c r="B49" s="250"/>
      <c r="C49" s="256"/>
      <c r="D49" s="59" t="s">
        <v>53</v>
      </c>
      <c r="E49" s="59" t="s">
        <v>45</v>
      </c>
      <c r="F49" s="59" t="s">
        <v>51</v>
      </c>
      <c r="G49" s="60">
        <v>196.38945466836657</v>
      </c>
      <c r="H49" s="60">
        <f>G49*(1-HLOOKUP(H$5,Inputs!$C$6:$F$9,2,FALSE))*(1+HLOOKUP(H$5,Inputs!$C$6:$F$9,4,FALSE))</f>
        <v>201.55761546055373</v>
      </c>
    </row>
    <row r="50" spans="2:10" ht="35.1" customHeight="1" thickTop="1" thickBot="1" x14ac:dyDescent="0.25">
      <c r="B50" s="251"/>
      <c r="C50" s="257"/>
      <c r="D50" s="13" t="s">
        <v>54</v>
      </c>
      <c r="E50" s="13" t="s">
        <v>45</v>
      </c>
      <c r="F50" s="13" t="s">
        <v>51</v>
      </c>
      <c r="G50" s="14">
        <v>196.38945466836657</v>
      </c>
      <c r="H50" s="14">
        <f>G50*(1-HLOOKUP(H$5,Inputs!$C$6:$F$9,2,FALSE))*(1+HLOOKUP(H$5,Inputs!$C$6:$F$9,4,FALSE))</f>
        <v>201.55761546055373</v>
      </c>
    </row>
    <row r="51" spans="2:10" ht="35.1" customHeight="1" thickTop="1" thickBot="1" x14ac:dyDescent="0.25">
      <c r="B51" s="258" t="s">
        <v>68</v>
      </c>
      <c r="C51" s="252" t="s">
        <v>69</v>
      </c>
      <c r="D51" s="59" t="s">
        <v>70</v>
      </c>
      <c r="E51" s="59" t="s">
        <v>45</v>
      </c>
      <c r="F51" s="59" t="s">
        <v>51</v>
      </c>
      <c r="G51" s="60">
        <v>177.59449016870801</v>
      </c>
      <c r="H51" s="60">
        <f>G51*(1-HLOOKUP(H$5,Inputs!$C$6:$F$9,2,FALSE))*(1+HLOOKUP(H$5,Inputs!$C$6:$F$9,4,FALSE))</f>
        <v>182.26804498125276</v>
      </c>
    </row>
    <row r="52" spans="2:10" ht="35.1" customHeight="1" thickTop="1" thickBot="1" x14ac:dyDescent="0.25">
      <c r="B52" s="259"/>
      <c r="C52" s="254"/>
      <c r="D52" s="13" t="s">
        <v>71</v>
      </c>
      <c r="E52" s="13" t="s">
        <v>45</v>
      </c>
      <c r="F52" s="13" t="s">
        <v>51</v>
      </c>
      <c r="G52" s="14">
        <v>196.38945466836657</v>
      </c>
      <c r="H52" s="14">
        <f>G52*(1-HLOOKUP(H$5,Inputs!$C$6:$F$9,2,FALSE))*(1+HLOOKUP(H$5,Inputs!$C$6:$F$9,4,FALSE))</f>
        <v>201.55761546055373</v>
      </c>
    </row>
    <row r="53" spans="2:10" ht="35.1" customHeight="1" thickTop="1" thickBot="1" x14ac:dyDescent="0.25">
      <c r="B53" s="259"/>
      <c r="C53" s="255" t="s">
        <v>72</v>
      </c>
      <c r="D53" s="59" t="s">
        <v>73</v>
      </c>
      <c r="E53" s="59" t="s">
        <v>74</v>
      </c>
      <c r="F53" s="59" t="s">
        <v>51</v>
      </c>
      <c r="G53" s="60">
        <v>177.59449016870801</v>
      </c>
      <c r="H53" s="60">
        <f>G53*(1-HLOOKUP(H$5,Inputs!$C$6:$F$9,2,FALSE))*(1+HLOOKUP(H$5,Inputs!$C$6:$F$9,4,FALSE))</f>
        <v>182.26804498125276</v>
      </c>
    </row>
    <row r="54" spans="2:10" ht="35.1" customHeight="1" thickTop="1" thickBot="1" x14ac:dyDescent="0.25">
      <c r="B54" s="259"/>
      <c r="C54" s="257"/>
      <c r="D54" s="13" t="s">
        <v>75</v>
      </c>
      <c r="E54" s="13" t="s">
        <v>74</v>
      </c>
      <c r="F54" s="13" t="s">
        <v>51</v>
      </c>
      <c r="G54" s="14">
        <v>196.38945466836657</v>
      </c>
      <c r="H54" s="14">
        <f>G54*(1-HLOOKUP(H$5,Inputs!$C$6:$F$9,2,FALSE))*(1+HLOOKUP(H$5,Inputs!$C$6:$F$9,4,FALSE))</f>
        <v>201.55761546055373</v>
      </c>
    </row>
    <row r="55" spans="2:10" ht="35.1" customHeight="1" thickTop="1" thickBot="1" x14ac:dyDescent="0.25">
      <c r="B55" s="259"/>
      <c r="C55" s="61" t="s">
        <v>76</v>
      </c>
      <c r="D55" s="59" t="s">
        <v>77</v>
      </c>
      <c r="E55" s="59" t="s">
        <v>78</v>
      </c>
      <c r="F55" s="59" t="s">
        <v>51</v>
      </c>
      <c r="G55" s="60">
        <v>157.10951523720007</v>
      </c>
      <c r="H55" s="60">
        <f>G55*(1-HLOOKUP(H$5,Inputs!$C$6:$F$9,2,FALSE))*(1+HLOOKUP(H$5,Inputs!$C$6:$F$9,4,FALSE))</f>
        <v>161.2439899629411</v>
      </c>
    </row>
    <row r="56" spans="2:10" ht="35.1" customHeight="1" thickTop="1" thickBot="1" x14ac:dyDescent="0.25">
      <c r="B56" s="259"/>
      <c r="C56" s="255" t="s">
        <v>79</v>
      </c>
      <c r="D56" s="13" t="s">
        <v>80</v>
      </c>
      <c r="E56" s="13" t="s">
        <v>81</v>
      </c>
      <c r="F56" s="13" t="s">
        <v>46</v>
      </c>
      <c r="G56" s="14">
        <v>26.184919206200018</v>
      </c>
      <c r="H56" s="14">
        <f>G56*(1-HLOOKUP(H$5,Inputs!$C$6:$F$9,2,FALSE))*(1+HLOOKUP(H$5,Inputs!$C$6:$F$9,4,FALSE))</f>
        <v>26.873998327156858</v>
      </c>
      <c r="I56" s="16"/>
      <c r="J56" s="16"/>
    </row>
    <row r="57" spans="2:10" ht="35.1" customHeight="1" thickTop="1" thickBot="1" x14ac:dyDescent="0.25">
      <c r="B57" s="259"/>
      <c r="C57" s="261"/>
      <c r="D57" s="59" t="s">
        <v>399</v>
      </c>
      <c r="E57" s="59" t="s">
        <v>81</v>
      </c>
      <c r="F57" s="59" t="s">
        <v>46</v>
      </c>
      <c r="G57" s="60">
        <v>117.83213642790005</v>
      </c>
      <c r="H57" s="60">
        <f>G57*(1-HLOOKUP(H$5,Inputs!$C$6:$F$9,2,FALSE))*(1+HLOOKUP(H$5,Inputs!$C$6:$F$9,4,FALSE))</f>
        <v>120.93299247220584</v>
      </c>
      <c r="I57" s="16"/>
      <c r="J57" s="16"/>
    </row>
    <row r="58" spans="2:10" ht="35.1" customHeight="1" thickTop="1" thickBot="1" x14ac:dyDescent="0.25">
      <c r="B58" s="259"/>
      <c r="C58" s="262"/>
      <c r="D58" s="13" t="s">
        <v>82</v>
      </c>
      <c r="E58" s="13" t="s">
        <v>81</v>
      </c>
      <c r="F58" s="13" t="s">
        <v>46</v>
      </c>
      <c r="G58" s="14">
        <v>157.10951523720007</v>
      </c>
      <c r="H58" s="14">
        <f>G58*(1-HLOOKUP(H$5,Inputs!$C$6:$F$9,2,FALSE))*(1+HLOOKUP(H$5,Inputs!$C$6:$F$9,4,FALSE))</f>
        <v>161.2439899629411</v>
      </c>
    </row>
    <row r="59" spans="2:10" ht="35.1" customHeight="1" thickTop="1" thickBot="1" x14ac:dyDescent="0.25">
      <c r="B59" s="259"/>
      <c r="C59" s="263" t="s">
        <v>83</v>
      </c>
      <c r="D59" s="62" t="s">
        <v>84</v>
      </c>
      <c r="E59" s="59" t="s">
        <v>45</v>
      </c>
      <c r="F59" s="59" t="s">
        <v>51</v>
      </c>
      <c r="G59" s="60">
        <v>196.38945466836657</v>
      </c>
      <c r="H59" s="60">
        <f>G59*(1-HLOOKUP(H$5,Inputs!$C$6:$F$9,2,FALSE))*(1+HLOOKUP(H$5,Inputs!$C$6:$F$9,4,FALSE))</f>
        <v>201.55761546055373</v>
      </c>
    </row>
    <row r="60" spans="2:10" ht="35.1" customHeight="1" thickTop="1" thickBot="1" x14ac:dyDescent="0.25">
      <c r="B60" s="259"/>
      <c r="C60" s="264"/>
      <c r="D60" s="17" t="s">
        <v>85</v>
      </c>
      <c r="E60" s="13" t="s">
        <v>45</v>
      </c>
      <c r="F60" s="13" t="s">
        <v>51</v>
      </c>
      <c r="G60" s="14">
        <v>177.59449016870801</v>
      </c>
      <c r="H60" s="14">
        <f>G60*(1-HLOOKUP(H$5,Inputs!$C$6:$F$9,2,FALSE))*(1+HLOOKUP(H$5,Inputs!$C$6:$F$9,4,FALSE))</f>
        <v>182.26804498125276</v>
      </c>
    </row>
    <row r="61" spans="2:10" ht="41.25" customHeight="1" thickTop="1" thickBot="1" x14ac:dyDescent="0.25">
      <c r="B61" s="259"/>
      <c r="C61" s="18" t="s">
        <v>86</v>
      </c>
      <c r="D61" s="59" t="s">
        <v>87</v>
      </c>
      <c r="E61" s="59" t="s">
        <v>78</v>
      </c>
      <c r="F61" s="59" t="s">
        <v>51</v>
      </c>
      <c r="G61" s="60">
        <v>177.59449016870801</v>
      </c>
      <c r="H61" s="60">
        <f>G61*(1-HLOOKUP(H$5,Inputs!$C$6:$F$9,2,FALSE))*(1+HLOOKUP(H$5,Inputs!$C$6:$F$9,4,FALSE))</f>
        <v>182.26804498125276</v>
      </c>
    </row>
    <row r="62" spans="2:10" ht="38.25" customHeight="1" thickTop="1" thickBot="1" x14ac:dyDescent="0.25">
      <c r="B62" s="259"/>
      <c r="C62" s="63" t="s">
        <v>405</v>
      </c>
      <c r="D62" s="13" t="s">
        <v>406</v>
      </c>
      <c r="E62" s="13" t="s">
        <v>45</v>
      </c>
      <c r="F62" s="13" t="s">
        <v>51</v>
      </c>
      <c r="G62" s="14">
        <v>177.59449016870801</v>
      </c>
      <c r="H62" s="14">
        <f>G62*(1-HLOOKUP(H$5,Inputs!$C$6:$F$9,2,FALSE))*(1+HLOOKUP(H$5,Inputs!$C$6:$F$9,4,FALSE))</f>
        <v>182.26804498125276</v>
      </c>
    </row>
    <row r="63" spans="2:10" ht="35.1" customHeight="1" thickTop="1" thickBot="1" x14ac:dyDescent="0.25">
      <c r="B63" s="259"/>
      <c r="C63" s="255" t="s">
        <v>88</v>
      </c>
      <c r="D63" s="59" t="s">
        <v>89</v>
      </c>
      <c r="E63" s="59" t="s">
        <v>45</v>
      </c>
      <c r="F63" s="59" t="s">
        <v>46</v>
      </c>
      <c r="G63" s="60">
        <v>104.73967682480007</v>
      </c>
      <c r="H63" s="60">
        <f>G63*(1-HLOOKUP(H$5,Inputs!$C$6:$F$9,2,FALSE))*(1+HLOOKUP(H$5,Inputs!$C$6:$F$9,4,FALSE))</f>
        <v>107.49599330862743</v>
      </c>
    </row>
    <row r="64" spans="2:10" ht="35.1" customHeight="1" thickTop="1" thickBot="1" x14ac:dyDescent="0.25">
      <c r="B64" s="260"/>
      <c r="C64" s="265"/>
      <c r="D64" s="13" t="s">
        <v>90</v>
      </c>
      <c r="E64" s="13" t="s">
        <v>45</v>
      </c>
      <c r="F64" s="13" t="s">
        <v>46</v>
      </c>
      <c r="G64" s="14">
        <v>104.73967682480007</v>
      </c>
      <c r="H64" s="14">
        <f>G64*(1-HLOOKUP(H$5,Inputs!$C$6:$F$9,2,FALSE))*(1+HLOOKUP(H$5,Inputs!$C$6:$F$9,4,FALSE))</f>
        <v>107.49599330862743</v>
      </c>
    </row>
    <row r="65" spans="2:8" ht="35.1" customHeight="1" thickTop="1" thickBot="1" x14ac:dyDescent="0.25">
      <c r="B65" s="266" t="s">
        <v>91</v>
      </c>
      <c r="C65" s="252" t="s">
        <v>92</v>
      </c>
      <c r="D65" s="59" t="s">
        <v>93</v>
      </c>
      <c r="E65" s="59" t="s">
        <v>94</v>
      </c>
      <c r="F65" s="59" t="s">
        <v>46</v>
      </c>
      <c r="G65" s="60">
        <v>1525.5365681243275</v>
      </c>
      <c r="H65" s="60">
        <f>G65*(1-HLOOKUP(H$5,Inputs!$C$6:$F$9,2,FALSE))*(1+HLOOKUP(H$5,Inputs!$C$6:$F$9,4,FALSE))</f>
        <v>1565.6824012686864</v>
      </c>
    </row>
    <row r="66" spans="2:8" ht="35.1" customHeight="1" thickTop="1" thickBot="1" x14ac:dyDescent="0.25">
      <c r="B66" s="267"/>
      <c r="C66" s="253"/>
      <c r="D66" s="13" t="s">
        <v>95</v>
      </c>
      <c r="E66" s="13" t="s">
        <v>94</v>
      </c>
      <c r="F66" s="13" t="s">
        <v>46</v>
      </c>
      <c r="G66" s="14">
        <v>2385.5720198557756</v>
      </c>
      <c r="H66" s="14">
        <f>G66*(1-HLOOKUP(H$5,Inputs!$C$6:$F$9,2,FALSE))*(1+HLOOKUP(H$5,Inputs!$C$6:$F$9,4,FALSE))</f>
        <v>2448.3504404220771</v>
      </c>
    </row>
    <row r="67" spans="2:8" ht="35.1" customHeight="1" thickTop="1" thickBot="1" x14ac:dyDescent="0.25">
      <c r="B67" s="267"/>
      <c r="C67" s="253"/>
      <c r="D67" s="59" t="s">
        <v>96</v>
      </c>
      <c r="E67" s="59" t="s">
        <v>94</v>
      </c>
      <c r="F67" s="59" t="s">
        <v>46</v>
      </c>
      <c r="G67" s="60">
        <v>1525.5365681243275</v>
      </c>
      <c r="H67" s="60">
        <f>G67*(1-HLOOKUP(H$5,Inputs!$C$6:$F$9,2,FALSE))*(1+HLOOKUP(H$5,Inputs!$C$6:$F$9,4,FALSE))</f>
        <v>1565.6824012686864</v>
      </c>
    </row>
    <row r="68" spans="2:8" ht="35.1" customHeight="1" thickTop="1" thickBot="1" x14ac:dyDescent="0.25">
      <c r="B68" s="267"/>
      <c r="C68" s="253"/>
      <c r="D68" s="13" t="s">
        <v>97</v>
      </c>
      <c r="E68" s="13" t="s">
        <v>94</v>
      </c>
      <c r="F68" s="13" t="s">
        <v>46</v>
      </c>
      <c r="G68" s="14">
        <v>2385.5720198557756</v>
      </c>
      <c r="H68" s="14">
        <f>G68*(1-HLOOKUP(H$5,Inputs!$C$6:$F$9,2,FALSE))*(1+HLOOKUP(H$5,Inputs!$C$6:$F$9,4,FALSE))</f>
        <v>2448.3504404220771</v>
      </c>
    </row>
    <row r="69" spans="2:8" ht="35.1" customHeight="1" thickTop="1" thickBot="1" x14ac:dyDescent="0.25">
      <c r="B69" s="267"/>
      <c r="C69" s="253"/>
      <c r="D69" s="59" t="s">
        <v>98</v>
      </c>
      <c r="E69" s="59" t="s">
        <v>94</v>
      </c>
      <c r="F69" s="59" t="s">
        <v>46</v>
      </c>
      <c r="G69" s="60">
        <v>1525.5365681243275</v>
      </c>
      <c r="H69" s="60">
        <f>G69*(1-HLOOKUP(H$5,Inputs!$C$6:$F$9,2,FALSE))*(1+HLOOKUP(H$5,Inputs!$C$6:$F$9,4,FALSE))</f>
        <v>1565.6824012686864</v>
      </c>
    </row>
    <row r="70" spans="2:8" ht="35.1" customHeight="1" thickTop="1" thickBot="1" x14ac:dyDescent="0.25">
      <c r="B70" s="267"/>
      <c r="C70" s="253"/>
      <c r="D70" s="13" t="s">
        <v>99</v>
      </c>
      <c r="E70" s="13" t="s">
        <v>94</v>
      </c>
      <c r="F70" s="13" t="s">
        <v>46</v>
      </c>
      <c r="G70" s="14">
        <v>2385.5720198557756</v>
      </c>
      <c r="H70" s="14">
        <f>G70*(1-HLOOKUP(H$5,Inputs!$C$6:$F$9,2,FALSE))*(1+HLOOKUP(H$5,Inputs!$C$6:$F$9,4,FALSE))</f>
        <v>2448.3504404220771</v>
      </c>
    </row>
    <row r="71" spans="2:8" ht="35.1" customHeight="1" thickTop="1" thickBot="1" x14ac:dyDescent="0.25">
      <c r="B71" s="267"/>
      <c r="C71" s="253"/>
      <c r="D71" s="59" t="s">
        <v>100</v>
      </c>
      <c r="E71" s="59" t="s">
        <v>94</v>
      </c>
      <c r="F71" s="59" t="s">
        <v>46</v>
      </c>
      <c r="G71" s="60">
        <v>1525.5365681243275</v>
      </c>
      <c r="H71" s="60">
        <f>G71*(1-HLOOKUP(H$5,Inputs!$C$6:$F$9,2,FALSE))*(1+HLOOKUP(H$5,Inputs!$C$6:$F$9,4,FALSE))</f>
        <v>1565.6824012686864</v>
      </c>
    </row>
    <row r="72" spans="2:8" ht="35.1" customHeight="1" thickTop="1" thickBot="1" x14ac:dyDescent="0.25">
      <c r="B72" s="267"/>
      <c r="C72" s="253"/>
      <c r="D72" s="13" t="s">
        <v>101</v>
      </c>
      <c r="E72" s="13" t="s">
        <v>94</v>
      </c>
      <c r="F72" s="13" t="s">
        <v>46</v>
      </c>
      <c r="G72" s="14">
        <v>2385.5720198557756</v>
      </c>
      <c r="H72" s="14">
        <f>G72*(1-HLOOKUP(H$5,Inputs!$C$6:$F$9,2,FALSE))*(1+HLOOKUP(H$5,Inputs!$C$6:$F$9,4,FALSE))</f>
        <v>2448.3504404220771</v>
      </c>
    </row>
    <row r="73" spans="2:8" ht="35.1" customHeight="1" thickTop="1" thickBot="1" x14ac:dyDescent="0.25">
      <c r="B73" s="267"/>
      <c r="C73" s="253"/>
      <c r="D73" s="59" t="s">
        <v>102</v>
      </c>
      <c r="E73" s="59" t="s">
        <v>103</v>
      </c>
      <c r="F73" s="59" t="s">
        <v>46</v>
      </c>
      <c r="G73" s="60">
        <v>1525.5365681243275</v>
      </c>
      <c r="H73" s="60">
        <f>G73*(1-HLOOKUP(H$5,Inputs!$C$6:$F$9,2,FALSE))*(1+HLOOKUP(H$5,Inputs!$C$6:$F$9,4,FALSE))</f>
        <v>1565.6824012686864</v>
      </c>
    </row>
    <row r="74" spans="2:8" ht="35.1" customHeight="1" thickTop="1" thickBot="1" x14ac:dyDescent="0.25">
      <c r="B74" s="267"/>
      <c r="C74" s="254"/>
      <c r="D74" s="13" t="s">
        <v>104</v>
      </c>
      <c r="E74" s="13" t="s">
        <v>94</v>
      </c>
      <c r="F74" s="13" t="s">
        <v>46</v>
      </c>
      <c r="G74" s="14">
        <v>2385.5720198557756</v>
      </c>
      <c r="H74" s="14">
        <f>G74*(1-HLOOKUP(H$5,Inputs!$C$6:$F$9,2,FALSE))*(1+HLOOKUP(H$5,Inputs!$C$6:$F$9,4,FALSE))</f>
        <v>2448.3504404220771</v>
      </c>
    </row>
    <row r="75" spans="2:8" ht="35.1" customHeight="1" thickTop="1" thickBot="1" x14ac:dyDescent="0.25">
      <c r="B75" s="267"/>
      <c r="C75" s="255" t="s">
        <v>105</v>
      </c>
      <c r="D75" s="59" t="s">
        <v>106</v>
      </c>
      <c r="E75" s="59" t="s">
        <v>107</v>
      </c>
      <c r="F75" s="59" t="s">
        <v>46</v>
      </c>
      <c r="G75" s="60">
        <v>75.707346103120457</v>
      </c>
      <c r="H75" s="60">
        <f>G75*(1-HLOOKUP(H$5,Inputs!$C$6:$F$9,2,FALSE))*(1+HLOOKUP(H$5,Inputs!$C$6:$F$9,4,FALSE))</f>
        <v>77.69965133392526</v>
      </c>
    </row>
    <row r="76" spans="2:8" ht="35.1" customHeight="1" thickTop="1" thickBot="1" x14ac:dyDescent="0.25">
      <c r="B76" s="267"/>
      <c r="C76" s="256"/>
      <c r="D76" s="13" t="s">
        <v>108</v>
      </c>
      <c r="E76" s="13" t="s">
        <v>107</v>
      </c>
      <c r="F76" s="13" t="s">
        <v>46</v>
      </c>
      <c r="G76" s="14">
        <v>129.45956183633598</v>
      </c>
      <c r="H76" s="14">
        <f>G76*(1-HLOOKUP(H$5,Inputs!$C$6:$F$9,2,FALSE))*(1+HLOOKUP(H$5,Inputs!$C$6:$F$9,4,FALSE))</f>
        <v>132.8664037810122</v>
      </c>
    </row>
    <row r="77" spans="2:8" ht="35.1" customHeight="1" thickTop="1" thickBot="1" x14ac:dyDescent="0.25">
      <c r="B77" s="267"/>
      <c r="C77" s="256"/>
      <c r="D77" s="59" t="s">
        <v>109</v>
      </c>
      <c r="E77" s="59" t="s">
        <v>45</v>
      </c>
      <c r="F77" s="59" t="s">
        <v>46</v>
      </c>
      <c r="G77" s="60">
        <v>1847.1532351708686</v>
      </c>
      <c r="H77" s="60">
        <f>G77*(1-HLOOKUP(H$5,Inputs!$C$6:$F$9,2,FALSE))*(1+HLOOKUP(H$5,Inputs!$C$6:$F$9,4,FALSE))</f>
        <v>1895.7626930630568</v>
      </c>
    </row>
    <row r="78" spans="2:8" ht="35.1" customHeight="1" thickTop="1" thickBot="1" x14ac:dyDescent="0.25">
      <c r="B78" s="267"/>
      <c r="C78" s="256"/>
      <c r="D78" s="13" t="s">
        <v>110</v>
      </c>
      <c r="E78" s="13" t="s">
        <v>45</v>
      </c>
      <c r="F78" s="13" t="s">
        <v>46</v>
      </c>
      <c r="G78" s="14">
        <v>2814.6931183687479</v>
      </c>
      <c r="H78" s="14">
        <f>G78*(1-HLOOKUP(H$5,Inputs!$C$6:$F$9,2,FALSE))*(1+HLOOKUP(H$5,Inputs!$C$6:$F$9,4,FALSE))</f>
        <v>2888.7642371106213</v>
      </c>
    </row>
    <row r="79" spans="2:8" ht="35.1" customHeight="1" thickTop="1" thickBot="1" x14ac:dyDescent="0.25">
      <c r="B79" s="267"/>
      <c r="C79" s="256"/>
      <c r="D79" s="59" t="s">
        <v>111</v>
      </c>
      <c r="E79" s="59" t="s">
        <v>112</v>
      </c>
      <c r="F79" s="59" t="s">
        <v>46</v>
      </c>
      <c r="G79" s="60">
        <v>75.707346103120457</v>
      </c>
      <c r="H79" s="60">
        <f>G79*(1-HLOOKUP(H$5,Inputs!$C$6:$F$9,2,FALSE))*(1+HLOOKUP(H$5,Inputs!$C$6:$F$9,4,FALSE))</f>
        <v>77.69965133392526</v>
      </c>
    </row>
    <row r="80" spans="2:8" ht="35.1" customHeight="1" thickTop="1" thickBot="1" x14ac:dyDescent="0.25">
      <c r="B80" s="267"/>
      <c r="C80" s="256"/>
      <c r="D80" s="13" t="s">
        <v>113</v>
      </c>
      <c r="E80" s="13" t="s">
        <v>112</v>
      </c>
      <c r="F80" s="13" t="s">
        <v>46</v>
      </c>
      <c r="G80" s="14">
        <v>129.45956183633598</v>
      </c>
      <c r="H80" s="14">
        <f>G80*(1-HLOOKUP(H$5,Inputs!$C$6:$F$9,2,FALSE))*(1+HLOOKUP(H$5,Inputs!$C$6:$F$9,4,FALSE))</f>
        <v>132.8664037810122</v>
      </c>
    </row>
    <row r="81" spans="2:8" ht="35.1" customHeight="1" thickTop="1" thickBot="1" x14ac:dyDescent="0.25">
      <c r="B81" s="267"/>
      <c r="C81" s="256"/>
      <c r="D81" s="59" t="s">
        <v>114</v>
      </c>
      <c r="E81" s="59" t="s">
        <v>45</v>
      </c>
      <c r="F81" s="59" t="s">
        <v>46</v>
      </c>
      <c r="G81" s="60">
        <v>658.6539110971479</v>
      </c>
      <c r="H81" s="60">
        <f>G81*(1-HLOOKUP(H$5,Inputs!$C$6:$F$9,2,FALSE))*(1+HLOOKUP(H$5,Inputs!$C$6:$F$9,4,FALSE))</f>
        <v>675.98696660514963</v>
      </c>
    </row>
    <row r="82" spans="2:8" ht="35.1" customHeight="1" thickTop="1" thickBot="1" x14ac:dyDescent="0.25">
      <c r="B82" s="267"/>
      <c r="C82" s="257"/>
      <c r="D82" s="13" t="s">
        <v>115</v>
      </c>
      <c r="E82" s="13" t="s">
        <v>45</v>
      </c>
      <c r="F82" s="13" t="s">
        <v>46</v>
      </c>
      <c r="G82" s="14">
        <v>1126.298187976123</v>
      </c>
      <c r="H82" s="14">
        <f>G82*(1-HLOOKUP(H$5,Inputs!$C$6:$F$9,2,FALSE))*(1+HLOOKUP(H$5,Inputs!$C$6:$F$9,4,FALSE))</f>
        <v>1155.9377128948061</v>
      </c>
    </row>
    <row r="83" spans="2:8" ht="35.1" customHeight="1" thickTop="1" thickBot="1" x14ac:dyDescent="0.25">
      <c r="B83" s="267"/>
      <c r="C83" s="61" t="s">
        <v>116</v>
      </c>
      <c r="D83" s="59" t="s">
        <v>117</v>
      </c>
      <c r="E83" s="59" t="s">
        <v>118</v>
      </c>
      <c r="F83" s="59" t="s">
        <v>46</v>
      </c>
      <c r="G83" s="60">
        <v>52.369838412400036</v>
      </c>
      <c r="H83" s="60">
        <f>G83*(1-HLOOKUP(H$5,Inputs!$C$6:$F$9,2,FALSE))*(1+HLOOKUP(H$5,Inputs!$C$6:$F$9,4,FALSE))</f>
        <v>53.747996654313717</v>
      </c>
    </row>
    <row r="84" spans="2:8" ht="35.1" customHeight="1" thickTop="1" thickBot="1" x14ac:dyDescent="0.25">
      <c r="B84" s="267"/>
      <c r="C84" s="255" t="s">
        <v>119</v>
      </c>
      <c r="D84" s="13" t="s">
        <v>120</v>
      </c>
      <c r="E84" s="13" t="s">
        <v>121</v>
      </c>
      <c r="F84" s="13" t="s">
        <v>46</v>
      </c>
      <c r="G84" s="14">
        <v>2322.4430629098488</v>
      </c>
      <c r="H84" s="14">
        <f>G84*(1-HLOOKUP(H$5,Inputs!$C$6:$F$9,2,FALSE))*(1+HLOOKUP(H$5,Inputs!$C$6:$F$9,4,FALSE))</f>
        <v>2383.5601895910454</v>
      </c>
    </row>
    <row r="85" spans="2:8" ht="35.1" customHeight="1" thickTop="1" thickBot="1" x14ac:dyDescent="0.25">
      <c r="B85" s="267"/>
      <c r="C85" s="256"/>
      <c r="D85" s="59" t="s">
        <v>122</v>
      </c>
      <c r="E85" s="59" t="s">
        <v>121</v>
      </c>
      <c r="F85" s="59" t="s">
        <v>46</v>
      </c>
      <c r="G85" s="60">
        <v>2952.9035030087621</v>
      </c>
      <c r="H85" s="60">
        <f>G85*(1-HLOOKUP(H$5,Inputs!$C$6:$F$9,2,FALSE))*(1+HLOOKUP(H$5,Inputs!$C$6:$F$9,4,FALSE))</f>
        <v>3030.6117492744929</v>
      </c>
    </row>
    <row r="86" spans="2:8" ht="35.1" customHeight="1" thickTop="1" thickBot="1" x14ac:dyDescent="0.25">
      <c r="B86" s="267"/>
      <c r="C86" s="256"/>
      <c r="D86" s="13" t="s">
        <v>123</v>
      </c>
      <c r="E86" s="13" t="s">
        <v>124</v>
      </c>
      <c r="F86" s="13" t="s">
        <v>46</v>
      </c>
      <c r="G86" s="14">
        <v>2657.1470683157568</v>
      </c>
      <c r="H86" s="14">
        <f>G86*(1-HLOOKUP(H$5,Inputs!$C$6:$F$9,2,FALSE))*(1+HLOOKUP(H$5,Inputs!$C$6:$F$9,4,FALSE))</f>
        <v>2727.0722245352395</v>
      </c>
    </row>
    <row r="87" spans="2:8" ht="35.1" customHeight="1" thickTop="1" thickBot="1" x14ac:dyDescent="0.25">
      <c r="B87" s="267"/>
      <c r="C87" s="256"/>
      <c r="D87" s="59" t="s">
        <v>125</v>
      </c>
      <c r="E87" s="59" t="s">
        <v>124</v>
      </c>
      <c r="F87" s="59" t="s">
        <v>46</v>
      </c>
      <c r="G87" s="60">
        <v>3413.6995964344524</v>
      </c>
      <c r="H87" s="60">
        <f>G87*(1-HLOOKUP(H$5,Inputs!$C$6:$F$9,2,FALSE))*(1+HLOOKUP(H$5,Inputs!$C$6:$F$9,4,FALSE))</f>
        <v>3503.5340961553757</v>
      </c>
    </row>
    <row r="88" spans="2:8" ht="35.1" customHeight="1" thickTop="1" thickBot="1" x14ac:dyDescent="0.25">
      <c r="B88" s="267"/>
      <c r="C88" s="256"/>
      <c r="D88" s="13" t="s">
        <v>126</v>
      </c>
      <c r="E88" s="13" t="s">
        <v>127</v>
      </c>
      <c r="F88" s="13" t="s">
        <v>46</v>
      </c>
      <c r="G88" s="14">
        <v>855.1964909531273</v>
      </c>
      <c r="H88" s="14">
        <f>G88*(1-HLOOKUP(H$5,Inputs!$C$6:$F$9,2,FALSE))*(1+HLOOKUP(H$5,Inputs!$C$6:$F$9,4,FALSE))</f>
        <v>877.70173687696513</v>
      </c>
    </row>
    <row r="89" spans="2:8" ht="35.1" customHeight="1" thickTop="1" thickBot="1" x14ac:dyDescent="0.25">
      <c r="B89" s="267"/>
      <c r="C89" s="256"/>
      <c r="D89" s="59" t="s">
        <v>128</v>
      </c>
      <c r="E89" s="59" t="s">
        <v>127</v>
      </c>
      <c r="F89" s="59" t="s">
        <v>46</v>
      </c>
      <c r="G89" s="60">
        <v>1220.8635462104971</v>
      </c>
      <c r="H89" s="60">
        <f>G89*(1-HLOOKUP(H$5,Inputs!$C$6:$F$9,2,FALSE))*(1+HLOOKUP(H$5,Inputs!$C$6:$F$9,4,FALSE))</f>
        <v>1252.9916414933646</v>
      </c>
    </row>
    <row r="90" spans="2:8" ht="35.1" customHeight="1" thickTop="1" thickBot="1" x14ac:dyDescent="0.25">
      <c r="B90" s="267"/>
      <c r="C90" s="256"/>
      <c r="D90" s="13" t="s">
        <v>129</v>
      </c>
      <c r="E90" s="13" t="s">
        <v>45</v>
      </c>
      <c r="F90" s="13" t="s">
        <v>51</v>
      </c>
      <c r="G90" s="14">
        <v>177.59449016870801</v>
      </c>
      <c r="H90" s="14">
        <f>G90*(1-HLOOKUP(H$5,Inputs!$C$6:$F$9,2,FALSE))*(1+HLOOKUP(H$5,Inputs!$C$6:$F$9,4,FALSE))</f>
        <v>182.26804498125276</v>
      </c>
    </row>
    <row r="91" spans="2:8" ht="35.1" customHeight="1" thickTop="1" thickBot="1" x14ac:dyDescent="0.25">
      <c r="B91" s="268"/>
      <c r="C91" s="257"/>
      <c r="D91" s="59" t="s">
        <v>130</v>
      </c>
      <c r="E91" s="59" t="s">
        <v>45</v>
      </c>
      <c r="F91" s="59" t="s">
        <v>51</v>
      </c>
      <c r="G91" s="60">
        <v>303.68657818849067</v>
      </c>
      <c r="H91" s="60">
        <f>G91*(1-HLOOKUP(H$5,Inputs!$C$6:$F$9,2,FALSE))*(1+HLOOKUP(H$5,Inputs!$C$6:$F$9,4,FALSE))</f>
        <v>311.67835691794215</v>
      </c>
    </row>
    <row r="92" spans="2:8" ht="35.1" customHeight="1" thickTop="1" thickBot="1" x14ac:dyDescent="0.25">
      <c r="B92" s="258" t="s">
        <v>131</v>
      </c>
      <c r="C92" s="252" t="s">
        <v>132</v>
      </c>
      <c r="D92" s="13" t="s">
        <v>93</v>
      </c>
      <c r="E92" s="13" t="s">
        <v>45</v>
      </c>
      <c r="F92" s="13" t="s">
        <v>46</v>
      </c>
      <c r="G92" s="14">
        <v>2531.3667616144321</v>
      </c>
      <c r="H92" s="14">
        <f>G92*(1-HLOOKUP(H$5,Inputs!$C$6:$F$9,2,FALSE))*(1+HLOOKUP(H$5,Inputs!$C$6:$F$9,4,FALSE))</f>
        <v>2597.9818987159292</v>
      </c>
    </row>
    <row r="93" spans="2:8" ht="35.1" customHeight="1" thickTop="1" thickBot="1" x14ac:dyDescent="0.25">
      <c r="B93" s="269"/>
      <c r="C93" s="253"/>
      <c r="D93" s="59" t="s">
        <v>95</v>
      </c>
      <c r="E93" s="59" t="s">
        <v>45</v>
      </c>
      <c r="F93" s="59" t="s">
        <v>46</v>
      </c>
      <c r="G93" s="60">
        <v>3606.4110762787427</v>
      </c>
      <c r="H93" s="60">
        <f>G93*(1-HLOOKUP(H$5,Inputs!$C$6:$F$9,2,FALSE))*(1+HLOOKUP(H$5,Inputs!$C$6:$F$9,4,FALSE))</f>
        <v>3701.3169476576682</v>
      </c>
    </row>
    <row r="94" spans="2:8" ht="35.1" customHeight="1" thickTop="1" thickBot="1" x14ac:dyDescent="0.25">
      <c r="B94" s="269"/>
      <c r="C94" s="253"/>
      <c r="D94" s="13" t="s">
        <v>96</v>
      </c>
      <c r="E94" s="13" t="s">
        <v>45</v>
      </c>
      <c r="F94" s="13" t="s">
        <v>46</v>
      </c>
      <c r="G94" s="14">
        <v>2531.3667616144321</v>
      </c>
      <c r="H94" s="14">
        <f>G94*(1-HLOOKUP(H$5,Inputs!$C$6:$F$9,2,FALSE))*(1+HLOOKUP(H$5,Inputs!$C$6:$F$9,4,FALSE))</f>
        <v>2597.9818987159292</v>
      </c>
    </row>
    <row r="95" spans="2:8" ht="35.1" customHeight="1" thickTop="1" thickBot="1" x14ac:dyDescent="0.25">
      <c r="B95" s="269"/>
      <c r="C95" s="253"/>
      <c r="D95" s="59" t="s">
        <v>97</v>
      </c>
      <c r="E95" s="59" t="s">
        <v>45</v>
      </c>
      <c r="F95" s="59" t="s">
        <v>46</v>
      </c>
      <c r="G95" s="60">
        <v>3606.4110762787427</v>
      </c>
      <c r="H95" s="60">
        <f>G95*(1-HLOOKUP(H$5,Inputs!$C$6:$F$9,2,FALSE))*(1+HLOOKUP(H$5,Inputs!$C$6:$F$9,4,FALSE))</f>
        <v>3701.3169476576682</v>
      </c>
    </row>
    <row r="96" spans="2:8" ht="35.1" customHeight="1" thickTop="1" thickBot="1" x14ac:dyDescent="0.25">
      <c r="B96" s="269"/>
      <c r="C96" s="253"/>
      <c r="D96" s="13" t="s">
        <v>98</v>
      </c>
      <c r="E96" s="13" t="s">
        <v>45</v>
      </c>
      <c r="F96" s="13" t="s">
        <v>46</v>
      </c>
      <c r="G96" s="14">
        <v>2531.3667616144321</v>
      </c>
      <c r="H96" s="14">
        <f>G96*(1-HLOOKUP(H$5,Inputs!$C$6:$F$9,2,FALSE))*(1+HLOOKUP(H$5,Inputs!$C$6:$F$9,4,FALSE))</f>
        <v>2597.9818987159292</v>
      </c>
    </row>
    <row r="97" spans="2:8" ht="35.1" customHeight="1" thickTop="1" thickBot="1" x14ac:dyDescent="0.25">
      <c r="B97" s="269"/>
      <c r="C97" s="253"/>
      <c r="D97" s="59" t="s">
        <v>99</v>
      </c>
      <c r="E97" s="59" t="s">
        <v>45</v>
      </c>
      <c r="F97" s="59" t="s">
        <v>46</v>
      </c>
      <c r="G97" s="60">
        <v>3606.4110762787427</v>
      </c>
      <c r="H97" s="60">
        <f>G97*(1-HLOOKUP(H$5,Inputs!$C$6:$F$9,2,FALSE))*(1+HLOOKUP(H$5,Inputs!$C$6:$F$9,4,FALSE))</f>
        <v>3701.3169476576682</v>
      </c>
    </row>
    <row r="98" spans="2:8" ht="35.1" customHeight="1" thickTop="1" thickBot="1" x14ac:dyDescent="0.25">
      <c r="B98" s="269"/>
      <c r="C98" s="253"/>
      <c r="D98" s="13" t="s">
        <v>100</v>
      </c>
      <c r="E98" s="13" t="s">
        <v>45</v>
      </c>
      <c r="F98" s="13" t="s">
        <v>46</v>
      </c>
      <c r="G98" s="14">
        <v>2531.3667616144321</v>
      </c>
      <c r="H98" s="14">
        <f>G98*(1-HLOOKUP(H$5,Inputs!$C$6:$F$9,2,FALSE))*(1+HLOOKUP(H$5,Inputs!$C$6:$F$9,4,FALSE))</f>
        <v>2597.9818987159292</v>
      </c>
    </row>
    <row r="99" spans="2:8" ht="35.1" customHeight="1" thickTop="1" thickBot="1" x14ac:dyDescent="0.25">
      <c r="B99" s="269"/>
      <c r="C99" s="253"/>
      <c r="D99" s="59" t="s">
        <v>101</v>
      </c>
      <c r="E99" s="59" t="s">
        <v>45</v>
      </c>
      <c r="F99" s="59" t="s">
        <v>46</v>
      </c>
      <c r="G99" s="60">
        <v>3606.4110762787427</v>
      </c>
      <c r="H99" s="60">
        <f>G99*(1-HLOOKUP(H$5,Inputs!$C$6:$F$9,2,FALSE))*(1+HLOOKUP(H$5,Inputs!$C$6:$F$9,4,FALSE))</f>
        <v>3701.3169476576682</v>
      </c>
    </row>
    <row r="100" spans="2:8" ht="35.1" customHeight="1" thickTop="1" thickBot="1" x14ac:dyDescent="0.25">
      <c r="B100" s="269"/>
      <c r="C100" s="253"/>
      <c r="D100" s="13" t="s">
        <v>102</v>
      </c>
      <c r="E100" s="13" t="s">
        <v>45</v>
      </c>
      <c r="F100" s="13" t="s">
        <v>46</v>
      </c>
      <c r="G100" s="14">
        <v>2531.3667616144321</v>
      </c>
      <c r="H100" s="14">
        <f>G100*(1-HLOOKUP(H$5,Inputs!$C$6:$F$9,2,FALSE))*(1+HLOOKUP(H$5,Inputs!$C$6:$F$9,4,FALSE))</f>
        <v>2597.9818987159292</v>
      </c>
    </row>
    <row r="101" spans="2:8" ht="35.1" customHeight="1" thickTop="1" thickBot="1" x14ac:dyDescent="0.25">
      <c r="B101" s="269"/>
      <c r="C101" s="253"/>
      <c r="D101" s="59" t="s">
        <v>104</v>
      </c>
      <c r="E101" s="59" t="s">
        <v>45</v>
      </c>
      <c r="F101" s="59" t="s">
        <v>46</v>
      </c>
      <c r="G101" s="60">
        <v>3606.4110762787427</v>
      </c>
      <c r="H101" s="60">
        <f>G101*(1-HLOOKUP(H$5,Inputs!$C$6:$F$9,2,FALSE))*(1+HLOOKUP(H$5,Inputs!$C$6:$F$9,4,FALSE))</f>
        <v>3701.3169476576682</v>
      </c>
    </row>
    <row r="102" spans="2:8" ht="35.1" customHeight="1" thickTop="1" thickBot="1" x14ac:dyDescent="0.25">
      <c r="B102" s="269"/>
      <c r="C102" s="254"/>
      <c r="D102" s="13" t="s">
        <v>133</v>
      </c>
      <c r="E102" s="13" t="s">
        <v>45</v>
      </c>
      <c r="F102" s="13" t="s">
        <v>46</v>
      </c>
      <c r="G102" s="14">
        <v>624.44605145902278</v>
      </c>
      <c r="H102" s="14">
        <f>G102*(1-HLOOKUP(H$5,Inputs!$C$6:$F$9,2,FALSE))*(1+HLOOKUP(H$5,Inputs!$C$6:$F$9,4,FALSE))</f>
        <v>640.8788971300711</v>
      </c>
    </row>
    <row r="103" spans="2:8" ht="35.1" customHeight="1" thickTop="1" thickBot="1" x14ac:dyDescent="0.25">
      <c r="B103" s="269"/>
      <c r="C103" s="15" t="s">
        <v>134</v>
      </c>
      <c r="D103" s="13" t="s">
        <v>135</v>
      </c>
      <c r="E103" s="13" t="s">
        <v>45</v>
      </c>
      <c r="F103" s="13" t="s">
        <v>51</v>
      </c>
      <c r="G103" s="14">
        <v>177.59449016870801</v>
      </c>
      <c r="H103" s="14">
        <f>G103*(1-HLOOKUP(H$5,Inputs!$C$6:$F$9,2,FALSE))*(1+HLOOKUP(H$5,Inputs!$C$6:$F$9,4,FALSE))</f>
        <v>182.26804498125276</v>
      </c>
    </row>
    <row r="104" spans="2:8" ht="46.9" customHeight="1" thickTop="1" thickBot="1" x14ac:dyDescent="0.25">
      <c r="B104" s="269"/>
      <c r="C104" s="61" t="s">
        <v>136</v>
      </c>
      <c r="D104" s="59" t="s">
        <v>392</v>
      </c>
      <c r="E104" s="59" t="s">
        <v>137</v>
      </c>
      <c r="F104" s="59" t="s">
        <v>46</v>
      </c>
      <c r="G104" s="64">
        <v>0.26856499999999994</v>
      </c>
      <c r="H104" s="64">
        <f>G104</f>
        <v>0.26856499999999994</v>
      </c>
    </row>
    <row r="105" spans="2:8" ht="35.1" customHeight="1" thickTop="1" thickBot="1" x14ac:dyDescent="0.25">
      <c r="B105" s="269"/>
      <c r="C105" s="255" t="s">
        <v>138</v>
      </c>
      <c r="D105" s="13" t="s">
        <v>139</v>
      </c>
      <c r="E105" s="13" t="s">
        <v>45</v>
      </c>
      <c r="F105" s="13" t="s">
        <v>46</v>
      </c>
      <c r="G105" s="14">
        <v>2058.3354023616503</v>
      </c>
      <c r="H105" s="14">
        <f>G105*(1-HLOOKUP(H$5,Inputs!$C$6:$F$9,2,FALSE))*(1+HLOOKUP(H$5,Inputs!$C$6:$F$9,4,FALSE))</f>
        <v>2112.5023042537086</v>
      </c>
    </row>
    <row r="106" spans="2:8" ht="35.1" customHeight="1" thickTop="1" thickBot="1" x14ac:dyDescent="0.25">
      <c r="B106" s="269"/>
      <c r="C106" s="256"/>
      <c r="D106" s="59" t="s">
        <v>140</v>
      </c>
      <c r="E106" s="59" t="s">
        <v>45</v>
      </c>
      <c r="F106" s="59" t="s">
        <v>46</v>
      </c>
      <c r="G106" s="60">
        <v>2810.8664226266674</v>
      </c>
      <c r="H106" s="60">
        <f>G106*(1-HLOOKUP(H$5,Inputs!$C$6:$F$9,2,FALSE))*(1+HLOOKUP(H$5,Inputs!$C$6:$F$9,4,FALSE))</f>
        <v>2884.8368385129256</v>
      </c>
    </row>
    <row r="107" spans="2:8" ht="35.1" customHeight="1" thickTop="1" thickBot="1" x14ac:dyDescent="0.25">
      <c r="B107" s="269"/>
      <c r="C107" s="256"/>
      <c r="D107" s="13" t="s">
        <v>141</v>
      </c>
      <c r="E107" s="13" t="s">
        <v>45</v>
      </c>
      <c r="F107" s="13" t="s">
        <v>46</v>
      </c>
      <c r="G107" s="14">
        <v>3115.3908362898574</v>
      </c>
      <c r="H107" s="14">
        <f>G107*(1-HLOOKUP(H$5,Inputs!$C$6:$F$9,2,FALSE))*(1+HLOOKUP(H$5,Inputs!$C$6:$F$9,4,FALSE))</f>
        <v>3197.3750792811175</v>
      </c>
    </row>
    <row r="108" spans="2:8" ht="35.1" customHeight="1" thickTop="1" thickBot="1" x14ac:dyDescent="0.25">
      <c r="B108" s="269"/>
      <c r="C108" s="256"/>
      <c r="D108" s="59" t="s">
        <v>142</v>
      </c>
      <c r="E108" s="59" t="s">
        <v>45</v>
      </c>
      <c r="F108" s="59" t="s">
        <v>46</v>
      </c>
      <c r="G108" s="60">
        <v>4781.7095240195385</v>
      </c>
      <c r="H108" s="60">
        <f>G108*(1-HLOOKUP(H$5,Inputs!$C$6:$F$9,2,FALSE))*(1+HLOOKUP(H$5,Inputs!$C$6:$F$9,4,FALSE))</f>
        <v>4907.5444051408122</v>
      </c>
    </row>
    <row r="109" spans="2:8" ht="35.1" customHeight="1" thickTop="1" thickBot="1" x14ac:dyDescent="0.25">
      <c r="B109" s="269"/>
      <c r="C109" s="256"/>
      <c r="D109" s="13" t="s">
        <v>143</v>
      </c>
      <c r="E109" s="13" t="s">
        <v>45</v>
      </c>
      <c r="F109" s="13" t="s">
        <v>46</v>
      </c>
      <c r="G109" s="14">
        <v>2585.4394135680141</v>
      </c>
      <c r="H109" s="14">
        <f>G109*(1-HLOOKUP(H$5,Inputs!$C$6:$F$9,2,FALSE))*(1+HLOOKUP(H$5,Inputs!$C$6:$F$9,4,FALSE))</f>
        <v>2653.4775199436403</v>
      </c>
    </row>
    <row r="110" spans="2:8" ht="35.1" customHeight="1" thickTop="1" thickBot="1" x14ac:dyDescent="0.25">
      <c r="B110" s="269"/>
      <c r="C110" s="256"/>
      <c r="D110" s="59" t="s">
        <v>144</v>
      </c>
      <c r="E110" s="59" t="s">
        <v>45</v>
      </c>
      <c r="F110" s="59" t="s">
        <v>46</v>
      </c>
      <c r="G110" s="60">
        <v>3982.9970226316173</v>
      </c>
      <c r="H110" s="60">
        <f>G110*(1-HLOOKUP(H$5,Inputs!$C$6:$F$9,2,FALSE))*(1+HLOOKUP(H$5,Inputs!$C$6:$F$9,4,FALSE))</f>
        <v>4087.8130835679003</v>
      </c>
    </row>
    <row r="111" spans="2:8" ht="35.1" customHeight="1" thickTop="1" thickBot="1" x14ac:dyDescent="0.25">
      <c r="B111" s="269"/>
      <c r="C111" s="257"/>
      <c r="D111" s="13" t="s">
        <v>393</v>
      </c>
      <c r="E111" s="13" t="s">
        <v>45</v>
      </c>
      <c r="F111" s="13" t="s">
        <v>46</v>
      </c>
      <c r="G111" s="19">
        <v>0.55889567721915312</v>
      </c>
      <c r="H111" s="19">
        <f>G111</f>
        <v>0.55889567721915312</v>
      </c>
    </row>
    <row r="112" spans="2:8" ht="35.1" customHeight="1" thickTop="1" thickBot="1" x14ac:dyDescent="0.25">
      <c r="B112" s="269"/>
      <c r="C112" s="252" t="s">
        <v>145</v>
      </c>
      <c r="D112" s="59" t="s">
        <v>36</v>
      </c>
      <c r="E112" s="59" t="s">
        <v>45</v>
      </c>
      <c r="F112" s="59" t="s">
        <v>51</v>
      </c>
      <c r="G112" s="60">
        <v>104.73967682480007</v>
      </c>
      <c r="H112" s="60">
        <f>G112*(1-HLOOKUP(H$5,Inputs!$C$6:$F$9,2,FALSE))*(1+HLOOKUP(H$5,Inputs!$C$6:$F$9,4,FALSE))</f>
        <v>107.49599330862743</v>
      </c>
    </row>
    <row r="113" spans="2:8" ht="35.1" customHeight="1" thickTop="1" thickBot="1" x14ac:dyDescent="0.25">
      <c r="B113" s="269"/>
      <c r="C113" s="253"/>
      <c r="D113" s="13" t="s">
        <v>31</v>
      </c>
      <c r="E113" s="13" t="s">
        <v>45</v>
      </c>
      <c r="F113" s="13" t="s">
        <v>51</v>
      </c>
      <c r="G113" s="14">
        <v>104.73967682480007</v>
      </c>
      <c r="H113" s="14">
        <f>G113*(1-HLOOKUP(H$5,Inputs!$C$6:$F$9,2,FALSE))*(1+HLOOKUP(H$5,Inputs!$C$6:$F$9,4,FALSE))</f>
        <v>107.49599330862743</v>
      </c>
    </row>
    <row r="114" spans="2:8" ht="35.1" customHeight="1" thickTop="1" thickBot="1" x14ac:dyDescent="0.25">
      <c r="B114" s="269"/>
      <c r="C114" s="253"/>
      <c r="D114" s="59" t="s">
        <v>34</v>
      </c>
      <c r="E114" s="59" t="s">
        <v>45</v>
      </c>
      <c r="F114" s="59" t="s">
        <v>51</v>
      </c>
      <c r="G114" s="60">
        <v>151.41469220624091</v>
      </c>
      <c r="H114" s="60">
        <f>G114*(1-HLOOKUP(H$5,Inputs!$C$6:$F$9,2,FALSE))*(1+HLOOKUP(H$5,Inputs!$C$6:$F$9,4,FALSE))</f>
        <v>155.39930266785052</v>
      </c>
    </row>
    <row r="115" spans="2:8" ht="35.1" customHeight="1" thickTop="1" thickBot="1" x14ac:dyDescent="0.25">
      <c r="B115" s="269"/>
      <c r="C115" s="253"/>
      <c r="D115" s="13" t="s">
        <v>146</v>
      </c>
      <c r="E115" s="13" t="s">
        <v>45</v>
      </c>
      <c r="F115" s="13" t="s">
        <v>51</v>
      </c>
      <c r="G115" s="14">
        <v>157.10951523720007</v>
      </c>
      <c r="H115" s="14">
        <f>G115*(1-HLOOKUP(H$5,Inputs!$C$6:$F$9,2,FALSE))*(1+HLOOKUP(H$5,Inputs!$C$6:$F$9,4,FALSE))</f>
        <v>161.2439899629411</v>
      </c>
    </row>
    <row r="116" spans="2:8" ht="35.1" customHeight="1" thickTop="1" thickBot="1" x14ac:dyDescent="0.25">
      <c r="B116" s="269"/>
      <c r="C116" s="253"/>
      <c r="D116" s="59" t="s">
        <v>32</v>
      </c>
      <c r="E116" s="59" t="s">
        <v>45</v>
      </c>
      <c r="F116" s="59" t="s">
        <v>51</v>
      </c>
      <c r="G116" s="60">
        <v>177.59449016870801</v>
      </c>
      <c r="H116" s="60">
        <f>G116*(1-HLOOKUP(H$5,Inputs!$C$6:$F$9,2,FALSE))*(1+HLOOKUP(H$5,Inputs!$C$6:$F$9,4,FALSE))</f>
        <v>182.26804498125276</v>
      </c>
    </row>
    <row r="117" spans="2:8" ht="35.1" customHeight="1" thickTop="1" thickBot="1" x14ac:dyDescent="0.25">
      <c r="B117" s="269"/>
      <c r="C117" s="253"/>
      <c r="D117" s="13" t="s">
        <v>147</v>
      </c>
      <c r="E117" s="13" t="s">
        <v>45</v>
      </c>
      <c r="F117" s="13" t="s">
        <v>11</v>
      </c>
      <c r="G117" s="14">
        <v>196.38945466836657</v>
      </c>
      <c r="H117" s="14">
        <f>G117*(1-HLOOKUP(H$5,Inputs!$C$6:$F$9,2,FALSE))*(1+HLOOKUP(H$5,Inputs!$C$6:$F$9,4,FALSE))</f>
        <v>201.55761546055373</v>
      </c>
    </row>
    <row r="118" spans="2:8" ht="35.1" customHeight="1" thickTop="1" thickBot="1" x14ac:dyDescent="0.25">
      <c r="B118" s="269"/>
      <c r="C118" s="253"/>
      <c r="D118" s="59" t="s">
        <v>148</v>
      </c>
      <c r="E118" s="59" t="s">
        <v>45</v>
      </c>
      <c r="F118" s="59" t="s">
        <v>46</v>
      </c>
      <c r="G118" s="65">
        <v>0.71961782154044762</v>
      </c>
      <c r="H118" s="65">
        <f>G118</f>
        <v>0.71961782154044762</v>
      </c>
    </row>
    <row r="119" spans="2:8" ht="35.1" customHeight="1" thickTop="1" thickBot="1" x14ac:dyDescent="0.25">
      <c r="B119" s="269"/>
      <c r="C119" s="253"/>
      <c r="D119" s="13" t="s">
        <v>149</v>
      </c>
      <c r="E119" s="13" t="s">
        <v>45</v>
      </c>
      <c r="F119" s="13" t="s">
        <v>46</v>
      </c>
      <c r="G119" s="20">
        <v>0.55889567721915312</v>
      </c>
      <c r="H119" s="20">
        <f>G119</f>
        <v>0.55889567721915312</v>
      </c>
    </row>
    <row r="120" spans="2:8" ht="35.1" customHeight="1" thickTop="1" thickBot="1" x14ac:dyDescent="0.25">
      <c r="B120" s="270"/>
      <c r="C120" s="254"/>
      <c r="D120" s="66" t="s">
        <v>150</v>
      </c>
      <c r="E120" s="67"/>
      <c r="F120" s="67"/>
      <c r="G120" s="67"/>
      <c r="H120" s="67"/>
    </row>
    <row r="121" spans="2:8" ht="35.1" customHeight="1" thickTop="1" thickBot="1" x14ac:dyDescent="0.25">
      <c r="B121" s="266" t="s">
        <v>151</v>
      </c>
      <c r="C121" s="15" t="s">
        <v>152</v>
      </c>
      <c r="D121" s="23" t="s">
        <v>3</v>
      </c>
      <c r="E121" s="23" t="s">
        <v>45</v>
      </c>
      <c r="F121" s="23" t="s">
        <v>46</v>
      </c>
      <c r="G121" s="88">
        <v>340.40394968060019</v>
      </c>
      <c r="H121" s="88">
        <f>G121*(1-HLOOKUP(H$5,Inputs!$C$6:$F$9,2,FALSE))*(1+HLOOKUP(H$5,Inputs!$C$6:$F$9,4,FALSE))</f>
        <v>349.36197825303913</v>
      </c>
    </row>
    <row r="122" spans="2:8" ht="35.1" customHeight="1" thickTop="1" thickBot="1" x14ac:dyDescent="0.25">
      <c r="B122" s="267"/>
      <c r="C122" s="61" t="s">
        <v>153</v>
      </c>
      <c r="D122" s="71" t="s">
        <v>154</v>
      </c>
      <c r="E122" s="71" t="s">
        <v>45</v>
      </c>
      <c r="F122" s="71" t="s">
        <v>51</v>
      </c>
      <c r="G122" s="89">
        <v>157.10951523720007</v>
      </c>
      <c r="H122" s="89">
        <f>G122*(1-HLOOKUP(H$5,Inputs!$C$6:$F$9,2,FALSE))*(1+HLOOKUP(H$5,Inputs!$C$6:$F$9,4,FALSE))</f>
        <v>161.2439899629411</v>
      </c>
    </row>
    <row r="123" spans="2:8" ht="35.1" customHeight="1" thickTop="1" thickBot="1" x14ac:dyDescent="0.25">
      <c r="B123" s="268"/>
      <c r="C123" s="15" t="s">
        <v>155</v>
      </c>
      <c r="D123" s="23" t="s">
        <v>156</v>
      </c>
      <c r="E123" s="23" t="s">
        <v>45</v>
      </c>
      <c r="F123" s="23" t="s">
        <v>51</v>
      </c>
      <c r="G123" s="88">
        <v>157.10951523720007</v>
      </c>
      <c r="H123" s="88">
        <f>G123*(1-HLOOKUP(H$5,Inputs!$C$6:$F$9,2,FALSE))*(1+HLOOKUP(H$5,Inputs!$C$6:$F$9,4,FALSE))</f>
        <v>161.2439899629411</v>
      </c>
    </row>
    <row r="124" spans="2:8" ht="35.1" customHeight="1" thickTop="1" thickBot="1" x14ac:dyDescent="0.25">
      <c r="B124" s="258" t="s">
        <v>157</v>
      </c>
      <c r="C124" s="61" t="s">
        <v>158</v>
      </c>
      <c r="D124" s="71" t="s">
        <v>159</v>
      </c>
      <c r="E124" s="71" t="s">
        <v>74</v>
      </c>
      <c r="F124" s="71" t="s">
        <v>46</v>
      </c>
      <c r="G124" s="60">
        <v>52.369838412400036</v>
      </c>
      <c r="H124" s="60">
        <f>G124*(1-HLOOKUP(H$5,Inputs!$C$6:$F$9,2,FALSE))*(1+HLOOKUP(H$5,Inputs!$C$6:$F$9,4,FALSE))</f>
        <v>53.747996654313717</v>
      </c>
    </row>
    <row r="125" spans="2:8" ht="35.1" customHeight="1" thickTop="1" thickBot="1" x14ac:dyDescent="0.25">
      <c r="B125" s="269"/>
      <c r="C125" s="255" t="s">
        <v>160</v>
      </c>
      <c r="D125" s="13" t="s">
        <v>161</v>
      </c>
      <c r="E125" s="13" t="s">
        <v>45</v>
      </c>
      <c r="F125" s="13" t="s">
        <v>51</v>
      </c>
      <c r="G125" s="14">
        <v>104.73967682480007</v>
      </c>
      <c r="H125" s="14">
        <f>G125*(1-HLOOKUP(H$5,Inputs!$C$6:$F$9,2,FALSE))*(1+HLOOKUP(H$5,Inputs!$C$6:$F$9,4,FALSE))</f>
        <v>107.49599330862743</v>
      </c>
    </row>
    <row r="126" spans="2:8" ht="35.1" customHeight="1" thickTop="1" thickBot="1" x14ac:dyDescent="0.25">
      <c r="B126" s="269"/>
      <c r="C126" s="256"/>
      <c r="D126" s="59" t="s">
        <v>162</v>
      </c>
      <c r="E126" s="59" t="s">
        <v>45</v>
      </c>
      <c r="F126" s="59" t="s">
        <v>46</v>
      </c>
      <c r="G126" s="65">
        <v>0.55889567721915312</v>
      </c>
      <c r="H126" s="65">
        <f>G126</f>
        <v>0.55889567721915312</v>
      </c>
    </row>
    <row r="127" spans="2:8" ht="35.1" customHeight="1" thickTop="1" thickBot="1" x14ac:dyDescent="0.25">
      <c r="B127" s="269"/>
      <c r="C127" s="257"/>
      <c r="D127" s="30" t="s">
        <v>163</v>
      </c>
      <c r="E127" s="31"/>
      <c r="F127" s="31"/>
      <c r="G127" s="31"/>
      <c r="H127" s="31"/>
    </row>
    <row r="128" spans="2:8" ht="35.1" customHeight="1" thickTop="1" thickBot="1" x14ac:dyDescent="0.25">
      <c r="B128" s="269"/>
      <c r="C128" s="61" t="s">
        <v>164</v>
      </c>
      <c r="D128" s="59" t="s">
        <v>165</v>
      </c>
      <c r="E128" s="59" t="s">
        <v>166</v>
      </c>
      <c r="F128" s="59" t="s">
        <v>51</v>
      </c>
      <c r="G128" s="60">
        <v>196.38945466836657</v>
      </c>
      <c r="H128" s="60">
        <f>G128*(1-HLOOKUP(H$5,Inputs!$C$6:$F$9,2,FALSE))*(1+HLOOKUP(H$5,Inputs!$C$6:$F$9,4,FALSE))</f>
        <v>201.55761546055373</v>
      </c>
    </row>
    <row r="129" spans="2:8" ht="35.1" customHeight="1" thickTop="1" thickBot="1" x14ac:dyDescent="0.25">
      <c r="B129" s="269"/>
      <c r="C129" s="15" t="s">
        <v>167</v>
      </c>
      <c r="D129" s="13" t="s">
        <v>168</v>
      </c>
      <c r="E129" s="13" t="s">
        <v>169</v>
      </c>
      <c r="F129" s="13" t="s">
        <v>51</v>
      </c>
      <c r="G129" s="14">
        <v>104.73967682480007</v>
      </c>
      <c r="H129" s="14">
        <f>G129*(1-HLOOKUP(H$5,Inputs!$C$6:$F$9,2,FALSE))*(1+HLOOKUP(H$5,Inputs!$C$6:$F$9,4,FALSE))</f>
        <v>107.49599330862743</v>
      </c>
    </row>
    <row r="130" spans="2:8" ht="35.1" customHeight="1" thickTop="1" thickBot="1" x14ac:dyDescent="0.25">
      <c r="B130" s="269"/>
      <c r="C130" s="252" t="s">
        <v>170</v>
      </c>
      <c r="D130" s="59" t="s">
        <v>171</v>
      </c>
      <c r="E130" s="59" t="s">
        <v>45</v>
      </c>
      <c r="F130" s="59" t="s">
        <v>51</v>
      </c>
      <c r="G130" s="60">
        <v>196.38945466836657</v>
      </c>
      <c r="H130" s="60">
        <f>G130*(1-HLOOKUP(H$5,Inputs!$C$6:$F$9,2,FALSE))*(1+HLOOKUP(H$5,Inputs!$C$6:$F$9,4,FALSE))</f>
        <v>201.55761546055373</v>
      </c>
    </row>
    <row r="131" spans="2:8" ht="35.1" customHeight="1" thickTop="1" thickBot="1" x14ac:dyDescent="0.25">
      <c r="B131" s="269"/>
      <c r="C131" s="253"/>
      <c r="D131" s="13" t="s">
        <v>172</v>
      </c>
      <c r="E131" s="13" t="s">
        <v>45</v>
      </c>
      <c r="F131" s="13" t="s">
        <v>46</v>
      </c>
      <c r="G131" s="20">
        <v>0.55889567721915312</v>
      </c>
      <c r="H131" s="20">
        <f>G131</f>
        <v>0.55889567721915312</v>
      </c>
    </row>
    <row r="132" spans="2:8" ht="35.1" customHeight="1" thickTop="1" thickBot="1" x14ac:dyDescent="0.25">
      <c r="B132" s="269"/>
      <c r="C132" s="254"/>
      <c r="D132" s="66" t="s">
        <v>163</v>
      </c>
      <c r="E132" s="67"/>
      <c r="F132" s="67"/>
      <c r="G132" s="67"/>
      <c r="H132" s="67"/>
    </row>
    <row r="133" spans="2:8" ht="35.1" customHeight="1" thickTop="1" thickBot="1" x14ac:dyDescent="0.25">
      <c r="B133" s="269"/>
      <c r="C133" s="255" t="s">
        <v>173</v>
      </c>
      <c r="D133" s="13" t="s">
        <v>174</v>
      </c>
      <c r="E133" s="13" t="s">
        <v>45</v>
      </c>
      <c r="F133" s="13" t="s">
        <v>51</v>
      </c>
      <c r="G133" s="14">
        <v>196.38945466836657</v>
      </c>
      <c r="H133" s="14">
        <f>G133*(1-HLOOKUP(H$5,Inputs!$C$6:$F$9,2,FALSE))*(1+HLOOKUP(H$5,Inputs!$C$6:$F$9,4,FALSE))</f>
        <v>201.55761546055373</v>
      </c>
    </row>
    <row r="134" spans="2:8" ht="35.1" customHeight="1" thickTop="1" thickBot="1" x14ac:dyDescent="0.25">
      <c r="B134" s="269"/>
      <c r="C134" s="256"/>
      <c r="D134" s="59" t="s">
        <v>175</v>
      </c>
      <c r="E134" s="59" t="s">
        <v>45</v>
      </c>
      <c r="F134" s="59" t="s">
        <v>46</v>
      </c>
      <c r="G134" s="65">
        <v>0.55889567721915312</v>
      </c>
      <c r="H134" s="65">
        <f>G134</f>
        <v>0.55889567721915312</v>
      </c>
    </row>
    <row r="135" spans="2:8" ht="35.1" customHeight="1" thickTop="1" thickBot="1" x14ac:dyDescent="0.25">
      <c r="B135" s="270"/>
      <c r="C135" s="257"/>
      <c r="D135" s="30" t="s">
        <v>163</v>
      </c>
      <c r="E135" s="31"/>
      <c r="F135" s="31"/>
      <c r="G135" s="31"/>
      <c r="H135" s="31"/>
    </row>
    <row r="136" spans="2:8" ht="35.1" customHeight="1" thickTop="1" thickBot="1" x14ac:dyDescent="0.25">
      <c r="B136" s="21" t="s">
        <v>176</v>
      </c>
      <c r="C136" s="68" t="s">
        <v>177</v>
      </c>
      <c r="D136" s="90" t="s">
        <v>178</v>
      </c>
      <c r="E136" s="90" t="s">
        <v>2</v>
      </c>
      <c r="F136" s="90" t="s">
        <v>46</v>
      </c>
      <c r="G136" s="60">
        <v>78.55475761860005</v>
      </c>
      <c r="H136" s="60">
        <f>G136*(1-HLOOKUP(H$5,Inputs!$C$6:$F$9,2,FALSE))*(1+HLOOKUP(H$5,Inputs!$C$6:$F$9,4,FALSE))</f>
        <v>80.621994981470564</v>
      </c>
    </row>
    <row r="137" spans="2:8" ht="35.1" customHeight="1" thickTop="1" thickBot="1" x14ac:dyDescent="0.25">
      <c r="B137" s="266" t="s">
        <v>179</v>
      </c>
      <c r="C137" s="255" t="s">
        <v>180</v>
      </c>
      <c r="D137" s="13" t="s">
        <v>181</v>
      </c>
      <c r="E137" s="13" t="s">
        <v>45</v>
      </c>
      <c r="F137" s="13" t="s">
        <v>46</v>
      </c>
      <c r="G137" s="14">
        <v>1933.1056293616093</v>
      </c>
      <c r="H137" s="14">
        <f>G137*(1-HLOOKUP(H$5,Inputs!$C$6:$F$9,2,FALSE))*(1+HLOOKUP(H$5,Inputs!$C$6:$F$9,4,FALSE))</f>
        <v>1983.9769999130149</v>
      </c>
    </row>
    <row r="138" spans="2:8" ht="35.1" customHeight="1" thickTop="1" thickBot="1" x14ac:dyDescent="0.25">
      <c r="B138" s="267"/>
      <c r="C138" s="257"/>
      <c r="D138" s="59" t="s">
        <v>182</v>
      </c>
      <c r="E138" s="59" t="s">
        <v>45</v>
      </c>
      <c r="F138" s="59" t="s">
        <v>46</v>
      </c>
      <c r="G138" s="60">
        <v>2793.1410810930574</v>
      </c>
      <c r="H138" s="60">
        <f>G138*(1-HLOOKUP(H$5,Inputs!$C$6:$F$9,2,FALSE))*(1+HLOOKUP(H$5,Inputs!$C$6:$F$9,4,FALSE))</f>
        <v>2866.6450390664054</v>
      </c>
    </row>
    <row r="139" spans="2:8" ht="35.1" customHeight="1" thickTop="1" thickBot="1" x14ac:dyDescent="0.25">
      <c r="B139" s="267"/>
      <c r="C139" s="252" t="s">
        <v>183</v>
      </c>
      <c r="D139" s="13" t="s">
        <v>184</v>
      </c>
      <c r="E139" s="13" t="s">
        <v>45</v>
      </c>
      <c r="F139" s="13" t="s">
        <v>46</v>
      </c>
      <c r="G139" s="14">
        <v>673.05843334461099</v>
      </c>
      <c r="H139" s="14">
        <f>G139*(1-HLOOKUP(H$5,Inputs!$C$6:$F$9,2,FALSE))*(1+HLOOKUP(H$5,Inputs!$C$6:$F$9,4,FALSE))</f>
        <v>690.77055649265094</v>
      </c>
    </row>
    <row r="140" spans="2:8" ht="35.1" customHeight="1" thickTop="1" thickBot="1" x14ac:dyDescent="0.25">
      <c r="B140" s="267"/>
      <c r="C140" s="254"/>
      <c r="D140" s="59" t="s">
        <v>185</v>
      </c>
      <c r="E140" s="59" t="s">
        <v>45</v>
      </c>
      <c r="F140" s="59" t="s">
        <v>46</v>
      </c>
      <c r="G140" s="60">
        <v>824.37330226801066</v>
      </c>
      <c r="H140" s="60">
        <f>G140*(1-HLOOKUP(H$5,Inputs!$C$6:$F$9,2,FALSE))*(1+HLOOKUP(H$5,Inputs!$C$6:$F$9,4,FALSE))</f>
        <v>846.06740894039729</v>
      </c>
    </row>
    <row r="141" spans="2:8" ht="35.1" customHeight="1" thickTop="1" thickBot="1" x14ac:dyDescent="0.25">
      <c r="B141" s="267"/>
      <c r="C141" s="255" t="s">
        <v>186</v>
      </c>
      <c r="D141" s="13" t="s">
        <v>187</v>
      </c>
      <c r="E141" s="13" t="s">
        <v>45</v>
      </c>
      <c r="F141" s="13" t="s">
        <v>46</v>
      </c>
      <c r="G141" s="20">
        <v>0.55889567721915312</v>
      </c>
      <c r="H141" s="20">
        <f>G141</f>
        <v>0.55889567721915312</v>
      </c>
    </row>
    <row r="142" spans="2:8" ht="35.1" customHeight="1" thickTop="1" thickBot="1" x14ac:dyDescent="0.25">
      <c r="B142" s="267"/>
      <c r="C142" s="257"/>
      <c r="D142" s="66" t="s">
        <v>188</v>
      </c>
      <c r="E142" s="67"/>
      <c r="F142" s="67"/>
      <c r="G142" s="67"/>
      <c r="H142" s="67" t="s">
        <v>430</v>
      </c>
    </row>
    <row r="143" spans="2:8" ht="35.1" customHeight="1" thickTop="1" thickBot="1" x14ac:dyDescent="0.25">
      <c r="B143" s="267"/>
      <c r="C143" s="61" t="s">
        <v>189</v>
      </c>
      <c r="D143" s="13" t="s">
        <v>190</v>
      </c>
      <c r="E143" s="13" t="s">
        <v>45</v>
      </c>
      <c r="F143" s="13" t="s">
        <v>51</v>
      </c>
      <c r="G143" s="14">
        <v>151.41469220624091</v>
      </c>
      <c r="H143" s="14">
        <f>G143*(1-HLOOKUP(H$5,Inputs!$C$6:$F$9,2,FALSE))*(1+HLOOKUP(H$5,Inputs!$C$6:$F$9,4,FALSE))</f>
        <v>155.39930266785052</v>
      </c>
    </row>
    <row r="144" spans="2:8" ht="35.1" customHeight="1" thickTop="1" thickBot="1" x14ac:dyDescent="0.25">
      <c r="B144" s="267"/>
      <c r="C144" s="255" t="s">
        <v>191</v>
      </c>
      <c r="D144" s="59" t="s">
        <v>192</v>
      </c>
      <c r="E144" s="59" t="s">
        <v>45</v>
      </c>
      <c r="F144" s="59" t="s">
        <v>51</v>
      </c>
      <c r="G144" s="60">
        <v>151.41469220624091</v>
      </c>
      <c r="H144" s="60">
        <f>G144*(1-HLOOKUP(H$5,Inputs!$C$6:$F$9,2,FALSE))*(1+HLOOKUP(H$5,Inputs!$C$6:$F$9,4,FALSE))</f>
        <v>155.39930266785052</v>
      </c>
    </row>
    <row r="145" spans="2:8" ht="35.1" customHeight="1" thickTop="1" thickBot="1" x14ac:dyDescent="0.25">
      <c r="B145" s="267"/>
      <c r="C145" s="257"/>
      <c r="D145" s="13" t="s">
        <v>394</v>
      </c>
      <c r="E145" s="13" t="s">
        <v>45</v>
      </c>
      <c r="F145" s="13" t="s">
        <v>46</v>
      </c>
      <c r="G145" s="20">
        <v>0.71961782154044762</v>
      </c>
      <c r="H145" s="20">
        <f>G145</f>
        <v>0.71961782154044762</v>
      </c>
    </row>
    <row r="146" spans="2:8" ht="35.1" customHeight="1" thickTop="1" thickBot="1" x14ac:dyDescent="0.25">
      <c r="B146" s="267"/>
      <c r="C146" s="252" t="s">
        <v>193</v>
      </c>
      <c r="D146" s="59" t="s">
        <v>194</v>
      </c>
      <c r="E146" s="59" t="s">
        <v>45</v>
      </c>
      <c r="F146" s="59" t="s">
        <v>51</v>
      </c>
      <c r="G146" s="60">
        <v>157.10951523720007</v>
      </c>
      <c r="H146" s="60">
        <f>G146*(1-HLOOKUP(H$5,Inputs!$C$6:$F$9,2,FALSE))*(1+HLOOKUP(H$5,Inputs!$C$6:$F$9,4,FALSE))</f>
        <v>161.2439899629411</v>
      </c>
    </row>
    <row r="147" spans="2:8" ht="35.1" customHeight="1" thickTop="1" thickBot="1" x14ac:dyDescent="0.25">
      <c r="B147" s="267"/>
      <c r="C147" s="253"/>
      <c r="D147" s="13" t="s">
        <v>195</v>
      </c>
      <c r="E147" s="13" t="s">
        <v>45</v>
      </c>
      <c r="F147" s="13" t="s">
        <v>51</v>
      </c>
      <c r="G147" s="14">
        <v>151.41469220624091</v>
      </c>
      <c r="H147" s="14">
        <f>G147*(1-HLOOKUP(H$5,Inputs!$C$6:$F$9,2,FALSE))*(1+HLOOKUP(H$5,Inputs!$C$6:$F$9,4,FALSE))</f>
        <v>155.39930266785052</v>
      </c>
    </row>
    <row r="148" spans="2:8" ht="35.1" customHeight="1" thickTop="1" thickBot="1" x14ac:dyDescent="0.25">
      <c r="B148" s="267"/>
      <c r="C148" s="253"/>
      <c r="D148" s="59" t="s">
        <v>196</v>
      </c>
      <c r="E148" s="59" t="s">
        <v>197</v>
      </c>
      <c r="F148" s="59" t="s">
        <v>46</v>
      </c>
      <c r="G148" s="60">
        <v>2.42</v>
      </c>
      <c r="H148" s="60">
        <f>G148*(1-HLOOKUP(H$5,Inputs!$C$6:$F$9,2,FALSE))*(1+HLOOKUP(H$5,Inputs!$C$6:$F$9,4,FALSE))</f>
        <v>2.4836844230674848</v>
      </c>
    </row>
    <row r="149" spans="2:8" ht="35.1" customHeight="1" thickTop="1" thickBot="1" x14ac:dyDescent="0.25">
      <c r="B149" s="267"/>
      <c r="C149" s="253"/>
      <c r="D149" s="13" t="s">
        <v>198</v>
      </c>
      <c r="E149" s="13" t="s">
        <v>199</v>
      </c>
      <c r="F149" s="13" t="s">
        <v>46</v>
      </c>
      <c r="G149" s="14">
        <v>2.85</v>
      </c>
      <c r="H149" s="14">
        <f>G149*(1-HLOOKUP(H$5,Inputs!$C$6:$F$9,2,FALSE))*(1+HLOOKUP(H$5,Inputs!$C$6:$F$9,4,FALSE))</f>
        <v>2.9250002503067489</v>
      </c>
    </row>
    <row r="150" spans="2:8" ht="35.1" customHeight="1" thickTop="1" thickBot="1" x14ac:dyDescent="0.25">
      <c r="B150" s="267"/>
      <c r="C150" s="253"/>
      <c r="D150" s="59" t="s">
        <v>200</v>
      </c>
      <c r="E150" s="59" t="s">
        <v>199</v>
      </c>
      <c r="F150" s="59" t="s">
        <v>46</v>
      </c>
      <c r="G150" s="60">
        <v>180.11</v>
      </c>
      <c r="H150" s="60">
        <f>G150*(1-HLOOKUP(H$5,Inputs!$C$6:$F$9,2,FALSE))*(1+HLOOKUP(H$5,Inputs!$C$6:$F$9,4,FALSE))</f>
        <v>184.84975266061355</v>
      </c>
    </row>
    <row r="151" spans="2:8" ht="35.1" customHeight="1" thickTop="1" thickBot="1" x14ac:dyDescent="0.25">
      <c r="B151" s="267"/>
      <c r="C151" s="253"/>
      <c r="D151" s="13" t="s">
        <v>148</v>
      </c>
      <c r="E151" s="13" t="s">
        <v>201</v>
      </c>
      <c r="F151" s="13" t="s">
        <v>46</v>
      </c>
      <c r="G151" s="20">
        <v>0.71961782154044762</v>
      </c>
      <c r="H151" s="20">
        <f t="shared" ref="H151:H152" si="0">G151</f>
        <v>0.71961782154044762</v>
      </c>
    </row>
    <row r="152" spans="2:8" ht="35.1" customHeight="1" thickTop="1" thickBot="1" x14ac:dyDescent="0.25">
      <c r="B152" s="267"/>
      <c r="C152" s="253"/>
      <c r="D152" s="59" t="s">
        <v>202</v>
      </c>
      <c r="E152" s="59" t="s">
        <v>45</v>
      </c>
      <c r="F152" s="59" t="s">
        <v>46</v>
      </c>
      <c r="G152" s="65">
        <v>0.55889567721915312</v>
      </c>
      <c r="H152" s="20">
        <f t="shared" si="0"/>
        <v>0.55889567721915312</v>
      </c>
    </row>
    <row r="153" spans="2:8" ht="35.1" customHeight="1" thickTop="1" thickBot="1" x14ac:dyDescent="0.25">
      <c r="B153" s="267"/>
      <c r="C153" s="254"/>
      <c r="D153" s="30" t="s">
        <v>150</v>
      </c>
      <c r="E153" s="31"/>
      <c r="F153" s="31"/>
      <c r="G153" s="31"/>
      <c r="H153" s="31"/>
    </row>
    <row r="154" spans="2:8" ht="35.1" customHeight="1" thickTop="1" thickBot="1" x14ac:dyDescent="0.25">
      <c r="B154" s="268"/>
      <c r="C154" s="15" t="s">
        <v>203</v>
      </c>
      <c r="D154" s="59" t="s">
        <v>8</v>
      </c>
      <c r="E154" s="59" t="s">
        <v>45</v>
      </c>
      <c r="F154" s="59" t="s">
        <v>51</v>
      </c>
      <c r="G154" s="60">
        <v>177.59449016870801</v>
      </c>
      <c r="H154" s="60">
        <f>G154*(1-HLOOKUP(H$5,Inputs!$C$6:$F$9,2,FALSE))*(1+HLOOKUP(H$5,Inputs!$C$6:$F$9,4,FALSE))</f>
        <v>182.26804498125276</v>
      </c>
    </row>
    <row r="155" spans="2:8" ht="35.1" customHeight="1" thickTop="1" thickBot="1" x14ac:dyDescent="0.25">
      <c r="B155" s="258" t="s">
        <v>204</v>
      </c>
      <c r="C155" s="252" t="s">
        <v>205</v>
      </c>
      <c r="D155" s="13" t="s">
        <v>206</v>
      </c>
      <c r="E155" s="13" t="s">
        <v>45</v>
      </c>
      <c r="F155" s="13" t="s">
        <v>46</v>
      </c>
      <c r="G155" s="19">
        <v>0.55889567721915312</v>
      </c>
      <c r="H155" s="19">
        <f t="shared" ref="H155" si="1">G155</f>
        <v>0.55889567721915312</v>
      </c>
    </row>
    <row r="156" spans="2:8" ht="35.1" customHeight="1" thickTop="1" thickBot="1" x14ac:dyDescent="0.25">
      <c r="B156" s="269"/>
      <c r="C156" s="271"/>
      <c r="D156" s="69" t="s">
        <v>150</v>
      </c>
      <c r="E156" s="70"/>
      <c r="F156" s="70"/>
      <c r="G156" s="70"/>
      <c r="H156" s="70"/>
    </row>
    <row r="157" spans="2:8" ht="35.1" customHeight="1" thickTop="1" thickBot="1" x14ac:dyDescent="0.25">
      <c r="B157" s="269"/>
      <c r="C157" s="15" t="s">
        <v>207</v>
      </c>
      <c r="D157" s="13" t="s">
        <v>208</v>
      </c>
      <c r="E157" s="13" t="s">
        <v>45</v>
      </c>
      <c r="F157" s="13" t="s">
        <v>51</v>
      </c>
      <c r="G157" s="14">
        <v>177.59449016870801</v>
      </c>
      <c r="H157" s="14">
        <f>G157*(1-HLOOKUP(H$5,Inputs!$C$6:$F$9,2,FALSE))*(1+HLOOKUP(H$5,Inputs!$C$6:$F$9,4,FALSE))</f>
        <v>182.26804498125276</v>
      </c>
    </row>
    <row r="158" spans="2:8" ht="35.1" customHeight="1" thickTop="1" thickBot="1" x14ac:dyDescent="0.25">
      <c r="B158" s="269"/>
      <c r="C158" s="252" t="s">
        <v>209</v>
      </c>
      <c r="D158" s="59" t="s">
        <v>210</v>
      </c>
      <c r="E158" s="59" t="s">
        <v>45</v>
      </c>
      <c r="F158" s="59" t="s">
        <v>46</v>
      </c>
      <c r="G158" s="65">
        <v>0.55889567721915312</v>
      </c>
      <c r="H158" s="65">
        <f t="shared" ref="H158" si="2">G158</f>
        <v>0.55889567721915312</v>
      </c>
    </row>
    <row r="159" spans="2:8" ht="35.1" customHeight="1" thickTop="1" thickBot="1" x14ac:dyDescent="0.25">
      <c r="B159" s="269"/>
      <c r="C159" s="254"/>
      <c r="D159" s="32" t="s">
        <v>150</v>
      </c>
      <c r="E159" s="29"/>
      <c r="F159" s="29"/>
      <c r="G159" s="29"/>
      <c r="H159" s="29"/>
    </row>
    <row r="160" spans="2:8" ht="35.1" customHeight="1" thickTop="1" thickBot="1" x14ac:dyDescent="0.25">
      <c r="B160" s="269"/>
      <c r="C160" s="255" t="s">
        <v>211</v>
      </c>
      <c r="D160" s="59" t="s">
        <v>36</v>
      </c>
      <c r="E160" s="59" t="s">
        <v>45</v>
      </c>
      <c r="F160" s="59" t="s">
        <v>51</v>
      </c>
      <c r="G160" s="60">
        <v>104.73967682480007</v>
      </c>
      <c r="H160" s="60">
        <f>G160*(1-HLOOKUP(H$5,Inputs!$C$6:$F$9,2,FALSE))*(1+HLOOKUP(H$5,Inputs!$C$6:$F$9,4,FALSE))</f>
        <v>107.49599330862743</v>
      </c>
    </row>
    <row r="161" spans="2:8" ht="35.1" customHeight="1" thickTop="1" thickBot="1" x14ac:dyDescent="0.25">
      <c r="B161" s="269"/>
      <c r="C161" s="256"/>
      <c r="D161" s="13" t="s">
        <v>31</v>
      </c>
      <c r="E161" s="13" t="s">
        <v>45</v>
      </c>
      <c r="F161" s="13" t="s">
        <v>51</v>
      </c>
      <c r="G161" s="14">
        <v>104.73967682480007</v>
      </c>
      <c r="H161" s="14">
        <f>G161*(1-HLOOKUP(H$5,Inputs!$C$6:$F$9,2,FALSE))*(1+HLOOKUP(H$5,Inputs!$C$6:$F$9,4,FALSE))</f>
        <v>107.49599330862743</v>
      </c>
    </row>
    <row r="162" spans="2:8" ht="35.1" customHeight="1" thickTop="1" thickBot="1" x14ac:dyDescent="0.25">
      <c r="B162" s="269"/>
      <c r="C162" s="256"/>
      <c r="D162" s="59" t="s">
        <v>34</v>
      </c>
      <c r="E162" s="59" t="s">
        <v>45</v>
      </c>
      <c r="F162" s="59" t="s">
        <v>51</v>
      </c>
      <c r="G162" s="60">
        <v>151.41469220624091</v>
      </c>
      <c r="H162" s="60">
        <f>G162*(1-HLOOKUP(H$5,Inputs!$C$6:$F$9,2,FALSE))*(1+HLOOKUP(H$5,Inputs!$C$6:$F$9,4,FALSE))</f>
        <v>155.39930266785052</v>
      </c>
    </row>
    <row r="163" spans="2:8" ht="35.1" customHeight="1" thickTop="1" thickBot="1" x14ac:dyDescent="0.25">
      <c r="B163" s="269"/>
      <c r="C163" s="256"/>
      <c r="D163" s="13" t="s">
        <v>146</v>
      </c>
      <c r="E163" s="13" t="s">
        <v>45</v>
      </c>
      <c r="F163" s="13" t="s">
        <v>51</v>
      </c>
      <c r="G163" s="14">
        <v>157.10951523720007</v>
      </c>
      <c r="H163" s="14">
        <f>G163*(1-HLOOKUP(H$5,Inputs!$C$6:$F$9,2,FALSE))*(1+HLOOKUP(H$5,Inputs!$C$6:$F$9,4,FALSE))</f>
        <v>161.2439899629411</v>
      </c>
    </row>
    <row r="164" spans="2:8" ht="35.1" customHeight="1" thickTop="1" thickBot="1" x14ac:dyDescent="0.25">
      <c r="B164" s="269"/>
      <c r="C164" s="256"/>
      <c r="D164" s="59" t="s">
        <v>32</v>
      </c>
      <c r="E164" s="59" t="s">
        <v>45</v>
      </c>
      <c r="F164" s="59" t="s">
        <v>51</v>
      </c>
      <c r="G164" s="60">
        <v>177.59449016870801</v>
      </c>
      <c r="H164" s="60">
        <f>G164*(1-HLOOKUP(H$5,Inputs!$C$6:$F$9,2,FALSE))*(1+HLOOKUP(H$5,Inputs!$C$6:$F$9,4,FALSE))</f>
        <v>182.26804498125276</v>
      </c>
    </row>
    <row r="165" spans="2:8" ht="35.1" customHeight="1" thickTop="1" thickBot="1" x14ac:dyDescent="0.25">
      <c r="B165" s="269"/>
      <c r="C165" s="256"/>
      <c r="D165" s="13" t="s">
        <v>147</v>
      </c>
      <c r="E165" s="13" t="s">
        <v>201</v>
      </c>
      <c r="F165" s="13" t="s">
        <v>11</v>
      </c>
      <c r="G165" s="14">
        <v>196.38945466836657</v>
      </c>
      <c r="H165" s="14">
        <f>G165*(1-HLOOKUP(H$5,Inputs!$C$6:$F$9,2,FALSE))*(1+HLOOKUP(H$5,Inputs!$C$6:$F$9,4,FALSE))</f>
        <v>201.55761546055373</v>
      </c>
    </row>
    <row r="166" spans="2:8" ht="35.1" customHeight="1" thickTop="1" thickBot="1" x14ac:dyDescent="0.25">
      <c r="B166" s="269"/>
      <c r="C166" s="256"/>
      <c r="D166" s="59" t="s">
        <v>148</v>
      </c>
      <c r="E166" s="59" t="s">
        <v>45</v>
      </c>
      <c r="F166" s="59" t="s">
        <v>46</v>
      </c>
      <c r="G166" s="65">
        <v>0.71961782154044762</v>
      </c>
      <c r="H166" s="65">
        <f>G166</f>
        <v>0.71961782154044762</v>
      </c>
    </row>
    <row r="167" spans="2:8" ht="35.1" customHeight="1" thickTop="1" thickBot="1" x14ac:dyDescent="0.25">
      <c r="B167" s="269"/>
      <c r="C167" s="256"/>
      <c r="D167" s="13" t="s">
        <v>149</v>
      </c>
      <c r="E167" s="13" t="s">
        <v>45</v>
      </c>
      <c r="F167" s="13" t="s">
        <v>46</v>
      </c>
      <c r="G167" s="20">
        <v>0.55889567721915312</v>
      </c>
      <c r="H167" s="20">
        <f>G167</f>
        <v>0.55889567721915312</v>
      </c>
    </row>
    <row r="168" spans="2:8" ht="35.1" customHeight="1" thickTop="1" thickBot="1" x14ac:dyDescent="0.25">
      <c r="B168" s="269"/>
      <c r="C168" s="257"/>
      <c r="D168" s="66" t="s">
        <v>150</v>
      </c>
      <c r="E168" s="67"/>
      <c r="F168" s="67"/>
      <c r="G168" s="67"/>
      <c r="H168" s="67"/>
    </row>
    <row r="169" spans="2:8" ht="35.1" customHeight="1" thickTop="1" thickBot="1" x14ac:dyDescent="0.25">
      <c r="B169" s="269"/>
      <c r="C169" s="252" t="s">
        <v>212</v>
      </c>
      <c r="D169" s="13" t="s">
        <v>36</v>
      </c>
      <c r="E169" s="13" t="s">
        <v>45</v>
      </c>
      <c r="F169" s="13" t="s">
        <v>51</v>
      </c>
      <c r="G169" s="14">
        <v>104.73967682480007</v>
      </c>
      <c r="H169" s="14">
        <f>G169*(1-HLOOKUP(H$5,Inputs!$C$6:$F$9,2,FALSE))*(1+HLOOKUP(H$5,Inputs!$C$6:$F$9,4,FALSE))</f>
        <v>107.49599330862743</v>
      </c>
    </row>
    <row r="170" spans="2:8" ht="35.1" customHeight="1" thickTop="1" thickBot="1" x14ac:dyDescent="0.25">
      <c r="B170" s="269"/>
      <c r="C170" s="253"/>
      <c r="D170" s="59" t="s">
        <v>31</v>
      </c>
      <c r="E170" s="59" t="s">
        <v>45</v>
      </c>
      <c r="F170" s="59" t="s">
        <v>51</v>
      </c>
      <c r="G170" s="60">
        <v>104.73967682480007</v>
      </c>
      <c r="H170" s="60">
        <f>G170*(1-HLOOKUP(H$5,Inputs!$C$6:$F$9,2,FALSE))*(1+HLOOKUP(H$5,Inputs!$C$6:$F$9,4,FALSE))</f>
        <v>107.49599330862743</v>
      </c>
    </row>
    <row r="171" spans="2:8" ht="35.1" customHeight="1" thickTop="1" thickBot="1" x14ac:dyDescent="0.25">
      <c r="B171" s="269"/>
      <c r="C171" s="253"/>
      <c r="D171" s="13" t="s">
        <v>34</v>
      </c>
      <c r="E171" s="13" t="s">
        <v>45</v>
      </c>
      <c r="F171" s="13" t="s">
        <v>51</v>
      </c>
      <c r="G171" s="14">
        <v>151.41469220624091</v>
      </c>
      <c r="H171" s="14">
        <f>G171*(1-HLOOKUP(H$5,Inputs!$C$6:$F$9,2,FALSE))*(1+HLOOKUP(H$5,Inputs!$C$6:$F$9,4,FALSE))</f>
        <v>155.39930266785052</v>
      </c>
    </row>
    <row r="172" spans="2:8" ht="35.1" customHeight="1" thickTop="1" thickBot="1" x14ac:dyDescent="0.25">
      <c r="B172" s="269"/>
      <c r="C172" s="253"/>
      <c r="D172" s="59" t="s">
        <v>146</v>
      </c>
      <c r="E172" s="59" t="s">
        <v>45</v>
      </c>
      <c r="F172" s="59" t="s">
        <v>51</v>
      </c>
      <c r="G172" s="60">
        <v>157.10951523720007</v>
      </c>
      <c r="H172" s="60">
        <f>G172*(1-HLOOKUP(H$5,Inputs!$C$6:$F$9,2,FALSE))*(1+HLOOKUP(H$5,Inputs!$C$6:$F$9,4,FALSE))</f>
        <v>161.2439899629411</v>
      </c>
    </row>
    <row r="173" spans="2:8" ht="35.1" customHeight="1" thickTop="1" thickBot="1" x14ac:dyDescent="0.25">
      <c r="B173" s="269"/>
      <c r="C173" s="253"/>
      <c r="D173" s="13" t="s">
        <v>32</v>
      </c>
      <c r="E173" s="13" t="s">
        <v>45</v>
      </c>
      <c r="F173" s="13" t="s">
        <v>51</v>
      </c>
      <c r="G173" s="14">
        <v>177.59449016870801</v>
      </c>
      <c r="H173" s="14">
        <f>G173*(1-HLOOKUP(H$5,Inputs!$C$6:$F$9,2,FALSE))*(1+HLOOKUP(H$5,Inputs!$C$6:$F$9,4,FALSE))</f>
        <v>182.26804498125276</v>
      </c>
    </row>
    <row r="174" spans="2:8" ht="35.1" customHeight="1" thickTop="1" thickBot="1" x14ac:dyDescent="0.25">
      <c r="B174" s="269"/>
      <c r="C174" s="253"/>
      <c r="D174" s="59" t="s">
        <v>147</v>
      </c>
      <c r="E174" s="59" t="s">
        <v>45</v>
      </c>
      <c r="F174" s="59" t="s">
        <v>51</v>
      </c>
      <c r="G174" s="60">
        <v>196.38945466836657</v>
      </c>
      <c r="H174" s="60">
        <f>G174*(1-HLOOKUP(H$5,Inputs!$C$6:$F$9,2,FALSE))*(1+HLOOKUP(H$5,Inputs!$C$6:$F$9,4,FALSE))</f>
        <v>201.55761546055373</v>
      </c>
    </row>
    <row r="175" spans="2:8" ht="35.1" customHeight="1" thickTop="1" thickBot="1" x14ac:dyDescent="0.25">
      <c r="B175" s="269"/>
      <c r="C175" s="253"/>
      <c r="D175" s="13" t="s">
        <v>148</v>
      </c>
      <c r="E175" s="13" t="s">
        <v>201</v>
      </c>
      <c r="F175" s="13" t="s">
        <v>46</v>
      </c>
      <c r="G175" s="20">
        <v>0.71961782154044762</v>
      </c>
      <c r="H175" s="20">
        <f>G175</f>
        <v>0.71961782154044762</v>
      </c>
    </row>
    <row r="176" spans="2:8" ht="35.1" customHeight="1" thickTop="1" thickBot="1" x14ac:dyDescent="0.25">
      <c r="B176" s="269"/>
      <c r="C176" s="253"/>
      <c r="D176" s="59" t="s">
        <v>149</v>
      </c>
      <c r="E176" s="59" t="s">
        <v>45</v>
      </c>
      <c r="F176" s="59" t="s">
        <v>46</v>
      </c>
      <c r="G176" s="65">
        <v>0.55889567721915312</v>
      </c>
      <c r="H176" s="65">
        <f>G176</f>
        <v>0.55889567721915312</v>
      </c>
    </row>
    <row r="177" spans="2:8" ht="35.1" customHeight="1" thickTop="1" thickBot="1" x14ac:dyDescent="0.25">
      <c r="B177" s="270"/>
      <c r="C177" s="254"/>
      <c r="D177" s="30" t="s">
        <v>150</v>
      </c>
      <c r="E177" s="31"/>
      <c r="F177" s="31"/>
      <c r="G177" s="31"/>
      <c r="H177" s="31"/>
    </row>
    <row r="178" spans="2:8" ht="35.1" customHeight="1" thickTop="1" thickBot="1" x14ac:dyDescent="0.25">
      <c r="B178" s="21" t="s">
        <v>213</v>
      </c>
      <c r="C178" s="21" t="s">
        <v>214</v>
      </c>
      <c r="D178" s="22" t="s">
        <v>9</v>
      </c>
      <c r="E178" s="22" t="s">
        <v>215</v>
      </c>
      <c r="F178" s="22" t="s">
        <v>216</v>
      </c>
      <c r="G178" s="13" t="s">
        <v>217</v>
      </c>
      <c r="H178" s="13"/>
    </row>
    <row r="179" spans="2:8" ht="35.1" customHeight="1" thickTop="1" thickBot="1" x14ac:dyDescent="0.25">
      <c r="B179" s="258" t="s">
        <v>218</v>
      </c>
      <c r="C179" s="252" t="s">
        <v>219</v>
      </c>
      <c r="D179" s="59" t="s">
        <v>36</v>
      </c>
      <c r="E179" s="59" t="s">
        <v>45</v>
      </c>
      <c r="F179" s="59" t="s">
        <v>51</v>
      </c>
      <c r="G179" s="60">
        <v>104.73967682480007</v>
      </c>
      <c r="H179" s="60">
        <f>G179*(1-HLOOKUP(H$5,Inputs!$C$6:$F$9,2,FALSE))*(1+HLOOKUP(H$5,Inputs!$C$6:$F$9,4,FALSE))</f>
        <v>107.49599330862743</v>
      </c>
    </row>
    <row r="180" spans="2:8" ht="35.1" customHeight="1" thickTop="1" thickBot="1" x14ac:dyDescent="0.25">
      <c r="B180" s="269"/>
      <c r="C180" s="253"/>
      <c r="D180" s="13" t="s">
        <v>34</v>
      </c>
      <c r="E180" s="13" t="s">
        <v>45</v>
      </c>
      <c r="F180" s="13" t="s">
        <v>51</v>
      </c>
      <c r="G180" s="14">
        <v>151.41469220624091</v>
      </c>
      <c r="H180" s="14">
        <f>G180*(1-HLOOKUP(H$5,Inputs!$C$6:$F$9,2,FALSE))*(1+HLOOKUP(H$5,Inputs!$C$6:$F$9,4,FALSE))</f>
        <v>155.39930266785052</v>
      </c>
    </row>
    <row r="181" spans="2:8" ht="35.1" customHeight="1" thickTop="1" thickBot="1" x14ac:dyDescent="0.25">
      <c r="B181" s="269"/>
      <c r="C181" s="253"/>
      <c r="D181" s="59" t="s">
        <v>146</v>
      </c>
      <c r="E181" s="59" t="s">
        <v>45</v>
      </c>
      <c r="F181" s="59" t="s">
        <v>51</v>
      </c>
      <c r="G181" s="60">
        <v>157.10951523720007</v>
      </c>
      <c r="H181" s="60">
        <f>G181*(1-HLOOKUP(H$5,Inputs!$C$6:$F$9,2,FALSE))*(1+HLOOKUP(H$5,Inputs!$C$6:$F$9,4,FALSE))</f>
        <v>161.2439899629411</v>
      </c>
    </row>
    <row r="182" spans="2:8" ht="35.1" customHeight="1" thickTop="1" thickBot="1" x14ac:dyDescent="0.25">
      <c r="B182" s="269"/>
      <c r="C182" s="253"/>
      <c r="D182" s="13" t="s">
        <v>32</v>
      </c>
      <c r="E182" s="13" t="s">
        <v>45</v>
      </c>
      <c r="F182" s="13" t="s">
        <v>51</v>
      </c>
      <c r="G182" s="14">
        <v>177.59449016870801</v>
      </c>
      <c r="H182" s="14">
        <f>G182*(1-HLOOKUP(H$5,Inputs!$C$6:$F$9,2,FALSE))*(1+HLOOKUP(H$5,Inputs!$C$6:$F$9,4,FALSE))</f>
        <v>182.26804498125276</v>
      </c>
    </row>
    <row r="183" spans="2:8" ht="35.1" customHeight="1" thickTop="1" thickBot="1" x14ac:dyDescent="0.25">
      <c r="B183" s="269"/>
      <c r="C183" s="253"/>
      <c r="D183" s="59" t="s">
        <v>147</v>
      </c>
      <c r="E183" s="59" t="s">
        <v>45</v>
      </c>
      <c r="F183" s="59" t="s">
        <v>51</v>
      </c>
      <c r="G183" s="60">
        <v>196.38945466836657</v>
      </c>
      <c r="H183" s="60">
        <f>G183*(1-HLOOKUP(H$5,Inputs!$C$6:$F$9,2,FALSE))*(1+HLOOKUP(H$5,Inputs!$C$6:$F$9,4,FALSE))</f>
        <v>201.55761546055373</v>
      </c>
    </row>
    <row r="184" spans="2:8" ht="35.1" customHeight="1" thickTop="1" thickBot="1" x14ac:dyDescent="0.25">
      <c r="B184" s="269"/>
      <c r="C184" s="253"/>
      <c r="D184" s="13" t="s">
        <v>220</v>
      </c>
      <c r="E184" s="13" t="s">
        <v>45</v>
      </c>
      <c r="F184" s="13" t="s">
        <v>46</v>
      </c>
      <c r="G184" s="20">
        <v>0.55889567721915312</v>
      </c>
      <c r="H184" s="20">
        <f>G184</f>
        <v>0.55889567721915312</v>
      </c>
    </row>
    <row r="185" spans="2:8" ht="35.1" customHeight="1" thickTop="1" thickBot="1" x14ac:dyDescent="0.25">
      <c r="B185" s="270"/>
      <c r="C185" s="254"/>
      <c r="D185" s="69" t="s">
        <v>221</v>
      </c>
      <c r="E185" s="70"/>
      <c r="F185" s="70"/>
      <c r="G185" s="70"/>
      <c r="H185" s="70"/>
    </row>
    <row r="186" spans="2:8" ht="35.1" customHeight="1" thickTop="1" thickBot="1" x14ac:dyDescent="0.25">
      <c r="B186" s="21" t="s">
        <v>222</v>
      </c>
      <c r="C186" s="15" t="s">
        <v>223</v>
      </c>
      <c r="D186" s="23" t="s">
        <v>224</v>
      </c>
      <c r="E186" s="23" t="s">
        <v>215</v>
      </c>
      <c r="F186" s="23" t="s">
        <v>51</v>
      </c>
      <c r="G186" s="14">
        <v>151.41469220624091</v>
      </c>
      <c r="H186" s="14">
        <f>G186*(1-HLOOKUP(H$5,Inputs!$C$6:$F$9,2,FALSE))*(1+HLOOKUP(H$5,Inputs!$C$6:$F$9,4,FALSE))</f>
        <v>155.39930266785052</v>
      </c>
    </row>
    <row r="187" spans="2:8" ht="35.1" customHeight="1" thickTop="1" thickBot="1" x14ac:dyDescent="0.25">
      <c r="B187" s="258" t="s">
        <v>225</v>
      </c>
      <c r="C187" s="252" t="s">
        <v>226</v>
      </c>
      <c r="D187" s="59" t="s">
        <v>227</v>
      </c>
      <c r="E187" s="59" t="s">
        <v>6</v>
      </c>
      <c r="F187" s="59" t="s">
        <v>46</v>
      </c>
      <c r="G187" s="60">
        <v>88.797245084354003</v>
      </c>
      <c r="H187" s="60">
        <f>G187*(1-HLOOKUP(H$5,Inputs!$C$6:$F$9,2,FALSE))*(1+HLOOKUP(H$5,Inputs!$C$6:$F$9,4,FALSE))</f>
        <v>91.134022490626378</v>
      </c>
    </row>
    <row r="188" spans="2:8" ht="35.1" customHeight="1" thickTop="1" thickBot="1" x14ac:dyDescent="0.25">
      <c r="B188" s="269"/>
      <c r="C188" s="253"/>
      <c r="D188" s="13" t="s">
        <v>228</v>
      </c>
      <c r="E188" s="13" t="s">
        <v>6</v>
      </c>
      <c r="F188" s="13" t="s">
        <v>46</v>
      </c>
      <c r="G188" s="14">
        <v>88.797245084354003</v>
      </c>
      <c r="H188" s="14">
        <f>G188*(1-HLOOKUP(H$5,Inputs!$C$6:$F$9,2,FALSE))*(1+HLOOKUP(H$5,Inputs!$C$6:$F$9,4,FALSE))</f>
        <v>91.134022490626378</v>
      </c>
    </row>
    <row r="189" spans="2:8" ht="35.1" customHeight="1" thickTop="1" thickBot="1" x14ac:dyDescent="0.25">
      <c r="B189" s="269"/>
      <c r="C189" s="253"/>
      <c r="D189" s="59" t="s">
        <v>229</v>
      </c>
      <c r="E189" s="59" t="s">
        <v>6</v>
      </c>
      <c r="F189" s="59" t="s">
        <v>46</v>
      </c>
      <c r="G189" s="60">
        <v>17.7594490168708</v>
      </c>
      <c r="H189" s="60">
        <f>G189*(1-HLOOKUP(H$5,Inputs!$C$6:$F$9,2,FALSE))*(1+HLOOKUP(H$5,Inputs!$C$6:$F$9,4,FALSE))</f>
        <v>18.226804498125272</v>
      </c>
    </row>
    <row r="190" spans="2:8" ht="35.1" customHeight="1" thickTop="1" thickBot="1" x14ac:dyDescent="0.25">
      <c r="B190" s="269"/>
      <c r="C190" s="253"/>
      <c r="D190" s="13" t="s">
        <v>230</v>
      </c>
      <c r="E190" s="13" t="s">
        <v>6</v>
      </c>
      <c r="F190" s="13" t="s">
        <v>46</v>
      </c>
      <c r="G190" s="14">
        <v>213.11338820244961</v>
      </c>
      <c r="H190" s="14">
        <f>G190*(1-HLOOKUP(H$5,Inputs!$C$6:$F$9,2,FALSE))*(1+HLOOKUP(H$5,Inputs!$C$6:$F$9,4,FALSE))</f>
        <v>218.72165397750331</v>
      </c>
    </row>
    <row r="191" spans="2:8" ht="35.1" customHeight="1" thickTop="1" thickBot="1" x14ac:dyDescent="0.25">
      <c r="B191" s="269"/>
      <c r="C191" s="253"/>
      <c r="D191" s="59" t="s">
        <v>231</v>
      </c>
      <c r="E191" s="59" t="s">
        <v>6</v>
      </c>
      <c r="F191" s="59" t="s">
        <v>46</v>
      </c>
      <c r="G191" s="60">
        <v>124.3161431180956</v>
      </c>
      <c r="H191" s="60">
        <f>G191*(1-HLOOKUP(H$5,Inputs!$C$6:$F$9,2,FALSE))*(1+HLOOKUP(H$5,Inputs!$C$6:$F$9,4,FALSE))</f>
        <v>127.58763148687692</v>
      </c>
    </row>
    <row r="192" spans="2:8" ht="35.1" customHeight="1" thickTop="1" thickBot="1" x14ac:dyDescent="0.25">
      <c r="B192" s="269"/>
      <c r="C192" s="253"/>
      <c r="D192" s="13" t="s">
        <v>232</v>
      </c>
      <c r="E192" s="13" t="s">
        <v>6</v>
      </c>
      <c r="F192" s="13" t="s">
        <v>46</v>
      </c>
      <c r="G192" s="14">
        <v>71.0377960674832</v>
      </c>
      <c r="H192" s="14">
        <f>G192*(1-HLOOKUP(H$5,Inputs!$C$6:$F$9,2,FALSE))*(1+HLOOKUP(H$5,Inputs!$C$6:$F$9,4,FALSE))</f>
        <v>72.907217992501089</v>
      </c>
    </row>
    <row r="193" spans="2:8" ht="35.1" customHeight="1" thickTop="1" thickBot="1" x14ac:dyDescent="0.25">
      <c r="B193" s="269"/>
      <c r="C193" s="253"/>
      <c r="D193" s="59" t="s">
        <v>233</v>
      </c>
      <c r="E193" s="59" t="s">
        <v>6</v>
      </c>
      <c r="F193" s="59" t="s">
        <v>46</v>
      </c>
      <c r="G193" s="60">
        <v>443.98622542177003</v>
      </c>
      <c r="H193" s="60">
        <f>G193*(1-HLOOKUP(H$5,Inputs!$C$6:$F$9,2,FALSE))*(1+HLOOKUP(H$5,Inputs!$C$6:$F$9,4,FALSE))</f>
        <v>455.67011245313194</v>
      </c>
    </row>
    <row r="194" spans="2:8" ht="35.1" customHeight="1" thickTop="1" thickBot="1" x14ac:dyDescent="0.25">
      <c r="B194" s="269"/>
      <c r="C194" s="253"/>
      <c r="D194" s="13" t="s">
        <v>234</v>
      </c>
      <c r="E194" s="13" t="s">
        <v>6</v>
      </c>
      <c r="F194" s="13" t="s">
        <v>46</v>
      </c>
      <c r="G194" s="14">
        <v>248.63228623619119</v>
      </c>
      <c r="H194" s="14">
        <f>G194*(1-HLOOKUP(H$5,Inputs!$C$6:$F$9,2,FALSE))*(1+HLOOKUP(H$5,Inputs!$C$6:$F$9,4,FALSE))</f>
        <v>255.17526297375383</v>
      </c>
    </row>
    <row r="195" spans="2:8" ht="35.1" customHeight="1" thickTop="1" thickBot="1" x14ac:dyDescent="0.25">
      <c r="B195" s="269"/>
      <c r="C195" s="253"/>
      <c r="D195" s="59" t="s">
        <v>235</v>
      </c>
      <c r="E195" s="59" t="s">
        <v>6</v>
      </c>
      <c r="F195" s="59" t="s">
        <v>46</v>
      </c>
      <c r="G195" s="60">
        <v>118.98830841303437</v>
      </c>
      <c r="H195" s="60">
        <f>G195*(1-HLOOKUP(H$5,Inputs!$C$6:$F$9,2,FALSE))*(1+HLOOKUP(H$5,Inputs!$C$6:$F$9,4,FALSE))</f>
        <v>122.11959013743936</v>
      </c>
    </row>
    <row r="196" spans="2:8" ht="35.1" customHeight="1" thickTop="1" thickBot="1" x14ac:dyDescent="0.25">
      <c r="B196" s="269"/>
      <c r="C196" s="253"/>
      <c r="D196" s="13" t="s">
        <v>236</v>
      </c>
      <c r="E196" s="13" t="s">
        <v>237</v>
      </c>
      <c r="F196" s="13" t="s">
        <v>46</v>
      </c>
      <c r="G196" s="14">
        <v>106.55669410122481</v>
      </c>
      <c r="H196" s="14">
        <f>G196*(1-HLOOKUP(H$5,Inputs!$C$6:$F$9,2,FALSE))*(1+HLOOKUP(H$5,Inputs!$C$6:$F$9,4,FALSE))</f>
        <v>109.36082698875165</v>
      </c>
    </row>
    <row r="197" spans="2:8" ht="35.1" customHeight="1" thickTop="1" thickBot="1" x14ac:dyDescent="0.25">
      <c r="B197" s="269"/>
      <c r="C197" s="253"/>
      <c r="D197" s="59" t="s">
        <v>238</v>
      </c>
      <c r="E197" s="59" t="s">
        <v>237</v>
      </c>
      <c r="F197" s="59" t="s">
        <v>46</v>
      </c>
      <c r="G197" s="60">
        <v>88.797245084354003</v>
      </c>
      <c r="H197" s="60">
        <f>G197*(1-HLOOKUP(H$5,Inputs!$C$6:$F$9,2,FALSE))*(1+HLOOKUP(H$5,Inputs!$C$6:$F$9,4,FALSE))</f>
        <v>91.134022490626378</v>
      </c>
    </row>
    <row r="198" spans="2:8" ht="35.1" customHeight="1" thickTop="1" thickBot="1" x14ac:dyDescent="0.25">
      <c r="B198" s="269"/>
      <c r="C198" s="253"/>
      <c r="D198" s="13" t="s">
        <v>239</v>
      </c>
      <c r="E198" s="13" t="s">
        <v>237</v>
      </c>
      <c r="F198" s="13" t="s">
        <v>46</v>
      </c>
      <c r="G198" s="14">
        <v>71.0377960674832</v>
      </c>
      <c r="H198" s="14">
        <f>G198*(1-HLOOKUP(H$5,Inputs!$C$6:$F$9,2,FALSE))*(1+HLOOKUP(H$5,Inputs!$C$6:$F$9,4,FALSE))</f>
        <v>72.907217992501089</v>
      </c>
    </row>
    <row r="199" spans="2:8" ht="35.1" customHeight="1" thickTop="1" thickBot="1" x14ac:dyDescent="0.25">
      <c r="B199" s="269"/>
      <c r="C199" s="253"/>
      <c r="D199" s="59" t="s">
        <v>240</v>
      </c>
      <c r="E199" s="59" t="s">
        <v>237</v>
      </c>
      <c r="F199" s="59" t="s">
        <v>46</v>
      </c>
      <c r="G199" s="60">
        <v>213.11338820244961</v>
      </c>
      <c r="H199" s="60">
        <f>G199*(1-HLOOKUP(H$5,Inputs!$C$6:$F$9,2,FALSE))*(1+HLOOKUP(H$5,Inputs!$C$6:$F$9,4,FALSE))</f>
        <v>218.72165397750331</v>
      </c>
    </row>
    <row r="200" spans="2:8" ht="35.1" customHeight="1" thickTop="1" thickBot="1" x14ac:dyDescent="0.25">
      <c r="B200" s="269"/>
      <c r="C200" s="253"/>
      <c r="D200" s="13" t="s">
        <v>241</v>
      </c>
      <c r="E200" s="13" t="s">
        <v>237</v>
      </c>
      <c r="F200" s="13" t="s">
        <v>46</v>
      </c>
      <c r="G200" s="14">
        <v>177.59449016870801</v>
      </c>
      <c r="H200" s="14">
        <f>G200*(1-HLOOKUP(H$5,Inputs!$C$6:$F$9,2,FALSE))*(1+HLOOKUP(H$5,Inputs!$C$6:$F$9,4,FALSE))</f>
        <v>182.26804498125276</v>
      </c>
    </row>
    <row r="201" spans="2:8" ht="35.1" customHeight="1" thickTop="1" thickBot="1" x14ac:dyDescent="0.25">
      <c r="B201" s="269"/>
      <c r="C201" s="253"/>
      <c r="D201" s="59" t="s">
        <v>242</v>
      </c>
      <c r="E201" s="59" t="s">
        <v>237</v>
      </c>
      <c r="F201" s="59" t="s">
        <v>46</v>
      </c>
      <c r="G201" s="60">
        <v>124.3161431180956</v>
      </c>
      <c r="H201" s="60">
        <f>G201*(1-HLOOKUP(H$5,Inputs!$C$6:$F$9,2,FALSE))*(1+HLOOKUP(H$5,Inputs!$C$6:$F$9,4,FALSE))</f>
        <v>127.58763148687692</v>
      </c>
    </row>
    <row r="202" spans="2:8" ht="35.1" customHeight="1" thickTop="1" thickBot="1" x14ac:dyDescent="0.25">
      <c r="B202" s="269"/>
      <c r="C202" s="253"/>
      <c r="D202" s="13" t="s">
        <v>243</v>
      </c>
      <c r="E202" s="13" t="s">
        <v>237</v>
      </c>
      <c r="F202" s="13" t="s">
        <v>46</v>
      </c>
      <c r="G202" s="14">
        <v>355.18898033741601</v>
      </c>
      <c r="H202" s="14">
        <f>G202*(1-HLOOKUP(H$5,Inputs!$C$6:$F$9,2,FALSE))*(1+HLOOKUP(H$5,Inputs!$C$6:$F$9,4,FALSE))</f>
        <v>364.53608996250551</v>
      </c>
    </row>
    <row r="203" spans="2:8" ht="35.1" customHeight="1" thickTop="1" thickBot="1" x14ac:dyDescent="0.25">
      <c r="B203" s="269"/>
      <c r="C203" s="253"/>
      <c r="D203" s="59" t="s">
        <v>244</v>
      </c>
      <c r="E203" s="59" t="s">
        <v>237</v>
      </c>
      <c r="F203" s="59" t="s">
        <v>46</v>
      </c>
      <c r="G203" s="60">
        <v>328.54980681210981</v>
      </c>
      <c r="H203" s="60">
        <f>G203*(1-HLOOKUP(H$5,Inputs!$C$6:$F$9,2,FALSE))*(1+HLOOKUP(H$5,Inputs!$C$6:$F$9,4,FALSE))</f>
        <v>337.19588321531762</v>
      </c>
    </row>
    <row r="204" spans="2:8" ht="35.1" customHeight="1" thickTop="1" thickBot="1" x14ac:dyDescent="0.25">
      <c r="B204" s="269"/>
      <c r="C204" s="253"/>
      <c r="D204" s="13" t="s">
        <v>245</v>
      </c>
      <c r="E204" s="13" t="s">
        <v>237</v>
      </c>
      <c r="F204" s="13" t="s">
        <v>46</v>
      </c>
      <c r="G204" s="14">
        <v>266.391735253062</v>
      </c>
      <c r="H204" s="14">
        <f>G204*(1-HLOOKUP(H$5,Inputs!$C$6:$F$9,2,FALSE))*(1+HLOOKUP(H$5,Inputs!$C$6:$F$9,4,FALSE))</f>
        <v>273.40206747187915</v>
      </c>
    </row>
    <row r="205" spans="2:8" ht="35.1" customHeight="1" thickTop="1" thickBot="1" x14ac:dyDescent="0.25">
      <c r="B205" s="269"/>
      <c r="C205" s="253"/>
      <c r="D205" s="59" t="s">
        <v>246</v>
      </c>
      <c r="E205" s="59" t="s">
        <v>6</v>
      </c>
      <c r="F205" s="59" t="s">
        <v>46</v>
      </c>
      <c r="G205" s="60">
        <v>88.797245084354003</v>
      </c>
      <c r="H205" s="60">
        <f>G205*(1-HLOOKUP(H$5,Inputs!$C$6:$F$9,2,FALSE))*(1+HLOOKUP(H$5,Inputs!$C$6:$F$9,4,FALSE))</f>
        <v>91.134022490626378</v>
      </c>
    </row>
    <row r="206" spans="2:8" ht="35.1" customHeight="1" thickTop="1" thickBot="1" x14ac:dyDescent="0.25">
      <c r="B206" s="269"/>
      <c r="C206" s="253"/>
      <c r="D206" s="13" t="s">
        <v>247</v>
      </c>
      <c r="E206" s="13" t="s">
        <v>6</v>
      </c>
      <c r="F206" s="13" t="s">
        <v>46</v>
      </c>
      <c r="G206" s="14">
        <v>88.797245084354003</v>
      </c>
      <c r="H206" s="14">
        <f>G206*(1-HLOOKUP(H$5,Inputs!$C$6:$F$9,2,FALSE))*(1+HLOOKUP(H$5,Inputs!$C$6:$F$9,4,FALSE))</f>
        <v>91.134022490626378</v>
      </c>
    </row>
    <row r="207" spans="2:8" ht="35.1" customHeight="1" thickTop="1" thickBot="1" x14ac:dyDescent="0.25">
      <c r="B207" s="269"/>
      <c r="C207" s="253"/>
      <c r="D207" s="59" t="s">
        <v>248</v>
      </c>
      <c r="E207" s="59" t="s">
        <v>6</v>
      </c>
      <c r="F207" s="59" t="s">
        <v>46</v>
      </c>
      <c r="G207" s="60">
        <v>88.797245084354003</v>
      </c>
      <c r="H207" s="60">
        <f>G207*(1-HLOOKUP(H$5,Inputs!$C$6:$F$9,2,FALSE))*(1+HLOOKUP(H$5,Inputs!$C$6:$F$9,4,FALSE))</f>
        <v>91.134022490626378</v>
      </c>
    </row>
    <row r="208" spans="2:8" ht="35.1" customHeight="1" thickTop="1" thickBot="1" x14ac:dyDescent="0.25">
      <c r="B208" s="269"/>
      <c r="C208" s="253"/>
      <c r="D208" s="13" t="s">
        <v>249</v>
      </c>
      <c r="E208" s="13" t="s">
        <v>6</v>
      </c>
      <c r="F208" s="13" t="s">
        <v>46</v>
      </c>
      <c r="G208" s="14">
        <v>213.11338820244961</v>
      </c>
      <c r="H208" s="14">
        <f>G208*(1-HLOOKUP(H$5,Inputs!$C$6:$F$9,2,FALSE))*(1+HLOOKUP(H$5,Inputs!$C$6:$F$9,4,FALSE))</f>
        <v>218.72165397750331</v>
      </c>
    </row>
    <row r="209" spans="2:8" ht="35.1" customHeight="1" thickTop="1" thickBot="1" x14ac:dyDescent="0.25">
      <c r="B209" s="269"/>
      <c r="C209" s="253"/>
      <c r="D209" s="59" t="s">
        <v>250</v>
      </c>
      <c r="E209" s="59" t="s">
        <v>6</v>
      </c>
      <c r="F209" s="59" t="s">
        <v>46</v>
      </c>
      <c r="G209" s="60">
        <v>213.11338820244961</v>
      </c>
      <c r="H209" s="60">
        <f>G209*(1-HLOOKUP(H$5,Inputs!$C$6:$F$9,2,FALSE))*(1+HLOOKUP(H$5,Inputs!$C$6:$F$9,4,FALSE))</f>
        <v>218.72165397750331</v>
      </c>
    </row>
    <row r="210" spans="2:8" ht="35.1" customHeight="1" thickTop="1" thickBot="1" x14ac:dyDescent="0.25">
      <c r="B210" s="269"/>
      <c r="C210" s="253"/>
      <c r="D210" s="13" t="s">
        <v>251</v>
      </c>
      <c r="E210" s="13" t="s">
        <v>6</v>
      </c>
      <c r="F210" s="13" t="s">
        <v>46</v>
      </c>
      <c r="G210" s="14">
        <v>213.11338820244961</v>
      </c>
      <c r="H210" s="14">
        <f>G210*(1-HLOOKUP(H$5,Inputs!$C$6:$F$9,2,FALSE))*(1+HLOOKUP(H$5,Inputs!$C$6:$F$9,4,FALSE))</f>
        <v>218.72165397750331</v>
      </c>
    </row>
    <row r="211" spans="2:8" ht="35.1" customHeight="1" thickTop="1" thickBot="1" x14ac:dyDescent="0.25">
      <c r="B211" s="269"/>
      <c r="C211" s="253"/>
      <c r="D211" s="59" t="s">
        <v>252</v>
      </c>
      <c r="E211" s="59" t="s">
        <v>6</v>
      </c>
      <c r="F211" s="59" t="s">
        <v>46</v>
      </c>
      <c r="G211" s="60">
        <v>443.98622542177003</v>
      </c>
      <c r="H211" s="60">
        <f>G211*(1-HLOOKUP(H$5,Inputs!$C$6:$F$9,2,FALSE))*(1+HLOOKUP(H$5,Inputs!$C$6:$F$9,4,FALSE))</f>
        <v>455.67011245313194</v>
      </c>
    </row>
    <row r="212" spans="2:8" ht="35.1" customHeight="1" thickTop="1" thickBot="1" x14ac:dyDescent="0.25">
      <c r="B212" s="269"/>
      <c r="C212" s="253"/>
      <c r="D212" s="13" t="s">
        <v>253</v>
      </c>
      <c r="E212" s="13" t="s">
        <v>6</v>
      </c>
      <c r="F212" s="13" t="s">
        <v>46</v>
      </c>
      <c r="G212" s="14">
        <v>443.98622542177003</v>
      </c>
      <c r="H212" s="14">
        <f>G212*(1-HLOOKUP(H$5,Inputs!$C$6:$F$9,2,FALSE))*(1+HLOOKUP(H$5,Inputs!$C$6:$F$9,4,FALSE))</f>
        <v>455.67011245313194</v>
      </c>
    </row>
    <row r="213" spans="2:8" ht="35.1" customHeight="1" thickTop="1" thickBot="1" x14ac:dyDescent="0.25">
      <c r="B213" s="269"/>
      <c r="C213" s="253"/>
      <c r="D213" s="59" t="s">
        <v>254</v>
      </c>
      <c r="E213" s="59" t="s">
        <v>6</v>
      </c>
      <c r="F213" s="59" t="s">
        <v>46</v>
      </c>
      <c r="G213" s="60">
        <v>443.98622542177003</v>
      </c>
      <c r="H213" s="60">
        <f>G213*(1-HLOOKUP(H$5,Inputs!$C$6:$F$9,2,FALSE))*(1+HLOOKUP(H$5,Inputs!$C$6:$F$9,4,FALSE))</f>
        <v>455.67011245313194</v>
      </c>
    </row>
    <row r="214" spans="2:8" ht="35.1" customHeight="1" thickTop="1" thickBot="1" x14ac:dyDescent="0.25">
      <c r="B214" s="269"/>
      <c r="C214" s="253"/>
      <c r="D214" s="13" t="s">
        <v>255</v>
      </c>
      <c r="E214" s="13" t="s">
        <v>256</v>
      </c>
      <c r="F214" s="13" t="s">
        <v>51</v>
      </c>
      <c r="G214" s="14">
        <v>177.59449016870801</v>
      </c>
      <c r="H214" s="14">
        <f>G214*(1-HLOOKUP(H$5,Inputs!$C$6:$F$9,2,FALSE))*(1+HLOOKUP(H$5,Inputs!$C$6:$F$9,4,FALSE))</f>
        <v>182.26804498125276</v>
      </c>
    </row>
    <row r="215" spans="2:8" ht="35.1" customHeight="1" thickTop="1" thickBot="1" x14ac:dyDescent="0.25">
      <c r="B215" s="269"/>
      <c r="C215" s="254"/>
      <c r="D215" s="59" t="s">
        <v>257</v>
      </c>
      <c r="E215" s="59" t="s">
        <v>256</v>
      </c>
      <c r="F215" s="59" t="s">
        <v>51</v>
      </c>
      <c r="G215" s="60">
        <v>177.59449016870801</v>
      </c>
      <c r="H215" s="60">
        <f>G215*(1-HLOOKUP(H$5,Inputs!$C$6:$F$9,2,FALSE))*(1+HLOOKUP(H$5,Inputs!$C$6:$F$9,4,FALSE))</f>
        <v>182.26804498125276</v>
      </c>
    </row>
    <row r="216" spans="2:8" ht="35.1" customHeight="1" thickTop="1" thickBot="1" x14ac:dyDescent="0.25">
      <c r="B216" s="269"/>
      <c r="C216" s="255" t="s">
        <v>258</v>
      </c>
      <c r="D216" s="13" t="s">
        <v>259</v>
      </c>
      <c r="E216" s="13" t="s">
        <v>260</v>
      </c>
      <c r="F216" s="13" t="s">
        <v>46</v>
      </c>
      <c r="G216" s="14">
        <v>44.398622542177002</v>
      </c>
      <c r="H216" s="14">
        <f>G216*(1-HLOOKUP(H$5,Inputs!$C$6:$F$9,2,FALSE))*(1+HLOOKUP(H$5,Inputs!$C$6:$F$9,4,FALSE))</f>
        <v>45.567011245313189</v>
      </c>
    </row>
    <row r="217" spans="2:8" ht="35.1" customHeight="1" thickTop="1" thickBot="1" x14ac:dyDescent="0.25">
      <c r="B217" s="269"/>
      <c r="C217" s="256"/>
      <c r="D217" s="59" t="s">
        <v>261</v>
      </c>
      <c r="E217" s="59" t="s">
        <v>260</v>
      </c>
      <c r="F217" s="59" t="s">
        <v>46</v>
      </c>
      <c r="G217" s="60">
        <v>74.589685870857366</v>
      </c>
      <c r="H217" s="60">
        <f>G217*(1-HLOOKUP(H$5,Inputs!$C$6:$F$9,2,FALSE))*(1+HLOOKUP(H$5,Inputs!$C$6:$F$9,4,FALSE))</f>
        <v>76.552578892126164</v>
      </c>
    </row>
    <row r="218" spans="2:8" ht="35.1" customHeight="1" thickTop="1" thickBot="1" x14ac:dyDescent="0.25">
      <c r="B218" s="269"/>
      <c r="C218" s="257"/>
      <c r="D218" s="13" t="s">
        <v>262</v>
      </c>
      <c r="E218" s="13" t="s">
        <v>260</v>
      </c>
      <c r="F218" s="13" t="s">
        <v>46</v>
      </c>
      <c r="G218" s="14">
        <v>213.11338820244961</v>
      </c>
      <c r="H218" s="14">
        <f>G218*(1-HLOOKUP(H$5,Inputs!$C$6:$F$9,2,FALSE))*(1+HLOOKUP(H$5,Inputs!$C$6:$F$9,4,FALSE))</f>
        <v>218.72165397750331</v>
      </c>
    </row>
    <row r="219" spans="2:8" ht="35.1" customHeight="1" thickTop="1" thickBot="1" x14ac:dyDescent="0.25">
      <c r="B219" s="269"/>
      <c r="C219" s="61" t="s">
        <v>263</v>
      </c>
      <c r="D219" s="71" t="s">
        <v>264</v>
      </c>
      <c r="E219" s="71" t="s">
        <v>45</v>
      </c>
      <c r="F219" s="71" t="s">
        <v>51</v>
      </c>
      <c r="G219" s="60">
        <v>177.59449016870801</v>
      </c>
      <c r="H219" s="60">
        <f>G219*(1-HLOOKUP(H$5,Inputs!$C$6:$F$9,2,FALSE))*(1+HLOOKUP(H$5,Inputs!$C$6:$F$9,4,FALSE))</f>
        <v>182.26804498125276</v>
      </c>
    </row>
    <row r="220" spans="2:8" ht="35.1" customHeight="1" thickTop="1" thickBot="1" x14ac:dyDescent="0.25">
      <c r="B220" s="269"/>
      <c r="C220" s="15" t="s">
        <v>265</v>
      </c>
      <c r="D220" s="23" t="s">
        <v>266</v>
      </c>
      <c r="E220" s="23" t="s">
        <v>45</v>
      </c>
      <c r="F220" s="23" t="s">
        <v>51</v>
      </c>
      <c r="G220" s="14">
        <v>177.59449016870801</v>
      </c>
      <c r="H220" s="14">
        <f>G220*(1-HLOOKUP(H$5,Inputs!$C$6:$F$9,2,FALSE))*(1+HLOOKUP(H$5,Inputs!$C$6:$F$9,4,FALSE))</f>
        <v>182.26804498125276</v>
      </c>
    </row>
    <row r="221" spans="2:8" ht="35.1" customHeight="1" thickTop="1" thickBot="1" x14ac:dyDescent="0.25">
      <c r="B221" s="269"/>
      <c r="C221" s="252" t="s">
        <v>267</v>
      </c>
      <c r="D221" s="59" t="s">
        <v>268</v>
      </c>
      <c r="E221" s="59" t="s">
        <v>45</v>
      </c>
      <c r="F221" s="59" t="s">
        <v>51</v>
      </c>
      <c r="G221" s="60">
        <v>157.10951523720007</v>
      </c>
      <c r="H221" s="60">
        <f>G221*(1-HLOOKUP(H$5,Inputs!$C$6:$F$9,2,FALSE))*(1+HLOOKUP(H$5,Inputs!$C$6:$F$9,4,FALSE))</f>
        <v>161.2439899629411</v>
      </c>
    </row>
    <row r="222" spans="2:8" ht="35.1" customHeight="1" thickTop="1" thickBot="1" x14ac:dyDescent="0.25">
      <c r="B222" s="269"/>
      <c r="C222" s="254"/>
      <c r="D222" s="13" t="s">
        <v>269</v>
      </c>
      <c r="E222" s="13" t="s">
        <v>45</v>
      </c>
      <c r="F222" s="13" t="s">
        <v>46</v>
      </c>
      <c r="G222" s="14">
        <v>2356.6427285580012</v>
      </c>
      <c r="H222" s="14">
        <f>G222*(1-HLOOKUP(H$5,Inputs!$C$6:$F$9,2,FALSE))*(1+HLOOKUP(H$5,Inputs!$C$6:$F$9,4,FALSE))</f>
        <v>2418.6598494441168</v>
      </c>
    </row>
    <row r="223" spans="2:8" ht="35.1" customHeight="1" thickTop="1" thickBot="1" x14ac:dyDescent="0.25">
      <c r="B223" s="269"/>
      <c r="C223" s="255" t="s">
        <v>270</v>
      </c>
      <c r="D223" s="59" t="s">
        <v>271</v>
      </c>
      <c r="E223" s="59" t="s">
        <v>94</v>
      </c>
      <c r="F223" s="59" t="s">
        <v>46</v>
      </c>
      <c r="G223" s="60">
        <v>355.18898033741601</v>
      </c>
      <c r="H223" s="60">
        <f>G223*(1-HLOOKUP(H$5,Inputs!$C$6:$F$9,2,FALSE))*(1+HLOOKUP(H$5,Inputs!$C$6:$F$9,4,FALSE))</f>
        <v>364.53608996250551</v>
      </c>
    </row>
    <row r="224" spans="2:8" ht="35.1" customHeight="1" thickTop="1" thickBot="1" x14ac:dyDescent="0.25">
      <c r="B224" s="269"/>
      <c r="C224" s="256"/>
      <c r="D224" s="13" t="s">
        <v>272</v>
      </c>
      <c r="E224" s="13" t="s">
        <v>94</v>
      </c>
      <c r="F224" s="13" t="s">
        <v>46</v>
      </c>
      <c r="G224" s="14">
        <v>621.58071559047801</v>
      </c>
      <c r="H224" s="14">
        <f>G224*(1-HLOOKUP(H$5,Inputs!$C$6:$F$9,2,FALSE))*(1+HLOOKUP(H$5,Inputs!$C$6:$F$9,4,FALSE))</f>
        <v>637.93815743438461</v>
      </c>
    </row>
    <row r="225" spans="2:9" ht="35.1" customHeight="1" thickTop="1" thickBot="1" x14ac:dyDescent="0.25">
      <c r="B225" s="269"/>
      <c r="C225" s="257"/>
      <c r="D225" s="59" t="s">
        <v>273</v>
      </c>
      <c r="E225" s="59" t="s">
        <v>94</v>
      </c>
      <c r="F225" s="59" t="s">
        <v>46</v>
      </c>
      <c r="G225" s="60">
        <v>799.17520575918604</v>
      </c>
      <c r="H225" s="60">
        <f>G225*(1-HLOOKUP(H$5,Inputs!$C$6:$F$9,2,FALSE))*(1+HLOOKUP(H$5,Inputs!$C$6:$F$9,4,FALSE))</f>
        <v>820.20620241563734</v>
      </c>
    </row>
    <row r="226" spans="2:9" ht="35.1" customHeight="1" thickTop="1" thickBot="1" x14ac:dyDescent="0.25">
      <c r="B226" s="269"/>
      <c r="C226" s="252" t="s">
        <v>274</v>
      </c>
      <c r="D226" s="13" t="s">
        <v>36</v>
      </c>
      <c r="E226" s="13" t="s">
        <v>45</v>
      </c>
      <c r="F226" s="13" t="s">
        <v>51</v>
      </c>
      <c r="G226" s="14">
        <v>104.73967682480007</v>
      </c>
      <c r="H226" s="14">
        <f>G226*(1-HLOOKUP(H$5,Inputs!$C$6:$F$9,2,FALSE))*(1+HLOOKUP(H$5,Inputs!$C$6:$F$9,4,FALSE))</f>
        <v>107.49599330862743</v>
      </c>
    </row>
    <row r="227" spans="2:9" ht="35.1" customHeight="1" thickTop="1" thickBot="1" x14ac:dyDescent="0.25">
      <c r="B227" s="269"/>
      <c r="C227" s="253"/>
      <c r="D227" s="59" t="s">
        <v>34</v>
      </c>
      <c r="E227" s="59" t="s">
        <v>45</v>
      </c>
      <c r="F227" s="59" t="s">
        <v>51</v>
      </c>
      <c r="G227" s="60">
        <v>151.41469220624091</v>
      </c>
      <c r="H227" s="60">
        <f>G227*(1-HLOOKUP(H$5,Inputs!$C$6:$F$9,2,FALSE))*(1+HLOOKUP(H$5,Inputs!$C$6:$F$9,4,FALSE))</f>
        <v>155.39930266785052</v>
      </c>
    </row>
    <row r="228" spans="2:9" ht="35.1" customHeight="1" thickTop="1" thickBot="1" x14ac:dyDescent="0.25">
      <c r="B228" s="269"/>
      <c r="C228" s="253"/>
      <c r="D228" s="13" t="s">
        <v>32</v>
      </c>
      <c r="E228" s="13" t="s">
        <v>45</v>
      </c>
      <c r="F228" s="13" t="s">
        <v>51</v>
      </c>
      <c r="G228" s="14">
        <v>177.59449016870801</v>
      </c>
      <c r="H228" s="14">
        <f>G228*(1-HLOOKUP(H$5,Inputs!$C$6:$F$9,2,FALSE))*(1+HLOOKUP(H$5,Inputs!$C$6:$F$9,4,FALSE))</f>
        <v>182.26804498125276</v>
      </c>
    </row>
    <row r="229" spans="2:9" ht="35.1" customHeight="1" thickTop="1" thickBot="1" x14ac:dyDescent="0.25">
      <c r="B229" s="269"/>
      <c r="C229" s="253"/>
      <c r="D229" s="59" t="s">
        <v>33</v>
      </c>
      <c r="E229" s="59" t="s">
        <v>45</v>
      </c>
      <c r="F229" s="59" t="s">
        <v>51</v>
      </c>
      <c r="G229" s="60">
        <v>196.38945466836657</v>
      </c>
      <c r="H229" s="60">
        <f>G229*(1-HLOOKUP(H$5,Inputs!$C$6:$F$9,2,FALSE))*(1+HLOOKUP(H$5,Inputs!$C$6:$F$9,4,FALSE))</f>
        <v>201.55761546055373</v>
      </c>
    </row>
    <row r="230" spans="2:9" ht="35.1" customHeight="1" thickTop="1" thickBot="1" x14ac:dyDescent="0.25">
      <c r="B230" s="269"/>
      <c r="C230" s="253"/>
      <c r="D230" s="13" t="s">
        <v>148</v>
      </c>
      <c r="E230" s="13" t="s">
        <v>45</v>
      </c>
      <c r="F230" s="13" t="s">
        <v>46</v>
      </c>
      <c r="G230" s="20">
        <v>0.71961782154044762</v>
      </c>
      <c r="H230" s="20">
        <f>G230</f>
        <v>0.71961782154044762</v>
      </c>
    </row>
    <row r="231" spans="2:9" ht="35.1" customHeight="1" thickTop="1" thickBot="1" x14ac:dyDescent="0.25">
      <c r="B231" s="269"/>
      <c r="C231" s="254"/>
      <c r="D231" s="59" t="s">
        <v>220</v>
      </c>
      <c r="E231" s="59" t="s">
        <v>45</v>
      </c>
      <c r="F231" s="59" t="s">
        <v>46</v>
      </c>
      <c r="G231" s="65">
        <v>0.55889567721915312</v>
      </c>
      <c r="H231" s="65">
        <f>G231</f>
        <v>0.55889567721915312</v>
      </c>
    </row>
    <row r="232" spans="2:9" ht="35.1" customHeight="1" thickTop="1" thickBot="1" x14ac:dyDescent="0.25">
      <c r="B232" s="270"/>
      <c r="C232" s="15" t="s">
        <v>275</v>
      </c>
      <c r="D232" s="13" t="s">
        <v>276</v>
      </c>
      <c r="E232" s="13" t="s">
        <v>277</v>
      </c>
      <c r="F232" s="13" t="s">
        <v>46</v>
      </c>
      <c r="G232" s="14">
        <v>53.18</v>
      </c>
      <c r="H232" s="14">
        <f>G232*(1-HLOOKUP(H$5,Inputs!$C$6:$F$9,2,FALSE))*(1+HLOOKUP(H$5,Inputs!$C$6:$F$9,4,FALSE))</f>
        <v>54.579478354846636</v>
      </c>
    </row>
    <row r="233" spans="2:9" ht="35.1" customHeight="1" thickTop="1" thickBot="1" x14ac:dyDescent="0.25">
      <c r="B233" s="266" t="s">
        <v>278</v>
      </c>
      <c r="C233" s="252" t="s">
        <v>279</v>
      </c>
      <c r="D233" s="59" t="s">
        <v>280</v>
      </c>
      <c r="E233" s="59" t="s">
        <v>281</v>
      </c>
      <c r="F233" s="59" t="s">
        <v>46</v>
      </c>
      <c r="G233" s="60">
        <v>234.06132356740963</v>
      </c>
      <c r="H233" s="60">
        <f>G233*(1-HLOOKUP(H$5,Inputs!$C$6:$F$9,2,FALSE))*(1+HLOOKUP(H$5,Inputs!$C$6:$F$9,4,FALSE))</f>
        <v>240.22085263922881</v>
      </c>
    </row>
    <row r="234" spans="2:9" ht="35.1" customHeight="1" thickTop="1" thickBot="1" x14ac:dyDescent="0.25">
      <c r="B234" s="267"/>
      <c r="C234" s="253"/>
      <c r="D234" s="13" t="s">
        <v>282</v>
      </c>
      <c r="E234" s="13" t="s">
        <v>283</v>
      </c>
      <c r="F234" s="13" t="s">
        <v>46</v>
      </c>
      <c r="G234" s="14">
        <v>2267.7584223301883</v>
      </c>
      <c r="H234" s="14">
        <f>G234*(1-HLOOKUP(H$5,Inputs!$C$6:$F$9,2,FALSE))*(1+HLOOKUP(H$5,Inputs!$C$6:$F$9,4,FALSE))</f>
        <v>2327.4364747196628</v>
      </c>
    </row>
    <row r="235" spans="2:9" ht="35.1" customHeight="1" thickTop="1" thickBot="1" x14ac:dyDescent="0.25">
      <c r="B235" s="267"/>
      <c r="C235" s="253"/>
      <c r="D235" s="59" t="s">
        <v>284</v>
      </c>
      <c r="E235" s="59" t="s">
        <v>118</v>
      </c>
      <c r="F235" s="59" t="s">
        <v>51</v>
      </c>
      <c r="G235" s="60">
        <v>177.59449016870801</v>
      </c>
      <c r="H235" s="60">
        <f>G235*(1-HLOOKUP(H$5,Inputs!$C$6:$F$9,2,FALSE))*(1+HLOOKUP(H$5,Inputs!$C$6:$F$9,4,FALSE))</f>
        <v>182.26804498125276</v>
      </c>
    </row>
    <row r="236" spans="2:9" ht="35.1" customHeight="1" thickTop="1" thickBot="1" x14ac:dyDescent="0.25">
      <c r="B236" s="267"/>
      <c r="C236" s="254"/>
      <c r="D236" s="13" t="s">
        <v>401</v>
      </c>
      <c r="E236" s="13" t="s">
        <v>118</v>
      </c>
      <c r="F236" s="13" t="s">
        <v>46</v>
      </c>
      <c r="G236" s="20">
        <v>0.55889999999999995</v>
      </c>
      <c r="H236" s="20">
        <f>G236</f>
        <v>0.55889999999999995</v>
      </c>
      <c r="I236" s="24"/>
    </row>
    <row r="237" spans="2:9" ht="35.1" customHeight="1" thickTop="1" thickBot="1" x14ac:dyDescent="0.25">
      <c r="B237" s="267"/>
      <c r="C237" s="255" t="s">
        <v>285</v>
      </c>
      <c r="D237" s="59" t="s">
        <v>286</v>
      </c>
      <c r="E237" s="59" t="s">
        <v>118</v>
      </c>
      <c r="F237" s="59" t="s">
        <v>51</v>
      </c>
      <c r="G237" s="60">
        <v>177.59449016870801</v>
      </c>
      <c r="H237" s="60">
        <f>G237*(1-HLOOKUP(H$5,Inputs!$C$6:$F$9,2,FALSE))*(1+HLOOKUP(H$5,Inputs!$C$6:$F$9,4,FALSE))</f>
        <v>182.26804498125276</v>
      </c>
    </row>
    <row r="238" spans="2:9" ht="35.1" customHeight="1" thickTop="1" thickBot="1" x14ac:dyDescent="0.25">
      <c r="B238" s="267"/>
      <c r="C238" s="261"/>
      <c r="D238" s="13" t="s">
        <v>287</v>
      </c>
      <c r="E238" s="13" t="s">
        <v>118</v>
      </c>
      <c r="F238" s="13" t="s">
        <v>51</v>
      </c>
      <c r="G238" s="14">
        <v>177.59449016870801</v>
      </c>
      <c r="H238" s="14">
        <f>G238*(1-HLOOKUP(H$5,Inputs!$C$6:$F$9,2,FALSE))*(1+HLOOKUP(H$5,Inputs!$C$6:$F$9,4,FALSE))</f>
        <v>182.26804498125276</v>
      </c>
    </row>
    <row r="239" spans="2:9" ht="35.1" customHeight="1" thickTop="1" thickBot="1" x14ac:dyDescent="0.25">
      <c r="B239" s="267"/>
      <c r="C239" s="261"/>
      <c r="D239" s="59" t="s">
        <v>402</v>
      </c>
      <c r="E239" s="59" t="s">
        <v>118</v>
      </c>
      <c r="F239" s="59" t="s">
        <v>46</v>
      </c>
      <c r="G239" s="65">
        <v>0.55889999999999995</v>
      </c>
      <c r="H239" s="65">
        <f>G239</f>
        <v>0.55889999999999995</v>
      </c>
    </row>
    <row r="240" spans="2:9" ht="35.1" customHeight="1" thickTop="1" thickBot="1" x14ac:dyDescent="0.25">
      <c r="B240" s="267"/>
      <c r="C240" s="265"/>
      <c r="D240" s="13" t="s">
        <v>288</v>
      </c>
      <c r="E240" s="13" t="s">
        <v>118</v>
      </c>
      <c r="F240" s="13" t="s">
        <v>46</v>
      </c>
      <c r="G240" s="20">
        <v>0.71960000000000002</v>
      </c>
      <c r="H240" s="20">
        <f>G240</f>
        <v>0.71960000000000002</v>
      </c>
    </row>
    <row r="241" spans="2:9" ht="35.1" customHeight="1" thickTop="1" thickBot="1" x14ac:dyDescent="0.25">
      <c r="B241" s="268"/>
      <c r="C241" s="61" t="s">
        <v>289</v>
      </c>
      <c r="D241" s="59" t="s">
        <v>403</v>
      </c>
      <c r="E241" s="59" t="s">
        <v>281</v>
      </c>
      <c r="F241" s="59" t="s">
        <v>46</v>
      </c>
      <c r="G241" s="60">
        <v>296.90512966228971</v>
      </c>
      <c r="H241" s="60">
        <f>G241*(1-HLOOKUP(H$5,Inputs!$C$6:$F$9,2,FALSE))*(1+HLOOKUP(H$5,Inputs!$C$6:$F$9,4,FALSE))</f>
        <v>304.71844862440531</v>
      </c>
    </row>
    <row r="242" spans="2:9" ht="35.1" customHeight="1" thickTop="1" thickBot="1" x14ac:dyDescent="0.25">
      <c r="B242" s="258" t="s">
        <v>290</v>
      </c>
      <c r="C242" s="255" t="s">
        <v>291</v>
      </c>
      <c r="D242" s="13" t="s">
        <v>395</v>
      </c>
      <c r="E242" s="13" t="s">
        <v>292</v>
      </c>
      <c r="F242" s="13" t="s">
        <v>293</v>
      </c>
      <c r="G242" s="14">
        <v>73.295880332448277</v>
      </c>
      <c r="H242" s="14">
        <f>G242*(1-HLOOKUP(H$5,Inputs!$C$6:$F$9,2,FALSE))*(1+HLOOKUP(H$5,Inputs!$C$6:$F$9,4,FALSE))</f>
        <v>75.224725725917438</v>
      </c>
    </row>
    <row r="243" spans="2:9" ht="35.1" customHeight="1" thickTop="1" thickBot="1" x14ac:dyDescent="0.25">
      <c r="B243" s="269"/>
      <c r="C243" s="261"/>
      <c r="D243" s="59" t="s">
        <v>396</v>
      </c>
      <c r="E243" s="72" t="s">
        <v>292</v>
      </c>
      <c r="F243" s="73" t="s">
        <v>293</v>
      </c>
      <c r="G243" s="60">
        <v>97.773375512707972</v>
      </c>
      <c r="H243" s="60">
        <f>G243*(1-HLOOKUP(H$5,Inputs!$C$6:$F$9,2,FALSE))*(1+HLOOKUP(H$5,Inputs!$C$6:$F$9,4,FALSE))</f>
        <v>100.34636766596721</v>
      </c>
    </row>
    <row r="244" spans="2:9" ht="35.1" customHeight="1" thickTop="1" thickBot="1" x14ac:dyDescent="0.25">
      <c r="B244" s="269"/>
      <c r="C244" s="261"/>
      <c r="D244" s="25" t="s">
        <v>397</v>
      </c>
      <c r="E244" s="26" t="s">
        <v>292</v>
      </c>
      <c r="F244" s="27" t="s">
        <v>293</v>
      </c>
      <c r="G244" s="14">
        <v>156.08269091478277</v>
      </c>
      <c r="H244" s="14">
        <f>G244*(1-HLOOKUP(H$5,Inputs!$C$6:$F$9,2,FALSE))*(1+HLOOKUP(H$5,Inputs!$C$6:$F$9,4,FALSE))</f>
        <v>160.19014385764581</v>
      </c>
      <c r="I244" s="24"/>
    </row>
    <row r="245" spans="2:9" ht="35.1" customHeight="1" thickTop="1" thickBot="1" x14ac:dyDescent="0.25">
      <c r="B245" s="269"/>
      <c r="C245" s="265"/>
      <c r="D245" s="74" t="s">
        <v>294</v>
      </c>
      <c r="E245" s="75"/>
      <c r="F245" s="59" t="s">
        <v>46</v>
      </c>
      <c r="G245" s="60">
        <v>200</v>
      </c>
      <c r="H245" s="60">
        <f>G245*(1-HLOOKUP(H$5,Inputs!$C$6:$F$9,2,FALSE))*(1+HLOOKUP(H$5,Inputs!$C$6:$F$9,4,FALSE))</f>
        <v>205.26317546012271</v>
      </c>
      <c r="I245" s="24"/>
    </row>
    <row r="246" spans="2:9" ht="35.1" customHeight="1" thickTop="1" thickBot="1" x14ac:dyDescent="0.25">
      <c r="B246" s="270"/>
      <c r="C246" s="61" t="s">
        <v>295</v>
      </c>
      <c r="D246" s="13" t="s">
        <v>296</v>
      </c>
      <c r="E246" s="13" t="s">
        <v>292</v>
      </c>
      <c r="F246" s="13" t="s">
        <v>46</v>
      </c>
      <c r="G246" s="14">
        <v>506.56</v>
      </c>
      <c r="H246" s="14">
        <f>G246*(1-HLOOKUP(H$5,Inputs!$C$6:$F$9,2,FALSE))*(1+HLOOKUP(H$5,Inputs!$C$6:$F$9,4,FALSE))</f>
        <v>519.89057080539885</v>
      </c>
    </row>
    <row r="247" spans="2:9" ht="35.1" customHeight="1" thickTop="1" thickBot="1" x14ac:dyDescent="0.25">
      <c r="B247" s="21" t="s">
        <v>297</v>
      </c>
      <c r="C247" s="22" t="s">
        <v>298</v>
      </c>
      <c r="D247" s="22" t="s">
        <v>299</v>
      </c>
      <c r="E247" s="22" t="s">
        <v>45</v>
      </c>
      <c r="F247" s="22" t="s">
        <v>46</v>
      </c>
      <c r="G247" s="14">
        <v>93.877109167869364</v>
      </c>
      <c r="H247" s="14">
        <f>G247*(1-HLOOKUP(H$5,Inputs!$C$6:$F$9,2,FALSE))*(1+HLOOKUP(H$5,Inputs!$C$6:$F$9,4,FALSE))</f>
        <v>96.347567654067319</v>
      </c>
    </row>
    <row r="248" spans="2:9" ht="35.1" customHeight="1" thickTop="1" thickBot="1" x14ac:dyDescent="0.25">
      <c r="B248" s="258" t="s">
        <v>300</v>
      </c>
      <c r="C248" s="252" t="s">
        <v>301</v>
      </c>
      <c r="D248" s="59" t="s">
        <v>302</v>
      </c>
      <c r="E248" s="59" t="s">
        <v>303</v>
      </c>
      <c r="F248" s="59" t="s">
        <v>46</v>
      </c>
      <c r="G248" s="60">
        <v>527.33241867684978</v>
      </c>
      <c r="H248" s="60">
        <f>G248*(1-HLOOKUP(H$5,Inputs!$C$6:$F$9,2,FALSE))*(1+HLOOKUP(H$5,Inputs!$C$6:$F$9,4,FALSE))</f>
        <v>541.20963390338557</v>
      </c>
    </row>
    <row r="249" spans="2:9" ht="35.1" customHeight="1" thickTop="1" thickBot="1" x14ac:dyDescent="0.25">
      <c r="B249" s="269"/>
      <c r="C249" s="254"/>
      <c r="D249" s="13" t="s">
        <v>304</v>
      </c>
      <c r="E249" s="13" t="s">
        <v>303</v>
      </c>
      <c r="F249" s="13" t="s">
        <v>46</v>
      </c>
      <c r="G249" s="14">
        <v>125.68761218976007</v>
      </c>
      <c r="H249" s="14">
        <f>G249*(1-HLOOKUP(H$5,Inputs!$C$6:$F$9,2,FALSE))*(1+HLOOKUP(H$5,Inputs!$C$6:$F$9,4,FALSE))</f>
        <v>128.99519197035289</v>
      </c>
    </row>
    <row r="250" spans="2:9" ht="35.1" customHeight="1" thickTop="1" thickBot="1" x14ac:dyDescent="0.25">
      <c r="B250" s="269"/>
      <c r="C250" s="255" t="s">
        <v>305</v>
      </c>
      <c r="D250" s="59" t="s">
        <v>306</v>
      </c>
      <c r="E250" s="59" t="s">
        <v>303</v>
      </c>
      <c r="F250" s="59" t="s">
        <v>46</v>
      </c>
      <c r="G250" s="60">
        <v>379.68132848990024</v>
      </c>
      <c r="H250" s="60">
        <f>G250*(1-HLOOKUP(H$5,Inputs!$C$6:$F$9,2,FALSE))*(1+HLOOKUP(H$5,Inputs!$C$6:$F$9,4,FALSE))</f>
        <v>389.67297574377443</v>
      </c>
    </row>
    <row r="251" spans="2:9" ht="35.1" customHeight="1" thickTop="1" thickBot="1" x14ac:dyDescent="0.25">
      <c r="B251" s="270"/>
      <c r="C251" s="257"/>
      <c r="D251" s="13" t="s">
        <v>307</v>
      </c>
      <c r="E251" s="13" t="s">
        <v>303</v>
      </c>
      <c r="F251" s="13" t="s">
        <v>46</v>
      </c>
      <c r="G251" s="14">
        <v>52.369838412400036</v>
      </c>
      <c r="H251" s="14">
        <f>G251*(1-HLOOKUP(H$5,Inputs!$C$6:$F$9,2,FALSE))*(1+HLOOKUP(H$5,Inputs!$C$6:$F$9,4,FALSE))</f>
        <v>53.747996654313717</v>
      </c>
    </row>
    <row r="252" spans="2:9" ht="35.1" customHeight="1" thickTop="1" thickBot="1" x14ac:dyDescent="0.25">
      <c r="B252" s="266" t="s">
        <v>308</v>
      </c>
      <c r="C252" s="252" t="s">
        <v>309</v>
      </c>
      <c r="D252" s="59" t="s">
        <v>36</v>
      </c>
      <c r="E252" s="59" t="s">
        <v>45</v>
      </c>
      <c r="F252" s="59" t="s">
        <v>51</v>
      </c>
      <c r="G252" s="60">
        <v>104.73967682480007</v>
      </c>
      <c r="H252" s="60">
        <f>G252*(1-HLOOKUP(H$5,Inputs!$C$6:$F$9,2,FALSE))*(1+HLOOKUP(H$5,Inputs!$C$6:$F$9,4,FALSE))</f>
        <v>107.49599330862743</v>
      </c>
    </row>
    <row r="253" spans="2:9" ht="35.1" customHeight="1" thickTop="1" thickBot="1" x14ac:dyDescent="0.25">
      <c r="B253" s="267"/>
      <c r="C253" s="253"/>
      <c r="D253" s="13" t="s">
        <v>31</v>
      </c>
      <c r="E253" s="13" t="s">
        <v>45</v>
      </c>
      <c r="F253" s="13" t="s">
        <v>51</v>
      </c>
      <c r="G253" s="14">
        <v>104.73967682480007</v>
      </c>
      <c r="H253" s="14">
        <f>G253*(1-HLOOKUP(H$5,Inputs!$C$6:$F$9,2,FALSE))*(1+HLOOKUP(H$5,Inputs!$C$6:$F$9,4,FALSE))</f>
        <v>107.49599330862743</v>
      </c>
    </row>
    <row r="254" spans="2:9" ht="35.1" customHeight="1" thickTop="1" thickBot="1" x14ac:dyDescent="0.25">
      <c r="B254" s="267"/>
      <c r="C254" s="253"/>
      <c r="D254" s="59" t="s">
        <v>34</v>
      </c>
      <c r="E254" s="59" t="s">
        <v>45</v>
      </c>
      <c r="F254" s="59" t="s">
        <v>51</v>
      </c>
      <c r="G254" s="60">
        <v>151.41469220624091</v>
      </c>
      <c r="H254" s="60">
        <f>G254*(1-HLOOKUP(H$5,Inputs!$C$6:$F$9,2,FALSE))*(1+HLOOKUP(H$5,Inputs!$C$6:$F$9,4,FALSE))</f>
        <v>155.39930266785052</v>
      </c>
    </row>
    <row r="255" spans="2:9" ht="35.1" customHeight="1" thickTop="1" thickBot="1" x14ac:dyDescent="0.25">
      <c r="B255" s="267"/>
      <c r="C255" s="253"/>
      <c r="D255" s="13" t="s">
        <v>146</v>
      </c>
      <c r="E255" s="13" t="s">
        <v>45</v>
      </c>
      <c r="F255" s="13" t="s">
        <v>51</v>
      </c>
      <c r="G255" s="14">
        <v>157.10951523720007</v>
      </c>
      <c r="H255" s="14">
        <f>G255*(1-HLOOKUP(H$5,Inputs!$C$6:$F$9,2,FALSE))*(1+HLOOKUP(H$5,Inputs!$C$6:$F$9,4,FALSE))</f>
        <v>161.2439899629411</v>
      </c>
    </row>
    <row r="256" spans="2:9" ht="35.1" customHeight="1" thickTop="1" thickBot="1" x14ac:dyDescent="0.25">
      <c r="B256" s="267"/>
      <c r="C256" s="253"/>
      <c r="D256" s="59" t="s">
        <v>32</v>
      </c>
      <c r="E256" s="59" t="s">
        <v>45</v>
      </c>
      <c r="F256" s="59" t="s">
        <v>51</v>
      </c>
      <c r="G256" s="60">
        <v>177.59449016870801</v>
      </c>
      <c r="H256" s="60">
        <f>G256*(1-HLOOKUP(H$5,Inputs!$C$6:$F$9,2,FALSE))*(1+HLOOKUP(H$5,Inputs!$C$6:$F$9,4,FALSE))</f>
        <v>182.26804498125276</v>
      </c>
    </row>
    <row r="257" spans="2:8" ht="35.1" customHeight="1" thickTop="1" thickBot="1" x14ac:dyDescent="0.25">
      <c r="B257" s="267"/>
      <c r="C257" s="253"/>
      <c r="D257" s="13" t="s">
        <v>147</v>
      </c>
      <c r="E257" s="13" t="s">
        <v>45</v>
      </c>
      <c r="F257" s="13" t="s">
        <v>51</v>
      </c>
      <c r="G257" s="14">
        <v>196.38945466836657</v>
      </c>
      <c r="H257" s="14">
        <f>G257*(1-HLOOKUP(H$5,Inputs!$C$6:$F$9,2,FALSE))*(1+HLOOKUP(H$5,Inputs!$C$6:$F$9,4,FALSE))</f>
        <v>201.55761546055373</v>
      </c>
    </row>
    <row r="258" spans="2:8" ht="35.1" customHeight="1" thickTop="1" thickBot="1" x14ac:dyDescent="0.25">
      <c r="B258" s="267"/>
      <c r="C258" s="253"/>
      <c r="D258" s="59" t="s">
        <v>148</v>
      </c>
      <c r="E258" s="59" t="s">
        <v>45</v>
      </c>
      <c r="F258" s="59" t="s">
        <v>46</v>
      </c>
      <c r="G258" s="65">
        <v>0.71961782154044762</v>
      </c>
      <c r="H258" s="65">
        <f>G258</f>
        <v>0.71961782154044762</v>
      </c>
    </row>
    <row r="259" spans="2:8" ht="35.1" customHeight="1" thickTop="1" thickBot="1" x14ac:dyDescent="0.25">
      <c r="B259" s="267"/>
      <c r="C259" s="253"/>
      <c r="D259" s="13" t="s">
        <v>149</v>
      </c>
      <c r="E259" s="13" t="s">
        <v>45</v>
      </c>
      <c r="F259" s="13" t="s">
        <v>46</v>
      </c>
      <c r="G259" s="20">
        <v>0.55889567721915312</v>
      </c>
      <c r="H259" s="20">
        <f>G259</f>
        <v>0.55889567721915312</v>
      </c>
    </row>
    <row r="260" spans="2:8" ht="35.1" customHeight="1" thickTop="1" thickBot="1" x14ac:dyDescent="0.25">
      <c r="B260" s="268"/>
      <c r="C260" s="254"/>
      <c r="D260" s="66" t="s">
        <v>150</v>
      </c>
      <c r="E260" s="67"/>
      <c r="F260" s="67"/>
      <c r="G260" s="67"/>
      <c r="H260" s="67"/>
    </row>
    <row r="261" spans="2:8" ht="35.1" customHeight="1" thickTop="1" thickBot="1" x14ac:dyDescent="0.25">
      <c r="B261" s="258" t="s">
        <v>310</v>
      </c>
      <c r="C261" s="255" t="s">
        <v>311</v>
      </c>
      <c r="D261" s="13" t="s">
        <v>312</v>
      </c>
      <c r="E261" s="13" t="s">
        <v>45</v>
      </c>
      <c r="F261" s="13" t="s">
        <v>51</v>
      </c>
      <c r="G261" s="14">
        <v>157.10951523720007</v>
      </c>
      <c r="H261" s="14">
        <f>G261*(1-HLOOKUP(H$5,Inputs!$C$6:$F$9,2,FALSE))*(1+HLOOKUP(H$5,Inputs!$C$6:$F$9,4,FALSE))</f>
        <v>161.2439899629411</v>
      </c>
    </row>
    <row r="262" spans="2:8" ht="35.1" customHeight="1" thickTop="1" thickBot="1" x14ac:dyDescent="0.25">
      <c r="B262" s="269"/>
      <c r="C262" s="256"/>
      <c r="D262" s="59" t="s">
        <v>34</v>
      </c>
      <c r="E262" s="59" t="s">
        <v>45</v>
      </c>
      <c r="F262" s="59" t="s">
        <v>51</v>
      </c>
      <c r="G262" s="60">
        <v>151.41469220624091</v>
      </c>
      <c r="H262" s="60">
        <f>G262*(1-HLOOKUP(H$5,Inputs!$C$6:$F$9,2,FALSE))*(1+HLOOKUP(H$5,Inputs!$C$6:$F$9,4,FALSE))</f>
        <v>155.39930266785052</v>
      </c>
    </row>
    <row r="263" spans="2:8" ht="35.1" customHeight="1" thickTop="1" thickBot="1" x14ac:dyDescent="0.25">
      <c r="B263" s="269"/>
      <c r="C263" s="256"/>
      <c r="D263" s="13" t="s">
        <v>313</v>
      </c>
      <c r="E263" s="13" t="s">
        <v>45</v>
      </c>
      <c r="F263" s="13" t="s">
        <v>51</v>
      </c>
      <c r="G263" s="14">
        <v>177.59449016870801</v>
      </c>
      <c r="H263" s="14">
        <f>G263*(1-HLOOKUP(H$5,Inputs!$C$6:$F$9,2,FALSE))*(1+HLOOKUP(H$5,Inputs!$C$6:$F$9,4,FALSE))</f>
        <v>182.26804498125276</v>
      </c>
    </row>
    <row r="264" spans="2:8" ht="35.1" customHeight="1" thickTop="1" thickBot="1" x14ac:dyDescent="0.25">
      <c r="B264" s="269"/>
      <c r="C264" s="256"/>
      <c r="D264" s="59" t="s">
        <v>147</v>
      </c>
      <c r="E264" s="59" t="s">
        <v>45</v>
      </c>
      <c r="F264" s="59" t="s">
        <v>51</v>
      </c>
      <c r="G264" s="60">
        <v>196.38945466836657</v>
      </c>
      <c r="H264" s="60">
        <f>G264*(1-HLOOKUP(H$5,Inputs!$C$6:$F$9,2,FALSE))*(1+HLOOKUP(H$5,Inputs!$C$6:$F$9,4,FALSE))</f>
        <v>201.55761546055373</v>
      </c>
    </row>
    <row r="265" spans="2:8" ht="35.1" customHeight="1" thickTop="1" thickBot="1" x14ac:dyDescent="0.25">
      <c r="B265" s="269"/>
      <c r="C265" s="256"/>
      <c r="D265" s="13" t="s">
        <v>148</v>
      </c>
      <c r="E265" s="13" t="s">
        <v>201</v>
      </c>
      <c r="F265" s="13" t="s">
        <v>314</v>
      </c>
      <c r="G265" s="20">
        <v>0.71961782154044762</v>
      </c>
      <c r="H265" s="20">
        <f>G265</f>
        <v>0.71961782154044762</v>
      </c>
    </row>
    <row r="266" spans="2:8" ht="35.1" customHeight="1" thickTop="1" thickBot="1" x14ac:dyDescent="0.25">
      <c r="B266" s="269"/>
      <c r="C266" s="256"/>
      <c r="D266" s="59" t="s">
        <v>202</v>
      </c>
      <c r="E266" s="59" t="s">
        <v>45</v>
      </c>
      <c r="F266" s="59" t="s">
        <v>314</v>
      </c>
      <c r="G266" s="65">
        <v>0.55889567721915312</v>
      </c>
      <c r="H266" s="65">
        <f>G266</f>
        <v>0.55889567721915312</v>
      </c>
    </row>
    <row r="267" spans="2:8" ht="35.1" customHeight="1" thickTop="1" thickBot="1" x14ac:dyDescent="0.25">
      <c r="B267" s="270"/>
      <c r="C267" s="257"/>
      <c r="D267" s="32" t="s">
        <v>150</v>
      </c>
      <c r="E267" s="29"/>
      <c r="F267" s="29"/>
      <c r="G267" s="29"/>
      <c r="H267" s="29"/>
    </row>
    <row r="268" spans="2:8" ht="12.75" thickTop="1" x14ac:dyDescent="0.2"/>
  </sheetData>
  <autoFilter ref="B5:J267" xr:uid="{CAE377E8-585A-4049-9D31-5FCFCBEDB394}"/>
  <mergeCells count="58">
    <mergeCell ref="B252:B260"/>
    <mergeCell ref="C252:C260"/>
    <mergeCell ref="B261:B267"/>
    <mergeCell ref="C261:C267"/>
    <mergeCell ref="B233:B241"/>
    <mergeCell ref="C233:C236"/>
    <mergeCell ref="C237:C240"/>
    <mergeCell ref="B242:B246"/>
    <mergeCell ref="C242:C245"/>
    <mergeCell ref="B248:B251"/>
    <mergeCell ref="C248:C249"/>
    <mergeCell ref="C250:C251"/>
    <mergeCell ref="B179:B185"/>
    <mergeCell ref="C179:C185"/>
    <mergeCell ref="B187:B232"/>
    <mergeCell ref="C187:C215"/>
    <mergeCell ref="C216:C218"/>
    <mergeCell ref="C221:C222"/>
    <mergeCell ref="C223:C225"/>
    <mergeCell ref="C226:C231"/>
    <mergeCell ref="B155:B177"/>
    <mergeCell ref="C155:C156"/>
    <mergeCell ref="C158:C159"/>
    <mergeCell ref="C160:C168"/>
    <mergeCell ref="C169:C177"/>
    <mergeCell ref="B137:B154"/>
    <mergeCell ref="C137:C138"/>
    <mergeCell ref="C139:C140"/>
    <mergeCell ref="C141:C142"/>
    <mergeCell ref="C144:C145"/>
    <mergeCell ref="C146:C153"/>
    <mergeCell ref="B121:B123"/>
    <mergeCell ref="B124:B135"/>
    <mergeCell ref="C125:C127"/>
    <mergeCell ref="C130:C132"/>
    <mergeCell ref="C133:C135"/>
    <mergeCell ref="B65:B91"/>
    <mergeCell ref="C65:C74"/>
    <mergeCell ref="C75:C82"/>
    <mergeCell ref="C84:C91"/>
    <mergeCell ref="B92:B120"/>
    <mergeCell ref="C92:C102"/>
    <mergeCell ref="C105:C111"/>
    <mergeCell ref="C112:C120"/>
    <mergeCell ref="B51:B64"/>
    <mergeCell ref="C51:C52"/>
    <mergeCell ref="C53:C54"/>
    <mergeCell ref="C56:C58"/>
    <mergeCell ref="C59:C60"/>
    <mergeCell ref="C63:C64"/>
    <mergeCell ref="B2:F2"/>
    <mergeCell ref="B6:B50"/>
    <mergeCell ref="C6:C13"/>
    <mergeCell ref="C14:C25"/>
    <mergeCell ref="C26:C30"/>
    <mergeCell ref="C31:C35"/>
    <mergeCell ref="C36:C45"/>
    <mergeCell ref="C46:C50"/>
  </mergeCells>
  <phoneticPr fontId="16" type="noConversion"/>
  <pageMargins left="0.70866141732283472" right="0.70866141732283472" top="0.74803149606299213" bottom="0.74803149606299213" header="0.31496062992125984" footer="0.31496062992125984"/>
  <pageSetup paperSize="9" scale="59" fitToHeight="0" orientation="portrait" horizontalDpi="1200" verticalDpi="1200" r:id="rId1"/>
  <headerFooter>
    <oddFooter>&amp;F&amp;RPage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6C7B-17CF-41DB-9F16-3986DB5BC13E}">
  <sheetPr>
    <tabColor theme="9" tint="0.79998168889431442"/>
  </sheetPr>
  <dimension ref="A1:L28"/>
  <sheetViews>
    <sheetView workbookViewId="0">
      <selection activeCell="J24" sqref="J24"/>
    </sheetView>
  </sheetViews>
  <sheetFormatPr defaultRowHeight="15" x14ac:dyDescent="0.25"/>
  <cols>
    <col min="1" max="1" width="9.140625" style="91"/>
    <col min="2" max="2" width="36.7109375" style="91" customWidth="1"/>
    <col min="3" max="3" width="11.42578125" style="91" customWidth="1"/>
    <col min="4" max="4" width="11.7109375" style="91" customWidth="1"/>
    <col min="5" max="5" width="12.85546875" style="91" customWidth="1"/>
    <col min="6" max="6" width="15.28515625" style="91" customWidth="1"/>
    <col min="7" max="7" width="10.5703125" style="91" customWidth="1"/>
    <col min="8" max="8" width="8.85546875" style="91" bestFit="1" customWidth="1"/>
    <col min="9" max="9" width="9" style="91" customWidth="1"/>
    <col min="10" max="10" width="12.5703125" style="91" customWidth="1"/>
    <col min="11" max="11" width="12.140625" style="91" customWidth="1"/>
    <col min="12" max="16384" width="9.140625" style="91"/>
  </cols>
  <sheetData>
    <row r="1" spans="1:12" x14ac:dyDescent="0.25">
      <c r="A1" s="128" t="s">
        <v>632</v>
      </c>
      <c r="C1" s="127" t="str">
        <f>'EE ANS Fees Pricelist'!$H$5</f>
        <v>2020-21</v>
      </c>
    </row>
    <row r="2" spans="1:12" x14ac:dyDescent="0.25">
      <c r="B2" s="237" t="s">
        <v>631</v>
      </c>
    </row>
    <row r="3" spans="1:12" ht="39.75" customHeight="1" x14ac:dyDescent="0.25">
      <c r="B3" s="212" t="s">
        <v>12</v>
      </c>
      <c r="C3" s="298" t="s">
        <v>13</v>
      </c>
      <c r="D3" s="299"/>
      <c r="E3" s="298" t="s">
        <v>14</v>
      </c>
      <c r="F3" s="299"/>
      <c r="G3" s="298" t="s">
        <v>15</v>
      </c>
      <c r="H3" s="299"/>
      <c r="I3" s="300"/>
      <c r="J3" s="162" t="s">
        <v>16</v>
      </c>
      <c r="K3" s="211" t="s">
        <v>17</v>
      </c>
      <c r="L3" s="116"/>
    </row>
    <row r="4" spans="1:12" x14ac:dyDescent="0.25">
      <c r="B4" s="276" t="s">
        <v>431</v>
      </c>
      <c r="C4" s="276"/>
      <c r="D4" s="276"/>
      <c r="E4" s="276"/>
      <c r="F4" s="276"/>
      <c r="G4" s="276"/>
      <c r="H4" s="276"/>
      <c r="I4" s="276"/>
      <c r="J4" s="276"/>
      <c r="K4" s="276"/>
      <c r="L4" s="130"/>
    </row>
    <row r="5" spans="1:12" x14ac:dyDescent="0.25">
      <c r="B5" s="278" t="s">
        <v>432</v>
      </c>
      <c r="C5" s="197" t="s">
        <v>18</v>
      </c>
      <c r="D5" s="225">
        <f>'EE ANS Fees Pricelist'!$H$6</f>
        <v>483.73196988882336</v>
      </c>
      <c r="E5" s="278" t="s">
        <v>19</v>
      </c>
      <c r="F5" s="278"/>
      <c r="G5" s="278" t="s">
        <v>19</v>
      </c>
      <c r="H5" s="278"/>
      <c r="I5" s="278"/>
      <c r="J5" s="278" t="s">
        <v>19</v>
      </c>
      <c r="K5" s="278" t="s">
        <v>19</v>
      </c>
      <c r="L5" s="116"/>
    </row>
    <row r="6" spans="1:12" x14ac:dyDescent="0.25">
      <c r="B6" s="278"/>
      <c r="C6" s="198" t="s">
        <v>20</v>
      </c>
      <c r="D6" s="226">
        <f>'EE ANS Fees Pricelist'!$H$7</f>
        <v>644.9759598517644</v>
      </c>
      <c r="E6" s="278"/>
      <c r="F6" s="278"/>
      <c r="G6" s="278"/>
      <c r="H6" s="278"/>
      <c r="I6" s="278"/>
      <c r="J6" s="278"/>
      <c r="K6" s="278"/>
      <c r="L6" s="116"/>
    </row>
    <row r="7" spans="1:12" x14ac:dyDescent="0.25">
      <c r="B7" s="278"/>
      <c r="C7" s="197" t="s">
        <v>21</v>
      </c>
      <c r="D7" s="227">
        <f>'EE ANS Fees Pricelist'!$H$8</f>
        <v>1128.7079297405878</v>
      </c>
      <c r="E7" s="278"/>
      <c r="F7" s="278"/>
      <c r="G7" s="278"/>
      <c r="H7" s="278"/>
      <c r="I7" s="278"/>
      <c r="J7" s="278"/>
      <c r="K7" s="278"/>
      <c r="L7" s="116"/>
    </row>
    <row r="8" spans="1:12" x14ac:dyDescent="0.25">
      <c r="B8" s="278"/>
      <c r="C8" s="198" t="s">
        <v>22</v>
      </c>
      <c r="D8" s="228">
        <f>'EE ANS Fees Pricelist'!$H$9</f>
        <v>1451.19590966647</v>
      </c>
      <c r="E8" s="278"/>
      <c r="F8" s="278"/>
      <c r="G8" s="278"/>
      <c r="H8" s="278"/>
      <c r="I8" s="278"/>
      <c r="J8" s="278"/>
      <c r="K8" s="278"/>
      <c r="L8" s="116"/>
    </row>
    <row r="9" spans="1:12" x14ac:dyDescent="0.25">
      <c r="B9" s="279" t="s">
        <v>433</v>
      </c>
      <c r="C9" s="197" t="s">
        <v>18</v>
      </c>
      <c r="D9" s="225">
        <f>'EE ANS Fees Pricelist'!$H$14</f>
        <v>322.4879799258822</v>
      </c>
      <c r="E9" s="197" t="s">
        <v>7</v>
      </c>
      <c r="F9" s="225">
        <f>'EE ANS Fees Pricelist'!$H$18</f>
        <v>322.4879799258822</v>
      </c>
      <c r="G9" s="197" t="s">
        <v>23</v>
      </c>
      <c r="H9" s="285">
        <f>'EE ANS Fees Pricelist'!$H$21</f>
        <v>483.73196988882336</v>
      </c>
      <c r="I9" s="285"/>
      <c r="J9" s="280" t="s">
        <v>19</v>
      </c>
      <c r="K9" s="280" t="s">
        <v>19</v>
      </c>
      <c r="L9" s="116"/>
    </row>
    <row r="10" spans="1:12" x14ac:dyDescent="0.25">
      <c r="B10" s="279"/>
      <c r="C10" s="198" t="s">
        <v>20</v>
      </c>
      <c r="D10" s="226">
        <f>'EE ANS Fees Pricelist'!$H$15</f>
        <v>483.73196988882336</v>
      </c>
      <c r="E10" s="198" t="s">
        <v>24</v>
      </c>
      <c r="F10" s="226">
        <f>'EE ANS Fees Pricelist'!$H$19</f>
        <v>483.73196988882336</v>
      </c>
      <c r="G10" s="198" t="s">
        <v>21</v>
      </c>
      <c r="H10" s="286">
        <f>'EE ANS Fees Pricelist'!$H$22</f>
        <v>644.9759598517644</v>
      </c>
      <c r="I10" s="286"/>
      <c r="J10" s="281"/>
      <c r="K10" s="281"/>
      <c r="L10" s="116"/>
    </row>
    <row r="11" spans="1:12" x14ac:dyDescent="0.25">
      <c r="B11" s="279"/>
      <c r="C11" s="197" t="s">
        <v>21</v>
      </c>
      <c r="D11" s="225">
        <f>'EE ANS Fees Pricelist'!$H$16</f>
        <v>806.2199498147055</v>
      </c>
      <c r="E11" s="278" t="s">
        <v>0</v>
      </c>
      <c r="F11" s="289">
        <f>'EE ANS Fees Pricelist'!$H$20</f>
        <v>806.2199498147055</v>
      </c>
      <c r="G11" s="278" t="s">
        <v>22</v>
      </c>
      <c r="H11" s="285">
        <f>'EE ANS Fees Pricelist'!$H$23</f>
        <v>967.46393977764671</v>
      </c>
      <c r="I11" s="285"/>
      <c r="J11" s="281"/>
      <c r="K11" s="281"/>
      <c r="L11" s="116"/>
    </row>
    <row r="12" spans="1:12" x14ac:dyDescent="0.25">
      <c r="B12" s="279"/>
      <c r="C12" s="198" t="s">
        <v>22</v>
      </c>
      <c r="D12" s="226">
        <f>'EE ANS Fees Pricelist'!$H$17</f>
        <v>967.46393977764671</v>
      </c>
      <c r="E12" s="278"/>
      <c r="F12" s="289">
        <f>'EE ANS Fees Pricelist'!G21</f>
        <v>471.32854571160021</v>
      </c>
      <c r="G12" s="278"/>
      <c r="H12" s="285">
        <f>'EE ANS Fees Pricelist'!G24</f>
        <v>157.10951523720007</v>
      </c>
      <c r="I12" s="285"/>
      <c r="J12" s="282"/>
      <c r="K12" s="282"/>
      <c r="L12" s="116"/>
    </row>
    <row r="13" spans="1:12" x14ac:dyDescent="0.25">
      <c r="B13" s="123" t="s">
        <v>63</v>
      </c>
      <c r="C13" s="295" t="s">
        <v>19</v>
      </c>
      <c r="D13" s="296"/>
      <c r="E13" s="296"/>
      <c r="F13" s="296"/>
      <c r="G13" s="296"/>
      <c r="H13" s="296"/>
      <c r="I13" s="296"/>
      <c r="J13" s="296"/>
      <c r="K13" s="296"/>
      <c r="L13" s="116"/>
    </row>
    <row r="14" spans="1:12" x14ac:dyDescent="0.25">
      <c r="B14" s="118" t="s">
        <v>579</v>
      </c>
      <c r="C14" s="287" t="s">
        <v>19</v>
      </c>
      <c r="D14" s="288"/>
      <c r="E14" s="288"/>
      <c r="F14" s="288"/>
      <c r="G14" s="288"/>
      <c r="H14" s="288"/>
      <c r="I14" s="288"/>
      <c r="J14" s="288"/>
      <c r="K14" s="288"/>
      <c r="L14" s="116"/>
    </row>
    <row r="15" spans="1:12" x14ac:dyDescent="0.25">
      <c r="B15" s="278" t="s">
        <v>434</v>
      </c>
      <c r="C15" s="197" t="s">
        <v>18</v>
      </c>
      <c r="D15" s="225">
        <f>'EE ANS Fees Pricelist'!$H$36</f>
        <v>429.98397323450973</v>
      </c>
      <c r="E15" s="197" t="s">
        <v>7</v>
      </c>
      <c r="F15" s="225">
        <f>'EE ANS Fees Pricelist'!$H$40</f>
        <v>429.98397323450973</v>
      </c>
      <c r="G15" s="278" t="s">
        <v>435</v>
      </c>
      <c r="H15" s="278"/>
      <c r="I15" s="278"/>
      <c r="J15" s="278" t="s">
        <v>435</v>
      </c>
      <c r="K15" s="278" t="s">
        <v>435</v>
      </c>
      <c r="L15" s="116"/>
    </row>
    <row r="16" spans="1:12" x14ac:dyDescent="0.25">
      <c r="B16" s="278"/>
      <c r="C16" s="198" t="s">
        <v>20</v>
      </c>
      <c r="D16" s="226">
        <f>'EE ANS Fees Pricelist'!$H$37</f>
        <v>537.47996654313715</v>
      </c>
      <c r="E16" s="198" t="s">
        <v>24</v>
      </c>
      <c r="F16" s="226">
        <f>'EE ANS Fees Pricelist'!$H$41</f>
        <v>537.47996654313715</v>
      </c>
      <c r="G16" s="278"/>
      <c r="H16" s="278"/>
      <c r="I16" s="278"/>
      <c r="J16" s="278"/>
      <c r="K16" s="278"/>
      <c r="L16" s="116"/>
    </row>
    <row r="17" spans="2:12" x14ac:dyDescent="0.25">
      <c r="B17" s="278"/>
      <c r="C17" s="197" t="s">
        <v>21</v>
      </c>
      <c r="D17" s="225">
        <f>'EE ANS Fees Pricelist'!$H$38</f>
        <v>752.4719531603921</v>
      </c>
      <c r="E17" s="278" t="s">
        <v>0</v>
      </c>
      <c r="F17" s="289">
        <f>'EE ANS Fees Pricelist'!$H$42</f>
        <v>967.46393977764694</v>
      </c>
      <c r="G17" s="278"/>
      <c r="H17" s="278"/>
      <c r="I17" s="278"/>
      <c r="J17" s="278"/>
      <c r="K17" s="278"/>
      <c r="L17" s="116"/>
    </row>
    <row r="18" spans="2:12" x14ac:dyDescent="0.25">
      <c r="B18" s="278"/>
      <c r="C18" s="198" t="s">
        <v>22</v>
      </c>
      <c r="D18" s="226">
        <f>'EE ANS Fees Pricelist'!$H$39</f>
        <v>859.96794646901947</v>
      </c>
      <c r="E18" s="278"/>
      <c r="F18" s="289">
        <f>'EE ANS Fees Pricelist'!G43</f>
        <v>104.73967682480007</v>
      </c>
      <c r="G18" s="278"/>
      <c r="H18" s="278"/>
      <c r="I18" s="278"/>
      <c r="J18" s="278"/>
      <c r="K18" s="278"/>
      <c r="L18" s="116"/>
    </row>
    <row r="19" spans="2:12" x14ac:dyDescent="0.25">
      <c r="B19" s="124" t="s">
        <v>580</v>
      </c>
      <c r="C19" s="293" t="s">
        <v>25</v>
      </c>
      <c r="D19" s="294"/>
      <c r="E19" s="294"/>
      <c r="F19" s="294"/>
      <c r="G19" s="294"/>
      <c r="H19" s="294"/>
      <c r="I19" s="294"/>
      <c r="J19" s="294"/>
      <c r="K19" s="294"/>
      <c r="L19" s="116"/>
    </row>
    <row r="20" spans="2:12" x14ac:dyDescent="0.25">
      <c r="B20" s="277" t="s">
        <v>436</v>
      </c>
      <c r="C20" s="277"/>
      <c r="D20" s="277"/>
      <c r="E20" s="277"/>
      <c r="F20" s="277"/>
      <c r="G20" s="277"/>
      <c r="H20" s="277"/>
      <c r="I20" s="277"/>
      <c r="J20" s="277"/>
      <c r="K20" s="277"/>
      <c r="L20" s="130"/>
    </row>
    <row r="21" spans="2:12" x14ac:dyDescent="0.25">
      <c r="B21" s="207" t="s">
        <v>69</v>
      </c>
      <c r="C21" s="295" t="s">
        <v>437</v>
      </c>
      <c r="D21" s="296"/>
      <c r="E21" s="283" t="s">
        <v>438</v>
      </c>
      <c r="F21" s="283"/>
      <c r="G21" s="223"/>
      <c r="H21" s="223"/>
      <c r="I21" s="297"/>
      <c r="J21" s="297"/>
      <c r="K21" s="297"/>
      <c r="L21" s="116"/>
    </row>
    <row r="22" spans="2:12" x14ac:dyDescent="0.25">
      <c r="B22" s="215" t="s">
        <v>72</v>
      </c>
      <c r="C22" s="290" t="s">
        <v>439</v>
      </c>
      <c r="D22" s="291"/>
      <c r="E22" s="284" t="s">
        <v>440</v>
      </c>
      <c r="F22" s="284"/>
      <c r="G22" s="199"/>
      <c r="H22" s="199"/>
      <c r="I22" s="292"/>
      <c r="J22" s="292"/>
      <c r="K22" s="292"/>
      <c r="L22" s="116"/>
    </row>
    <row r="23" spans="2:12" x14ac:dyDescent="0.25">
      <c r="B23" s="216" t="s">
        <v>441</v>
      </c>
      <c r="C23" s="272" t="s">
        <v>19</v>
      </c>
      <c r="D23" s="273"/>
      <c r="E23" s="273"/>
      <c r="F23" s="273"/>
      <c r="G23" s="273"/>
      <c r="H23" s="273"/>
      <c r="I23" s="273"/>
      <c r="J23" s="273"/>
      <c r="K23" s="273"/>
      <c r="L23" s="116"/>
    </row>
    <row r="24" spans="2:12" ht="22.5" x14ac:dyDescent="0.25">
      <c r="B24" s="215" t="s">
        <v>79</v>
      </c>
      <c r="C24" s="143" t="s">
        <v>446</v>
      </c>
      <c r="D24" s="135">
        <f>'EE ANS Fees Pricelist'!$H$56</f>
        <v>26.873998327156858</v>
      </c>
      <c r="E24" s="133" t="s">
        <v>447</v>
      </c>
      <c r="F24" s="134" t="s">
        <v>442</v>
      </c>
      <c r="G24" s="135">
        <f>'EE ANS Fees Pricelist'!$H$57</f>
        <v>120.93299247220584</v>
      </c>
      <c r="H24" s="200" t="s">
        <v>447</v>
      </c>
      <c r="I24" s="200" t="s">
        <v>443</v>
      </c>
      <c r="J24" s="135">
        <f>'EE ANS Fees Pricelist'!$H$58</f>
        <v>161.2439899629411</v>
      </c>
      <c r="K24" s="133" t="s">
        <v>447</v>
      </c>
      <c r="L24" s="116"/>
    </row>
    <row r="25" spans="2:12" x14ac:dyDescent="0.25">
      <c r="B25" s="216" t="s">
        <v>83</v>
      </c>
      <c r="C25" s="272" t="s">
        <v>444</v>
      </c>
      <c r="D25" s="273"/>
      <c r="E25" s="273"/>
      <c r="F25" s="137" t="s">
        <v>25</v>
      </c>
      <c r="G25" s="273" t="s">
        <v>445</v>
      </c>
      <c r="H25" s="273"/>
      <c r="I25" s="275" t="s">
        <v>27</v>
      </c>
      <c r="J25" s="275"/>
      <c r="K25" s="224"/>
      <c r="L25" s="116"/>
    </row>
    <row r="26" spans="2:12" ht="22.5" x14ac:dyDescent="0.25">
      <c r="B26" s="204" t="s">
        <v>581</v>
      </c>
      <c r="C26" s="287" t="s">
        <v>27</v>
      </c>
      <c r="D26" s="288"/>
      <c r="E26" s="288"/>
      <c r="F26" s="288"/>
      <c r="G26" s="288"/>
      <c r="H26" s="288"/>
      <c r="I26" s="288"/>
      <c r="J26" s="288"/>
      <c r="K26" s="288"/>
      <c r="L26" s="116"/>
    </row>
    <row r="27" spans="2:12" ht="22.5" x14ac:dyDescent="0.25">
      <c r="B27" s="216" t="s">
        <v>582</v>
      </c>
      <c r="C27" s="272" t="s">
        <v>27</v>
      </c>
      <c r="D27" s="273"/>
      <c r="E27" s="273"/>
      <c r="F27" s="273"/>
      <c r="G27" s="273"/>
      <c r="H27" s="273"/>
      <c r="I27" s="273"/>
      <c r="J27" s="273"/>
      <c r="K27" s="273"/>
      <c r="L27" s="116"/>
    </row>
    <row r="28" spans="2:12" ht="15" customHeight="1" x14ac:dyDescent="0.25">
      <c r="B28" s="204" t="s">
        <v>583</v>
      </c>
      <c r="C28" s="210" t="s">
        <v>449</v>
      </c>
      <c r="D28" s="135">
        <f>'EE ANS Fees Pricelist'!$H$63</f>
        <v>107.49599330862743</v>
      </c>
      <c r="E28" s="133" t="s">
        <v>480</v>
      </c>
      <c r="F28" s="274" t="s">
        <v>450</v>
      </c>
      <c r="G28" s="274"/>
      <c r="H28" s="188">
        <f>'EE ANS Fees Pricelist'!$H$64</f>
        <v>107.49599330862743</v>
      </c>
      <c r="I28" s="151" t="s">
        <v>480</v>
      </c>
      <c r="J28" s="229"/>
      <c r="K28" s="229"/>
      <c r="L28" s="116"/>
    </row>
  </sheetData>
  <mergeCells count="41">
    <mergeCell ref="C3:D3"/>
    <mergeCell ref="E3:F3"/>
    <mergeCell ref="G3:I3"/>
    <mergeCell ref="K15:K18"/>
    <mergeCell ref="E11:E12"/>
    <mergeCell ref="G5:I8"/>
    <mergeCell ref="J5:J8"/>
    <mergeCell ref="B5:B8"/>
    <mergeCell ref="E5:F8"/>
    <mergeCell ref="H9:I9"/>
    <mergeCell ref="H10:I10"/>
    <mergeCell ref="C26:K26"/>
    <mergeCell ref="G15:I18"/>
    <mergeCell ref="F17:F18"/>
    <mergeCell ref="F11:F12"/>
    <mergeCell ref="C22:D22"/>
    <mergeCell ref="I22:K22"/>
    <mergeCell ref="C23:K23"/>
    <mergeCell ref="C19:K19"/>
    <mergeCell ref="C21:D21"/>
    <mergeCell ref="I21:K21"/>
    <mergeCell ref="E17:E18"/>
    <mergeCell ref="C13:K13"/>
    <mergeCell ref="C14:K14"/>
    <mergeCell ref="J15:J18"/>
    <mergeCell ref="C27:K27"/>
    <mergeCell ref="F28:G28"/>
    <mergeCell ref="C25:E25"/>
    <mergeCell ref="I25:J25"/>
    <mergeCell ref="B4:K4"/>
    <mergeCell ref="B20:K20"/>
    <mergeCell ref="K5:K8"/>
    <mergeCell ref="B9:B12"/>
    <mergeCell ref="J9:J12"/>
    <mergeCell ref="K9:K12"/>
    <mergeCell ref="E21:F21"/>
    <mergeCell ref="E22:F22"/>
    <mergeCell ref="G25:H25"/>
    <mergeCell ref="B15:B18"/>
    <mergeCell ref="G11:G12"/>
    <mergeCell ref="H11:I1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1DA43-39B1-4A5D-B93A-52732040AB33}">
  <sheetPr>
    <tabColor theme="9" tint="0.79998168889431442"/>
  </sheetPr>
  <dimension ref="A1:L28"/>
  <sheetViews>
    <sheetView workbookViewId="0">
      <selection activeCell="C28" sqref="C28"/>
    </sheetView>
  </sheetViews>
  <sheetFormatPr defaultRowHeight="15" x14ac:dyDescent="0.25"/>
  <cols>
    <col min="1" max="1" width="9.140625" style="91"/>
    <col min="2" max="2" width="31.42578125" style="91" customWidth="1"/>
    <col min="3" max="3" width="20.28515625" style="91" customWidth="1"/>
    <col min="4" max="4" width="10.42578125" style="91" bestFit="1" customWidth="1"/>
    <col min="5" max="5" width="11.85546875" style="91" customWidth="1"/>
    <col min="6" max="6" width="9.140625" style="91"/>
    <col min="7" max="7" width="13.28515625" style="91" customWidth="1"/>
    <col min="8" max="8" width="7.85546875" style="91" bestFit="1" customWidth="1"/>
    <col min="9" max="9" width="9.140625" style="91"/>
    <col min="10" max="10" width="13" style="91" customWidth="1"/>
    <col min="11" max="11" width="14" style="91" customWidth="1"/>
    <col min="12" max="16384" width="9.140625" style="91"/>
  </cols>
  <sheetData>
    <row r="1" spans="1:12" x14ac:dyDescent="0.25">
      <c r="A1" s="128" t="s">
        <v>632</v>
      </c>
      <c r="C1" s="127" t="str">
        <f>'EE ANS Fees Pricelist'!$H$5</f>
        <v>2020-21</v>
      </c>
    </row>
    <row r="3" spans="1:12" ht="39.75" customHeight="1" x14ac:dyDescent="0.25">
      <c r="B3" s="129" t="s">
        <v>12</v>
      </c>
      <c r="C3" s="305" t="s">
        <v>13</v>
      </c>
      <c r="D3" s="306"/>
      <c r="E3" s="305" t="s">
        <v>14</v>
      </c>
      <c r="F3" s="306"/>
      <c r="G3" s="305" t="s">
        <v>15</v>
      </c>
      <c r="H3" s="307"/>
      <c r="I3" s="306"/>
      <c r="J3" s="234" t="s">
        <v>16</v>
      </c>
      <c r="K3" s="235" t="s">
        <v>17</v>
      </c>
      <c r="L3" s="116"/>
    </row>
    <row r="4" spans="1:12" ht="15" customHeight="1" x14ac:dyDescent="0.25">
      <c r="B4" s="277" t="s">
        <v>451</v>
      </c>
      <c r="C4" s="277"/>
      <c r="D4" s="277"/>
      <c r="E4" s="277"/>
      <c r="F4" s="277"/>
      <c r="G4" s="277"/>
      <c r="H4" s="277"/>
      <c r="I4" s="277"/>
      <c r="J4" s="277"/>
      <c r="K4" s="277"/>
      <c r="L4" s="130"/>
    </row>
    <row r="5" spans="1:12" ht="15" customHeight="1" x14ac:dyDescent="0.25">
      <c r="B5" s="207" t="s">
        <v>92</v>
      </c>
      <c r="C5" s="156" t="s">
        <v>470</v>
      </c>
      <c r="D5" s="145">
        <f>'EE ANS Fees Pricelist'!$H$65</f>
        <v>1565.6824012686864</v>
      </c>
      <c r="E5" s="120" t="s">
        <v>471</v>
      </c>
      <c r="F5" s="120"/>
      <c r="G5" s="146" t="s">
        <v>472</v>
      </c>
      <c r="H5" s="230">
        <f>'EE ANS Fees Pricelist'!$H$66</f>
        <v>2448.3504404220771</v>
      </c>
      <c r="I5" s="296" t="s">
        <v>471</v>
      </c>
      <c r="J5" s="296"/>
      <c r="K5" s="296"/>
      <c r="L5" s="116"/>
    </row>
    <row r="6" spans="1:12" ht="15" customHeight="1" x14ac:dyDescent="0.25">
      <c r="B6" s="308" t="s">
        <v>584</v>
      </c>
      <c r="C6" s="290" t="s">
        <v>452</v>
      </c>
      <c r="D6" s="291"/>
      <c r="E6" s="200" t="s">
        <v>453</v>
      </c>
      <c r="F6" s="132">
        <f>'EE ANS Fees Pricelist'!$H$75</f>
        <v>77.69965133392526</v>
      </c>
      <c r="G6" s="133" t="s">
        <v>473</v>
      </c>
      <c r="H6" s="134" t="s">
        <v>454</v>
      </c>
      <c r="I6" s="135">
        <f>'EE ANS Fees Pricelist'!$H$76</f>
        <v>132.8664037810122</v>
      </c>
      <c r="J6" s="133" t="s">
        <v>481</v>
      </c>
      <c r="K6" s="133"/>
      <c r="L6" s="116"/>
    </row>
    <row r="7" spans="1:12" ht="15" customHeight="1" x14ac:dyDescent="0.25">
      <c r="B7" s="309"/>
      <c r="C7" s="272" t="s">
        <v>455</v>
      </c>
      <c r="D7" s="273"/>
      <c r="E7" s="201" t="s">
        <v>453</v>
      </c>
      <c r="F7" s="136">
        <f>'EE ANS Fees Pricelist'!$H$77</f>
        <v>1895.7626930630568</v>
      </c>
      <c r="G7" s="137" t="s">
        <v>468</v>
      </c>
      <c r="H7" s="138" t="s">
        <v>454</v>
      </c>
      <c r="I7" s="139">
        <f>'EE ANS Fees Pricelist'!$H$78</f>
        <v>2888.7642371106213</v>
      </c>
      <c r="J7" s="137" t="s">
        <v>480</v>
      </c>
      <c r="K7" s="137"/>
      <c r="L7" s="116"/>
    </row>
    <row r="8" spans="1:12" ht="15" customHeight="1" x14ac:dyDescent="0.25">
      <c r="B8" s="309"/>
      <c r="C8" s="290" t="s">
        <v>456</v>
      </c>
      <c r="D8" s="291"/>
      <c r="E8" s="200" t="s">
        <v>453</v>
      </c>
      <c r="F8" s="132">
        <f>'EE ANS Fees Pricelist'!$H$79</f>
        <v>77.69965133392526</v>
      </c>
      <c r="G8" s="133" t="s">
        <v>474</v>
      </c>
      <c r="H8" s="134" t="s">
        <v>454</v>
      </c>
      <c r="I8" s="135">
        <f>'EE ANS Fees Pricelist'!$H$80</f>
        <v>132.8664037810122</v>
      </c>
      <c r="J8" s="291" t="s">
        <v>482</v>
      </c>
      <c r="K8" s="291"/>
      <c r="L8" s="116"/>
    </row>
    <row r="9" spans="1:12" ht="15" customHeight="1" x14ac:dyDescent="0.25">
      <c r="B9" s="310"/>
      <c r="C9" s="272" t="s">
        <v>457</v>
      </c>
      <c r="D9" s="273"/>
      <c r="E9" s="201" t="s">
        <v>453</v>
      </c>
      <c r="F9" s="136">
        <f>'EE ANS Fees Pricelist'!$H$81</f>
        <v>675.98696660514963</v>
      </c>
      <c r="G9" s="137" t="s">
        <v>468</v>
      </c>
      <c r="H9" s="138" t="s">
        <v>454</v>
      </c>
      <c r="I9" s="139">
        <f>'EE ANS Fees Pricelist'!$H$82</f>
        <v>1155.9377128948061</v>
      </c>
      <c r="J9" s="137" t="s">
        <v>480</v>
      </c>
      <c r="K9" s="137"/>
      <c r="L9" s="116"/>
    </row>
    <row r="10" spans="1:12" ht="15" customHeight="1" x14ac:dyDescent="0.25">
      <c r="B10" s="216" t="s">
        <v>585</v>
      </c>
      <c r="C10" s="186">
        <f>'EE ANS Fees Pricelist'!$H$83</f>
        <v>53.747996654313717</v>
      </c>
      <c r="D10" s="137" t="s">
        <v>469</v>
      </c>
      <c r="E10" s="201"/>
      <c r="F10" s="138"/>
      <c r="G10" s="137"/>
      <c r="H10" s="137"/>
      <c r="I10" s="137"/>
      <c r="J10" s="137"/>
      <c r="K10" s="137"/>
      <c r="L10" s="116"/>
    </row>
    <row r="11" spans="1:12" ht="15" customHeight="1" x14ac:dyDescent="0.25">
      <c r="B11" s="308" t="s">
        <v>586</v>
      </c>
      <c r="C11" s="143" t="s">
        <v>458</v>
      </c>
      <c r="D11" s="133"/>
      <c r="E11" s="200" t="s">
        <v>453</v>
      </c>
      <c r="F11" s="132">
        <f>'EE ANS Fees Pricelist'!$H$84</f>
        <v>2383.5601895910454</v>
      </c>
      <c r="G11" s="133" t="s">
        <v>475</v>
      </c>
      <c r="H11" s="134" t="s">
        <v>454</v>
      </c>
      <c r="I11" s="135">
        <f>'EE ANS Fees Pricelist'!$H$85</f>
        <v>3030.6117492744929</v>
      </c>
      <c r="J11" s="133" t="s">
        <v>483</v>
      </c>
      <c r="K11" s="133"/>
      <c r="L11" s="116"/>
    </row>
    <row r="12" spans="1:12" ht="15" customHeight="1" x14ac:dyDescent="0.25">
      <c r="B12" s="309"/>
      <c r="C12" s="141" t="s">
        <v>459</v>
      </c>
      <c r="D12" s="137"/>
      <c r="E12" s="201" t="s">
        <v>453</v>
      </c>
      <c r="F12" s="136">
        <f>'EE ANS Fees Pricelist'!$H$86</f>
        <v>2727.0722245352395</v>
      </c>
      <c r="G12" s="137" t="s">
        <v>476</v>
      </c>
      <c r="H12" s="138" t="s">
        <v>454</v>
      </c>
      <c r="I12" s="139">
        <f>'EE ANS Fees Pricelist'!$H$87</f>
        <v>3503.5340961553757</v>
      </c>
      <c r="J12" s="273" t="s">
        <v>484</v>
      </c>
      <c r="K12" s="273"/>
      <c r="L12" s="116"/>
    </row>
    <row r="13" spans="1:12" ht="15" customHeight="1" x14ac:dyDescent="0.25">
      <c r="B13" s="309"/>
      <c r="C13" s="143" t="s">
        <v>460</v>
      </c>
      <c r="D13" s="133"/>
      <c r="E13" s="200" t="s">
        <v>453</v>
      </c>
      <c r="F13" s="132">
        <f>'EE ANS Fees Pricelist'!$H$88</f>
        <v>877.70173687696513</v>
      </c>
      <c r="G13" s="133" t="s">
        <v>477</v>
      </c>
      <c r="H13" s="134" t="s">
        <v>454</v>
      </c>
      <c r="I13" s="135">
        <f>'EE ANS Fees Pricelist'!$H$89</f>
        <v>1252.9916414933646</v>
      </c>
      <c r="J13" s="133" t="s">
        <v>485</v>
      </c>
      <c r="K13" s="133"/>
      <c r="L13" s="116"/>
    </row>
    <row r="14" spans="1:12" ht="15" customHeight="1" x14ac:dyDescent="0.25">
      <c r="B14" s="309"/>
      <c r="C14" s="302" t="s">
        <v>461</v>
      </c>
      <c r="D14" s="303"/>
      <c r="E14" s="303"/>
      <c r="F14" s="303"/>
      <c r="G14" s="303"/>
      <c r="H14" s="303"/>
      <c r="I14" s="303"/>
      <c r="J14" s="303"/>
      <c r="K14" s="303"/>
      <c r="L14" s="116"/>
    </row>
    <row r="15" spans="1:12" x14ac:dyDescent="0.25">
      <c r="B15" s="277" t="s">
        <v>462</v>
      </c>
      <c r="C15" s="277"/>
      <c r="D15" s="277"/>
      <c r="E15" s="277"/>
      <c r="F15" s="277"/>
      <c r="G15" s="277"/>
      <c r="H15" s="277"/>
      <c r="I15" s="277"/>
      <c r="J15" s="277"/>
      <c r="K15" s="277"/>
      <c r="L15" s="130"/>
    </row>
    <row r="16" spans="1:12" ht="15" customHeight="1" x14ac:dyDescent="0.25">
      <c r="B16" s="311" t="s">
        <v>132</v>
      </c>
      <c r="C16" s="231" t="s">
        <v>486</v>
      </c>
      <c r="D16" s="232">
        <f>'EE ANS Fees Pricelist'!$H$92</f>
        <v>2597.9818987159292</v>
      </c>
      <c r="E16" s="154" t="s">
        <v>478</v>
      </c>
      <c r="F16" s="304" t="s">
        <v>454</v>
      </c>
      <c r="G16" s="304"/>
      <c r="H16" s="233">
        <f>'EE ANS Fees Pricelist'!$H$93</f>
        <v>3701.3169476576682</v>
      </c>
      <c r="I16" s="154" t="s">
        <v>478</v>
      </c>
      <c r="J16" s="154"/>
      <c r="K16" s="154"/>
      <c r="L16" s="116"/>
    </row>
    <row r="17" spans="2:12" ht="15" customHeight="1" x14ac:dyDescent="0.25">
      <c r="B17" s="312"/>
      <c r="C17" s="272" t="s">
        <v>479</v>
      </c>
      <c r="D17" s="273"/>
      <c r="E17" s="139">
        <f>'EE ANS Fees Pricelist'!$H$102</f>
        <v>640.8788971300711</v>
      </c>
      <c r="F17" s="137" t="s">
        <v>478</v>
      </c>
      <c r="G17" s="137"/>
      <c r="H17" s="137"/>
      <c r="I17" s="137"/>
      <c r="J17" s="137"/>
      <c r="K17" s="137"/>
      <c r="L17" s="116"/>
    </row>
    <row r="18" spans="2:12" x14ac:dyDescent="0.25">
      <c r="B18" s="215" t="s">
        <v>463</v>
      </c>
      <c r="C18" s="143" t="s">
        <v>27</v>
      </c>
      <c r="D18" s="133"/>
      <c r="E18" s="133"/>
      <c r="F18" s="133"/>
      <c r="G18" s="133"/>
      <c r="H18" s="133"/>
      <c r="I18" s="133"/>
      <c r="J18" s="133"/>
      <c r="K18" s="133"/>
      <c r="L18" s="116"/>
    </row>
    <row r="19" spans="2:12" ht="22.5" customHeight="1" x14ac:dyDescent="0.25">
      <c r="B19" s="216" t="s">
        <v>587</v>
      </c>
      <c r="C19" s="272" t="s">
        <v>634</v>
      </c>
      <c r="D19" s="273"/>
      <c r="E19" s="273"/>
      <c r="F19" s="273"/>
      <c r="G19" s="238">
        <f>'EE ANS Fees Pricelist'!$H$104</f>
        <v>0.26856499999999994</v>
      </c>
      <c r="H19" s="137" t="s">
        <v>633</v>
      </c>
      <c r="I19" s="137"/>
      <c r="J19" s="137"/>
      <c r="K19" s="137"/>
      <c r="L19" s="116"/>
    </row>
    <row r="20" spans="2:12" ht="24.75" customHeight="1" x14ac:dyDescent="0.25">
      <c r="B20" s="308" t="s">
        <v>464</v>
      </c>
      <c r="C20" s="290" t="s">
        <v>465</v>
      </c>
      <c r="D20" s="291"/>
      <c r="E20" s="133" t="s">
        <v>453</v>
      </c>
      <c r="F20" s="135">
        <f>'EE ANS Fees Pricelist'!$H$105</f>
        <v>2112.5023042537086</v>
      </c>
      <c r="G20" s="133" t="s">
        <v>480</v>
      </c>
      <c r="H20" s="134" t="s">
        <v>454</v>
      </c>
      <c r="I20" s="135">
        <f>'EE ANS Fees Pricelist'!$H$106</f>
        <v>2884.8368385129256</v>
      </c>
      <c r="J20" s="133" t="s">
        <v>480</v>
      </c>
      <c r="K20" s="133"/>
      <c r="L20" s="116"/>
    </row>
    <row r="21" spans="2:12" ht="22.5" customHeight="1" x14ac:dyDescent="0.25">
      <c r="B21" s="309"/>
      <c r="C21" s="272" t="s">
        <v>466</v>
      </c>
      <c r="D21" s="273"/>
      <c r="E21" s="137" t="s">
        <v>453</v>
      </c>
      <c r="F21" s="139">
        <f>'EE ANS Fees Pricelist'!$H$107</f>
        <v>3197.3750792811175</v>
      </c>
      <c r="G21" s="137" t="s">
        <v>480</v>
      </c>
      <c r="H21" s="138" t="s">
        <v>454</v>
      </c>
      <c r="I21" s="139">
        <f>'EE ANS Fees Pricelist'!$H$108</f>
        <v>4907.5444051408122</v>
      </c>
      <c r="J21" s="137" t="s">
        <v>480</v>
      </c>
      <c r="K21" s="137"/>
      <c r="L21" s="116"/>
    </row>
    <row r="22" spans="2:12" ht="21.75" customHeight="1" x14ac:dyDescent="0.25">
      <c r="B22" s="309"/>
      <c r="C22" s="290" t="s">
        <v>1</v>
      </c>
      <c r="D22" s="291"/>
      <c r="E22" s="133" t="s">
        <v>453</v>
      </c>
      <c r="F22" s="135">
        <f>'EE ANS Fees Pricelist'!$H$109</f>
        <v>2653.4775199436403</v>
      </c>
      <c r="G22" s="133" t="s">
        <v>480</v>
      </c>
      <c r="H22" s="134" t="s">
        <v>454</v>
      </c>
      <c r="I22" s="135">
        <f>'EE ANS Fees Pricelist'!$H$110</f>
        <v>4087.8130835679003</v>
      </c>
      <c r="J22" s="133" t="s">
        <v>480</v>
      </c>
      <c r="K22" s="133"/>
      <c r="L22" s="116"/>
    </row>
    <row r="23" spans="2:12" ht="15" customHeight="1" x14ac:dyDescent="0.25">
      <c r="B23" s="310"/>
      <c r="C23" s="272" t="s">
        <v>635</v>
      </c>
      <c r="D23" s="273"/>
      <c r="E23" s="238">
        <f>'EE ANS Fees Pricelist'!$H$111</f>
        <v>0.55889567721915312</v>
      </c>
      <c r="F23" s="137" t="s">
        <v>480</v>
      </c>
      <c r="G23" s="137"/>
      <c r="H23" s="137"/>
      <c r="I23" s="137"/>
      <c r="J23" s="137"/>
      <c r="K23" s="137"/>
      <c r="L23" s="116"/>
    </row>
    <row r="24" spans="2:12" ht="22.5" customHeight="1" x14ac:dyDescent="0.25">
      <c r="B24" s="208" t="s">
        <v>588</v>
      </c>
      <c r="C24" s="302" t="s">
        <v>467</v>
      </c>
      <c r="D24" s="303"/>
      <c r="E24" s="303"/>
      <c r="F24" s="303"/>
      <c r="G24" s="303"/>
      <c r="H24" s="303"/>
      <c r="I24" s="303"/>
      <c r="J24" s="303"/>
      <c r="K24" s="303"/>
      <c r="L24" s="116"/>
    </row>
    <row r="25" spans="2:12" ht="15" customHeight="1" x14ac:dyDescent="0.25">
      <c r="B25" s="301" t="s">
        <v>487</v>
      </c>
      <c r="C25" s="301"/>
      <c r="D25" s="301"/>
      <c r="E25" s="301"/>
      <c r="F25" s="301"/>
      <c r="G25" s="301"/>
      <c r="H25" s="301"/>
      <c r="I25" s="301"/>
      <c r="J25" s="301"/>
      <c r="K25" s="301"/>
      <c r="L25" s="116"/>
    </row>
    <row r="26" spans="2:12" ht="15" customHeight="1" x14ac:dyDescent="0.25">
      <c r="B26" s="126" t="s">
        <v>152</v>
      </c>
      <c r="C26" s="147">
        <f>'EE ANS Fees Pricelist'!$H$121</f>
        <v>349.36197825303913</v>
      </c>
      <c r="D26" s="154" t="s">
        <v>480</v>
      </c>
      <c r="E26" s="154"/>
      <c r="F26" s="154"/>
      <c r="G26" s="154"/>
      <c r="H26" s="154"/>
      <c r="I26" s="154"/>
      <c r="J26" s="154"/>
      <c r="K26" s="154"/>
      <c r="L26" s="116"/>
    </row>
    <row r="27" spans="2:12" ht="22.5" x14ac:dyDescent="0.25">
      <c r="B27" s="144" t="s">
        <v>589</v>
      </c>
      <c r="C27" s="141" t="s">
        <v>19</v>
      </c>
      <c r="D27" s="137"/>
      <c r="E27" s="137"/>
      <c r="F27" s="137"/>
      <c r="G27" s="137"/>
      <c r="H27" s="137"/>
      <c r="I27" s="137"/>
      <c r="J27" s="137"/>
      <c r="K27" s="137"/>
      <c r="L27" s="130"/>
    </row>
    <row r="28" spans="2:12" ht="27" customHeight="1" x14ac:dyDescent="0.25">
      <c r="B28" s="142" t="s">
        <v>590</v>
      </c>
      <c r="C28" s="150" t="s">
        <v>19</v>
      </c>
      <c r="D28" s="151"/>
      <c r="E28" s="151"/>
      <c r="F28" s="151"/>
      <c r="G28" s="151"/>
      <c r="H28" s="151"/>
      <c r="I28" s="151"/>
      <c r="J28" s="151"/>
      <c r="K28" s="151"/>
      <c r="L28" s="116"/>
    </row>
  </sheetData>
  <mergeCells count="26">
    <mergeCell ref="E3:F3"/>
    <mergeCell ref="G3:I3"/>
    <mergeCell ref="C20:D20"/>
    <mergeCell ref="C3:D3"/>
    <mergeCell ref="B4:K4"/>
    <mergeCell ref="B15:K15"/>
    <mergeCell ref="B20:B23"/>
    <mergeCell ref="B16:B17"/>
    <mergeCell ref="B11:B14"/>
    <mergeCell ref="B6:B9"/>
    <mergeCell ref="I5:K5"/>
    <mergeCell ref="B25:K25"/>
    <mergeCell ref="C19:F19"/>
    <mergeCell ref="C23:D23"/>
    <mergeCell ref="C24:K24"/>
    <mergeCell ref="C6:D6"/>
    <mergeCell ref="C7:D7"/>
    <mergeCell ref="C8:D8"/>
    <mergeCell ref="C9:D9"/>
    <mergeCell ref="C21:D21"/>
    <mergeCell ref="C22:D22"/>
    <mergeCell ref="F16:G16"/>
    <mergeCell ref="C17:D17"/>
    <mergeCell ref="J8:K8"/>
    <mergeCell ref="J12:K12"/>
    <mergeCell ref="C14:K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984F-250A-43FA-9C40-DEFBE503EFE3}">
  <sheetPr>
    <tabColor theme="9" tint="0.79998168889431442"/>
  </sheetPr>
  <dimension ref="A1:L29"/>
  <sheetViews>
    <sheetView workbookViewId="0">
      <selection activeCell="E27" sqref="E27"/>
    </sheetView>
  </sheetViews>
  <sheetFormatPr defaultRowHeight="15" x14ac:dyDescent="0.25"/>
  <cols>
    <col min="1" max="1" width="9.140625" style="91"/>
    <col min="2" max="2" width="37.28515625" style="91" customWidth="1"/>
    <col min="3" max="3" width="14.42578125" style="91" customWidth="1"/>
    <col min="4" max="4" width="14.5703125" style="91" customWidth="1"/>
    <col min="5" max="5" width="10.85546875" style="91" customWidth="1"/>
    <col min="6" max="6" width="11.7109375" style="91" customWidth="1"/>
    <col min="7" max="8" width="7.85546875" style="91" bestFit="1" customWidth="1"/>
    <col min="9" max="9" width="10.7109375" style="91" customWidth="1"/>
    <col min="10" max="10" width="13" style="91" customWidth="1"/>
    <col min="11" max="11" width="14" style="91" customWidth="1"/>
    <col min="12" max="16384" width="9.140625" style="91"/>
  </cols>
  <sheetData>
    <row r="1" spans="1:12" x14ac:dyDescent="0.25">
      <c r="A1" s="128" t="s">
        <v>632</v>
      </c>
      <c r="C1" s="127" t="str">
        <f>'EE ANS Fees Pricelist'!$H$5</f>
        <v>2020-21</v>
      </c>
    </row>
    <row r="3" spans="1:12" ht="39.75" customHeight="1" x14ac:dyDescent="0.25">
      <c r="B3" s="129" t="s">
        <v>12</v>
      </c>
      <c r="C3" s="305" t="s">
        <v>13</v>
      </c>
      <c r="D3" s="306"/>
      <c r="E3" s="305" t="s">
        <v>14</v>
      </c>
      <c r="F3" s="306"/>
      <c r="G3" s="305" t="s">
        <v>15</v>
      </c>
      <c r="H3" s="307"/>
      <c r="I3" s="306"/>
      <c r="J3" s="234" t="s">
        <v>16</v>
      </c>
      <c r="K3" s="235" t="s">
        <v>17</v>
      </c>
      <c r="L3" s="116"/>
    </row>
    <row r="4" spans="1:12" ht="15" customHeight="1" x14ac:dyDescent="0.25">
      <c r="B4" s="277" t="s">
        <v>488</v>
      </c>
      <c r="C4" s="277"/>
      <c r="D4" s="277"/>
      <c r="E4" s="277"/>
      <c r="F4" s="277"/>
      <c r="G4" s="277"/>
      <c r="H4" s="277"/>
      <c r="I4" s="277"/>
      <c r="J4" s="277"/>
      <c r="K4" s="277"/>
      <c r="L4" s="116"/>
    </row>
    <row r="5" spans="1:12" ht="15" customHeight="1" x14ac:dyDescent="0.25">
      <c r="B5" s="207" t="s">
        <v>158</v>
      </c>
      <c r="C5" s="155">
        <f>'EE ANS Fees Pricelist'!$H$124</f>
        <v>53.747996654313717</v>
      </c>
      <c r="D5" s="120" t="s">
        <v>498</v>
      </c>
      <c r="E5" s="120"/>
      <c r="F5" s="120"/>
      <c r="G5" s="120"/>
      <c r="H5" s="120"/>
      <c r="I5" s="120"/>
      <c r="J5" s="120"/>
      <c r="K5" s="120"/>
      <c r="L5" s="116"/>
    </row>
    <row r="6" spans="1:12" ht="15" customHeight="1" x14ac:dyDescent="0.25">
      <c r="B6" s="308" t="s">
        <v>591</v>
      </c>
      <c r="C6" s="290" t="s">
        <v>489</v>
      </c>
      <c r="D6" s="291"/>
      <c r="E6" s="291"/>
      <c r="F6" s="291"/>
      <c r="G6" s="291"/>
      <c r="H6" s="291"/>
      <c r="I6" s="291"/>
      <c r="J6" s="291"/>
      <c r="K6" s="291"/>
      <c r="L6" s="116"/>
    </row>
    <row r="7" spans="1:12" ht="15" customHeight="1" x14ac:dyDescent="0.25">
      <c r="B7" s="310"/>
      <c r="C7" s="272" t="s">
        <v>490</v>
      </c>
      <c r="D7" s="273"/>
      <c r="E7" s="273"/>
      <c r="F7" s="273"/>
      <c r="G7" s="273"/>
      <c r="H7" s="273"/>
      <c r="I7" s="273"/>
      <c r="J7" s="273"/>
      <c r="K7" s="273"/>
      <c r="L7" s="116"/>
    </row>
    <row r="8" spans="1:12" ht="22.5" customHeight="1" x14ac:dyDescent="0.25">
      <c r="B8" s="216" t="s">
        <v>491</v>
      </c>
      <c r="C8" s="272" t="s">
        <v>25</v>
      </c>
      <c r="D8" s="273"/>
      <c r="E8" s="273"/>
      <c r="F8" s="273"/>
      <c r="G8" s="273"/>
      <c r="H8" s="273"/>
      <c r="I8" s="273"/>
      <c r="J8" s="273"/>
      <c r="K8" s="273"/>
      <c r="L8" s="116"/>
    </row>
    <row r="9" spans="1:12" ht="22.5" x14ac:dyDescent="0.25">
      <c r="B9" s="215" t="s">
        <v>592</v>
      </c>
      <c r="C9" s="290" t="s">
        <v>492</v>
      </c>
      <c r="D9" s="291"/>
      <c r="E9" s="291"/>
      <c r="F9" s="291"/>
      <c r="G9" s="291"/>
      <c r="H9" s="291"/>
      <c r="I9" s="291"/>
      <c r="J9" s="291"/>
      <c r="K9" s="291"/>
      <c r="L9" s="116"/>
    </row>
    <row r="10" spans="1:12" ht="15" customHeight="1" x14ac:dyDescent="0.25">
      <c r="B10" s="313" t="s">
        <v>593</v>
      </c>
      <c r="C10" s="272" t="s">
        <v>493</v>
      </c>
      <c r="D10" s="273"/>
      <c r="E10" s="273"/>
      <c r="F10" s="273"/>
      <c r="G10" s="273"/>
      <c r="H10" s="273"/>
      <c r="I10" s="273"/>
      <c r="J10" s="273"/>
      <c r="K10" s="273"/>
      <c r="L10" s="116"/>
    </row>
    <row r="11" spans="1:12" ht="15" customHeight="1" x14ac:dyDescent="0.25">
      <c r="B11" s="312"/>
      <c r="C11" s="290" t="s">
        <v>490</v>
      </c>
      <c r="D11" s="291"/>
      <c r="E11" s="291"/>
      <c r="F11" s="291"/>
      <c r="G11" s="291"/>
      <c r="H11" s="291"/>
      <c r="I11" s="291"/>
      <c r="J11" s="291"/>
      <c r="K11" s="291"/>
      <c r="L11" s="116"/>
    </row>
    <row r="12" spans="1:12" ht="15" customHeight="1" x14ac:dyDescent="0.25">
      <c r="B12" s="314" t="s">
        <v>594</v>
      </c>
      <c r="C12" s="302" t="s">
        <v>493</v>
      </c>
      <c r="D12" s="303"/>
      <c r="E12" s="303"/>
      <c r="F12" s="303"/>
      <c r="G12" s="303"/>
      <c r="H12" s="303"/>
      <c r="I12" s="303"/>
      <c r="J12" s="303"/>
      <c r="K12" s="303"/>
      <c r="L12" s="116"/>
    </row>
    <row r="13" spans="1:12" ht="15" customHeight="1" x14ac:dyDescent="0.25">
      <c r="B13" s="315"/>
      <c r="C13" s="293" t="s">
        <v>490</v>
      </c>
      <c r="D13" s="294"/>
      <c r="E13" s="294"/>
      <c r="F13" s="294"/>
      <c r="G13" s="294"/>
      <c r="H13" s="294"/>
      <c r="I13" s="294"/>
      <c r="J13" s="294"/>
      <c r="K13" s="294"/>
      <c r="L13" s="130"/>
    </row>
    <row r="14" spans="1:12" ht="15" customHeight="1" x14ac:dyDescent="0.25">
      <c r="B14" s="277" t="s">
        <v>494</v>
      </c>
      <c r="C14" s="277"/>
      <c r="D14" s="277"/>
      <c r="E14" s="277"/>
      <c r="F14" s="277"/>
      <c r="G14" s="277"/>
      <c r="H14" s="277"/>
      <c r="I14" s="277"/>
      <c r="J14" s="277"/>
      <c r="K14" s="277"/>
      <c r="L14" s="116"/>
    </row>
    <row r="15" spans="1:12" x14ac:dyDescent="0.25">
      <c r="B15" s="205" t="s">
        <v>177</v>
      </c>
      <c r="C15" s="152">
        <f>'EE ANS Fees Pricelist'!$H$136</f>
        <v>80.621994981470564</v>
      </c>
      <c r="D15" s="153" t="s">
        <v>499</v>
      </c>
      <c r="E15" s="153"/>
      <c r="F15" s="153"/>
      <c r="G15" s="153"/>
      <c r="H15" s="153"/>
      <c r="I15" s="153"/>
      <c r="J15" s="153"/>
      <c r="K15" s="153"/>
      <c r="L15" s="116"/>
    </row>
    <row r="16" spans="1:12" x14ac:dyDescent="0.25">
      <c r="B16" s="277" t="s">
        <v>495</v>
      </c>
      <c r="C16" s="277"/>
      <c r="D16" s="277"/>
      <c r="E16" s="277"/>
      <c r="F16" s="277"/>
      <c r="G16" s="277"/>
      <c r="H16" s="277"/>
      <c r="I16" s="277"/>
      <c r="J16" s="277"/>
      <c r="K16" s="277"/>
      <c r="L16" s="116"/>
    </row>
    <row r="17" spans="2:12" ht="22.5" x14ac:dyDescent="0.25">
      <c r="B17" s="207" t="s">
        <v>595</v>
      </c>
      <c r="C17" s="295" t="s">
        <v>500</v>
      </c>
      <c r="D17" s="296"/>
      <c r="E17" s="296"/>
      <c r="F17" s="146" t="s">
        <v>453</v>
      </c>
      <c r="G17" s="145">
        <f>'EE ANS Fees Pricelist'!$H$137</f>
        <v>1983.9769999130149</v>
      </c>
      <c r="H17" s="209" t="s">
        <v>501</v>
      </c>
      <c r="I17" s="138" t="s">
        <v>454</v>
      </c>
      <c r="J17" s="139">
        <f>'EE ANS Fees Pricelist'!$H$138</f>
        <v>2866.6450390664054</v>
      </c>
      <c r="K17" s="137" t="s">
        <v>480</v>
      </c>
      <c r="L17" s="116"/>
    </row>
    <row r="18" spans="2:12" ht="22.5" x14ac:dyDescent="0.25">
      <c r="B18" s="215" t="s">
        <v>596</v>
      </c>
      <c r="C18" s="290" t="s">
        <v>502</v>
      </c>
      <c r="D18" s="291"/>
      <c r="E18" s="291"/>
      <c r="F18" s="134" t="s">
        <v>453</v>
      </c>
      <c r="G18" s="135">
        <f>'EE ANS Fees Pricelist'!$H$139</f>
        <v>690.77055649265094</v>
      </c>
      <c r="H18" s="200" t="s">
        <v>501</v>
      </c>
      <c r="I18" s="134" t="s">
        <v>454</v>
      </c>
      <c r="J18" s="135">
        <f>'EE ANS Fees Pricelist'!$H$140</f>
        <v>846.06740894039729</v>
      </c>
      <c r="K18" s="133" t="s">
        <v>480</v>
      </c>
      <c r="L18" s="116"/>
    </row>
    <row r="19" spans="2:12" x14ac:dyDescent="0.25">
      <c r="B19" s="216" t="s">
        <v>597</v>
      </c>
      <c r="C19" s="272" t="s">
        <v>496</v>
      </c>
      <c r="D19" s="273"/>
      <c r="E19" s="273"/>
      <c r="F19" s="273"/>
      <c r="G19" s="273"/>
      <c r="H19" s="138"/>
      <c r="I19" s="139"/>
      <c r="J19" s="137"/>
      <c r="K19" s="137"/>
      <c r="L19" s="116"/>
    </row>
    <row r="20" spans="2:12" x14ac:dyDescent="0.25">
      <c r="B20" s="215" t="s">
        <v>598</v>
      </c>
      <c r="C20" s="290" t="s">
        <v>10</v>
      </c>
      <c r="D20" s="291"/>
      <c r="E20" s="291"/>
      <c r="F20" s="291"/>
      <c r="G20" s="291"/>
      <c r="H20" s="134"/>
      <c r="I20" s="135"/>
      <c r="J20" s="133"/>
      <c r="K20" s="133"/>
      <c r="L20" s="116"/>
    </row>
    <row r="21" spans="2:12" x14ac:dyDescent="0.25">
      <c r="B21" s="313" t="s">
        <v>599</v>
      </c>
      <c r="C21" s="272" t="s">
        <v>10</v>
      </c>
      <c r="D21" s="273"/>
      <c r="E21" s="273"/>
      <c r="F21" s="273"/>
      <c r="G21" s="273"/>
      <c r="H21" s="137"/>
      <c r="I21" s="137"/>
      <c r="J21" s="137"/>
      <c r="K21" s="137"/>
      <c r="L21" s="116"/>
    </row>
    <row r="22" spans="2:12" x14ac:dyDescent="0.25">
      <c r="B22" s="311"/>
      <c r="C22" s="287" t="s">
        <v>497</v>
      </c>
      <c r="D22" s="288"/>
      <c r="E22" s="288"/>
      <c r="F22" s="288"/>
      <c r="G22" s="288"/>
      <c r="H22" s="288"/>
      <c r="I22" s="288"/>
      <c r="J22" s="288"/>
      <c r="K22" s="288"/>
      <c r="L22" s="116"/>
    </row>
    <row r="23" spans="2:12" ht="15" customHeight="1" x14ac:dyDescent="0.25">
      <c r="B23" s="308" t="s">
        <v>636</v>
      </c>
      <c r="C23" s="272" t="s">
        <v>503</v>
      </c>
      <c r="D23" s="273"/>
      <c r="E23" s="119" t="s">
        <v>19</v>
      </c>
      <c r="F23" s="119"/>
      <c r="G23" s="119"/>
      <c r="H23" s="119"/>
      <c r="I23" s="119"/>
      <c r="J23" s="119"/>
      <c r="K23" s="119"/>
      <c r="L23" s="116"/>
    </row>
    <row r="24" spans="2:12" ht="15" customHeight="1" x14ac:dyDescent="0.25">
      <c r="B24" s="309"/>
      <c r="C24" s="290" t="s">
        <v>504</v>
      </c>
      <c r="D24" s="291"/>
      <c r="E24" s="133" t="s">
        <v>10</v>
      </c>
      <c r="F24" s="133"/>
      <c r="G24" s="133"/>
      <c r="H24" s="133"/>
      <c r="I24" s="133"/>
      <c r="J24" s="133"/>
      <c r="K24" s="133"/>
      <c r="L24" s="116"/>
    </row>
    <row r="25" spans="2:12" x14ac:dyDescent="0.25">
      <c r="B25" s="309"/>
      <c r="C25" s="272" t="s">
        <v>505</v>
      </c>
      <c r="D25" s="273"/>
      <c r="E25" s="139">
        <f>'EE ANS Fees Pricelist'!$H$148</f>
        <v>2.4836844230674848</v>
      </c>
      <c r="F25" s="137" t="s">
        <v>514</v>
      </c>
      <c r="G25" s="137"/>
      <c r="H25" s="137"/>
      <c r="I25" s="137"/>
      <c r="J25" s="137"/>
      <c r="K25" s="137"/>
      <c r="L25" s="130"/>
    </row>
    <row r="26" spans="2:12" x14ac:dyDescent="0.25">
      <c r="B26" s="309"/>
      <c r="C26" s="290" t="s">
        <v>506</v>
      </c>
      <c r="D26" s="291"/>
      <c r="E26" s="135">
        <f>'EE ANS Fees Pricelist'!$H$149</f>
        <v>2.9250002503067489</v>
      </c>
      <c r="F26" s="133" t="s">
        <v>515</v>
      </c>
      <c r="G26" s="133"/>
      <c r="H26" s="151"/>
      <c r="I26" s="151"/>
      <c r="J26" s="151"/>
      <c r="K26" s="151"/>
      <c r="L26" s="116"/>
    </row>
    <row r="27" spans="2:12" ht="15" customHeight="1" x14ac:dyDescent="0.25">
      <c r="B27" s="309"/>
      <c r="C27" s="272" t="s">
        <v>507</v>
      </c>
      <c r="D27" s="273"/>
      <c r="E27" s="139">
        <f>'EE ANS Fees Pricelist'!$H$150</f>
        <v>184.84975266061355</v>
      </c>
      <c r="F27" s="137" t="s">
        <v>515</v>
      </c>
      <c r="G27" s="137"/>
      <c r="H27" s="137"/>
      <c r="I27" s="137"/>
      <c r="J27" s="137"/>
      <c r="K27" s="137"/>
      <c r="L27" s="116"/>
    </row>
    <row r="28" spans="2:12" ht="15" customHeight="1" x14ac:dyDescent="0.25">
      <c r="B28" s="309"/>
      <c r="C28" s="287" t="s">
        <v>508</v>
      </c>
      <c r="D28" s="288"/>
      <c r="E28" s="288" t="s">
        <v>467</v>
      </c>
      <c r="F28" s="288"/>
      <c r="G28" s="288"/>
      <c r="H28" s="288"/>
      <c r="I28" s="288"/>
      <c r="J28" s="288"/>
      <c r="K28" s="288"/>
      <c r="L28" s="116"/>
    </row>
    <row r="29" spans="2:12" ht="15" customHeight="1" x14ac:dyDescent="0.25">
      <c r="B29" s="206" t="s">
        <v>203</v>
      </c>
      <c r="C29" s="272" t="s">
        <v>509</v>
      </c>
      <c r="D29" s="273" t="s">
        <v>27</v>
      </c>
      <c r="E29" s="303" t="s">
        <v>27</v>
      </c>
      <c r="F29" s="303"/>
      <c r="G29" s="137"/>
      <c r="H29" s="137"/>
      <c r="I29" s="137"/>
      <c r="J29" s="137"/>
      <c r="K29" s="137"/>
      <c r="L29" s="116"/>
    </row>
  </sheetData>
  <mergeCells count="34">
    <mergeCell ref="B10:B11"/>
    <mergeCell ref="B12:B13"/>
    <mergeCell ref="C17:E17"/>
    <mergeCell ref="C22:K22"/>
    <mergeCell ref="C18:E18"/>
    <mergeCell ref="C3:D3"/>
    <mergeCell ref="E3:F3"/>
    <mergeCell ref="G3:I3"/>
    <mergeCell ref="C19:G19"/>
    <mergeCell ref="B4:K4"/>
    <mergeCell ref="B14:K14"/>
    <mergeCell ref="B16:K16"/>
    <mergeCell ref="C6:K6"/>
    <mergeCell ref="C8:K8"/>
    <mergeCell ref="C9:K9"/>
    <mergeCell ref="C10:K10"/>
    <mergeCell ref="C11:K11"/>
    <mergeCell ref="C7:K7"/>
    <mergeCell ref="C29:D29"/>
    <mergeCell ref="E29:F29"/>
    <mergeCell ref="C13:K13"/>
    <mergeCell ref="C12:K12"/>
    <mergeCell ref="B6:B7"/>
    <mergeCell ref="B23:B28"/>
    <mergeCell ref="C23:D23"/>
    <mergeCell ref="C24:D24"/>
    <mergeCell ref="C25:D25"/>
    <mergeCell ref="C26:D26"/>
    <mergeCell ref="C27:D27"/>
    <mergeCell ref="C28:D28"/>
    <mergeCell ref="E28:K28"/>
    <mergeCell ref="C20:G20"/>
    <mergeCell ref="B21:B22"/>
    <mergeCell ref="C21:G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54883-0326-4A95-929E-3F5D85202E32}">
  <sheetPr>
    <tabColor theme="9" tint="0.79998168889431442"/>
  </sheetPr>
  <dimension ref="A1:L15"/>
  <sheetViews>
    <sheetView workbookViewId="0">
      <selection activeCell="C13" sqref="C13:K13"/>
    </sheetView>
  </sheetViews>
  <sheetFormatPr defaultRowHeight="15" x14ac:dyDescent="0.25"/>
  <cols>
    <col min="1" max="1" width="9.140625" style="91"/>
    <col min="2" max="2" width="36.7109375" style="91" customWidth="1"/>
    <col min="3" max="3" width="14.42578125" style="91" customWidth="1"/>
    <col min="4" max="4" width="14.5703125" style="91" customWidth="1"/>
    <col min="5" max="5" width="10.85546875" style="91" customWidth="1"/>
    <col min="6" max="6" width="11.7109375" style="91" customWidth="1"/>
    <col min="7" max="7" width="8.7109375" style="91" customWidth="1"/>
    <col min="8" max="8" width="7.85546875" style="91" bestFit="1" customWidth="1"/>
    <col min="9" max="9" width="10.7109375" style="91" customWidth="1"/>
    <col min="10" max="10" width="13" style="91" customWidth="1"/>
    <col min="11" max="11" width="14" style="91" customWidth="1"/>
    <col min="12" max="16384" width="9.140625" style="91"/>
  </cols>
  <sheetData>
    <row r="1" spans="1:12" x14ac:dyDescent="0.25">
      <c r="A1" s="128" t="s">
        <v>448</v>
      </c>
      <c r="C1" s="127" t="str">
        <f>'EE ANS Fees Pricelist'!H5</f>
        <v>2020-21</v>
      </c>
    </row>
    <row r="3" spans="1:12" ht="39.75" customHeight="1" x14ac:dyDescent="0.25">
      <c r="B3" s="129" t="s">
        <v>12</v>
      </c>
      <c r="C3" s="320" t="s">
        <v>13</v>
      </c>
      <c r="D3" s="321"/>
      <c r="E3" s="320" t="s">
        <v>14</v>
      </c>
      <c r="F3" s="321"/>
      <c r="G3" s="320" t="s">
        <v>15</v>
      </c>
      <c r="H3" s="322"/>
      <c r="I3" s="321"/>
      <c r="J3" s="234" t="s">
        <v>16</v>
      </c>
      <c r="K3" s="235" t="s">
        <v>17</v>
      </c>
      <c r="L3" s="116"/>
    </row>
    <row r="4" spans="1:12" x14ac:dyDescent="0.25">
      <c r="B4" s="277" t="s">
        <v>510</v>
      </c>
      <c r="C4" s="277"/>
      <c r="D4" s="277"/>
      <c r="E4" s="277"/>
      <c r="F4" s="277"/>
      <c r="G4" s="277"/>
      <c r="H4" s="277"/>
      <c r="I4" s="277"/>
      <c r="J4" s="277"/>
      <c r="K4" s="277"/>
      <c r="L4" s="116"/>
    </row>
    <row r="5" spans="1:12" ht="27.75" customHeight="1" x14ac:dyDescent="0.25">
      <c r="B5" s="207" t="s">
        <v>600</v>
      </c>
      <c r="C5" s="316" t="s">
        <v>637</v>
      </c>
      <c r="D5" s="283"/>
      <c r="E5" s="283"/>
      <c r="F5" s="283"/>
      <c r="G5" s="283"/>
      <c r="H5" s="239">
        <f>'EE ANS Fees Pricelist'!$H$155</f>
        <v>0.55889567721915312</v>
      </c>
      <c r="I5" s="239"/>
      <c r="J5" s="120"/>
      <c r="K5" s="120"/>
      <c r="L5" s="116"/>
    </row>
    <row r="6" spans="1:12" ht="27.75" customHeight="1" x14ac:dyDescent="0.25">
      <c r="B6" s="215" t="s">
        <v>601</v>
      </c>
      <c r="C6" s="290" t="s">
        <v>27</v>
      </c>
      <c r="D6" s="291"/>
      <c r="E6" s="291"/>
      <c r="F6" s="291"/>
      <c r="G6" s="291"/>
      <c r="H6" s="200"/>
      <c r="I6" s="133"/>
      <c r="J6" s="133"/>
      <c r="K6" s="133"/>
      <c r="L6" s="116"/>
    </row>
    <row r="7" spans="1:12" ht="27.75" customHeight="1" x14ac:dyDescent="0.25">
      <c r="B7" s="216" t="s">
        <v>602</v>
      </c>
      <c r="C7" s="317" t="s">
        <v>638</v>
      </c>
      <c r="D7" s="275"/>
      <c r="E7" s="275"/>
      <c r="F7" s="275"/>
      <c r="G7" s="275"/>
      <c r="H7" s="238">
        <f>'EE ANS Fees Pricelist'!$H$158</f>
        <v>0.55889567721915312</v>
      </c>
      <c r="I7" s="238"/>
      <c r="J7" s="137"/>
      <c r="K7" s="137"/>
      <c r="L7" s="116"/>
    </row>
    <row r="8" spans="1:12" ht="27.75" customHeight="1" x14ac:dyDescent="0.25">
      <c r="B8" s="215" t="s">
        <v>603</v>
      </c>
      <c r="C8" s="290" t="s">
        <v>467</v>
      </c>
      <c r="D8" s="291"/>
      <c r="E8" s="291"/>
      <c r="F8" s="291"/>
      <c r="G8" s="291"/>
      <c r="H8" s="291"/>
      <c r="I8" s="291"/>
      <c r="J8" s="291"/>
      <c r="K8" s="291"/>
      <c r="L8" s="116"/>
    </row>
    <row r="9" spans="1:12" ht="33.75" x14ac:dyDescent="0.25">
      <c r="B9" s="208" t="s">
        <v>604</v>
      </c>
      <c r="C9" s="302" t="s">
        <v>467</v>
      </c>
      <c r="D9" s="303"/>
      <c r="E9" s="303"/>
      <c r="F9" s="303"/>
      <c r="G9" s="303"/>
      <c r="H9" s="303"/>
      <c r="I9" s="303"/>
      <c r="J9" s="303"/>
      <c r="K9" s="303"/>
      <c r="L9" s="116"/>
    </row>
    <row r="10" spans="1:12" x14ac:dyDescent="0.25">
      <c r="B10" s="277" t="s">
        <v>511</v>
      </c>
      <c r="C10" s="277"/>
      <c r="D10" s="277"/>
      <c r="E10" s="277"/>
      <c r="F10" s="277"/>
      <c r="G10" s="277"/>
      <c r="H10" s="277"/>
      <c r="I10" s="277"/>
      <c r="J10" s="277"/>
      <c r="K10" s="277"/>
      <c r="L10" s="130"/>
    </row>
    <row r="11" spans="1:12" ht="27.75" customHeight="1" x14ac:dyDescent="0.25">
      <c r="B11" s="205" t="s">
        <v>214</v>
      </c>
      <c r="C11" s="293" t="s">
        <v>217</v>
      </c>
      <c r="D11" s="294"/>
      <c r="E11" s="294"/>
      <c r="F11" s="294"/>
      <c r="G11" s="294"/>
      <c r="H11" s="294"/>
      <c r="I11" s="294"/>
      <c r="J11" s="294"/>
      <c r="K11" s="294"/>
      <c r="L11" s="116"/>
    </row>
    <row r="12" spans="1:12" x14ac:dyDescent="0.25">
      <c r="B12" s="277" t="s">
        <v>512</v>
      </c>
      <c r="C12" s="277"/>
      <c r="D12" s="277"/>
      <c r="E12" s="277"/>
      <c r="F12" s="277"/>
      <c r="G12" s="277"/>
      <c r="H12" s="277"/>
      <c r="I12" s="277"/>
      <c r="J12" s="277"/>
      <c r="K12" s="277"/>
      <c r="L12" s="116"/>
    </row>
    <row r="13" spans="1:12" ht="27.75" customHeight="1" x14ac:dyDescent="0.25">
      <c r="B13" s="206" t="s">
        <v>605</v>
      </c>
      <c r="C13" s="318" t="s">
        <v>467</v>
      </c>
      <c r="D13" s="319"/>
      <c r="E13" s="319"/>
      <c r="F13" s="319"/>
      <c r="G13" s="319"/>
      <c r="H13" s="319"/>
      <c r="I13" s="319"/>
      <c r="J13" s="319"/>
      <c r="K13" s="319"/>
      <c r="L13" s="116"/>
    </row>
    <row r="14" spans="1:12" x14ac:dyDescent="0.25">
      <c r="B14" s="277" t="s">
        <v>513</v>
      </c>
      <c r="C14" s="277"/>
      <c r="D14" s="277"/>
      <c r="E14" s="277"/>
      <c r="F14" s="277"/>
      <c r="G14" s="277"/>
      <c r="H14" s="277"/>
      <c r="I14" s="277"/>
      <c r="J14" s="277"/>
      <c r="K14" s="277"/>
      <c r="L14" s="116"/>
    </row>
    <row r="15" spans="1:12" ht="27.75" customHeight="1" x14ac:dyDescent="0.25">
      <c r="B15" s="205" t="s">
        <v>223</v>
      </c>
      <c r="C15" s="293" t="s">
        <v>10</v>
      </c>
      <c r="D15" s="294"/>
      <c r="E15" s="294"/>
      <c r="F15" s="294"/>
      <c r="G15" s="294"/>
      <c r="H15" s="294"/>
      <c r="I15" s="294"/>
      <c r="J15" s="294"/>
      <c r="K15" s="294"/>
      <c r="L15" s="116"/>
    </row>
  </sheetData>
  <mergeCells count="15">
    <mergeCell ref="C3:D3"/>
    <mergeCell ref="E3:F3"/>
    <mergeCell ref="G3:I3"/>
    <mergeCell ref="B4:K4"/>
    <mergeCell ref="B10:K10"/>
    <mergeCell ref="C11:K11"/>
    <mergeCell ref="B12:K12"/>
    <mergeCell ref="C13:K13"/>
    <mergeCell ref="C8:K8"/>
    <mergeCell ref="C9:K9"/>
    <mergeCell ref="C6:G6"/>
    <mergeCell ref="C5:G5"/>
    <mergeCell ref="C7:G7"/>
    <mergeCell ref="B14:K14"/>
    <mergeCell ref="C15:K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5456C-AAB3-4C88-AAAC-211C38340E3C}">
  <sheetPr>
    <tabColor theme="9" tint="0.79998168889431442"/>
  </sheetPr>
  <dimension ref="A1:P22"/>
  <sheetViews>
    <sheetView workbookViewId="0">
      <selection activeCell="F24" sqref="F24"/>
    </sheetView>
  </sheetViews>
  <sheetFormatPr defaultRowHeight="15" x14ac:dyDescent="0.25"/>
  <cols>
    <col min="1" max="1" width="9.140625" style="91"/>
    <col min="2" max="2" width="28" style="91" customWidth="1"/>
    <col min="3" max="3" width="8.28515625" style="91" customWidth="1"/>
    <col min="4" max="4" width="8" style="91" bestFit="1" customWidth="1"/>
    <col min="5" max="5" width="6.7109375" style="91" bestFit="1" customWidth="1"/>
    <col min="6" max="6" width="7.85546875" style="91" bestFit="1" customWidth="1"/>
    <col min="7" max="7" width="8.28515625" style="91" bestFit="1" customWidth="1"/>
    <col min="8" max="8" width="8.140625" style="91" customWidth="1"/>
    <col min="9" max="10" width="8" style="91" bestFit="1" customWidth="1"/>
    <col min="11" max="11" width="8.42578125" style="91" customWidth="1"/>
    <col min="12" max="12" width="7.140625" style="91" bestFit="1" customWidth="1"/>
    <col min="13" max="13" width="7.28515625" style="91" customWidth="1"/>
    <col min="14" max="14" width="6.5703125" style="91" bestFit="1" customWidth="1"/>
    <col min="15" max="15" width="12.42578125" style="91" bestFit="1" customWidth="1"/>
    <col min="16" max="16" width="11.7109375" style="91" bestFit="1" customWidth="1"/>
    <col min="17" max="16384" width="9.140625" style="91"/>
  </cols>
  <sheetData>
    <row r="1" spans="1:16" x14ac:dyDescent="0.25">
      <c r="A1" s="128" t="s">
        <v>632</v>
      </c>
      <c r="C1" s="127" t="str">
        <f>'EE ANS Fees Pricelist'!$H$5</f>
        <v>2020-21</v>
      </c>
    </row>
    <row r="3" spans="1:16" ht="33.75" x14ac:dyDescent="0.25">
      <c r="B3" s="212" t="s">
        <v>12</v>
      </c>
      <c r="C3" s="298" t="s">
        <v>13</v>
      </c>
      <c r="D3" s="299"/>
      <c r="E3" s="299"/>
      <c r="F3" s="300"/>
      <c r="G3" s="298" t="s">
        <v>14</v>
      </c>
      <c r="H3" s="299"/>
      <c r="I3" s="299"/>
      <c r="J3" s="299"/>
      <c r="K3" s="298" t="s">
        <v>15</v>
      </c>
      <c r="L3" s="299"/>
      <c r="M3" s="299"/>
      <c r="N3" s="300"/>
      <c r="O3" s="162" t="s">
        <v>16</v>
      </c>
      <c r="P3" s="211" t="s">
        <v>17</v>
      </c>
    </row>
    <row r="4" spans="1:16" x14ac:dyDescent="0.25">
      <c r="B4" s="277" t="s">
        <v>516</v>
      </c>
      <c r="C4" s="277"/>
      <c r="D4" s="277"/>
      <c r="E4" s="277"/>
      <c r="F4" s="277"/>
      <c r="G4" s="277"/>
      <c r="H4" s="277"/>
      <c r="I4" s="277"/>
      <c r="J4" s="277"/>
      <c r="K4" s="277"/>
      <c r="L4" s="277"/>
      <c r="M4" s="277"/>
      <c r="N4" s="277"/>
      <c r="O4" s="277"/>
      <c r="P4" s="277"/>
    </row>
    <row r="5" spans="1:16" ht="15" customHeight="1" x14ac:dyDescent="0.25">
      <c r="B5" s="296" t="s">
        <v>609</v>
      </c>
      <c r="C5" s="309" t="s">
        <v>26</v>
      </c>
      <c r="D5" s="324" t="s">
        <v>530</v>
      </c>
      <c r="E5" s="324" t="s">
        <v>531</v>
      </c>
      <c r="F5" s="324" t="s">
        <v>532</v>
      </c>
      <c r="G5" s="328" t="s">
        <v>26</v>
      </c>
      <c r="H5" s="324" t="s">
        <v>533</v>
      </c>
      <c r="I5" s="324" t="s">
        <v>534</v>
      </c>
      <c r="J5" s="324" t="s">
        <v>535</v>
      </c>
      <c r="K5" s="330" t="s">
        <v>26</v>
      </c>
      <c r="L5" s="324" t="s">
        <v>517</v>
      </c>
      <c r="M5" s="324" t="s">
        <v>518</v>
      </c>
      <c r="N5" s="324" t="s">
        <v>519</v>
      </c>
      <c r="O5" s="326" t="s">
        <v>27</v>
      </c>
      <c r="P5" s="318" t="s">
        <v>27</v>
      </c>
    </row>
    <row r="6" spans="1:16" x14ac:dyDescent="0.25">
      <c r="B6" s="296"/>
      <c r="C6" s="310"/>
      <c r="D6" s="325"/>
      <c r="E6" s="325"/>
      <c r="F6" s="325"/>
      <c r="G6" s="329"/>
      <c r="H6" s="325"/>
      <c r="I6" s="325"/>
      <c r="J6" s="325"/>
      <c r="K6" s="331"/>
      <c r="L6" s="325"/>
      <c r="M6" s="325"/>
      <c r="N6" s="325"/>
      <c r="O6" s="326"/>
      <c r="P6" s="318"/>
    </row>
    <row r="7" spans="1:16" ht="24" customHeight="1" x14ac:dyDescent="0.25">
      <c r="B7" s="296"/>
      <c r="C7" s="157" t="s">
        <v>4</v>
      </c>
      <c r="D7" s="158">
        <f>'EE ANS Fees Pricelist'!$H$187</f>
        <v>91.134022490626378</v>
      </c>
      <c r="E7" s="158">
        <f>'EE ANS Fees Pricelist'!$H$190</f>
        <v>218.72165397750331</v>
      </c>
      <c r="F7" s="158">
        <f>'EE ANS Fees Pricelist'!$H$193</f>
        <v>455.67011245313194</v>
      </c>
      <c r="G7" s="157" t="s">
        <v>520</v>
      </c>
      <c r="H7" s="158">
        <f>'EE ANS Fees Pricelist'!$H$196</f>
        <v>109.36082698875165</v>
      </c>
      <c r="I7" s="158">
        <f>'EE ANS Fees Pricelist'!$H$199</f>
        <v>218.72165397750331</v>
      </c>
      <c r="J7" s="160">
        <f>'EE ANS Fees Pricelist'!$H$202</f>
        <v>364.53608996250551</v>
      </c>
      <c r="K7" s="157" t="s">
        <v>4</v>
      </c>
      <c r="L7" s="158">
        <f>'EE ANS Fees Pricelist'!$H$205</f>
        <v>91.134022490626378</v>
      </c>
      <c r="M7" s="158">
        <f>'EE ANS Fees Pricelist'!$H$208</f>
        <v>218.72165397750331</v>
      </c>
      <c r="N7" s="158">
        <f>'EE ANS Fees Pricelist'!$H$211</f>
        <v>455.67011245313194</v>
      </c>
      <c r="O7" s="326"/>
      <c r="P7" s="318"/>
    </row>
    <row r="8" spans="1:16" ht="24" customHeight="1" x14ac:dyDescent="0.25">
      <c r="B8" s="296"/>
      <c r="C8" s="148" t="s">
        <v>521</v>
      </c>
      <c r="D8" s="159">
        <f>'EE ANS Fees Pricelist'!$H$188</f>
        <v>91.134022490626378</v>
      </c>
      <c r="E8" s="159">
        <f>'EE ANS Fees Pricelist'!$H$191</f>
        <v>127.58763148687692</v>
      </c>
      <c r="F8" s="159">
        <f>'EE ANS Fees Pricelist'!$H$194</f>
        <v>255.17526297375383</v>
      </c>
      <c r="G8" s="148" t="s">
        <v>522</v>
      </c>
      <c r="H8" s="159">
        <f>'EE ANS Fees Pricelist'!$H$197</f>
        <v>91.134022490626378</v>
      </c>
      <c r="I8" s="159">
        <f>'EE ANS Fees Pricelist'!$H$200</f>
        <v>182.26804498125276</v>
      </c>
      <c r="J8" s="161">
        <f>'EE ANS Fees Pricelist'!$H$203</f>
        <v>337.19588321531762</v>
      </c>
      <c r="K8" s="148" t="s">
        <v>521</v>
      </c>
      <c r="L8" s="159">
        <f>'EE ANS Fees Pricelist'!$H$206</f>
        <v>91.134022490626378</v>
      </c>
      <c r="M8" s="159">
        <f>'EE ANS Fees Pricelist'!$H$209</f>
        <v>218.72165397750331</v>
      </c>
      <c r="N8" s="159">
        <f>'EE ANS Fees Pricelist'!$H$212</f>
        <v>455.67011245313194</v>
      </c>
      <c r="O8" s="326"/>
      <c r="P8" s="318"/>
    </row>
    <row r="9" spans="1:16" ht="24" customHeight="1" x14ac:dyDescent="0.25">
      <c r="B9" s="296"/>
      <c r="C9" s="157" t="s">
        <v>5</v>
      </c>
      <c r="D9" s="158">
        <f>'EE ANS Fees Pricelist'!$H$189</f>
        <v>18.226804498125272</v>
      </c>
      <c r="E9" s="158">
        <f>'EE ANS Fees Pricelist'!$H$192</f>
        <v>72.907217992501089</v>
      </c>
      <c r="F9" s="158">
        <f>'EE ANS Fees Pricelist'!$H$195</f>
        <v>122.11959013743936</v>
      </c>
      <c r="G9" s="157" t="s">
        <v>5</v>
      </c>
      <c r="H9" s="158">
        <f>'EE ANS Fees Pricelist'!$H$198</f>
        <v>72.907217992501089</v>
      </c>
      <c r="I9" s="158">
        <f>'EE ANS Fees Pricelist'!$H$201</f>
        <v>127.58763148687692</v>
      </c>
      <c r="J9" s="160">
        <f>'EE ANS Fees Pricelist'!$H$204</f>
        <v>273.40206747187915</v>
      </c>
      <c r="K9" s="157" t="s">
        <v>5</v>
      </c>
      <c r="L9" s="158">
        <f>'EE ANS Fees Pricelist'!$H$207</f>
        <v>91.134022490626378</v>
      </c>
      <c r="M9" s="158">
        <f>'EE ANS Fees Pricelist'!$H$210</f>
        <v>218.72165397750331</v>
      </c>
      <c r="N9" s="158">
        <f>'EE ANS Fees Pricelist'!$H$213</f>
        <v>455.67011245313194</v>
      </c>
      <c r="O9" s="327"/>
      <c r="P9" s="295"/>
    </row>
    <row r="10" spans="1:16" ht="30" customHeight="1" x14ac:dyDescent="0.25">
      <c r="B10" s="215" t="s">
        <v>523</v>
      </c>
      <c r="C10" s="290" t="s">
        <v>28</v>
      </c>
      <c r="D10" s="291"/>
      <c r="E10" s="291"/>
      <c r="F10" s="291"/>
      <c r="G10" s="133" t="s">
        <v>536</v>
      </c>
      <c r="H10" s="135">
        <f>'EE ANS Fees Pricelist'!$H$216</f>
        <v>45.567011245313189</v>
      </c>
      <c r="I10" s="323" t="s">
        <v>29</v>
      </c>
      <c r="J10" s="323"/>
      <c r="K10" s="135">
        <f>'EE ANS Fees Pricelist'!$H$217</f>
        <v>76.552578892126164</v>
      </c>
      <c r="L10" s="323" t="s">
        <v>30</v>
      </c>
      <c r="M10" s="323"/>
      <c r="N10" s="135">
        <f>'EE ANS Fees Pricelist'!$H$218</f>
        <v>218.72165397750331</v>
      </c>
      <c r="O10" s="133"/>
      <c r="P10" s="133"/>
    </row>
    <row r="11" spans="1:16" ht="33.75" x14ac:dyDescent="0.25">
      <c r="B11" s="216" t="s">
        <v>524</v>
      </c>
      <c r="C11" s="272" t="s">
        <v>27</v>
      </c>
      <c r="D11" s="273"/>
      <c r="E11" s="273"/>
      <c r="F11" s="273"/>
      <c r="G11" s="273"/>
      <c r="H11" s="273"/>
      <c r="I11" s="273"/>
      <c r="J11" s="273"/>
      <c r="K11" s="273"/>
      <c r="L11" s="273"/>
      <c r="M11" s="273"/>
      <c r="N11" s="273"/>
      <c r="O11" s="273"/>
      <c r="P11" s="273"/>
    </row>
    <row r="12" spans="1:16" ht="27" customHeight="1" x14ac:dyDescent="0.25">
      <c r="B12" s="215" t="s">
        <v>265</v>
      </c>
      <c r="C12" s="290" t="s">
        <v>525</v>
      </c>
      <c r="D12" s="291"/>
      <c r="E12" s="291"/>
      <c r="F12" s="291"/>
      <c r="G12" s="291"/>
      <c r="H12" s="291"/>
      <c r="I12" s="291"/>
      <c r="J12" s="291"/>
      <c r="K12" s="291"/>
      <c r="L12" s="291"/>
      <c r="M12" s="291"/>
      <c r="N12" s="291"/>
      <c r="O12" s="291"/>
      <c r="P12" s="291"/>
    </row>
    <row r="13" spans="1:16" ht="24" customHeight="1" x14ac:dyDescent="0.25">
      <c r="B13" s="313" t="s">
        <v>526</v>
      </c>
      <c r="C13" s="272" t="s">
        <v>610</v>
      </c>
      <c r="D13" s="273"/>
      <c r="E13" s="273"/>
      <c r="F13" s="273"/>
      <c r="G13" s="273" t="s">
        <v>611</v>
      </c>
      <c r="H13" s="273"/>
      <c r="I13" s="137"/>
      <c r="J13" s="137"/>
      <c r="K13" s="137"/>
      <c r="L13" s="137"/>
      <c r="M13" s="137"/>
      <c r="N13" s="137"/>
      <c r="O13" s="137"/>
      <c r="P13" s="137"/>
    </row>
    <row r="14" spans="1:16" ht="24" customHeight="1" x14ac:dyDescent="0.25">
      <c r="B14" s="312"/>
      <c r="C14" s="290" t="s">
        <v>537</v>
      </c>
      <c r="D14" s="291"/>
      <c r="E14" s="291"/>
      <c r="F14" s="291"/>
      <c r="G14" s="135">
        <f>'EE ANS Fees Pricelist'!$H$222</f>
        <v>2418.6598494441168</v>
      </c>
      <c r="H14" s="133" t="s">
        <v>480</v>
      </c>
      <c r="I14" s="133"/>
      <c r="J14" s="133"/>
      <c r="K14" s="133"/>
      <c r="L14" s="133"/>
      <c r="M14" s="133"/>
      <c r="N14" s="133"/>
      <c r="O14" s="133"/>
      <c r="P14" s="133"/>
    </row>
    <row r="15" spans="1:16" ht="16.5" customHeight="1" x14ac:dyDescent="0.25">
      <c r="B15" s="215" t="s">
        <v>606</v>
      </c>
      <c r="C15" s="290" t="s">
        <v>538</v>
      </c>
      <c r="D15" s="291"/>
      <c r="E15" s="291"/>
      <c r="F15" s="133"/>
      <c r="G15" s="133" t="s">
        <v>536</v>
      </c>
      <c r="H15" s="135">
        <f>'EE ANS Fees Pricelist'!$H$223</f>
        <v>364.53608996250551</v>
      </c>
      <c r="I15" s="323" t="s">
        <v>29</v>
      </c>
      <c r="J15" s="323"/>
      <c r="K15" s="135">
        <f>'EE ANS Fees Pricelist'!$H$224</f>
        <v>637.93815743438461</v>
      </c>
      <c r="L15" s="323" t="s">
        <v>30</v>
      </c>
      <c r="M15" s="323"/>
      <c r="N15" s="135">
        <f>'EE ANS Fees Pricelist'!$H$225</f>
        <v>820.20620241563734</v>
      </c>
      <c r="O15" s="133"/>
      <c r="P15" s="133"/>
    </row>
    <row r="16" spans="1:16" ht="31.5" customHeight="1" x14ac:dyDescent="0.25">
      <c r="B16" s="216" t="s">
        <v>607</v>
      </c>
      <c r="C16" s="272" t="s">
        <v>467</v>
      </c>
      <c r="D16" s="273"/>
      <c r="E16" s="273"/>
      <c r="F16" s="273"/>
      <c r="G16" s="273"/>
      <c r="H16" s="273"/>
      <c r="I16" s="273"/>
      <c r="J16" s="273"/>
      <c r="K16" s="273"/>
      <c r="L16" s="273"/>
      <c r="M16" s="273"/>
      <c r="N16" s="273"/>
      <c r="O16" s="273"/>
      <c r="P16" s="273"/>
    </row>
    <row r="17" spans="2:16" ht="24" customHeight="1" x14ac:dyDescent="0.25">
      <c r="B17" s="204" t="s">
        <v>608</v>
      </c>
      <c r="C17" s="163">
        <f>'EE ANS Fees Pricelist'!$H$232</f>
        <v>54.579478354846636</v>
      </c>
      <c r="D17" s="288" t="s">
        <v>539</v>
      </c>
      <c r="E17" s="288"/>
      <c r="F17" s="151"/>
      <c r="G17" s="151"/>
      <c r="H17" s="151"/>
      <c r="I17" s="151"/>
      <c r="J17" s="151"/>
      <c r="K17" s="151"/>
      <c r="L17" s="151"/>
      <c r="M17" s="151"/>
      <c r="N17" s="151"/>
      <c r="O17" s="151"/>
      <c r="P17" s="151"/>
    </row>
    <row r="18" spans="2:16" x14ac:dyDescent="0.25">
      <c r="B18" s="277" t="s">
        <v>527</v>
      </c>
      <c r="C18" s="277"/>
      <c r="D18" s="277"/>
      <c r="E18" s="277"/>
      <c r="F18" s="277"/>
      <c r="G18" s="277"/>
      <c r="H18" s="277"/>
      <c r="I18" s="277"/>
      <c r="J18" s="277"/>
      <c r="K18" s="277"/>
      <c r="L18" s="277"/>
      <c r="M18" s="277"/>
      <c r="N18" s="277"/>
      <c r="O18" s="277"/>
      <c r="P18" s="277"/>
    </row>
    <row r="19" spans="2:16" ht="15" customHeight="1" x14ac:dyDescent="0.25">
      <c r="B19" s="311" t="s">
        <v>528</v>
      </c>
      <c r="C19" s="295" t="s">
        <v>280</v>
      </c>
      <c r="D19" s="296"/>
      <c r="E19" s="296"/>
      <c r="F19" s="296"/>
      <c r="G19" s="296"/>
      <c r="H19" s="296"/>
      <c r="I19" s="296"/>
      <c r="J19" s="296"/>
      <c r="K19" s="145">
        <f>'EE ANS Fees Pricelist'!$H$233</f>
        <v>240.22085263922881</v>
      </c>
      <c r="L19" s="296" t="s">
        <v>540</v>
      </c>
      <c r="M19" s="296"/>
      <c r="N19" s="296"/>
      <c r="O19" s="296"/>
      <c r="P19" s="296"/>
    </row>
    <row r="20" spans="2:16" ht="15" customHeight="1" x14ac:dyDescent="0.25">
      <c r="B20" s="311"/>
      <c r="C20" s="290" t="s">
        <v>282</v>
      </c>
      <c r="D20" s="291"/>
      <c r="E20" s="291"/>
      <c r="F20" s="291"/>
      <c r="G20" s="291"/>
      <c r="H20" s="291"/>
      <c r="I20" s="291"/>
      <c r="J20" s="291"/>
      <c r="K20" s="135">
        <f>'EE ANS Fees Pricelist'!$H$234</f>
        <v>2327.4364747196628</v>
      </c>
      <c r="L20" s="291" t="s">
        <v>541</v>
      </c>
      <c r="M20" s="291"/>
      <c r="N20" s="291"/>
      <c r="O20" s="291"/>
      <c r="P20" s="291"/>
    </row>
    <row r="21" spans="2:16" ht="15" customHeight="1" x14ac:dyDescent="0.25">
      <c r="B21" s="311"/>
      <c r="C21" s="272" t="s">
        <v>284</v>
      </c>
      <c r="D21" s="273"/>
      <c r="E21" s="273"/>
      <c r="F21" s="273"/>
      <c r="G21" s="273"/>
      <c r="H21" s="273"/>
      <c r="I21" s="273"/>
      <c r="J21" s="273"/>
      <c r="K21" s="273" t="s">
        <v>27</v>
      </c>
      <c r="L21" s="273"/>
      <c r="M21" s="273"/>
      <c r="N21" s="273"/>
      <c r="O21" s="273"/>
      <c r="P21" s="273"/>
    </row>
    <row r="22" spans="2:16" ht="27.75" customHeight="1" x14ac:dyDescent="0.25">
      <c r="B22" s="311"/>
      <c r="C22" s="287" t="s">
        <v>529</v>
      </c>
      <c r="D22" s="288"/>
      <c r="E22" s="288"/>
      <c r="F22" s="288"/>
      <c r="G22" s="288"/>
      <c r="H22" s="288"/>
      <c r="I22" s="288"/>
      <c r="J22" s="288"/>
      <c r="K22" s="288" t="s">
        <v>612</v>
      </c>
      <c r="L22" s="288"/>
      <c r="M22" s="288"/>
      <c r="N22" s="236">
        <f>'EE ANS Fees Pricelist'!$H$236</f>
        <v>0.55889999999999995</v>
      </c>
      <c r="O22" s="151" t="s">
        <v>565</v>
      </c>
      <c r="P22" s="151"/>
    </row>
  </sheetData>
  <mergeCells count="43">
    <mergeCell ref="C3:F3"/>
    <mergeCell ref="G3:J3"/>
    <mergeCell ref="K3:N3"/>
    <mergeCell ref="B4:P4"/>
    <mergeCell ref="B5:B9"/>
    <mergeCell ref="C5:C6"/>
    <mergeCell ref="D5:D6"/>
    <mergeCell ref="E5:E6"/>
    <mergeCell ref="H5:H6"/>
    <mergeCell ref="B13:B14"/>
    <mergeCell ref="P5:P9"/>
    <mergeCell ref="I5:I6"/>
    <mergeCell ref="L5:L6"/>
    <mergeCell ref="M5:M6"/>
    <mergeCell ref="N5:N6"/>
    <mergeCell ref="O5:O9"/>
    <mergeCell ref="F5:F6"/>
    <mergeCell ref="J5:J6"/>
    <mergeCell ref="G5:G6"/>
    <mergeCell ref="K5:K6"/>
    <mergeCell ref="B18:P18"/>
    <mergeCell ref="B19:B22"/>
    <mergeCell ref="C19:J19"/>
    <mergeCell ref="C20:J20"/>
    <mergeCell ref="C21:J21"/>
    <mergeCell ref="L19:P19"/>
    <mergeCell ref="L20:P20"/>
    <mergeCell ref="K21:P21"/>
    <mergeCell ref="C22:J22"/>
    <mergeCell ref="K22:M22"/>
    <mergeCell ref="I10:J10"/>
    <mergeCell ref="L10:M10"/>
    <mergeCell ref="I15:J15"/>
    <mergeCell ref="L15:M15"/>
    <mergeCell ref="C15:E15"/>
    <mergeCell ref="C11:P11"/>
    <mergeCell ref="C12:P12"/>
    <mergeCell ref="C10:F10"/>
    <mergeCell ref="D17:E17"/>
    <mergeCell ref="C14:F14"/>
    <mergeCell ref="C13:F13"/>
    <mergeCell ref="G13:H13"/>
    <mergeCell ref="C16:P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25B8-A664-4DB9-845E-51392029596D}">
  <sheetPr>
    <tabColor theme="9" tint="0.79998168889431442"/>
  </sheetPr>
  <dimension ref="A1:L25"/>
  <sheetViews>
    <sheetView workbookViewId="0">
      <selection activeCell="O25" sqref="O25"/>
    </sheetView>
  </sheetViews>
  <sheetFormatPr defaultRowHeight="15" x14ac:dyDescent="0.25"/>
  <cols>
    <col min="1" max="1" width="9.140625" style="91"/>
    <col min="2" max="2" width="22" style="91" customWidth="1"/>
    <col min="3" max="3" width="14.42578125" style="91" customWidth="1"/>
    <col min="4" max="4" width="17.7109375" style="91" customWidth="1"/>
    <col min="5" max="5" width="10.85546875" style="91" customWidth="1"/>
    <col min="6" max="6" width="20.28515625" style="91" customWidth="1"/>
    <col min="7" max="8" width="7.85546875" style="91" bestFit="1" customWidth="1"/>
    <col min="9" max="9" width="10.7109375" style="91" customWidth="1"/>
    <col min="10" max="10" width="13" style="91" customWidth="1"/>
    <col min="11" max="11" width="14" style="91" customWidth="1"/>
    <col min="12" max="16384" width="9.140625" style="91"/>
  </cols>
  <sheetData>
    <row r="1" spans="1:12" x14ac:dyDescent="0.25">
      <c r="A1" s="128" t="s">
        <v>632</v>
      </c>
      <c r="C1" s="127" t="str">
        <f>'EE ANS Fees Pricelist'!$H$5</f>
        <v>2020-21</v>
      </c>
    </row>
    <row r="3" spans="1:12" ht="39.75" customHeight="1" x14ac:dyDescent="0.25">
      <c r="B3" s="129" t="s">
        <v>12</v>
      </c>
      <c r="C3" s="305" t="s">
        <v>13</v>
      </c>
      <c r="D3" s="306"/>
      <c r="E3" s="305" t="s">
        <v>14</v>
      </c>
      <c r="F3" s="306"/>
      <c r="G3" s="305" t="s">
        <v>15</v>
      </c>
      <c r="H3" s="307"/>
      <c r="I3" s="306"/>
      <c r="J3" s="234" t="s">
        <v>16</v>
      </c>
      <c r="K3" s="235" t="s">
        <v>17</v>
      </c>
      <c r="L3" s="116"/>
    </row>
    <row r="4" spans="1:12" ht="15" customHeight="1" x14ac:dyDescent="0.25">
      <c r="B4" s="308" t="s">
        <v>285</v>
      </c>
      <c r="C4" s="342" t="s">
        <v>286</v>
      </c>
      <c r="D4" s="355"/>
      <c r="E4" s="355"/>
      <c r="F4" s="355"/>
      <c r="G4" s="359" t="s">
        <v>27</v>
      </c>
      <c r="H4" s="359"/>
      <c r="I4" s="359"/>
      <c r="J4" s="359"/>
      <c r="K4" s="359"/>
      <c r="L4" s="116"/>
    </row>
    <row r="5" spans="1:12" ht="15" customHeight="1" x14ac:dyDescent="0.25">
      <c r="B5" s="309"/>
      <c r="C5" s="340" t="s">
        <v>287</v>
      </c>
      <c r="D5" s="349"/>
      <c r="E5" s="341"/>
      <c r="F5" s="341"/>
      <c r="G5" s="354" t="s">
        <v>27</v>
      </c>
      <c r="H5" s="360"/>
      <c r="I5" s="360"/>
      <c r="J5" s="360"/>
      <c r="K5" s="360"/>
      <c r="L5" s="116"/>
    </row>
    <row r="6" spans="1:12" ht="24" customHeight="1" x14ac:dyDescent="0.25">
      <c r="B6" s="309"/>
      <c r="C6" s="342" t="s">
        <v>402</v>
      </c>
      <c r="D6" s="355"/>
      <c r="E6" s="343"/>
      <c r="F6" s="343"/>
      <c r="G6" s="355" t="s">
        <v>612</v>
      </c>
      <c r="H6" s="355"/>
      <c r="I6" s="355"/>
      <c r="J6" s="240">
        <f>'EE ANS Fees Pricelist'!$H$239</f>
        <v>0.55889999999999995</v>
      </c>
      <c r="K6" s="169" t="s">
        <v>565</v>
      </c>
      <c r="L6" s="164"/>
    </row>
    <row r="7" spans="1:12" ht="27" customHeight="1" x14ac:dyDescent="0.25">
      <c r="B7" s="310"/>
      <c r="C7" s="340" t="s">
        <v>148</v>
      </c>
      <c r="D7" s="349"/>
      <c r="E7" s="341"/>
      <c r="F7" s="341"/>
      <c r="G7" s="356" t="s">
        <v>612</v>
      </c>
      <c r="H7" s="356"/>
      <c r="I7" s="356"/>
      <c r="J7" s="242">
        <f>'EE ANS Fees Pricelist'!$H$240</f>
        <v>0.71960000000000002</v>
      </c>
      <c r="K7" s="241" t="s">
        <v>565</v>
      </c>
      <c r="L7" s="116"/>
    </row>
    <row r="8" spans="1:12" ht="22.5" x14ac:dyDescent="0.25">
      <c r="B8" s="167" t="s">
        <v>289</v>
      </c>
      <c r="C8" s="168">
        <f>'EE ANS Fees Pricelist'!$H$241</f>
        <v>304.71844862440531</v>
      </c>
      <c r="D8" s="169" t="s">
        <v>540</v>
      </c>
      <c r="E8" s="170"/>
      <c r="F8" s="170"/>
      <c r="G8" s="170"/>
      <c r="H8" s="170"/>
      <c r="I8" s="170"/>
      <c r="J8" s="170"/>
      <c r="K8" s="170"/>
      <c r="L8" s="116"/>
    </row>
    <row r="9" spans="1:12" ht="15" customHeight="1" x14ac:dyDescent="0.25">
      <c r="B9" s="277" t="s">
        <v>542</v>
      </c>
      <c r="C9" s="277"/>
      <c r="D9" s="277"/>
      <c r="E9" s="277"/>
      <c r="F9" s="277"/>
      <c r="G9" s="277"/>
      <c r="H9" s="277"/>
      <c r="I9" s="277"/>
      <c r="J9" s="277"/>
      <c r="K9" s="277"/>
      <c r="L9" s="116"/>
    </row>
    <row r="10" spans="1:12" ht="15" customHeight="1" x14ac:dyDescent="0.25">
      <c r="B10" s="347" t="s">
        <v>613</v>
      </c>
      <c r="C10" s="353" t="s">
        <v>395</v>
      </c>
      <c r="D10" s="354"/>
      <c r="E10" s="172">
        <f>'EE ANS Fees Pricelist'!$H$242</f>
        <v>75.224725725917438</v>
      </c>
      <c r="F10" s="171" t="s">
        <v>547</v>
      </c>
      <c r="G10" s="350"/>
      <c r="H10" s="350"/>
      <c r="I10" s="350"/>
      <c r="J10" s="350"/>
      <c r="K10" s="350"/>
      <c r="L10" s="116"/>
    </row>
    <row r="11" spans="1:12" ht="15" customHeight="1" x14ac:dyDescent="0.25">
      <c r="B11" s="347"/>
      <c r="C11" s="342" t="s">
        <v>548</v>
      </c>
      <c r="D11" s="355"/>
      <c r="E11" s="176">
        <f>'EE ANS Fees Pricelist'!$H$243</f>
        <v>100.34636766596721</v>
      </c>
      <c r="F11" s="175" t="s">
        <v>547</v>
      </c>
      <c r="G11" s="351"/>
      <c r="H11" s="351"/>
      <c r="I11" s="351"/>
      <c r="J11" s="351"/>
      <c r="K11" s="351"/>
      <c r="L11" s="116"/>
    </row>
    <row r="12" spans="1:12" ht="22.5" customHeight="1" x14ac:dyDescent="0.25">
      <c r="B12" s="347"/>
      <c r="C12" s="340" t="s">
        <v>549</v>
      </c>
      <c r="D12" s="349"/>
      <c r="E12" s="174">
        <f>'EE ANS Fees Pricelist'!$H$244</f>
        <v>160.19014385764581</v>
      </c>
      <c r="F12" s="173" t="s">
        <v>547</v>
      </c>
      <c r="G12" s="352"/>
      <c r="H12" s="352"/>
      <c r="I12" s="352"/>
      <c r="J12" s="352"/>
      <c r="K12" s="352"/>
      <c r="L12" s="116"/>
    </row>
    <row r="13" spans="1:12" ht="15" customHeight="1" x14ac:dyDescent="0.25">
      <c r="B13" s="348"/>
      <c r="C13" s="342" t="s">
        <v>550</v>
      </c>
      <c r="D13" s="355"/>
      <c r="E13" s="355"/>
      <c r="F13" s="355"/>
      <c r="G13" s="355"/>
      <c r="H13" s="355"/>
      <c r="I13" s="177">
        <f>'EE ANS Fees Pricelist'!$H$245</f>
        <v>205.26317546012271</v>
      </c>
      <c r="J13" s="175" t="s">
        <v>551</v>
      </c>
      <c r="K13" s="175"/>
      <c r="L13" s="116"/>
    </row>
    <row r="14" spans="1:12" ht="22.5" x14ac:dyDescent="0.25">
      <c r="B14" s="167" t="s">
        <v>295</v>
      </c>
      <c r="C14" s="168">
        <f>'EE ANS Fees Pricelist'!$H$246</f>
        <v>519.89057080539885</v>
      </c>
      <c r="D14" s="169" t="s">
        <v>552</v>
      </c>
      <c r="E14" s="363"/>
      <c r="F14" s="363"/>
      <c r="G14" s="363"/>
      <c r="H14" s="363"/>
      <c r="I14" s="363"/>
      <c r="J14" s="363"/>
      <c r="K14" s="363"/>
      <c r="L14" s="116"/>
    </row>
    <row r="15" spans="1:12" ht="15" customHeight="1" x14ac:dyDescent="0.25">
      <c r="B15" s="277" t="s">
        <v>543</v>
      </c>
      <c r="C15" s="277"/>
      <c r="D15" s="277"/>
      <c r="E15" s="277"/>
      <c r="F15" s="277"/>
      <c r="G15" s="277"/>
      <c r="H15" s="277"/>
      <c r="I15" s="277"/>
      <c r="J15" s="277"/>
      <c r="K15" s="277"/>
      <c r="L15" s="116"/>
    </row>
    <row r="16" spans="1:12" ht="15" customHeight="1" x14ac:dyDescent="0.25">
      <c r="B16" s="214" t="s">
        <v>298</v>
      </c>
      <c r="C16" s="178">
        <f>'EE ANS Fees Pricelist'!$H$247</f>
        <v>96.347567654067319</v>
      </c>
      <c r="D16" s="179" t="s">
        <v>480</v>
      </c>
      <c r="E16" s="334"/>
      <c r="F16" s="334"/>
      <c r="G16" s="334"/>
      <c r="H16" s="334"/>
      <c r="I16" s="334"/>
      <c r="J16" s="334"/>
      <c r="K16" s="334"/>
      <c r="L16" s="116"/>
    </row>
    <row r="17" spans="2:12" ht="15" customHeight="1" x14ac:dyDescent="0.25">
      <c r="B17" s="277" t="s">
        <v>544</v>
      </c>
      <c r="C17" s="277"/>
      <c r="D17" s="277"/>
      <c r="E17" s="277"/>
      <c r="F17" s="277"/>
      <c r="G17" s="277"/>
      <c r="H17" s="277"/>
      <c r="I17" s="277"/>
      <c r="J17" s="277"/>
      <c r="K17" s="277"/>
      <c r="L17" s="130"/>
    </row>
    <row r="18" spans="2:12" ht="15" customHeight="1" x14ac:dyDescent="0.25">
      <c r="B18" s="344" t="s">
        <v>301</v>
      </c>
      <c r="C18" s="338" t="s">
        <v>302</v>
      </c>
      <c r="D18" s="339"/>
      <c r="E18" s="180">
        <f>'EE ANS Fees Pricelist'!$H$248</f>
        <v>541.20963390338557</v>
      </c>
      <c r="F18" s="181" t="s">
        <v>553</v>
      </c>
      <c r="G18" s="335"/>
      <c r="H18" s="335"/>
      <c r="I18" s="335"/>
      <c r="J18" s="335"/>
      <c r="K18" s="335"/>
      <c r="L18" s="116"/>
    </row>
    <row r="19" spans="2:12" ht="15" customHeight="1" x14ac:dyDescent="0.25">
      <c r="B19" s="345"/>
      <c r="C19" s="340" t="s">
        <v>304</v>
      </c>
      <c r="D19" s="341"/>
      <c r="E19" s="174">
        <f>'EE ANS Fees Pricelist'!$H$249</f>
        <v>128.99519197035289</v>
      </c>
      <c r="F19" s="173" t="s">
        <v>553</v>
      </c>
      <c r="G19" s="336"/>
      <c r="H19" s="336"/>
      <c r="I19" s="336"/>
      <c r="J19" s="336"/>
      <c r="K19" s="336"/>
      <c r="L19" s="116"/>
    </row>
    <row r="20" spans="2:12" x14ac:dyDescent="0.25">
      <c r="B20" s="346" t="s">
        <v>305</v>
      </c>
      <c r="C20" s="342" t="s">
        <v>554</v>
      </c>
      <c r="D20" s="343"/>
      <c r="E20" s="176">
        <f>'EE ANS Fees Pricelist'!$H$250</f>
        <v>389.67297574377443</v>
      </c>
      <c r="F20" s="175" t="s">
        <v>553</v>
      </c>
      <c r="G20" s="337"/>
      <c r="H20" s="337"/>
      <c r="I20" s="337"/>
      <c r="J20" s="337"/>
      <c r="K20" s="337"/>
      <c r="L20" s="116"/>
    </row>
    <row r="21" spans="2:12" x14ac:dyDescent="0.25">
      <c r="B21" s="347"/>
      <c r="C21" s="361" t="s">
        <v>555</v>
      </c>
      <c r="D21" s="362"/>
      <c r="E21" s="182">
        <f>'EE ANS Fees Pricelist'!$H$251</f>
        <v>53.747996654313717</v>
      </c>
      <c r="F21" s="183" t="s">
        <v>553</v>
      </c>
      <c r="G21" s="336"/>
      <c r="H21" s="336"/>
      <c r="I21" s="336"/>
      <c r="J21" s="336"/>
      <c r="K21" s="336"/>
      <c r="L21" s="116"/>
    </row>
    <row r="22" spans="2:12" x14ac:dyDescent="0.25">
      <c r="B22" s="277" t="s">
        <v>545</v>
      </c>
      <c r="C22" s="277"/>
      <c r="D22" s="277"/>
      <c r="E22" s="277"/>
      <c r="F22" s="277"/>
      <c r="G22" s="277"/>
      <c r="H22" s="277"/>
      <c r="I22" s="277"/>
      <c r="J22" s="277"/>
      <c r="K22" s="277"/>
      <c r="L22" s="116"/>
    </row>
    <row r="23" spans="2:12" ht="33.75" x14ac:dyDescent="0.25">
      <c r="B23" s="213" t="s">
        <v>614</v>
      </c>
      <c r="C23" s="332" t="s">
        <v>467</v>
      </c>
      <c r="D23" s="333"/>
      <c r="E23" s="333"/>
      <c r="F23" s="333"/>
      <c r="G23" s="333"/>
      <c r="H23" s="333"/>
      <c r="I23" s="333"/>
      <c r="J23" s="333"/>
      <c r="K23" s="333"/>
      <c r="L23" s="116"/>
    </row>
    <row r="24" spans="2:12" ht="15" customHeight="1" x14ac:dyDescent="0.25">
      <c r="B24" s="277" t="s">
        <v>546</v>
      </c>
      <c r="C24" s="277"/>
      <c r="D24" s="277"/>
      <c r="E24" s="277"/>
      <c r="F24" s="277"/>
      <c r="G24" s="277"/>
      <c r="H24" s="277"/>
      <c r="I24" s="277"/>
      <c r="J24" s="277"/>
      <c r="K24" s="277"/>
      <c r="L24" s="116"/>
    </row>
    <row r="25" spans="2:12" ht="42.75" customHeight="1" x14ac:dyDescent="0.25">
      <c r="B25" s="214" t="s">
        <v>615</v>
      </c>
      <c r="C25" s="357" t="s">
        <v>467</v>
      </c>
      <c r="D25" s="358"/>
      <c r="E25" s="358"/>
      <c r="F25" s="358"/>
      <c r="G25" s="358"/>
      <c r="H25" s="358"/>
      <c r="I25" s="173"/>
      <c r="J25" s="173"/>
      <c r="K25" s="173"/>
      <c r="L25" s="116"/>
    </row>
  </sheetData>
  <mergeCells count="39">
    <mergeCell ref="C3:D3"/>
    <mergeCell ref="E3:F3"/>
    <mergeCell ref="G3:I3"/>
    <mergeCell ref="C25:H25"/>
    <mergeCell ref="G4:K4"/>
    <mergeCell ref="G5:K5"/>
    <mergeCell ref="C4:F4"/>
    <mergeCell ref="C5:F5"/>
    <mergeCell ref="C6:F6"/>
    <mergeCell ref="G21:K21"/>
    <mergeCell ref="C21:D21"/>
    <mergeCell ref="C13:H13"/>
    <mergeCell ref="E14:K14"/>
    <mergeCell ref="B22:K22"/>
    <mergeCell ref="B10:B13"/>
    <mergeCell ref="C7:F7"/>
    <mergeCell ref="B9:K9"/>
    <mergeCell ref="G10:K10"/>
    <mergeCell ref="G11:K11"/>
    <mergeCell ref="G12:K12"/>
    <mergeCell ref="B4:B7"/>
    <mergeCell ref="C10:D10"/>
    <mergeCell ref="C11:D11"/>
    <mergeCell ref="C12:D12"/>
    <mergeCell ref="G6:I6"/>
    <mergeCell ref="G7:I7"/>
    <mergeCell ref="C23:K23"/>
    <mergeCell ref="B24:K24"/>
    <mergeCell ref="B15:K15"/>
    <mergeCell ref="E16:K16"/>
    <mergeCell ref="B17:K17"/>
    <mergeCell ref="G18:K18"/>
    <mergeCell ref="G19:K19"/>
    <mergeCell ref="G20:K20"/>
    <mergeCell ref="C18:D18"/>
    <mergeCell ref="C19:D19"/>
    <mergeCell ref="C20:D20"/>
    <mergeCell ref="B18:B19"/>
    <mergeCell ref="B20:B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Inputs</vt:lpstr>
      <vt:lpstr>EE Labour rates</vt:lpstr>
      <vt:lpstr>EE ANS Fees Pricelist</vt:lpstr>
      <vt:lpstr>ANS pg2</vt:lpstr>
      <vt:lpstr>ANS pg3</vt:lpstr>
      <vt:lpstr>ANS pg4</vt:lpstr>
      <vt:lpstr>ANS pg5</vt:lpstr>
      <vt:lpstr>ANS pg6</vt:lpstr>
      <vt:lpstr>ANS pg7</vt:lpstr>
      <vt:lpstr>EE Meter Fees Pricelist</vt:lpstr>
      <vt:lpstr>MS pg8</vt:lpstr>
      <vt:lpstr>EE Proposed Connection Fees</vt:lpstr>
      <vt:lpstr>CS pg9</vt:lpstr>
      <vt:lpstr>'EE ANS Fees Pricelist'!Print_Area</vt:lpstr>
      <vt:lpstr>'EE Meter Fees Pricelist'!Print_Area</vt:lpstr>
      <vt:lpstr>'EE Proposed Connection Fees'!Print_Area</vt:lpstr>
      <vt:lpstr>'EE ANS Fees Pricelist'!Print_Titles</vt:lpstr>
      <vt:lpstr>'EE Proposed Connection Fees'!Print_Titles</vt:lpstr>
    </vt:vector>
  </TitlesOfParts>
  <Company>Essential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Voltz</dc:creator>
  <cp:lastModifiedBy>Michelle Hagney</cp:lastModifiedBy>
  <cp:lastPrinted>2019-05-10T04:20:34Z</cp:lastPrinted>
  <dcterms:created xsi:type="dcterms:W3CDTF">2015-05-13T05:32:06Z</dcterms:created>
  <dcterms:modified xsi:type="dcterms:W3CDTF">2020-03-31T21:33:54Z</dcterms:modified>
</cp:coreProperties>
</file>