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5" yWindow="4665" windowWidth="24915" windowHeight="6150"/>
  </bookViews>
  <sheets>
    <sheet name="Prices" sheetId="1" r:id="rId1"/>
    <sheet name="Units Monthly" sheetId="2" r:id="rId2"/>
    <sheet name="Units Annual" sheetId="5" r:id="rId3"/>
    <sheet name="Revenue Monthly" sheetId="4" r:id="rId4"/>
    <sheet name="Annual metering Revenue" sheetId="3" r:id="rId5"/>
  </sheets>
  <externalReferences>
    <externalReference r:id="rId6"/>
  </externalReferences>
  <calcPr calcId="145621" iterate="1" calcOnSave="0"/>
</workbook>
</file>

<file path=xl/calcChain.xml><?xml version="1.0" encoding="utf-8"?>
<calcChain xmlns="http://schemas.openxmlformats.org/spreadsheetml/2006/main">
  <c r="CY7" i="4" l="1"/>
  <c r="DH1" i="4"/>
  <c r="DH7" i="4"/>
  <c r="K8" i="3"/>
  <c r="K9" i="1" l="1"/>
  <c r="I6" i="5" l="1"/>
  <c r="I8" i="5"/>
  <c r="I10" i="5"/>
  <c r="I12" i="5"/>
  <c r="I16" i="5"/>
  <c r="N16" i="5"/>
  <c r="M16" i="5"/>
  <c r="L16" i="5"/>
  <c r="K16" i="5"/>
  <c r="J16" i="5"/>
  <c r="H16" i="5"/>
  <c r="G16" i="5"/>
  <c r="F16" i="5"/>
  <c r="N14" i="5"/>
  <c r="M14" i="5"/>
  <c r="L14" i="5"/>
  <c r="K14" i="5"/>
  <c r="J14" i="5"/>
  <c r="H14" i="5"/>
  <c r="G14" i="5"/>
  <c r="F14" i="5"/>
  <c r="N12" i="5"/>
  <c r="M12" i="5"/>
  <c r="L12" i="5"/>
  <c r="K12" i="5"/>
  <c r="J12" i="5"/>
  <c r="H12" i="5"/>
  <c r="G12" i="5"/>
  <c r="F12" i="5"/>
  <c r="N10" i="5"/>
  <c r="M10" i="5"/>
  <c r="L10" i="5"/>
  <c r="K10" i="5"/>
  <c r="J10" i="5"/>
  <c r="H10" i="5"/>
  <c r="G10" i="5"/>
  <c r="F10" i="5"/>
  <c r="N8" i="5"/>
  <c r="M8" i="5"/>
  <c r="L8" i="5"/>
  <c r="K8" i="5"/>
  <c r="J8" i="5"/>
  <c r="H8" i="5"/>
  <c r="G8" i="5"/>
  <c r="F8" i="5"/>
  <c r="G6" i="5"/>
  <c r="G4" i="5" s="1"/>
  <c r="H6" i="5"/>
  <c r="J6" i="5"/>
  <c r="K6" i="5"/>
  <c r="L6" i="5"/>
  <c r="L4" i="5" s="1"/>
  <c r="M6" i="5"/>
  <c r="N6" i="5"/>
  <c r="F6" i="5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W1" i="2"/>
  <c r="BX1" i="2"/>
  <c r="BY1" i="2"/>
  <c r="BZ1" i="2"/>
  <c r="CA1" i="2"/>
  <c r="CB1" i="2"/>
  <c r="CC1" i="2"/>
  <c r="CD1" i="2"/>
  <c r="CE1" i="2"/>
  <c r="CF1" i="2"/>
  <c r="CG1" i="2"/>
  <c r="CH1" i="2"/>
  <c r="CI1" i="2"/>
  <c r="CJ1" i="2"/>
  <c r="CK1" i="2"/>
  <c r="CL1" i="2"/>
  <c r="CM1" i="2"/>
  <c r="CN1" i="2"/>
  <c r="CO1" i="2"/>
  <c r="CP1" i="2"/>
  <c r="CQ1" i="2"/>
  <c r="CR1" i="2"/>
  <c r="CS1" i="2"/>
  <c r="CT1" i="2"/>
  <c r="CU1" i="2"/>
  <c r="CV1" i="2"/>
  <c r="CW1" i="2"/>
  <c r="CX1" i="2"/>
  <c r="CY1" i="2"/>
  <c r="CZ1" i="2"/>
  <c r="DA1" i="2"/>
  <c r="DB1" i="2"/>
  <c r="DC1" i="2"/>
  <c r="DD1" i="2"/>
  <c r="DE1" i="2"/>
  <c r="DF1" i="2"/>
  <c r="DG1" i="2"/>
  <c r="DH1" i="2"/>
  <c r="DI1" i="2"/>
  <c r="DJ1" i="2"/>
  <c r="DK1" i="2"/>
  <c r="DL1" i="2"/>
  <c r="DM1" i="2"/>
  <c r="DN1" i="2"/>
  <c r="DO1" i="2"/>
  <c r="DP1" i="2"/>
  <c r="DQ1" i="2"/>
  <c r="DR1" i="2"/>
  <c r="DS1" i="2"/>
  <c r="DT1" i="2"/>
  <c r="DU1" i="2"/>
  <c r="E16" i="5"/>
  <c r="E14" i="5"/>
  <c r="E12" i="5"/>
  <c r="E10" i="5"/>
  <c r="E8" i="5"/>
  <c r="E6" i="5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E3" i="2"/>
  <c r="D7" i="5"/>
  <c r="D8" i="5"/>
  <c r="G2" i="5"/>
  <c r="H2" i="5"/>
  <c r="F2" i="5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F12" i="3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BK13" i="4"/>
  <c r="BL13" i="4"/>
  <c r="BM13" i="4"/>
  <c r="BN13" i="4"/>
  <c r="BO13" i="4"/>
  <c r="BP13" i="4"/>
  <c r="BQ13" i="4"/>
  <c r="BR13" i="4"/>
  <c r="BS13" i="4"/>
  <c r="BT13" i="4"/>
  <c r="BU13" i="4"/>
  <c r="BV13" i="4"/>
  <c r="BW13" i="4"/>
  <c r="BX13" i="4"/>
  <c r="K15" i="1"/>
  <c r="BY13" i="4" s="1"/>
  <c r="BZ13" i="4"/>
  <c r="CB13" i="4"/>
  <c r="CD13" i="4"/>
  <c r="CF13" i="4"/>
  <c r="CH13" i="4"/>
  <c r="CJ13" i="4"/>
  <c r="L15" i="1"/>
  <c r="CK13" i="4" s="1"/>
  <c r="CR13" i="4"/>
  <c r="E13" i="4"/>
  <c r="D7" i="3"/>
  <c r="D8" i="3"/>
  <c r="D9" i="3"/>
  <c r="D10" i="3"/>
  <c r="D11" i="3"/>
  <c r="D12" i="3"/>
  <c r="D13" i="3"/>
  <c r="D14" i="3"/>
  <c r="D15" i="3"/>
  <c r="D16" i="3"/>
  <c r="G2" i="3"/>
  <c r="H2" i="3"/>
  <c r="I2" i="3"/>
  <c r="J2" i="3"/>
  <c r="K2" i="3"/>
  <c r="L2" i="3"/>
  <c r="M2" i="3"/>
  <c r="N2" i="3"/>
  <c r="F2" i="3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H6" i="3" s="1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  <c r="BN7" i="4"/>
  <c r="BO7" i="4"/>
  <c r="BP7" i="4"/>
  <c r="BQ7" i="4"/>
  <c r="BR7" i="4"/>
  <c r="BS7" i="4"/>
  <c r="BT7" i="4"/>
  <c r="BU7" i="4"/>
  <c r="BV7" i="4"/>
  <c r="BW7" i="4"/>
  <c r="BX7" i="4"/>
  <c r="BY7" i="4"/>
  <c r="BZ7" i="4"/>
  <c r="CB7" i="4"/>
  <c r="CD7" i="4"/>
  <c r="CF7" i="4"/>
  <c r="CH7" i="4"/>
  <c r="CJ7" i="4"/>
  <c r="L9" i="1"/>
  <c r="CK7" i="4" s="1"/>
  <c r="CN7" i="4"/>
  <c r="CR7" i="4"/>
  <c r="CV7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H8" i="3"/>
  <c r="BA9" i="4"/>
  <c r="BB9" i="4"/>
  <c r="BC9" i="4"/>
  <c r="BD9" i="4"/>
  <c r="BE9" i="4"/>
  <c r="BF9" i="4"/>
  <c r="BG9" i="4"/>
  <c r="BH9" i="4"/>
  <c r="BI9" i="4"/>
  <c r="BJ9" i="4"/>
  <c r="BK9" i="4"/>
  <c r="BL9" i="4"/>
  <c r="BM9" i="4"/>
  <c r="BN9" i="4"/>
  <c r="BO9" i="4"/>
  <c r="BP9" i="4"/>
  <c r="BQ9" i="4"/>
  <c r="BR9" i="4"/>
  <c r="BS9" i="4"/>
  <c r="BT9" i="4"/>
  <c r="BU9" i="4"/>
  <c r="BV9" i="4"/>
  <c r="BW9" i="4"/>
  <c r="BX9" i="4"/>
  <c r="K11" i="1"/>
  <c r="BY9" i="4" s="1"/>
  <c r="BZ9" i="4"/>
  <c r="CB9" i="4"/>
  <c r="CD9" i="4"/>
  <c r="CF9" i="4"/>
  <c r="CH9" i="4"/>
  <c r="CJ9" i="4"/>
  <c r="L11" i="1"/>
  <c r="CK9" i="4" s="1"/>
  <c r="CR9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H10" i="3" s="1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BL11" i="4"/>
  <c r="BM11" i="4"/>
  <c r="BN11" i="4"/>
  <c r="BO11" i="4"/>
  <c r="BP11" i="4"/>
  <c r="BQ11" i="4"/>
  <c r="BR11" i="4"/>
  <c r="BS11" i="4"/>
  <c r="BT11" i="4"/>
  <c r="BU11" i="4"/>
  <c r="BV11" i="4"/>
  <c r="BW11" i="4"/>
  <c r="BX11" i="4"/>
  <c r="K13" i="1"/>
  <c r="BZ11" i="4" s="1"/>
  <c r="CB11" i="4"/>
  <c r="CF11" i="4"/>
  <c r="CJ11" i="4"/>
  <c r="F15" i="4"/>
  <c r="G15" i="4"/>
  <c r="H15" i="4"/>
  <c r="E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H14" i="3" s="1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BK15" i="4"/>
  <c r="BL15" i="4"/>
  <c r="BM15" i="4"/>
  <c r="BN15" i="4"/>
  <c r="BO15" i="4"/>
  <c r="BP15" i="4"/>
  <c r="BQ15" i="4"/>
  <c r="BR15" i="4"/>
  <c r="BS15" i="4"/>
  <c r="BT15" i="4"/>
  <c r="BU15" i="4"/>
  <c r="BV15" i="4"/>
  <c r="BW15" i="4"/>
  <c r="BX15" i="4"/>
  <c r="K17" i="1"/>
  <c r="BY15" i="4"/>
  <c r="BZ15" i="4"/>
  <c r="CA15" i="4"/>
  <c r="CB15" i="4"/>
  <c r="CC15" i="4"/>
  <c r="CD15" i="4"/>
  <c r="CE15" i="4"/>
  <c r="CF15" i="4"/>
  <c r="CG15" i="4"/>
  <c r="CH15" i="4"/>
  <c r="CI15" i="4"/>
  <c r="CJ15" i="4"/>
  <c r="L17" i="1"/>
  <c r="CK15" i="4"/>
  <c r="CL15" i="4"/>
  <c r="CM15" i="4"/>
  <c r="CN15" i="4"/>
  <c r="CO15" i="4"/>
  <c r="CP15" i="4"/>
  <c r="CQ15" i="4"/>
  <c r="CR15" i="4"/>
  <c r="CS15" i="4"/>
  <c r="CT15" i="4"/>
  <c r="CU15" i="4"/>
  <c r="CV15" i="4"/>
  <c r="M17" i="1"/>
  <c r="CW15" i="4"/>
  <c r="CX15" i="4"/>
  <c r="CY15" i="4"/>
  <c r="CZ15" i="4"/>
  <c r="DA15" i="4"/>
  <c r="DB15" i="4"/>
  <c r="DC15" i="4"/>
  <c r="DD15" i="4"/>
  <c r="DE15" i="4"/>
  <c r="DF15" i="4"/>
  <c r="DG15" i="4"/>
  <c r="DH15" i="4"/>
  <c r="N17" i="1"/>
  <c r="DI15" i="4"/>
  <c r="DJ15" i="4"/>
  <c r="DK15" i="4"/>
  <c r="DL15" i="4"/>
  <c r="DM15" i="4"/>
  <c r="DN15" i="4"/>
  <c r="DO15" i="4"/>
  <c r="DP15" i="4"/>
  <c r="DQ15" i="4"/>
  <c r="DR15" i="4"/>
  <c r="DS15" i="4"/>
  <c r="DT15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J16" i="3" s="1"/>
  <c r="BO17" i="4"/>
  <c r="BP17" i="4"/>
  <c r="BQ17" i="4"/>
  <c r="BR17" i="4"/>
  <c r="BS17" i="4"/>
  <c r="BT17" i="4"/>
  <c r="BU17" i="4"/>
  <c r="BV17" i="4"/>
  <c r="BW17" i="4"/>
  <c r="BX17" i="4"/>
  <c r="K19" i="1"/>
  <c r="BY17" i="4" s="1"/>
  <c r="BZ17" i="4"/>
  <c r="CB17" i="4"/>
  <c r="CD17" i="4"/>
  <c r="CF17" i="4"/>
  <c r="CH17" i="4"/>
  <c r="CJ17" i="4"/>
  <c r="L19" i="1"/>
  <c r="CK17" i="4" s="1"/>
  <c r="CL17" i="4"/>
  <c r="CN17" i="4"/>
  <c r="CP17" i="4"/>
  <c r="CR17" i="4"/>
  <c r="CT17" i="4"/>
  <c r="CV17" i="4"/>
  <c r="M19" i="1"/>
  <c r="CW17" i="4" s="1"/>
  <c r="CX17" i="4"/>
  <c r="CZ17" i="4"/>
  <c r="DB17" i="4"/>
  <c r="DD17" i="4"/>
  <c r="DF17" i="4"/>
  <c r="DH17" i="4"/>
  <c r="N19" i="1"/>
  <c r="DI17" i="4" s="1"/>
  <c r="DJ17" i="4"/>
  <c r="DL17" i="4"/>
  <c r="DN17" i="4"/>
  <c r="DP17" i="4"/>
  <c r="DR17" i="4"/>
  <c r="DT17" i="4"/>
  <c r="E17" i="4"/>
  <c r="E16" i="3" s="1"/>
  <c r="E11" i="4"/>
  <c r="E10" i="3" s="1"/>
  <c r="E9" i="4"/>
  <c r="E8" i="3" s="1"/>
  <c r="E7" i="4"/>
  <c r="E6" i="3" s="1"/>
  <c r="D9" i="4"/>
  <c r="D10" i="4"/>
  <c r="D11" i="4"/>
  <c r="D12" i="4"/>
  <c r="D13" i="4"/>
  <c r="D14" i="4"/>
  <c r="D15" i="4"/>
  <c r="D16" i="4"/>
  <c r="D17" i="4"/>
  <c r="D8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V3" i="4"/>
  <c r="AW3" i="4"/>
  <c r="AX3" i="4"/>
  <c r="AY3" i="4"/>
  <c r="AZ3" i="4"/>
  <c r="BA3" i="4"/>
  <c r="BB3" i="4"/>
  <c r="BC3" i="4"/>
  <c r="BD3" i="4"/>
  <c r="BE3" i="4"/>
  <c r="BF3" i="4"/>
  <c r="BG3" i="4"/>
  <c r="BH3" i="4"/>
  <c r="BI3" i="4"/>
  <c r="BJ3" i="4"/>
  <c r="BK3" i="4"/>
  <c r="BL3" i="4"/>
  <c r="BM3" i="4"/>
  <c r="BN3" i="4"/>
  <c r="BO3" i="4"/>
  <c r="BP3" i="4"/>
  <c r="BQ3" i="4"/>
  <c r="BR3" i="4"/>
  <c r="BS3" i="4"/>
  <c r="BT3" i="4"/>
  <c r="BU3" i="4"/>
  <c r="BV3" i="4"/>
  <c r="BW3" i="4"/>
  <c r="BX3" i="4"/>
  <c r="BY3" i="4"/>
  <c r="BZ3" i="4"/>
  <c r="CA3" i="4"/>
  <c r="CB3" i="4"/>
  <c r="CC3" i="4"/>
  <c r="CD3" i="4"/>
  <c r="CE3" i="4"/>
  <c r="CF3" i="4"/>
  <c r="CG3" i="4"/>
  <c r="CH3" i="4"/>
  <c r="CI3" i="4"/>
  <c r="CJ3" i="4"/>
  <c r="CK3" i="4"/>
  <c r="CL3" i="4"/>
  <c r="CM3" i="4"/>
  <c r="CN3" i="4"/>
  <c r="CO3" i="4"/>
  <c r="CP3" i="4"/>
  <c r="CQ3" i="4"/>
  <c r="CR3" i="4"/>
  <c r="CS3" i="4"/>
  <c r="CT3" i="4"/>
  <c r="CU3" i="4"/>
  <c r="CV3" i="4"/>
  <c r="CW3" i="4"/>
  <c r="CX3" i="4"/>
  <c r="CY3" i="4"/>
  <c r="CZ3" i="4"/>
  <c r="DA3" i="4"/>
  <c r="DB3" i="4"/>
  <c r="DC3" i="4"/>
  <c r="DD3" i="4"/>
  <c r="DE3" i="4"/>
  <c r="DF3" i="4"/>
  <c r="DG3" i="4"/>
  <c r="DH3" i="4"/>
  <c r="DI3" i="4"/>
  <c r="DJ3" i="4"/>
  <c r="DK3" i="4"/>
  <c r="DL3" i="4"/>
  <c r="DM3" i="4"/>
  <c r="DN3" i="4"/>
  <c r="DO3" i="4"/>
  <c r="DP3" i="4"/>
  <c r="DQ3" i="4"/>
  <c r="DR3" i="4"/>
  <c r="DS3" i="4"/>
  <c r="DT3" i="4"/>
  <c r="E3" i="4"/>
  <c r="AC1" i="4"/>
  <c r="AO1" i="4"/>
  <c r="BA1" i="4"/>
  <c r="BM1" i="4"/>
  <c r="BY1" i="4"/>
  <c r="CK1" i="4"/>
  <c r="CW1" i="4"/>
  <c r="DI1" i="4"/>
  <c r="DU1" i="4"/>
  <c r="Q1" i="4"/>
  <c r="G1" i="4"/>
  <c r="S1" i="4"/>
  <c r="AE1" i="4"/>
  <c r="AQ1" i="4"/>
  <c r="BC1" i="4"/>
  <c r="BO1" i="4"/>
  <c r="CA1" i="4"/>
  <c r="CM1" i="4"/>
  <c r="CY1" i="4"/>
  <c r="DK1" i="4"/>
  <c r="F1" i="4"/>
  <c r="R1" i="4"/>
  <c r="AD1" i="4"/>
  <c r="AP1" i="4"/>
  <c r="BB1" i="4"/>
  <c r="BN1" i="4"/>
  <c r="BZ1" i="4"/>
  <c r="CL1" i="4"/>
  <c r="CX1" i="4"/>
  <c r="DJ1" i="4"/>
  <c r="CV6" i="4"/>
  <c r="CR6" i="4"/>
  <c r="CJ6" i="4"/>
  <c r="DU4" i="4"/>
  <c r="DT4" i="4"/>
  <c r="DS4" i="4"/>
  <c r="DR4" i="4"/>
  <c r="DQ4" i="4"/>
  <c r="DP4" i="4"/>
  <c r="DO4" i="4"/>
  <c r="DN4" i="4"/>
  <c r="DM4" i="4"/>
  <c r="DL4" i="4"/>
  <c r="DK4" i="4"/>
  <c r="DJ4" i="4"/>
  <c r="DI4" i="4"/>
  <c r="DH4" i="4"/>
  <c r="DG4" i="4"/>
  <c r="DF4" i="4"/>
  <c r="DE4" i="4"/>
  <c r="DD4" i="4"/>
  <c r="DC4" i="4"/>
  <c r="DB4" i="4"/>
  <c r="DA4" i="4"/>
  <c r="CZ4" i="4"/>
  <c r="CY4" i="4"/>
  <c r="CX4" i="4"/>
  <c r="CW4" i="4"/>
  <c r="CV4" i="4"/>
  <c r="CU4" i="4"/>
  <c r="CT4" i="4"/>
  <c r="CS4" i="4"/>
  <c r="CR4" i="4"/>
  <c r="CQ4" i="4"/>
  <c r="CP4" i="4"/>
  <c r="CO4" i="4"/>
  <c r="CN4" i="4"/>
  <c r="CN6" i="4"/>
  <c r="CM4" i="4"/>
  <c r="CL4" i="4"/>
  <c r="CK4" i="4"/>
  <c r="CJ4" i="4"/>
  <c r="CI4" i="4"/>
  <c r="CH4" i="4"/>
  <c r="CG4" i="4"/>
  <c r="CF4" i="4"/>
  <c r="CE4" i="4"/>
  <c r="CD4" i="4"/>
  <c r="CC4" i="4"/>
  <c r="CB4" i="4"/>
  <c r="CA4" i="4"/>
  <c r="BZ4" i="4"/>
  <c r="BY4" i="4"/>
  <c r="BX4" i="4"/>
  <c r="BW4" i="4"/>
  <c r="BV4" i="4"/>
  <c r="BU4" i="4"/>
  <c r="BT4" i="4"/>
  <c r="BS4" i="4"/>
  <c r="BR4" i="4"/>
  <c r="BQ4" i="4"/>
  <c r="BP4" i="4"/>
  <c r="BO4" i="4"/>
  <c r="BN4" i="4"/>
  <c r="BM4" i="4"/>
  <c r="BL4" i="4"/>
  <c r="BK4" i="4"/>
  <c r="BJ4" i="4"/>
  <c r="BI4" i="4"/>
  <c r="BH4" i="4"/>
  <c r="BG4" i="4"/>
  <c r="BF4" i="4"/>
  <c r="BE4" i="4"/>
  <c r="BD4" i="4"/>
  <c r="BC4" i="4"/>
  <c r="BB4" i="4"/>
  <c r="BA4" i="4"/>
  <c r="AZ4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I12" i="3"/>
  <c r="H12" i="3"/>
  <c r="E12" i="3"/>
  <c r="I2" i="5"/>
  <c r="D9" i="5"/>
  <c r="D10" i="5"/>
  <c r="CK6" i="4"/>
  <c r="CO6" i="4"/>
  <c r="CS6" i="4"/>
  <c r="CW6" i="4"/>
  <c r="CL6" i="4"/>
  <c r="CP6" i="4"/>
  <c r="CT6" i="4"/>
  <c r="H1" i="4"/>
  <c r="CM6" i="4"/>
  <c r="CQ6" i="4"/>
  <c r="CU6" i="4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CW6" i="2"/>
  <c r="CV6" i="2"/>
  <c r="CT6" i="2"/>
  <c r="CS6" i="2"/>
  <c r="CR6" i="2"/>
  <c r="CP6" i="2"/>
  <c r="CO6" i="2"/>
  <c r="CN6" i="2"/>
  <c r="CL6" i="2"/>
  <c r="CK6" i="2"/>
  <c r="CJ6" i="2"/>
  <c r="BJ6" i="2"/>
  <c r="CM6" i="2"/>
  <c r="CQ6" i="2"/>
  <c r="CU6" i="2"/>
  <c r="J2" i="5"/>
  <c r="D11" i="5"/>
  <c r="D12" i="5"/>
  <c r="T1" i="4"/>
  <c r="AF1" i="4"/>
  <c r="AR1" i="4"/>
  <c r="BD1" i="4"/>
  <c r="BP1" i="4"/>
  <c r="CB1" i="4"/>
  <c r="CN1" i="4"/>
  <c r="CZ1" i="4"/>
  <c r="DL1" i="4"/>
  <c r="I1" i="4"/>
  <c r="J41" i="1"/>
  <c r="F41" i="1"/>
  <c r="E41" i="1"/>
  <c r="J39" i="1"/>
  <c r="I39" i="1"/>
  <c r="H39" i="1"/>
  <c r="G39" i="1"/>
  <c r="F39" i="1"/>
  <c r="E39" i="1"/>
  <c r="J37" i="1"/>
  <c r="I37" i="1"/>
  <c r="H37" i="1"/>
  <c r="G37" i="1"/>
  <c r="F37" i="1"/>
  <c r="E37" i="1"/>
  <c r="J35" i="1"/>
  <c r="I35" i="1"/>
  <c r="H35" i="1"/>
  <c r="G35" i="1"/>
  <c r="F35" i="1"/>
  <c r="E35" i="1"/>
  <c r="J33" i="1"/>
  <c r="I33" i="1"/>
  <c r="H33" i="1"/>
  <c r="G33" i="1"/>
  <c r="F33" i="1"/>
  <c r="E33" i="1"/>
  <c r="J31" i="1"/>
  <c r="I31" i="1"/>
  <c r="H31" i="1"/>
  <c r="G31" i="1"/>
  <c r="F31" i="1"/>
  <c r="E31" i="1"/>
  <c r="G19" i="1"/>
  <c r="D13" i="5"/>
  <c r="D14" i="5"/>
  <c r="K2" i="5"/>
  <c r="J1" i="4"/>
  <c r="U1" i="4"/>
  <c r="AG1" i="4"/>
  <c r="AS1" i="4"/>
  <c r="BE1" i="4"/>
  <c r="BQ1" i="4"/>
  <c r="CC1" i="4"/>
  <c r="CO1" i="4"/>
  <c r="DA1" i="4"/>
  <c r="DM1" i="4"/>
  <c r="K39" i="1"/>
  <c r="G41" i="1"/>
  <c r="H19" i="1"/>
  <c r="L2" i="5"/>
  <c r="D15" i="5"/>
  <c r="D16" i="5"/>
  <c r="K1" i="4"/>
  <c r="V1" i="4"/>
  <c r="AH1" i="4"/>
  <c r="AT1" i="4"/>
  <c r="BF1" i="4"/>
  <c r="BR1" i="4"/>
  <c r="CD1" i="4"/>
  <c r="CP1" i="4"/>
  <c r="DB1" i="4"/>
  <c r="DN1" i="4"/>
  <c r="L39" i="1"/>
  <c r="K31" i="1"/>
  <c r="K35" i="1"/>
  <c r="H41" i="1"/>
  <c r="I19" i="1"/>
  <c r="I41" i="1"/>
  <c r="K37" i="1"/>
  <c r="M2" i="5"/>
  <c r="J4" i="5"/>
  <c r="F4" i="5"/>
  <c r="E4" i="5"/>
  <c r="H4" i="5"/>
  <c r="K4" i="5"/>
  <c r="L1" i="4"/>
  <c r="W1" i="4"/>
  <c r="AI1" i="4"/>
  <c r="AU1" i="4"/>
  <c r="BG1" i="4"/>
  <c r="BS1" i="4"/>
  <c r="CE1" i="4"/>
  <c r="CQ1" i="4"/>
  <c r="DC1" i="4"/>
  <c r="DO1" i="4"/>
  <c r="L31" i="1"/>
  <c r="M39" i="1"/>
  <c r="K41" i="1"/>
  <c r="L37" i="1"/>
  <c r="K33" i="1"/>
  <c r="N2" i="5"/>
  <c r="M1" i="4"/>
  <c r="X1" i="4"/>
  <c r="AJ1" i="4"/>
  <c r="AV1" i="4"/>
  <c r="BH1" i="4"/>
  <c r="BT1" i="4"/>
  <c r="CF1" i="4"/>
  <c r="CR1" i="4"/>
  <c r="DD1" i="4"/>
  <c r="DP1" i="4"/>
  <c r="N39" i="1"/>
  <c r="L41" i="1"/>
  <c r="L33" i="1"/>
  <c r="M4" i="5"/>
  <c r="N1" i="4"/>
  <c r="Y1" i="4"/>
  <c r="AK1" i="4"/>
  <c r="AW1" i="4"/>
  <c r="BI1" i="4"/>
  <c r="BU1" i="4"/>
  <c r="CG1" i="4"/>
  <c r="CS1" i="4"/>
  <c r="DE1" i="4"/>
  <c r="DQ1" i="4"/>
  <c r="M41" i="1"/>
  <c r="N4" i="5"/>
  <c r="O1" i="4"/>
  <c r="Z1" i="4"/>
  <c r="AL1" i="4"/>
  <c r="AX1" i="4"/>
  <c r="BJ1" i="4"/>
  <c r="BV1" i="4"/>
  <c r="CH1" i="4"/>
  <c r="CT1" i="4"/>
  <c r="DF1" i="4"/>
  <c r="DR1" i="4"/>
  <c r="N41" i="1"/>
  <c r="P1" i="4"/>
  <c r="AB1" i="4"/>
  <c r="AN1" i="4"/>
  <c r="AZ1" i="4"/>
  <c r="BL1" i="4"/>
  <c r="BX1" i="4"/>
  <c r="CJ1" i="4"/>
  <c r="CV1" i="4"/>
  <c r="DT1" i="4"/>
  <c r="AA1" i="4"/>
  <c r="AM1" i="4"/>
  <c r="AY1" i="4"/>
  <c r="BK1" i="4"/>
  <c r="BW1" i="4"/>
  <c r="CI1" i="4"/>
  <c r="CU1" i="4"/>
  <c r="DG1" i="4"/>
  <c r="DS1" i="4"/>
  <c r="F1" i="2"/>
  <c r="I4" i="5" l="1"/>
  <c r="DS17" i="4"/>
  <c r="DQ17" i="4"/>
  <c r="DO17" i="4"/>
  <c r="DM17" i="4"/>
  <c r="DK17" i="4"/>
  <c r="N16" i="3" s="1"/>
  <c r="DG17" i="4"/>
  <c r="DE17" i="4"/>
  <c r="DC17" i="4"/>
  <c r="DA17" i="4"/>
  <c r="CY17" i="4"/>
  <c r="M16" i="3" s="1"/>
  <c r="CU17" i="4"/>
  <c r="CS17" i="4"/>
  <c r="CQ17" i="4"/>
  <c r="CO17" i="4"/>
  <c r="CM17" i="4"/>
  <c r="L16" i="3" s="1"/>
  <c r="CI17" i="4"/>
  <c r="CG17" i="4"/>
  <c r="CE17" i="4"/>
  <c r="CC17" i="4"/>
  <c r="K16" i="3" s="1"/>
  <c r="CA17" i="4"/>
  <c r="H16" i="3"/>
  <c r="L13" i="1"/>
  <c r="CH11" i="4"/>
  <c r="CD11" i="4"/>
  <c r="CV9" i="4"/>
  <c r="CN9" i="4"/>
  <c r="CV13" i="4"/>
  <c r="CN13" i="4"/>
  <c r="F16" i="3"/>
  <c r="M14" i="3"/>
  <c r="K14" i="3"/>
  <c r="F14" i="3"/>
  <c r="CV11" i="4"/>
  <c r="CN11" i="4"/>
  <c r="M11" i="1"/>
  <c r="CT9" i="4"/>
  <c r="CP9" i="4"/>
  <c r="CL9" i="4"/>
  <c r="F8" i="3"/>
  <c r="M9" i="1"/>
  <c r="CT7" i="4"/>
  <c r="CP7" i="4"/>
  <c r="CL7" i="4"/>
  <c r="F6" i="3"/>
  <c r="CT13" i="4"/>
  <c r="CP13" i="4"/>
  <c r="CL13" i="4"/>
  <c r="N14" i="3"/>
  <c r="L14" i="3"/>
  <c r="J14" i="3"/>
  <c r="J8" i="3"/>
  <c r="J6" i="3"/>
  <c r="I16" i="3"/>
  <c r="G16" i="3"/>
  <c r="G14" i="3"/>
  <c r="M13" i="1"/>
  <c r="CT11" i="4"/>
  <c r="CP11" i="4"/>
  <c r="BY11" i="4"/>
  <c r="CA11" i="4"/>
  <c r="CC11" i="4"/>
  <c r="CE11" i="4"/>
  <c r="CG11" i="4"/>
  <c r="CI11" i="4"/>
  <c r="F10" i="3"/>
  <c r="I14" i="3"/>
  <c r="E14" i="3"/>
  <c r="E4" i="3" s="1"/>
  <c r="CK11" i="4"/>
  <c r="CM11" i="4"/>
  <c r="CO11" i="4"/>
  <c r="CQ11" i="4"/>
  <c r="CS11" i="4"/>
  <c r="CU11" i="4"/>
  <c r="J10" i="3"/>
  <c r="I10" i="3"/>
  <c r="I8" i="3"/>
  <c r="I6" i="3"/>
  <c r="G10" i="3"/>
  <c r="DG9" i="4"/>
  <c r="DE9" i="4"/>
  <c r="DC9" i="4"/>
  <c r="DA9" i="4"/>
  <c r="CY9" i="4"/>
  <c r="CU9" i="4"/>
  <c r="CS9" i="4"/>
  <c r="CQ9" i="4"/>
  <c r="CO9" i="4"/>
  <c r="CM9" i="4"/>
  <c r="CI9" i="4"/>
  <c r="CG9" i="4"/>
  <c r="CE9" i="4"/>
  <c r="CC9" i="4"/>
  <c r="CA9" i="4"/>
  <c r="G8" i="3"/>
  <c r="DG7" i="4"/>
  <c r="DE7" i="4"/>
  <c r="DC7" i="4"/>
  <c r="DA7" i="4"/>
  <c r="CU7" i="4"/>
  <c r="CS7" i="4"/>
  <c r="CQ7" i="4"/>
  <c r="CO7" i="4"/>
  <c r="CM7" i="4"/>
  <c r="CI7" i="4"/>
  <c r="CG7" i="4"/>
  <c r="CE7" i="4"/>
  <c r="CC7" i="4"/>
  <c r="CA7" i="4"/>
  <c r="G6" i="3"/>
  <c r="J12" i="3"/>
  <c r="J4" i="3" s="1"/>
  <c r="G12" i="3"/>
  <c r="H4" i="3"/>
  <c r="M15" i="1"/>
  <c r="CU13" i="4"/>
  <c r="CS13" i="4"/>
  <c r="CQ13" i="4"/>
  <c r="CO13" i="4"/>
  <c r="CM13" i="4"/>
  <c r="CI13" i="4"/>
  <c r="CG13" i="4"/>
  <c r="CE13" i="4"/>
  <c r="CC13" i="4"/>
  <c r="CA13" i="4"/>
  <c r="K12" i="3" l="1"/>
  <c r="CL11" i="4"/>
  <c r="CR11" i="4"/>
  <c r="L35" i="1"/>
  <c r="CW7" i="4"/>
  <c r="CX7" i="4"/>
  <c r="DB7" i="4"/>
  <c r="DF7" i="4"/>
  <c r="N9" i="1"/>
  <c r="CZ7" i="4"/>
  <c r="DD7" i="4"/>
  <c r="M31" i="1"/>
  <c r="K6" i="3"/>
  <c r="L6" i="3"/>
  <c r="M6" i="3"/>
  <c r="G4" i="3"/>
  <c r="L8" i="3"/>
  <c r="I4" i="3"/>
  <c r="F4" i="3"/>
  <c r="CW9" i="4"/>
  <c r="CX9" i="4"/>
  <c r="DB9" i="4"/>
  <c r="DF9" i="4"/>
  <c r="N11" i="1"/>
  <c r="CZ9" i="4"/>
  <c r="DD9" i="4"/>
  <c r="DH9" i="4"/>
  <c r="M33" i="1"/>
  <c r="K10" i="3"/>
  <c r="L12" i="3"/>
  <c r="L10" i="3"/>
  <c r="CW11" i="4"/>
  <c r="CY11" i="4"/>
  <c r="DA11" i="4"/>
  <c r="DC11" i="4"/>
  <c r="CX11" i="4"/>
  <c r="DB11" i="4"/>
  <c r="DE11" i="4"/>
  <c r="DG11" i="4"/>
  <c r="CZ11" i="4"/>
  <c r="DD11" i="4"/>
  <c r="DF11" i="4"/>
  <c r="DH11" i="4"/>
  <c r="N13" i="1"/>
  <c r="M35" i="1"/>
  <c r="CW13" i="4"/>
  <c r="CY13" i="4"/>
  <c r="DA13" i="4"/>
  <c r="DC13" i="4"/>
  <c r="DE13" i="4"/>
  <c r="DG13" i="4"/>
  <c r="N15" i="1"/>
  <c r="CX13" i="4"/>
  <c r="CZ13" i="4"/>
  <c r="DB13" i="4"/>
  <c r="DD13" i="4"/>
  <c r="DF13" i="4"/>
  <c r="DH13" i="4"/>
  <c r="M37" i="1"/>
  <c r="K4" i="3" l="1"/>
  <c r="M8" i="3"/>
  <c r="DI9" i="4"/>
  <c r="DL9" i="4"/>
  <c r="DP9" i="4"/>
  <c r="DT9" i="4"/>
  <c r="DJ9" i="4"/>
  <c r="DN9" i="4"/>
  <c r="DR9" i="4"/>
  <c r="N33" i="1"/>
  <c r="DS9" i="4"/>
  <c r="DO9" i="4"/>
  <c r="DK9" i="4"/>
  <c r="DQ9" i="4"/>
  <c r="DM9" i="4"/>
  <c r="DI7" i="4"/>
  <c r="DL7" i="4"/>
  <c r="DP7" i="4"/>
  <c r="DT7" i="4"/>
  <c r="DJ7" i="4"/>
  <c r="DN7" i="4"/>
  <c r="DR7" i="4"/>
  <c r="N31" i="1"/>
  <c r="DQ7" i="4"/>
  <c r="DM7" i="4"/>
  <c r="DS7" i="4"/>
  <c r="DO7" i="4"/>
  <c r="DK7" i="4"/>
  <c r="DI11" i="4"/>
  <c r="DK11" i="4"/>
  <c r="DM11" i="4"/>
  <c r="DO11" i="4"/>
  <c r="DQ11" i="4"/>
  <c r="DS11" i="4"/>
  <c r="N35" i="1"/>
  <c r="DJ11" i="4"/>
  <c r="DL11" i="4"/>
  <c r="DN11" i="4"/>
  <c r="DP11" i="4"/>
  <c r="DR11" i="4"/>
  <c r="DT11" i="4"/>
  <c r="M10" i="3"/>
  <c r="L4" i="3"/>
  <c r="DJ13" i="4"/>
  <c r="DL13" i="4"/>
  <c r="DN13" i="4"/>
  <c r="DP13" i="4"/>
  <c r="DR13" i="4"/>
  <c r="DT13" i="4"/>
  <c r="DI13" i="4"/>
  <c r="DK13" i="4"/>
  <c r="DM13" i="4"/>
  <c r="DO13" i="4"/>
  <c r="DQ13" i="4"/>
  <c r="DS13" i="4"/>
  <c r="N37" i="1"/>
  <c r="M12" i="3"/>
  <c r="M4" i="3" l="1"/>
  <c r="N8" i="3"/>
  <c r="N6" i="3"/>
  <c r="N10" i="3"/>
  <c r="N12" i="3"/>
  <c r="N4" i="3" l="1"/>
</calcChain>
</file>

<file path=xl/sharedStrings.xml><?xml version="1.0" encoding="utf-8"?>
<sst xmlns="http://schemas.openxmlformats.org/spreadsheetml/2006/main" count="202" uniqueCount="45">
  <si>
    <t xml:space="preserve">Regulated Metering Charges </t>
  </si>
  <si>
    <t>Code</t>
  </si>
  <si>
    <t>Description</t>
  </si>
  <si>
    <t>Unit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</si>
  <si>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</si>
  <si>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</si>
  <si>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</si>
  <si>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</si>
  <si>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</si>
  <si>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</si>
  <si>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</si>
  <si>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</si>
  <si>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</si>
  <si>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</si>
  <si>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MP1</t>
  </si>
  <si>
    <t>Quarterly basic metering rate</t>
  </si>
  <si>
    <t>Accumulation and time-of-use meters read quarterly</t>
  </si>
  <si>
    <t>cents per day per NMI *</t>
  </si>
  <si>
    <t>MP2</t>
  </si>
  <si>
    <t>Monthly basic metering rate</t>
  </si>
  <si>
    <t>Accumulation and time-of-use meters read monthly</t>
  </si>
  <si>
    <t>cents per day per NMI</t>
  </si>
  <si>
    <t>MP3</t>
  </si>
  <si>
    <t>Time-of-use metering rate</t>
  </si>
  <si>
    <t>Time-of-use meters read monthly</t>
  </si>
  <si>
    <t>MP4</t>
  </si>
  <si>
    <t xml:space="preserve">Monthly manually-read interval metering rate </t>
  </si>
  <si>
    <t>Interval meters recording at either 15- or 30-minute intervals, read manually and processed monthly</t>
  </si>
  <si>
    <t>$ per day per NMI</t>
  </si>
  <si>
    <t>MP5</t>
  </si>
  <si>
    <t>Internal metering rate</t>
  </si>
  <si>
    <t>Sites entitled to the Internal Network charge</t>
  </si>
  <si>
    <t>MP6</t>
  </si>
  <si>
    <t xml:space="preserve">Quarterly manually-read interval metering rate </t>
  </si>
  <si>
    <t>Interval meters recording at either 15- or 30-minute intervals, read manually and processed quarterly</t>
  </si>
  <si>
    <t>*National metering identifier</t>
  </si>
  <si>
    <t>These metering charges apply to customers consuming less than 160 MWh per annum using manually read meters.</t>
  </si>
  <si>
    <t>Tariff discontinued - Consumers moved to general tariff and metering to MP2</t>
  </si>
  <si>
    <t>Meters</t>
  </si>
  <si>
    <t>Unit Forecasts</t>
  </si>
  <si>
    <t>Contents</t>
  </si>
  <si>
    <t>Revenue Forecasts</t>
  </si>
  <si>
    <t>Annual Revenue</t>
  </si>
  <si>
    <t>TOTAL REVENUE</t>
  </si>
  <si>
    <t>Average annual metering customers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</si>
</sst>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00"/>
    <numFmt numFmtId="165" formatCode="0.000%"/>
    <numFmt numFmtId="166" formatCode="#,##0.000"/>
    <numFmt numFmtId="167" formatCode="_-* #,##0.0_-;\-* #,##0.0_-;_-* &quot;-&quot;??_-;_-@_-"/>
    <numFmt numFmtId="168" formatCode="_-* #,##0.000000_-;\-* #,##0.000000_-;_-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sz val="16"/>
      <color indexed="9"/>
      <name val="Arial"/>
      <family val="2"/>
    </font>
    <font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12"/>
      <name val="Arial"/>
      <family val="2"/>
    </font>
    <font>
      <sz val="6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8"/>
      <color indexed="12"/>
      <name val="Arial"/>
      <family val="2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</cellStyleXfs>
  <cellXfs count="78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 applyBorder="1"/>
    <xf numFmtId="0" fontId="4" fillId="4" borderId="0" xfId="0" applyFont="1" applyFill="1"/>
    <xf numFmtId="0" fontId="4" fillId="4" borderId="0" xfId="1" applyFont="1" applyFill="1" applyAlignment="1" applyProtection="1"/>
    <xf numFmtId="0" fontId="1" fillId="0" borderId="0" xfId="0" applyFont="1" applyFill="1" applyBorder="1"/>
    <xf numFmtId="0" fontId="1" fillId="5" borderId="0" xfId="0" applyFont="1" applyFill="1"/>
    <xf numFmtId="0" fontId="1" fillId="6" borderId="0" xfId="0" applyFont="1" applyFill="1"/>
    <xf numFmtId="0" fontId="0" fillId="6" borderId="0" xfId="0" applyFill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7" fillId="5" borderId="0" xfId="0" applyFont="1" applyFill="1" applyAlignment="1"/>
    <xf numFmtId="4" fontId="8" fillId="2" borderId="0" xfId="0" applyNumberFormat="1" applyFont="1" applyFill="1" applyBorder="1" applyAlignment="1"/>
    <xf numFmtId="4" fontId="8" fillId="6" borderId="0" xfId="0" applyNumberFormat="1" applyFont="1" applyFill="1" applyBorder="1" applyAlignment="1"/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center" vertical="top"/>
    </xf>
    <xf numFmtId="0" fontId="7" fillId="5" borderId="0" xfId="0" applyFont="1" applyFill="1" applyAlignment="1">
      <alignment vertical="top"/>
    </xf>
    <xf numFmtId="4" fontId="9" fillId="2" borderId="0" xfId="0" quotePrefix="1" applyNumberFormat="1" applyFont="1" applyFill="1" applyAlignment="1">
      <alignment vertical="top"/>
    </xf>
    <xf numFmtId="4" fontId="9" fillId="6" borderId="0" xfId="0" quotePrefix="1" applyNumberFormat="1" applyFont="1" applyFill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 wrapText="1"/>
    </xf>
    <xf numFmtId="0" fontId="7" fillId="5" borderId="0" xfId="0" applyFont="1" applyFill="1"/>
    <xf numFmtId="0" fontId="11" fillId="2" borderId="0" xfId="0" applyFont="1" applyFill="1" applyBorder="1" applyAlignment="1">
      <alignment horizontal="right" wrapText="1"/>
    </xf>
    <xf numFmtId="0" fontId="0" fillId="2" borderId="0" xfId="0" applyFill="1"/>
    <xf numFmtId="0" fontId="11" fillId="2" borderId="0" xfId="0" applyFont="1" applyFill="1" applyBorder="1" applyAlignment="1">
      <alignment vertical="top" wrapText="1"/>
    </xf>
    <xf numFmtId="164" fontId="1" fillId="8" borderId="0" xfId="0" applyNumberFormat="1" applyFont="1" applyFill="1"/>
    <xf numFmtId="0" fontId="10" fillId="2" borderId="0" xfId="0" applyFont="1" applyFill="1" applyBorder="1" applyAlignment="1">
      <alignment horizontal="right" vertical="top" wrapText="1"/>
    </xf>
    <xf numFmtId="4" fontId="11" fillId="2" borderId="0" xfId="0" applyNumberFormat="1" applyFont="1" applyFill="1" applyBorder="1" applyAlignment="1">
      <alignment horizontal="right" wrapText="1"/>
    </xf>
    <xf numFmtId="164" fontId="0" fillId="2" borderId="0" xfId="0" applyNumberFormat="1" applyFill="1"/>
    <xf numFmtId="0" fontId="11" fillId="5" borderId="0" xfId="0" applyFont="1" applyFill="1" applyBorder="1" applyAlignment="1">
      <alignment vertical="top" wrapText="1"/>
    </xf>
    <xf numFmtId="0" fontId="11" fillId="5" borderId="0" xfId="0" applyFont="1" applyFill="1" applyBorder="1" applyAlignment="1">
      <alignment horizontal="right" wrapText="1"/>
    </xf>
    <xf numFmtId="165" fontId="11" fillId="2" borderId="0" xfId="0" applyNumberFormat="1" applyFont="1" applyFill="1" applyBorder="1" applyAlignment="1">
      <alignment horizontal="right" wrapText="1"/>
    </xf>
    <xf numFmtId="0" fontId="11" fillId="6" borderId="0" xfId="0" applyFont="1" applyFill="1" applyBorder="1" applyAlignment="1">
      <alignment vertical="top"/>
    </xf>
    <xf numFmtId="0" fontId="0" fillId="0" borderId="0" xfId="0" applyAlignment="1"/>
    <xf numFmtId="10" fontId="11" fillId="2" borderId="0" xfId="0" applyNumberFormat="1" applyFont="1" applyFill="1" applyBorder="1" applyAlignment="1">
      <alignment horizontal="right" wrapText="1"/>
    </xf>
    <xf numFmtId="0" fontId="1" fillId="4" borderId="0" xfId="0" applyFont="1" applyFill="1"/>
    <xf numFmtId="0" fontId="1" fillId="9" borderId="0" xfId="0" applyFont="1" applyFill="1"/>
    <xf numFmtId="0" fontId="1" fillId="5" borderId="0" xfId="0" applyFont="1" applyFill="1" applyAlignment="1"/>
    <xf numFmtId="0" fontId="8" fillId="9" borderId="0" xfId="0" applyFont="1" applyFill="1" applyBorder="1" applyAlignment="1">
      <alignment vertical="top"/>
    </xf>
    <xf numFmtId="0" fontId="1" fillId="5" borderId="0" xfId="0" applyFont="1" applyFill="1" applyAlignment="1">
      <alignment vertical="top"/>
    </xf>
    <xf numFmtId="0" fontId="8" fillId="9" borderId="0" xfId="0" applyFont="1" applyFill="1" applyBorder="1" applyAlignment="1">
      <alignment vertical="top" wrapText="1"/>
    </xf>
    <xf numFmtId="0" fontId="0" fillId="5" borderId="0" xfId="0" applyFill="1"/>
    <xf numFmtId="0" fontId="11" fillId="9" borderId="0" xfId="0" applyFont="1" applyFill="1" applyBorder="1" applyAlignment="1">
      <alignment vertical="top" wrapText="1"/>
    </xf>
    <xf numFmtId="166" fontId="11" fillId="7" borderId="0" xfId="0" applyNumberFormat="1" applyFont="1" applyFill="1" applyBorder="1" applyAlignment="1">
      <alignment horizontal="right" wrapText="1"/>
    </xf>
    <xf numFmtId="3" fontId="0" fillId="0" borderId="0" xfId="0" applyNumberFormat="1"/>
    <xf numFmtId="0" fontId="1" fillId="10" borderId="0" xfId="0" applyFont="1" applyFill="1" applyBorder="1" applyAlignment="1"/>
    <xf numFmtId="3" fontId="1" fillId="2" borderId="0" xfId="0" applyNumberFormat="1" applyFont="1" applyFill="1" applyBorder="1" applyAlignment="1">
      <alignment horizontal="right"/>
    </xf>
    <xf numFmtId="3" fontId="13" fillId="7" borderId="0" xfId="0" applyNumberFormat="1" applyFont="1" applyFill="1" applyBorder="1" applyAlignment="1">
      <alignment horizontal="right" wrapText="1"/>
    </xf>
    <xf numFmtId="0" fontId="1" fillId="0" borderId="0" xfId="0" applyFont="1" applyFill="1"/>
    <xf numFmtId="0" fontId="10" fillId="2" borderId="0" xfId="0" applyFont="1" applyFill="1" applyBorder="1" applyAlignment="1">
      <alignment vertical="top"/>
    </xf>
    <xf numFmtId="3" fontId="13" fillId="7" borderId="0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1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right" vertical="top"/>
    </xf>
    <xf numFmtId="3" fontId="13" fillId="11" borderId="0" xfId="0" applyNumberFormat="1" applyFont="1" applyFill="1" applyBorder="1" applyAlignment="1">
      <alignment horizontal="right"/>
    </xf>
    <xf numFmtId="0" fontId="8" fillId="6" borderId="0" xfId="0" applyFont="1" applyFill="1" applyBorder="1" applyAlignment="1">
      <alignment vertical="top"/>
    </xf>
    <xf numFmtId="0" fontId="14" fillId="2" borderId="0" xfId="0" applyFont="1" applyFill="1" applyAlignment="1">
      <alignment horizontal="right"/>
    </xf>
    <xf numFmtId="4" fontId="7" fillId="2" borderId="0" xfId="0" applyNumberFormat="1" applyFont="1" applyFill="1"/>
    <xf numFmtId="3" fontId="7" fillId="2" borderId="0" xfId="0" applyNumberFormat="1" applyFont="1" applyFill="1"/>
    <xf numFmtId="0" fontId="2" fillId="3" borderId="0" xfId="0" applyFont="1" applyFill="1" applyBorder="1" applyAlignment="1">
      <alignment horizontal="right"/>
    </xf>
    <xf numFmtId="17" fontId="15" fillId="3" borderId="0" xfId="0" applyNumberFormat="1" applyFont="1" applyFill="1" applyBorder="1" applyAlignment="1">
      <alignment horizontal="center"/>
    </xf>
    <xf numFmtId="0" fontId="1" fillId="12" borderId="0" xfId="0" applyFont="1" applyFill="1"/>
    <xf numFmtId="167" fontId="16" fillId="4" borderId="0" xfId="2" applyNumberFormat="1" applyFont="1" applyFill="1" applyAlignment="1">
      <alignment horizontal="center"/>
    </xf>
    <xf numFmtId="168" fontId="17" fillId="4" borderId="0" xfId="2" applyNumberFormat="1" applyFont="1" applyFill="1" applyAlignment="1">
      <alignment horizontal="center"/>
    </xf>
    <xf numFmtId="0" fontId="4" fillId="0" borderId="0" xfId="0" applyFont="1" applyFill="1"/>
    <xf numFmtId="0" fontId="14" fillId="10" borderId="0" xfId="0" applyFont="1" applyFill="1" applyBorder="1" applyAlignment="1"/>
    <xf numFmtId="17" fontId="15" fillId="3" borderId="0" xfId="0" quotePrefix="1" applyNumberFormat="1" applyFont="1" applyFill="1" applyBorder="1" applyAlignment="1">
      <alignment horizontal="center"/>
    </xf>
    <xf numFmtId="0" fontId="18" fillId="0" borderId="0" xfId="0" applyFont="1"/>
    <xf numFmtId="2" fontId="11" fillId="7" borderId="0" xfId="0" applyNumberFormat="1" applyFont="1" applyFill="1" applyBorder="1" applyAlignment="1">
      <alignment horizontal="right" wrapText="1"/>
    </xf>
    <xf numFmtId="2" fontId="1" fillId="8" borderId="0" xfId="0" applyNumberFormat="1" applyFont="1" applyFill="1"/>
    <xf numFmtId="2" fontId="11" fillId="2" borderId="0" xfId="0" applyNumberFormat="1" applyFont="1" applyFill="1" applyBorder="1" applyAlignment="1">
      <alignment horizontal="right" wrapText="1"/>
    </xf>
    <xf numFmtId="2" fontId="0" fillId="2" borderId="0" xfId="0" applyNumberFormat="1" applyFill="1"/>
    <xf numFmtId="165" fontId="11" fillId="13" borderId="0" xfId="0" applyNumberFormat="1" applyFont="1" applyFill="1" applyBorder="1" applyAlignment="1">
      <alignment horizontal="right" wrapText="1"/>
    </xf>
    <xf numFmtId="10" fontId="11" fillId="13" borderId="0" xfId="0" applyNumberFormat="1" applyFont="1" applyFill="1" applyBorder="1" applyAlignment="1">
      <alignment horizontal="right" wrapText="1"/>
    </xf>
    <xf numFmtId="0" fontId="8" fillId="6" borderId="0" xfId="0" applyFont="1" applyFill="1" applyBorder="1" applyAlignment="1">
      <alignment vertical="top" wrapText="1"/>
    </xf>
    <xf numFmtId="0" fontId="6" fillId="4" borderId="0" xfId="0" applyFont="1" applyFill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219075</xdr:rowOff>
    </xdr:from>
    <xdr:to>
      <xdr:col>18</xdr:col>
      <xdr:colOff>600075</xdr:colOff>
      <xdr:row>4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4225" y="381000"/>
          <a:ext cx="30384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%20Affairs/Jurisdictional%20Schemes/FITL/20140108-dta-large-scale-solar-cost-estim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eter_data"/>
      <sheetName val="Price"/>
      <sheetName val="Other large scale"/>
    </sheetNames>
    <sheetDataSet>
      <sheetData sheetId="0">
        <row r="5">
          <cell r="C5">
            <v>42293</v>
          </cell>
        </row>
        <row r="18">
          <cell r="C18">
            <v>42293</v>
          </cell>
        </row>
      </sheetData>
      <sheetData sheetId="1"/>
      <sheetData sheetId="2">
        <row r="2">
          <cell r="E2">
            <v>0</v>
          </cell>
        </row>
        <row r="5041">
          <cell r="E5041">
            <v>0</v>
          </cell>
        </row>
        <row r="5042">
          <cell r="E5042">
            <v>0</v>
          </cell>
        </row>
        <row r="5043">
          <cell r="E5043">
            <v>0</v>
          </cell>
        </row>
        <row r="5044">
          <cell r="E5044">
            <v>0</v>
          </cell>
        </row>
        <row r="5045">
          <cell r="E5045">
            <v>0</v>
          </cell>
        </row>
        <row r="5046">
          <cell r="E5046">
            <v>0</v>
          </cell>
        </row>
        <row r="5047">
          <cell r="E5047">
            <v>0</v>
          </cell>
        </row>
        <row r="5048">
          <cell r="E5048">
            <v>0</v>
          </cell>
        </row>
        <row r="5049">
          <cell r="E5049">
            <v>0</v>
          </cell>
        </row>
        <row r="5050">
          <cell r="E5050">
            <v>0</v>
          </cell>
        </row>
        <row r="5051">
          <cell r="E5051">
            <v>0</v>
          </cell>
        </row>
        <row r="5052">
          <cell r="E5052">
            <v>0</v>
          </cell>
        </row>
        <row r="5053">
          <cell r="E5053">
            <v>0</v>
          </cell>
        </row>
        <row r="5054">
          <cell r="E5054">
            <v>0</v>
          </cell>
        </row>
        <row r="5055">
          <cell r="E5055">
            <v>0</v>
          </cell>
        </row>
        <row r="5056">
          <cell r="E5056">
            <v>1.2030210608600395E-6</v>
          </cell>
        </row>
        <row r="5057">
          <cell r="E5057">
            <v>1.8073959271492496E-5</v>
          </cell>
        </row>
        <row r="5058">
          <cell r="E5058">
            <v>3.3455442835345857E-5</v>
          </cell>
        </row>
        <row r="5059">
          <cell r="E5059">
            <v>4.4196702307310501E-5</v>
          </cell>
        </row>
        <row r="5060">
          <cell r="E5060">
            <v>5.3849514152782719E-5</v>
          </cell>
        </row>
        <row r="5061">
          <cell r="E5061">
            <v>7.6076760420101529E-5</v>
          </cell>
        </row>
        <row r="5062">
          <cell r="E5062">
            <v>7.6248620571652977E-5</v>
          </cell>
        </row>
        <row r="5063">
          <cell r="E5063">
            <v>8.4125544184427038E-5</v>
          </cell>
        </row>
        <row r="5064">
          <cell r="E5064">
            <v>7.822501231449448E-5</v>
          </cell>
        </row>
        <row r="5065">
          <cell r="E5065">
            <v>1.0345981123396339E-4</v>
          </cell>
        </row>
        <row r="5066">
          <cell r="E5066">
            <v>7.4845096000649588E-5</v>
          </cell>
        </row>
        <row r="5067">
          <cell r="E5067">
            <v>1.9657937001624884E-4</v>
          </cell>
        </row>
        <row r="5068">
          <cell r="E5068">
            <v>1.7813304708306154E-4</v>
          </cell>
        </row>
        <row r="5069">
          <cell r="E5069">
            <v>9.0054719412951508E-5</v>
          </cell>
        </row>
        <row r="5070">
          <cell r="E5070">
            <v>6.3530969356846836E-5</v>
          </cell>
        </row>
        <row r="5071">
          <cell r="E5071">
            <v>5.9606829229755762E-5</v>
          </cell>
        </row>
        <row r="5072">
          <cell r="E5072">
            <v>1.3284789714925865E-4</v>
          </cell>
        </row>
        <row r="5073">
          <cell r="E5073">
            <v>9.9678887899831828E-5</v>
          </cell>
        </row>
        <row r="5074">
          <cell r="E5074">
            <v>5.5654045744072775E-5</v>
          </cell>
        </row>
        <row r="5075">
          <cell r="E5075">
            <v>2.1998099398583574E-5</v>
          </cell>
        </row>
        <row r="5076">
          <cell r="E5076">
            <v>2.1196085358010218E-6</v>
          </cell>
        </row>
        <row r="5077">
          <cell r="E5077">
            <v>0</v>
          </cell>
        </row>
        <row r="5078">
          <cell r="E5078">
            <v>0</v>
          </cell>
        </row>
        <row r="5079">
          <cell r="E5079">
            <v>0</v>
          </cell>
        </row>
        <row r="5080">
          <cell r="E5080">
            <v>0</v>
          </cell>
        </row>
        <row r="5081">
          <cell r="E5081">
            <v>0</v>
          </cell>
        </row>
        <row r="5082">
          <cell r="E5082">
            <v>0</v>
          </cell>
        </row>
        <row r="5083">
          <cell r="E5083">
            <v>0</v>
          </cell>
        </row>
        <row r="5084">
          <cell r="E5084">
            <v>1.718601515514342E-7</v>
          </cell>
        </row>
        <row r="5085">
          <cell r="E5085">
            <v>0</v>
          </cell>
        </row>
        <row r="5086">
          <cell r="E5086">
            <v>0</v>
          </cell>
        </row>
        <row r="5087">
          <cell r="E5087">
            <v>0</v>
          </cell>
        </row>
        <row r="5088">
          <cell r="E5088">
            <v>0</v>
          </cell>
        </row>
        <row r="5089">
          <cell r="E5089">
            <v>0</v>
          </cell>
        </row>
        <row r="5090">
          <cell r="E5090">
            <v>0</v>
          </cell>
        </row>
        <row r="5091">
          <cell r="E5091">
            <v>0</v>
          </cell>
        </row>
        <row r="5092">
          <cell r="E5092">
            <v>0</v>
          </cell>
        </row>
        <row r="5093">
          <cell r="E5093">
            <v>0</v>
          </cell>
        </row>
        <row r="5094">
          <cell r="E5094">
            <v>0</v>
          </cell>
        </row>
        <row r="5095">
          <cell r="E5095">
            <v>0</v>
          </cell>
        </row>
        <row r="5096">
          <cell r="E5096">
            <v>0</v>
          </cell>
        </row>
        <row r="5097">
          <cell r="E5097">
            <v>0</v>
          </cell>
        </row>
        <row r="5098">
          <cell r="E5098">
            <v>1.718601515514342E-7</v>
          </cell>
        </row>
        <row r="5099">
          <cell r="E5099">
            <v>0</v>
          </cell>
        </row>
        <row r="5100">
          <cell r="E5100">
            <v>0</v>
          </cell>
        </row>
        <row r="5101">
          <cell r="E5101">
            <v>0</v>
          </cell>
        </row>
        <row r="5102">
          <cell r="E5102">
            <v>0</v>
          </cell>
        </row>
        <row r="5103">
          <cell r="E5103">
            <v>1.4035245710033793E-6</v>
          </cell>
        </row>
        <row r="5104">
          <cell r="E5104">
            <v>1.3204588310868528E-5</v>
          </cell>
        </row>
        <row r="5105">
          <cell r="E5105">
            <v>3.8296170437377923E-5</v>
          </cell>
        </row>
        <row r="5106">
          <cell r="E5106">
            <v>6.822848016591938E-5</v>
          </cell>
        </row>
        <row r="5107">
          <cell r="E5107">
            <v>5.6398773067462317E-5</v>
          </cell>
        </row>
        <row r="5108">
          <cell r="E5108">
            <v>9.9335167596728972E-5</v>
          </cell>
        </row>
        <row r="5109">
          <cell r="E5109">
            <v>1.4089668091358412E-4</v>
          </cell>
        </row>
        <row r="5110">
          <cell r="E5110">
            <v>1.8850194289333141E-4</v>
          </cell>
        </row>
        <row r="5111">
          <cell r="E5111">
            <v>1.9758188756696551E-4</v>
          </cell>
        </row>
        <row r="5112">
          <cell r="E5112">
            <v>1.3513936583661108E-4</v>
          </cell>
        </row>
        <row r="5113">
          <cell r="E5113">
            <v>1.8111195637661977E-4</v>
          </cell>
        </row>
        <row r="5114">
          <cell r="E5114">
            <v>1.6859480867195692E-4</v>
          </cell>
        </row>
        <row r="5115">
          <cell r="E5115">
            <v>1.1632067924172905E-4</v>
          </cell>
        </row>
        <row r="5116">
          <cell r="E5116">
            <v>1.6650384349474779E-4</v>
          </cell>
        </row>
        <row r="5117">
          <cell r="E5117">
            <v>1.1815385419161102E-4</v>
          </cell>
        </row>
        <row r="5118">
          <cell r="E5118">
            <v>1.6452745175190634E-4</v>
          </cell>
        </row>
        <row r="5119">
          <cell r="E5119">
            <v>1.0632414709315396E-4</v>
          </cell>
        </row>
        <row r="5120">
          <cell r="E5120">
            <v>6.9259641075228E-5</v>
          </cell>
        </row>
        <row r="5121">
          <cell r="E5121">
            <v>4.8493206096096343E-5</v>
          </cell>
        </row>
        <row r="5122">
          <cell r="E5122">
            <v>4.6545457711846766E-5</v>
          </cell>
        </row>
        <row r="5123">
          <cell r="E5123">
            <v>1.2746294573398036E-5</v>
          </cell>
        </row>
        <row r="5124">
          <cell r="E5124">
            <v>4.4110772231534782E-6</v>
          </cell>
        </row>
        <row r="5125">
          <cell r="E5125">
            <v>0</v>
          </cell>
        </row>
        <row r="5126">
          <cell r="E5126">
            <v>0</v>
          </cell>
        </row>
        <row r="5127">
          <cell r="E5127">
            <v>0</v>
          </cell>
        </row>
        <row r="5128">
          <cell r="E5128">
            <v>0</v>
          </cell>
        </row>
        <row r="5129">
          <cell r="E5129">
            <v>0</v>
          </cell>
        </row>
        <row r="5130">
          <cell r="E5130">
            <v>0</v>
          </cell>
        </row>
        <row r="5131">
          <cell r="E5131">
            <v>0</v>
          </cell>
        </row>
        <row r="5132">
          <cell r="E5132">
            <v>0</v>
          </cell>
        </row>
        <row r="5133">
          <cell r="E5133">
            <v>0</v>
          </cell>
        </row>
        <row r="5134">
          <cell r="E5134">
            <v>0</v>
          </cell>
        </row>
        <row r="5135">
          <cell r="E5135">
            <v>0</v>
          </cell>
        </row>
        <row r="5136">
          <cell r="E5136">
            <v>0</v>
          </cell>
        </row>
        <row r="5137">
          <cell r="E5137">
            <v>0</v>
          </cell>
        </row>
        <row r="5138">
          <cell r="E5138">
            <v>0</v>
          </cell>
        </row>
        <row r="5139">
          <cell r="E5139">
            <v>0</v>
          </cell>
        </row>
        <row r="5140">
          <cell r="E5140">
            <v>0</v>
          </cell>
        </row>
        <row r="5141">
          <cell r="E5141">
            <v>0</v>
          </cell>
        </row>
        <row r="5142">
          <cell r="E5142">
            <v>0</v>
          </cell>
        </row>
        <row r="5143">
          <cell r="E5143">
            <v>0</v>
          </cell>
        </row>
        <row r="5144">
          <cell r="E5144">
            <v>0</v>
          </cell>
        </row>
        <row r="5145">
          <cell r="E5145">
            <v>1.718601515514342E-7</v>
          </cell>
        </row>
        <row r="5146">
          <cell r="E5146">
            <v>0</v>
          </cell>
        </row>
        <row r="5147">
          <cell r="E5147">
            <v>0</v>
          </cell>
        </row>
        <row r="5148">
          <cell r="E5148">
            <v>0</v>
          </cell>
        </row>
        <row r="5149">
          <cell r="E5149">
            <v>0</v>
          </cell>
        </row>
        <row r="5150">
          <cell r="E5150">
            <v>0</v>
          </cell>
        </row>
        <row r="5151">
          <cell r="E5151">
            <v>8.5930075775717098E-7</v>
          </cell>
        </row>
        <row r="5152">
          <cell r="E5152">
            <v>1.4293035937360943E-5</v>
          </cell>
        </row>
        <row r="5153">
          <cell r="E5153">
            <v>4.7462045186787736E-5</v>
          </cell>
        </row>
        <row r="5154">
          <cell r="E5154">
            <v>8.020140405733597E-5</v>
          </cell>
        </row>
        <row r="5155">
          <cell r="E5155">
            <v>1.120528188115351E-4</v>
          </cell>
        </row>
        <row r="5156">
          <cell r="E5156">
            <v>1.4141226136823846E-4</v>
          </cell>
        </row>
        <row r="5157">
          <cell r="E5157">
            <v>1.6667570364629929E-4</v>
          </cell>
        </row>
        <row r="5158">
          <cell r="E5158">
            <v>1.8008079546731113E-4</v>
          </cell>
        </row>
        <row r="5159">
          <cell r="E5159">
            <v>1.4441981402038854E-4</v>
          </cell>
        </row>
        <row r="5160">
          <cell r="E5160">
            <v>1.8727027847387944E-4</v>
          </cell>
        </row>
        <row r="5161">
          <cell r="E5161">
            <v>1.5842641637183044E-4</v>
          </cell>
        </row>
        <row r="5162">
          <cell r="E5162">
            <v>1.1743777022681338E-4</v>
          </cell>
        </row>
        <row r="5163">
          <cell r="E5163">
            <v>7.5332033096712006E-5</v>
          </cell>
        </row>
        <row r="5164">
          <cell r="E5164">
            <v>7.5876256909958195E-5</v>
          </cell>
        </row>
        <row r="5165">
          <cell r="E5165">
            <v>5.1873122409941236E-5</v>
          </cell>
        </row>
        <row r="5166">
          <cell r="E5166">
            <v>7.8568732617597349E-5</v>
          </cell>
        </row>
        <row r="5167">
          <cell r="E5167">
            <v>4.9954017384283544E-5</v>
          </cell>
        </row>
        <row r="5168">
          <cell r="E5168">
            <v>3.3971023290000168E-5</v>
          </cell>
        </row>
        <row r="5169">
          <cell r="E5169">
            <v>5.0670101349081187E-5</v>
          </cell>
        </row>
        <row r="5170">
          <cell r="E5170">
            <v>4.2764534377715213E-5</v>
          </cell>
        </row>
        <row r="5171">
          <cell r="E5171">
            <v>2.5406659071020355E-5</v>
          </cell>
        </row>
        <row r="5172">
          <cell r="E5172">
            <v>2.148251894392928E-6</v>
          </cell>
        </row>
        <row r="5173">
          <cell r="E5173">
            <v>0</v>
          </cell>
        </row>
        <row r="5174">
          <cell r="E5174">
            <v>0</v>
          </cell>
        </row>
        <row r="5175">
          <cell r="E5175">
            <v>0</v>
          </cell>
        </row>
        <row r="5176">
          <cell r="E5176">
            <v>0</v>
          </cell>
        </row>
        <row r="5177">
          <cell r="E5177">
            <v>0</v>
          </cell>
        </row>
        <row r="5178">
          <cell r="E5178">
            <v>0</v>
          </cell>
        </row>
        <row r="5179">
          <cell r="E5179">
            <v>0</v>
          </cell>
        </row>
        <row r="5180">
          <cell r="E5180">
            <v>0</v>
          </cell>
        </row>
        <row r="5181">
          <cell r="E5181">
            <v>0</v>
          </cell>
        </row>
        <row r="5182">
          <cell r="E5182">
            <v>1.718601515514342E-7</v>
          </cell>
        </row>
        <row r="5183">
          <cell r="E5183">
            <v>0</v>
          </cell>
        </row>
        <row r="5184">
          <cell r="E5184">
            <v>0</v>
          </cell>
        </row>
        <row r="5185">
          <cell r="E5185">
            <v>0</v>
          </cell>
        </row>
        <row r="5186">
          <cell r="E5186">
            <v>0</v>
          </cell>
        </row>
        <row r="5187">
          <cell r="E5187">
            <v>0</v>
          </cell>
        </row>
        <row r="5188">
          <cell r="E5188">
            <v>0</v>
          </cell>
        </row>
        <row r="5189">
          <cell r="E5189">
            <v>0</v>
          </cell>
        </row>
        <row r="5190">
          <cell r="E5190">
            <v>0</v>
          </cell>
        </row>
        <row r="5191">
          <cell r="E5191">
            <v>0</v>
          </cell>
        </row>
        <row r="5192">
          <cell r="E5192">
            <v>0</v>
          </cell>
        </row>
        <row r="5193">
          <cell r="E5193">
            <v>0</v>
          </cell>
        </row>
        <row r="5194">
          <cell r="E5194">
            <v>0</v>
          </cell>
        </row>
        <row r="5195">
          <cell r="E5195">
            <v>0</v>
          </cell>
        </row>
        <row r="5196">
          <cell r="E5196">
            <v>0</v>
          </cell>
        </row>
        <row r="5197">
          <cell r="E5197">
            <v>0</v>
          </cell>
        </row>
        <row r="5198">
          <cell r="E5198">
            <v>0</v>
          </cell>
        </row>
        <row r="5199">
          <cell r="E5199">
            <v>5.4422381324620834E-7</v>
          </cell>
        </row>
        <row r="5200">
          <cell r="E5200">
            <v>1.2316644194519453E-5</v>
          </cell>
        </row>
        <row r="5201">
          <cell r="E5201">
            <v>4.5600226878313869E-5</v>
          </cell>
        </row>
        <row r="5202">
          <cell r="E5202">
            <v>8.5529068755430413E-5</v>
          </cell>
        </row>
        <row r="5203">
          <cell r="E5203">
            <v>1.0113969918801903E-4</v>
          </cell>
        </row>
        <row r="5204">
          <cell r="E5204">
            <v>1.5052084940046448E-4</v>
          </cell>
        </row>
        <row r="5205">
          <cell r="E5205">
            <v>1.768440959464258E-4</v>
          </cell>
        </row>
        <row r="5206">
          <cell r="E5206">
            <v>2.0033164999178846E-4</v>
          </cell>
        </row>
        <row r="5207">
          <cell r="E5207">
            <v>2.1465332928774134E-4</v>
          </cell>
        </row>
        <row r="5208">
          <cell r="E5208">
            <v>2.2104079825373632E-4</v>
          </cell>
        </row>
        <row r="5209">
          <cell r="E5209">
            <v>2.0749248963976489E-4</v>
          </cell>
        </row>
        <row r="5210">
          <cell r="E5210">
            <v>2.2631117623464695E-4</v>
          </cell>
        </row>
        <row r="5211">
          <cell r="E5211">
            <v>2.1118748289812074E-4</v>
          </cell>
        </row>
        <row r="5212">
          <cell r="E5212">
            <v>2.2771470080565034E-4</v>
          </cell>
        </row>
        <row r="5213">
          <cell r="E5213">
            <v>2.0205025150730281E-4</v>
          </cell>
        </row>
        <row r="5214">
          <cell r="E5214">
            <v>1.8864515968629097E-4</v>
          </cell>
        </row>
        <row r="5215">
          <cell r="E5215">
            <v>1.3230367333601242E-4</v>
          </cell>
        </row>
        <row r="5216">
          <cell r="E5216">
            <v>1.4817209399592819E-4</v>
          </cell>
        </row>
        <row r="5217">
          <cell r="E5217">
            <v>1.039753916886177E-4</v>
          </cell>
        </row>
        <row r="5218">
          <cell r="E5218">
            <v>5.1042465010775962E-5</v>
          </cell>
        </row>
        <row r="5219">
          <cell r="E5219">
            <v>2.5549875863979883E-5</v>
          </cell>
        </row>
        <row r="5220">
          <cell r="E5220">
            <v>2.520615556087702E-6</v>
          </cell>
        </row>
        <row r="5221">
          <cell r="E5221">
            <v>0</v>
          </cell>
        </row>
        <row r="5222">
          <cell r="E5222">
            <v>0</v>
          </cell>
        </row>
        <row r="5223">
          <cell r="E5223">
            <v>0</v>
          </cell>
        </row>
        <row r="5224">
          <cell r="E5224">
            <v>0</v>
          </cell>
        </row>
        <row r="5225">
          <cell r="E5225">
            <v>0</v>
          </cell>
        </row>
        <row r="5226">
          <cell r="E5226">
            <v>1.718601515514342E-7</v>
          </cell>
        </row>
        <row r="5227">
          <cell r="E5227">
            <v>0</v>
          </cell>
        </row>
        <row r="5228">
          <cell r="E5228">
            <v>0</v>
          </cell>
        </row>
        <row r="5229">
          <cell r="E5229">
            <v>0</v>
          </cell>
        </row>
        <row r="5230">
          <cell r="E5230">
            <v>0</v>
          </cell>
        </row>
        <row r="5231">
          <cell r="E5231">
            <v>1.718601515514342E-7</v>
          </cell>
        </row>
        <row r="5232">
          <cell r="E5232">
            <v>0</v>
          </cell>
        </row>
        <row r="5233">
          <cell r="E5233">
            <v>0</v>
          </cell>
        </row>
        <row r="5234">
          <cell r="E5234">
            <v>0</v>
          </cell>
        </row>
        <row r="5235">
          <cell r="E5235">
            <v>0</v>
          </cell>
        </row>
        <row r="5236">
          <cell r="E5236">
            <v>1.718601515514342E-7</v>
          </cell>
        </row>
        <row r="5237">
          <cell r="E5237">
            <v>0</v>
          </cell>
        </row>
        <row r="5238">
          <cell r="E5238">
            <v>0</v>
          </cell>
        </row>
        <row r="5239">
          <cell r="E5239">
            <v>0</v>
          </cell>
        </row>
        <row r="5240">
          <cell r="E5240">
            <v>0</v>
          </cell>
        </row>
        <row r="5241">
          <cell r="E5241">
            <v>0</v>
          </cell>
        </row>
        <row r="5242">
          <cell r="E5242">
            <v>0</v>
          </cell>
        </row>
        <row r="5243">
          <cell r="E5243">
            <v>0</v>
          </cell>
        </row>
        <row r="5244">
          <cell r="E5244">
            <v>1.718601515514342E-7</v>
          </cell>
        </row>
        <row r="5245">
          <cell r="E5245">
            <v>0</v>
          </cell>
        </row>
        <row r="5246">
          <cell r="E5246">
            <v>0</v>
          </cell>
        </row>
        <row r="5247">
          <cell r="E5247">
            <v>0</v>
          </cell>
        </row>
        <row r="5248">
          <cell r="E5248">
            <v>6.1010353800759142E-6</v>
          </cell>
        </row>
        <row r="5249">
          <cell r="E5249">
            <v>3.525997442663592E-5</v>
          </cell>
        </row>
        <row r="5250">
          <cell r="E5250">
            <v>6.7311892690978396E-5</v>
          </cell>
        </row>
        <row r="5251">
          <cell r="E5251">
            <v>5.8403808168895727E-5</v>
          </cell>
        </row>
        <row r="5252">
          <cell r="E5252">
            <v>9.0369796357462492E-5</v>
          </cell>
        </row>
        <row r="5253">
          <cell r="E5253">
            <v>1.6664706028770735E-4</v>
          </cell>
        </row>
        <row r="5254">
          <cell r="E5254">
            <v>1.7111542422804468E-4</v>
          </cell>
        </row>
        <row r="5255">
          <cell r="E5255">
            <v>1.3963637313554032E-4</v>
          </cell>
        </row>
        <row r="5256">
          <cell r="E5256">
            <v>1.8529388673103796E-4</v>
          </cell>
        </row>
        <row r="5257">
          <cell r="E5257">
            <v>1.9801153794584412E-4</v>
          </cell>
        </row>
        <row r="5258">
          <cell r="E5258">
            <v>1.5645002462898896E-4</v>
          </cell>
        </row>
        <row r="5259">
          <cell r="E5259">
            <v>1.3519665255379491E-4</v>
          </cell>
        </row>
        <row r="5260">
          <cell r="E5260">
            <v>1.4158412151978988E-4</v>
          </cell>
        </row>
        <row r="5261">
          <cell r="E5261">
            <v>6.5163640796585471E-5</v>
          </cell>
        </row>
        <row r="5262">
          <cell r="E5262">
            <v>6.0523416704696732E-5</v>
          </cell>
        </row>
        <row r="5263">
          <cell r="E5263">
            <v>4.4168058948718595E-5</v>
          </cell>
        </row>
        <row r="5264">
          <cell r="E5264">
            <v>5.9950549532858631E-5</v>
          </cell>
        </row>
        <row r="5265">
          <cell r="E5265">
            <v>7.0720452363415173E-5</v>
          </cell>
        </row>
        <row r="5266">
          <cell r="E5266">
            <v>4.7948982282850141E-5</v>
          </cell>
        </row>
        <row r="5267">
          <cell r="E5267">
            <v>9.9965321485750889E-6</v>
          </cell>
        </row>
        <row r="5268">
          <cell r="E5268">
            <v>8.5930075775717098E-7</v>
          </cell>
        </row>
        <row r="5269">
          <cell r="E5269">
            <v>0</v>
          </cell>
        </row>
        <row r="5270">
          <cell r="E5270">
            <v>0</v>
          </cell>
        </row>
        <row r="5271">
          <cell r="E5271">
            <v>0</v>
          </cell>
        </row>
        <row r="5272">
          <cell r="E5272">
            <v>0</v>
          </cell>
        </row>
        <row r="5273">
          <cell r="E5273">
            <v>0</v>
          </cell>
        </row>
        <row r="5274">
          <cell r="E5274">
            <v>0</v>
          </cell>
        </row>
        <row r="5275">
          <cell r="E5275">
            <v>0</v>
          </cell>
        </row>
        <row r="5276">
          <cell r="E5276">
            <v>0</v>
          </cell>
        </row>
        <row r="5277">
          <cell r="E5277">
            <v>1.718601515514342E-7</v>
          </cell>
        </row>
        <row r="5278">
          <cell r="E5278">
            <v>0</v>
          </cell>
        </row>
        <row r="5279">
          <cell r="E5279">
            <v>0</v>
          </cell>
        </row>
        <row r="5280">
          <cell r="E5280">
            <v>0</v>
          </cell>
        </row>
        <row r="5281">
          <cell r="E5281">
            <v>0</v>
          </cell>
        </row>
        <row r="5282">
          <cell r="E5282">
            <v>0</v>
          </cell>
        </row>
        <row r="5283">
          <cell r="E5283">
            <v>0</v>
          </cell>
        </row>
        <row r="5284">
          <cell r="E5284">
            <v>0</v>
          </cell>
        </row>
        <row r="5285">
          <cell r="E5285">
            <v>0</v>
          </cell>
        </row>
        <row r="5286">
          <cell r="E5286">
            <v>0</v>
          </cell>
        </row>
        <row r="5287">
          <cell r="E5287">
            <v>0</v>
          </cell>
        </row>
        <row r="5288">
          <cell r="E5288">
            <v>0</v>
          </cell>
        </row>
        <row r="5289">
          <cell r="E5289">
            <v>0</v>
          </cell>
        </row>
        <row r="5290">
          <cell r="E5290">
            <v>0</v>
          </cell>
        </row>
        <row r="5291">
          <cell r="E5291">
            <v>1.718601515514342E-7</v>
          </cell>
        </row>
        <row r="5292">
          <cell r="E5292">
            <v>0</v>
          </cell>
        </row>
        <row r="5293">
          <cell r="E5293">
            <v>0</v>
          </cell>
        </row>
        <row r="5294">
          <cell r="E5294">
            <v>0</v>
          </cell>
        </row>
        <row r="5295">
          <cell r="E5295">
            <v>6.8744060620573678E-7</v>
          </cell>
        </row>
        <row r="5296">
          <cell r="E5296">
            <v>1.2689007856214226E-5</v>
          </cell>
        </row>
        <row r="5297">
          <cell r="E5297">
            <v>4.7089681525092968E-5</v>
          </cell>
        </row>
        <row r="5298">
          <cell r="E5298">
            <v>8.3753180522732284E-5</v>
          </cell>
        </row>
        <row r="5299">
          <cell r="E5299">
            <v>1.1921365845951152E-4</v>
          </cell>
        </row>
        <row r="5300">
          <cell r="E5300">
            <v>1.4696907293506814E-4</v>
          </cell>
        </row>
        <row r="5301">
          <cell r="E5301">
            <v>1.7165964804129088E-4</v>
          </cell>
        </row>
        <row r="5302">
          <cell r="E5302">
            <v>1.9116577524237865E-4</v>
          </cell>
        </row>
        <row r="5303">
          <cell r="E5303">
            <v>2.0162060112842423E-4</v>
          </cell>
        </row>
        <row r="5304">
          <cell r="E5304">
            <v>2.1087240595360975E-4</v>
          </cell>
        </row>
        <row r="5305">
          <cell r="E5305">
            <v>2.1731716163678853E-4</v>
          </cell>
        </row>
        <row r="5306">
          <cell r="E5306">
            <v>2.1571313355564183E-4</v>
          </cell>
        </row>
        <row r="5307">
          <cell r="E5307">
            <v>2.0193567807293516E-4</v>
          </cell>
        </row>
        <row r="5308">
          <cell r="E5308">
            <v>1.9944370587543939E-4</v>
          </cell>
        </row>
        <row r="5309">
          <cell r="E5309">
            <v>1.8867380304488286E-4</v>
          </cell>
        </row>
        <row r="5310">
          <cell r="E5310">
            <v>1.8076823607351687E-4</v>
          </cell>
        </row>
        <row r="5311">
          <cell r="E5311">
            <v>1.5931436048817954E-4</v>
          </cell>
        </row>
        <row r="5312">
          <cell r="E5312">
            <v>9.231754474171207E-5</v>
          </cell>
        </row>
        <row r="5313">
          <cell r="E5313">
            <v>7.802450880435112E-5</v>
          </cell>
        </row>
        <row r="5314">
          <cell r="E5314">
            <v>2.4518714954671276E-5</v>
          </cell>
        </row>
        <row r="5315">
          <cell r="E5315">
            <v>1.0368895810269864E-5</v>
          </cell>
        </row>
        <row r="5316">
          <cell r="E5316">
            <v>1.7758882326981535E-6</v>
          </cell>
        </row>
        <row r="5317">
          <cell r="E5317">
            <v>0</v>
          </cell>
        </row>
        <row r="5318">
          <cell r="E5318">
            <v>0</v>
          </cell>
        </row>
        <row r="5319">
          <cell r="E5319">
            <v>0</v>
          </cell>
        </row>
        <row r="5320">
          <cell r="E5320">
            <v>0</v>
          </cell>
        </row>
        <row r="5321">
          <cell r="E5321">
            <v>0</v>
          </cell>
        </row>
        <row r="5322">
          <cell r="E5322">
            <v>0</v>
          </cell>
        </row>
        <row r="5323">
          <cell r="E5323">
            <v>0</v>
          </cell>
        </row>
        <row r="5324">
          <cell r="E5324">
            <v>0</v>
          </cell>
        </row>
        <row r="5325">
          <cell r="E5325">
            <v>0</v>
          </cell>
        </row>
        <row r="5326">
          <cell r="E5326">
            <v>0</v>
          </cell>
        </row>
        <row r="5327">
          <cell r="E5327">
            <v>0</v>
          </cell>
        </row>
        <row r="5328">
          <cell r="E5328">
            <v>0</v>
          </cell>
        </row>
        <row r="5329">
          <cell r="E5329">
            <v>0</v>
          </cell>
        </row>
        <row r="5330">
          <cell r="E5330">
            <v>0</v>
          </cell>
        </row>
        <row r="5331">
          <cell r="E5331">
            <v>0</v>
          </cell>
        </row>
        <row r="5332">
          <cell r="E5332">
            <v>0</v>
          </cell>
        </row>
        <row r="5333">
          <cell r="E5333">
            <v>1.718601515514342E-7</v>
          </cell>
        </row>
        <row r="5334">
          <cell r="E5334">
            <v>0</v>
          </cell>
        </row>
        <row r="5335">
          <cell r="E5335">
            <v>0</v>
          </cell>
        </row>
        <row r="5336">
          <cell r="E5336">
            <v>0</v>
          </cell>
        </row>
        <row r="5337">
          <cell r="E5337">
            <v>0</v>
          </cell>
        </row>
        <row r="5338">
          <cell r="E5338">
            <v>0</v>
          </cell>
        </row>
        <row r="5339">
          <cell r="E5339">
            <v>0</v>
          </cell>
        </row>
        <row r="5340">
          <cell r="E5340">
            <v>0</v>
          </cell>
        </row>
        <row r="5341">
          <cell r="E5341">
            <v>0</v>
          </cell>
        </row>
        <row r="5342">
          <cell r="E5342">
            <v>1.718601515514342E-7</v>
          </cell>
        </row>
        <row r="5343">
          <cell r="E5343">
            <v>1.718601515514342E-7</v>
          </cell>
        </row>
        <row r="5344">
          <cell r="E5344">
            <v>1.0598042679005109E-6</v>
          </cell>
        </row>
        <row r="5345">
          <cell r="E5345">
            <v>9.5095950525126945E-6</v>
          </cell>
        </row>
        <row r="5346">
          <cell r="E5346">
            <v>1.9477483842495874E-5</v>
          </cell>
        </row>
        <row r="5347">
          <cell r="E5347">
            <v>4.1704730109814701E-5</v>
          </cell>
        </row>
        <row r="5348">
          <cell r="E5348">
            <v>4.9409793571037334E-5</v>
          </cell>
        </row>
        <row r="5349">
          <cell r="E5349">
            <v>6.2843528750641098E-5</v>
          </cell>
        </row>
        <row r="5350">
          <cell r="E5350">
            <v>1.075844548711978E-4</v>
          </cell>
        </row>
        <row r="5351">
          <cell r="E5351">
            <v>9.1801964287057766E-5</v>
          </cell>
        </row>
        <row r="5352">
          <cell r="E5352">
            <v>7.1923473424275215E-5</v>
          </cell>
        </row>
        <row r="5353">
          <cell r="E5353">
            <v>4.903742990934256E-5</v>
          </cell>
        </row>
        <row r="5354">
          <cell r="E5354">
            <v>9.5239167318086456E-5</v>
          </cell>
        </row>
        <row r="5355">
          <cell r="E5355">
            <v>7.143653632821281E-5</v>
          </cell>
        </row>
        <row r="5356">
          <cell r="E5356">
            <v>4.1303723089528027E-5</v>
          </cell>
        </row>
        <row r="5357">
          <cell r="E5357">
            <v>8.0545124360438826E-5</v>
          </cell>
        </row>
        <row r="5358">
          <cell r="E5358">
            <v>7.2668200747664778E-5</v>
          </cell>
        </row>
        <row r="5359">
          <cell r="E5359">
            <v>1.3084286204782526E-4</v>
          </cell>
        </row>
        <row r="5360">
          <cell r="E5360">
            <v>5.4594241476172269E-5</v>
          </cell>
        </row>
        <row r="5361">
          <cell r="E5361">
            <v>2.5378015712428452E-5</v>
          </cell>
        </row>
        <row r="5362">
          <cell r="E5362">
            <v>3.399966664859206E-5</v>
          </cell>
        </row>
        <row r="5363">
          <cell r="E5363">
            <v>1.7701595609797721E-5</v>
          </cell>
        </row>
        <row r="5364">
          <cell r="E5364">
            <v>1.9477483842495873E-6</v>
          </cell>
        </row>
        <row r="5365">
          <cell r="E5365">
            <v>0</v>
          </cell>
        </row>
        <row r="5366">
          <cell r="E5366">
            <v>0</v>
          </cell>
        </row>
        <row r="5367">
          <cell r="E5367">
            <v>0</v>
          </cell>
        </row>
        <row r="5368">
          <cell r="E5368">
            <v>0</v>
          </cell>
        </row>
        <row r="5369">
          <cell r="E5369">
            <v>0</v>
          </cell>
        </row>
        <row r="5370">
          <cell r="E5370">
            <v>0</v>
          </cell>
        </row>
        <row r="5371">
          <cell r="E5371">
            <v>0</v>
          </cell>
        </row>
        <row r="5372">
          <cell r="E5372">
            <v>0</v>
          </cell>
        </row>
        <row r="5373">
          <cell r="E5373">
            <v>0</v>
          </cell>
        </row>
        <row r="5374">
          <cell r="E5374">
            <v>0</v>
          </cell>
        </row>
        <row r="5375">
          <cell r="E5375">
            <v>0</v>
          </cell>
        </row>
        <row r="5376">
          <cell r="E5376">
            <v>0</v>
          </cell>
        </row>
        <row r="5377">
          <cell r="E5377">
            <v>0</v>
          </cell>
        </row>
        <row r="5378">
          <cell r="E5378">
            <v>0</v>
          </cell>
        </row>
        <row r="5379">
          <cell r="E5379">
            <v>0</v>
          </cell>
        </row>
        <row r="5380">
          <cell r="E5380">
            <v>1.718601515514342E-7</v>
          </cell>
        </row>
        <row r="5381">
          <cell r="E5381">
            <v>0</v>
          </cell>
        </row>
        <row r="5382">
          <cell r="E5382">
            <v>0</v>
          </cell>
        </row>
        <row r="5383">
          <cell r="E5383">
            <v>0</v>
          </cell>
        </row>
        <row r="5384">
          <cell r="E5384">
            <v>0</v>
          </cell>
        </row>
        <row r="5385">
          <cell r="E5385">
            <v>0</v>
          </cell>
        </row>
        <row r="5386">
          <cell r="E5386">
            <v>0</v>
          </cell>
        </row>
        <row r="5387">
          <cell r="E5387">
            <v>0</v>
          </cell>
        </row>
        <row r="5388">
          <cell r="E5388">
            <v>0</v>
          </cell>
        </row>
        <row r="5389">
          <cell r="E5389">
            <v>0</v>
          </cell>
        </row>
        <row r="5390">
          <cell r="E5390">
            <v>0</v>
          </cell>
        </row>
        <row r="5391">
          <cell r="E5391">
            <v>3.4372030310286839E-7</v>
          </cell>
        </row>
        <row r="5392">
          <cell r="E5392">
            <v>1.1972923891416582E-5</v>
          </cell>
        </row>
        <row r="5393">
          <cell r="E5393">
            <v>4.5313793292394812E-5</v>
          </cell>
        </row>
        <row r="5394">
          <cell r="E5394">
            <v>7.9657180244089741E-5</v>
          </cell>
        </row>
        <row r="5395">
          <cell r="E5395">
            <v>1.1457343436762281E-4</v>
          </cell>
        </row>
        <row r="5396">
          <cell r="E5396">
            <v>1.4321679295952849E-4</v>
          </cell>
        </row>
        <row r="5397">
          <cell r="E5397">
            <v>1.5052084940046448E-4</v>
          </cell>
        </row>
        <row r="5398">
          <cell r="E5398">
            <v>1.0022311171307804E-4</v>
          </cell>
        </row>
        <row r="5399">
          <cell r="E5399">
            <v>8.770596400841525E-5</v>
          </cell>
        </row>
        <row r="5400">
          <cell r="E5400">
            <v>9.7186915702336048E-5</v>
          </cell>
        </row>
        <row r="5401">
          <cell r="E5401">
            <v>8.9882859261400088E-5</v>
          </cell>
        </row>
        <row r="5402">
          <cell r="E5402">
            <v>2.0033164999178846E-4</v>
          </cell>
        </row>
        <row r="5403">
          <cell r="E5403">
            <v>1.4373237341418281E-4</v>
          </cell>
        </row>
        <row r="5404">
          <cell r="E5404">
            <v>7.4816452642057689E-5</v>
          </cell>
        </row>
        <row r="5405">
          <cell r="E5405">
            <v>8.3953684032875604E-5</v>
          </cell>
        </row>
        <row r="5406">
          <cell r="E5406">
            <v>8.8078327670110032E-5</v>
          </cell>
        </row>
        <row r="5407">
          <cell r="E5407">
            <v>7.0147585191577058E-5</v>
          </cell>
        </row>
        <row r="5408">
          <cell r="E5408">
            <v>9.0770803377749159E-5</v>
          </cell>
        </row>
        <row r="5409">
          <cell r="E5409">
            <v>5.6914353522116628E-5</v>
          </cell>
        </row>
        <row r="5410">
          <cell r="E5410">
            <v>2.8242351571619021E-5</v>
          </cell>
        </row>
        <row r="5411">
          <cell r="E5411">
            <v>8.7648677291231449E-6</v>
          </cell>
        </row>
        <row r="5412">
          <cell r="E5412">
            <v>8.5930075775717098E-7</v>
          </cell>
        </row>
        <row r="5413">
          <cell r="E5413">
            <v>1.718601515514342E-7</v>
          </cell>
        </row>
        <row r="5414">
          <cell r="E5414">
            <v>0</v>
          </cell>
        </row>
        <row r="5415">
          <cell r="E5415">
            <v>0</v>
          </cell>
        </row>
        <row r="5416">
          <cell r="E5416">
            <v>0</v>
          </cell>
        </row>
        <row r="5417">
          <cell r="E5417">
            <v>0</v>
          </cell>
        </row>
        <row r="5418">
          <cell r="E5418">
            <v>0</v>
          </cell>
        </row>
        <row r="5419">
          <cell r="E5419">
            <v>0</v>
          </cell>
        </row>
        <row r="5420">
          <cell r="E5420">
            <v>0</v>
          </cell>
        </row>
        <row r="5421">
          <cell r="E5421">
            <v>0</v>
          </cell>
        </row>
        <row r="5422">
          <cell r="E5422">
            <v>0</v>
          </cell>
        </row>
        <row r="5423">
          <cell r="E5423">
            <v>0</v>
          </cell>
        </row>
        <row r="5424">
          <cell r="E5424">
            <v>0</v>
          </cell>
        </row>
        <row r="5425">
          <cell r="E5425">
            <v>0</v>
          </cell>
        </row>
        <row r="5426">
          <cell r="E5426">
            <v>0</v>
          </cell>
        </row>
        <row r="5427">
          <cell r="E5427">
            <v>0</v>
          </cell>
        </row>
        <row r="5428">
          <cell r="E5428">
            <v>0</v>
          </cell>
        </row>
        <row r="5429">
          <cell r="E5429">
            <v>0</v>
          </cell>
        </row>
        <row r="5430">
          <cell r="E5430">
            <v>0</v>
          </cell>
        </row>
        <row r="5431">
          <cell r="E5431">
            <v>1.718601515514342E-7</v>
          </cell>
        </row>
        <row r="5432">
          <cell r="E5432">
            <v>0</v>
          </cell>
        </row>
        <row r="5433">
          <cell r="E5433">
            <v>0</v>
          </cell>
        </row>
        <row r="5434">
          <cell r="E5434">
            <v>0</v>
          </cell>
        </row>
        <row r="5435">
          <cell r="E5435">
            <v>0</v>
          </cell>
        </row>
        <row r="5436">
          <cell r="E5436">
            <v>0</v>
          </cell>
        </row>
        <row r="5437">
          <cell r="E5437">
            <v>0</v>
          </cell>
        </row>
        <row r="5438">
          <cell r="E5438">
            <v>0</v>
          </cell>
        </row>
        <row r="5439">
          <cell r="E5439">
            <v>5.1558045465430269E-7</v>
          </cell>
        </row>
        <row r="5440">
          <cell r="E5440">
            <v>1.266036449762232E-5</v>
          </cell>
        </row>
        <row r="5441">
          <cell r="E5441">
            <v>4.7605261979747272E-5</v>
          </cell>
        </row>
        <row r="5442">
          <cell r="E5442">
            <v>8.1060704815093129E-5</v>
          </cell>
        </row>
        <row r="5443">
          <cell r="E5443">
            <v>1.1669304290342382E-4</v>
          </cell>
        </row>
        <row r="5444">
          <cell r="E5444">
            <v>1.4556554836406475E-4</v>
          </cell>
        </row>
        <row r="5445">
          <cell r="E5445">
            <v>1.702847668288794E-4</v>
          </cell>
        </row>
        <row r="5446">
          <cell r="E5446">
            <v>1.8993411082292671E-4</v>
          </cell>
        </row>
        <row r="5447">
          <cell r="E5447">
            <v>2.0565931468988292E-4</v>
          </cell>
        </row>
        <row r="5448">
          <cell r="E5448">
            <v>2.1662972103058279E-4</v>
          </cell>
        </row>
        <row r="5449">
          <cell r="E5449">
            <v>2.1877797292497571E-4</v>
          </cell>
        </row>
        <row r="5450">
          <cell r="E5450">
            <v>2.1700208469227757E-4</v>
          </cell>
        </row>
        <row r="5451">
          <cell r="E5451">
            <v>2.0964074153415781E-4</v>
          </cell>
        </row>
        <row r="5452">
          <cell r="E5452">
            <v>2.0353970615408188E-4</v>
          </cell>
        </row>
        <row r="5453">
          <cell r="E5453">
            <v>1.9385825095001778E-4</v>
          </cell>
        </row>
        <row r="5454">
          <cell r="E5454">
            <v>1.8294513132650171E-4</v>
          </cell>
        </row>
        <row r="5455">
          <cell r="E5455">
            <v>1.6255106000906481E-4</v>
          </cell>
        </row>
        <row r="5456">
          <cell r="E5456">
            <v>1.3708711422086067E-4</v>
          </cell>
        </row>
        <row r="5457">
          <cell r="E5457">
            <v>8.951049559970532E-5</v>
          </cell>
        </row>
        <row r="5458">
          <cell r="E5458">
            <v>4.0444422331770854E-5</v>
          </cell>
        </row>
        <row r="5459">
          <cell r="E5459">
            <v>1.9133763539393005E-5</v>
          </cell>
        </row>
        <row r="5460">
          <cell r="E5460">
            <v>8.8794411634907673E-7</v>
          </cell>
        </row>
        <row r="5461">
          <cell r="E5461">
            <v>0</v>
          </cell>
        </row>
        <row r="5462">
          <cell r="E5462">
            <v>0</v>
          </cell>
        </row>
        <row r="5463">
          <cell r="E5463">
            <v>0</v>
          </cell>
        </row>
        <row r="5464">
          <cell r="E5464">
            <v>0</v>
          </cell>
        </row>
        <row r="5465">
          <cell r="E5465">
            <v>0</v>
          </cell>
        </row>
        <row r="5466">
          <cell r="E5466">
            <v>0</v>
          </cell>
        </row>
        <row r="5467">
          <cell r="E5467">
            <v>0</v>
          </cell>
        </row>
        <row r="5468">
          <cell r="E5468">
            <v>0</v>
          </cell>
        </row>
        <row r="5469">
          <cell r="E5469">
            <v>0</v>
          </cell>
        </row>
        <row r="5470">
          <cell r="E5470">
            <v>0</v>
          </cell>
        </row>
        <row r="5471">
          <cell r="E5471">
            <v>0</v>
          </cell>
        </row>
        <row r="5472">
          <cell r="E5472">
            <v>0</v>
          </cell>
        </row>
        <row r="5473">
          <cell r="E5473">
            <v>0</v>
          </cell>
        </row>
        <row r="5474">
          <cell r="E5474">
            <v>0</v>
          </cell>
        </row>
        <row r="5475">
          <cell r="E5475">
            <v>0</v>
          </cell>
        </row>
        <row r="5476">
          <cell r="E5476">
            <v>0</v>
          </cell>
        </row>
        <row r="5477">
          <cell r="E5477">
            <v>0</v>
          </cell>
        </row>
        <row r="5478">
          <cell r="E5478">
            <v>1.718601515514342E-7</v>
          </cell>
        </row>
        <row r="5479">
          <cell r="E5479">
            <v>0</v>
          </cell>
        </row>
        <row r="5480">
          <cell r="E5480">
            <v>0</v>
          </cell>
        </row>
        <row r="5481">
          <cell r="E5481">
            <v>1.718601515514342E-7</v>
          </cell>
        </row>
        <row r="5482">
          <cell r="E5482">
            <v>0</v>
          </cell>
        </row>
        <row r="5483">
          <cell r="E5483">
            <v>0</v>
          </cell>
        </row>
        <row r="5484">
          <cell r="E5484">
            <v>1.718601515514342E-7</v>
          </cell>
        </row>
        <row r="5485">
          <cell r="E5485">
            <v>0</v>
          </cell>
        </row>
        <row r="5486">
          <cell r="E5486">
            <v>0</v>
          </cell>
        </row>
        <row r="5487">
          <cell r="E5487">
            <v>3.4372030310286839E-7</v>
          </cell>
        </row>
        <row r="5488">
          <cell r="E5488">
            <v>1.125683992661894E-5</v>
          </cell>
        </row>
        <row r="5489">
          <cell r="E5489">
            <v>4.3738408569840002E-5</v>
          </cell>
        </row>
        <row r="5490">
          <cell r="E5490">
            <v>7.8597375976189235E-5</v>
          </cell>
        </row>
        <row r="5491">
          <cell r="E5491">
            <v>1.1328448323098705E-4</v>
          </cell>
        </row>
        <row r="5492">
          <cell r="E5492">
            <v>1.4138361800964652E-4</v>
          </cell>
        </row>
        <row r="5493">
          <cell r="E5493">
            <v>1.6633198334319642E-4</v>
          </cell>
        </row>
        <row r="5494">
          <cell r="E5494">
            <v>1.8721299175669564E-4</v>
          </cell>
        </row>
        <row r="5495">
          <cell r="E5495">
            <v>2.015633144112404E-4</v>
          </cell>
        </row>
        <row r="5496">
          <cell r="E5496">
            <v>2.0265176203773284E-4</v>
          </cell>
        </row>
        <row r="5497">
          <cell r="E5497">
            <v>2.1485383279788467E-4</v>
          </cell>
        </row>
        <row r="5498">
          <cell r="E5498">
            <v>2.1410910547449514E-4</v>
          </cell>
        </row>
        <row r="5499">
          <cell r="E5499">
            <v>2.0359699287126573E-4</v>
          </cell>
        </row>
        <row r="5500">
          <cell r="E5500">
            <v>1.9637886650610546E-4</v>
          </cell>
        </row>
        <row r="5501">
          <cell r="E5501">
            <v>1.8222904736170408E-4</v>
          </cell>
        </row>
        <row r="5502">
          <cell r="E5502">
            <v>1.7420890695597045E-4</v>
          </cell>
        </row>
        <row r="5503">
          <cell r="E5503">
            <v>1.5573394066419134E-4</v>
          </cell>
        </row>
        <row r="5504">
          <cell r="E5504">
            <v>1.3407956156871059E-4</v>
          </cell>
        </row>
        <row r="5505">
          <cell r="E5505">
            <v>6.8744060620573683E-5</v>
          </cell>
        </row>
        <row r="5506">
          <cell r="E5506">
            <v>3.4572533820430175E-5</v>
          </cell>
        </row>
        <row r="5507">
          <cell r="E5507">
            <v>1.5696560508364325E-5</v>
          </cell>
        </row>
        <row r="5508">
          <cell r="E5508">
            <v>2.635188990455325E-6</v>
          </cell>
        </row>
        <row r="5509">
          <cell r="E5509">
            <v>0</v>
          </cell>
        </row>
        <row r="5510">
          <cell r="E5510">
            <v>0</v>
          </cell>
        </row>
        <row r="5511">
          <cell r="E5511">
            <v>1.718601515514342E-7</v>
          </cell>
        </row>
        <row r="5512">
          <cell r="E5512">
            <v>0</v>
          </cell>
        </row>
        <row r="5513">
          <cell r="E5513">
            <v>0</v>
          </cell>
        </row>
        <row r="5514">
          <cell r="E5514">
            <v>0</v>
          </cell>
        </row>
        <row r="5515">
          <cell r="E5515">
            <v>1.718601515514342E-7</v>
          </cell>
        </row>
        <row r="5516">
          <cell r="E5516">
            <v>0</v>
          </cell>
        </row>
        <row r="5517">
          <cell r="E5517">
            <v>0</v>
          </cell>
        </row>
        <row r="5518">
          <cell r="E5518">
            <v>0</v>
          </cell>
        </row>
        <row r="5519">
          <cell r="E5519">
            <v>0</v>
          </cell>
        </row>
        <row r="5520">
          <cell r="E5520">
            <v>0</v>
          </cell>
        </row>
        <row r="5521">
          <cell r="E5521">
            <v>0</v>
          </cell>
        </row>
        <row r="5522">
          <cell r="E5522">
            <v>0</v>
          </cell>
        </row>
        <row r="5523">
          <cell r="E5523">
            <v>0</v>
          </cell>
        </row>
        <row r="5524">
          <cell r="E5524">
            <v>0</v>
          </cell>
        </row>
        <row r="5525">
          <cell r="E5525">
            <v>0</v>
          </cell>
        </row>
        <row r="5526">
          <cell r="E5526">
            <v>0</v>
          </cell>
        </row>
        <row r="5527">
          <cell r="E5527">
            <v>0</v>
          </cell>
        </row>
        <row r="5528">
          <cell r="E5528">
            <v>0</v>
          </cell>
        </row>
        <row r="5529">
          <cell r="E5529">
            <v>0</v>
          </cell>
        </row>
        <row r="5530">
          <cell r="E5530">
            <v>0</v>
          </cell>
        </row>
        <row r="5531">
          <cell r="E5531">
            <v>0</v>
          </cell>
        </row>
        <row r="5532">
          <cell r="E5532">
            <v>0</v>
          </cell>
        </row>
        <row r="5533">
          <cell r="E5533">
            <v>0</v>
          </cell>
        </row>
        <row r="5534">
          <cell r="E5534">
            <v>0</v>
          </cell>
        </row>
        <row r="5535">
          <cell r="E5535">
            <v>1.2030210608600395E-6</v>
          </cell>
        </row>
        <row r="5536">
          <cell r="E5536">
            <v>1.6670434700489117E-5</v>
          </cell>
        </row>
        <row r="5537">
          <cell r="E5537">
            <v>3.952783485682987E-5</v>
          </cell>
        </row>
        <row r="5538">
          <cell r="E5538">
            <v>5.2102269278676468E-5</v>
          </cell>
        </row>
        <row r="5539">
          <cell r="E5539">
            <v>9.0570299867605839E-5</v>
          </cell>
        </row>
        <row r="5540">
          <cell r="E5540">
            <v>1.3748812124114737E-4</v>
          </cell>
        </row>
        <row r="5541">
          <cell r="E5541">
            <v>1.6255106000906484E-4</v>
          </cell>
        </row>
        <row r="5542">
          <cell r="E5542">
            <v>1.827446278163584E-4</v>
          </cell>
        </row>
        <row r="5543">
          <cell r="E5543">
            <v>1.9781103443570076E-4</v>
          </cell>
        </row>
        <row r="5544">
          <cell r="E5544">
            <v>2.0852365054907347E-4</v>
          </cell>
        </row>
        <row r="5545">
          <cell r="E5545">
            <v>2.1233321724179694E-4</v>
          </cell>
        </row>
        <row r="5546">
          <cell r="E5546">
            <v>2.1032818214036355E-4</v>
          </cell>
        </row>
        <row r="5547">
          <cell r="E5547">
            <v>2.0010250312305322E-4</v>
          </cell>
        </row>
        <row r="5548">
          <cell r="E5548">
            <v>1.9150949554548152E-4</v>
          </cell>
        </row>
        <row r="5549">
          <cell r="E5549">
            <v>1.8188532705860121E-4</v>
          </cell>
        </row>
        <row r="5550">
          <cell r="E5550">
            <v>1.6954003950548984E-4</v>
          </cell>
        </row>
        <row r="5551">
          <cell r="E5551">
            <v>1.5198166068865166E-4</v>
          </cell>
        </row>
        <row r="5552">
          <cell r="E5552">
            <v>1.2812174298159419E-4</v>
          </cell>
        </row>
        <row r="5553">
          <cell r="E5553">
            <v>8.0888844663541695E-5</v>
          </cell>
        </row>
        <row r="5554">
          <cell r="E5554">
            <v>3.5231331068044014E-5</v>
          </cell>
        </row>
        <row r="5555">
          <cell r="E5555">
            <v>1.6240784321610531E-5</v>
          </cell>
        </row>
        <row r="5556">
          <cell r="E5556">
            <v>6.8744060620573678E-7</v>
          </cell>
        </row>
        <row r="5557">
          <cell r="E5557">
            <v>0</v>
          </cell>
        </row>
        <row r="5558">
          <cell r="E5558">
            <v>0</v>
          </cell>
        </row>
        <row r="5559">
          <cell r="E5559">
            <v>0</v>
          </cell>
        </row>
        <row r="5560">
          <cell r="E5560">
            <v>0</v>
          </cell>
        </row>
        <row r="5561">
          <cell r="E5561">
            <v>0</v>
          </cell>
        </row>
        <row r="5562">
          <cell r="E5562">
            <v>0</v>
          </cell>
        </row>
        <row r="5563">
          <cell r="E5563">
            <v>0</v>
          </cell>
        </row>
        <row r="5564">
          <cell r="E5564">
            <v>0</v>
          </cell>
        </row>
        <row r="5565">
          <cell r="E5565">
            <v>0</v>
          </cell>
        </row>
        <row r="5566">
          <cell r="E5566">
            <v>0</v>
          </cell>
        </row>
        <row r="5567">
          <cell r="E5567">
            <v>0</v>
          </cell>
        </row>
        <row r="5568">
          <cell r="E5568">
            <v>0</v>
          </cell>
        </row>
        <row r="5569">
          <cell r="E5569">
            <v>0</v>
          </cell>
        </row>
        <row r="5570">
          <cell r="E5570">
            <v>1.718601515514342E-7</v>
          </cell>
        </row>
        <row r="5571">
          <cell r="E5571">
            <v>0</v>
          </cell>
        </row>
        <row r="5572">
          <cell r="E5572">
            <v>0</v>
          </cell>
        </row>
        <row r="5573">
          <cell r="E5573">
            <v>0</v>
          </cell>
        </row>
        <row r="5574">
          <cell r="E5574">
            <v>0</v>
          </cell>
        </row>
        <row r="5575">
          <cell r="E5575">
            <v>0</v>
          </cell>
        </row>
        <row r="5576">
          <cell r="E5576">
            <v>0</v>
          </cell>
        </row>
        <row r="5577">
          <cell r="E5577">
            <v>0</v>
          </cell>
        </row>
        <row r="5578">
          <cell r="E5578">
            <v>0</v>
          </cell>
        </row>
        <row r="5579">
          <cell r="E5579">
            <v>0</v>
          </cell>
        </row>
        <row r="5580">
          <cell r="E5580">
            <v>0</v>
          </cell>
        </row>
        <row r="5581">
          <cell r="E5581">
            <v>0</v>
          </cell>
        </row>
        <row r="5582">
          <cell r="E5582">
            <v>0</v>
          </cell>
        </row>
        <row r="5583">
          <cell r="E5583">
            <v>0</v>
          </cell>
        </row>
        <row r="5584">
          <cell r="E5584">
            <v>8.1920005572850316E-6</v>
          </cell>
        </row>
        <row r="5585">
          <cell r="E5585">
            <v>4.2793177736307112E-5</v>
          </cell>
        </row>
        <row r="5586">
          <cell r="E5586">
            <v>7.8368229107454002E-5</v>
          </cell>
        </row>
        <row r="5587">
          <cell r="E5587">
            <v>1.1242518247322988E-4</v>
          </cell>
        </row>
        <row r="5588">
          <cell r="E5588">
            <v>1.3977958992849983E-4</v>
          </cell>
        </row>
        <row r="5589">
          <cell r="E5589">
            <v>1.6361086427696536E-4</v>
          </cell>
        </row>
        <row r="5590">
          <cell r="E5590">
            <v>1.8277327117495026E-4</v>
          </cell>
        </row>
        <row r="5591">
          <cell r="E5591">
            <v>1.9586328605145117E-4</v>
          </cell>
        </row>
        <row r="5592">
          <cell r="E5592">
            <v>2.0712012597807013E-4</v>
          </cell>
        </row>
        <row r="5593">
          <cell r="E5593">
            <v>2.1181763678714265E-4</v>
          </cell>
        </row>
        <row r="5594">
          <cell r="E5594">
            <v>2.110442661051612E-4</v>
          </cell>
        </row>
        <row r="5595">
          <cell r="E5595">
            <v>1.9975878281995035E-4</v>
          </cell>
        </row>
        <row r="5596">
          <cell r="E5596">
            <v>1.748677042035843E-4</v>
          </cell>
        </row>
        <row r="5597">
          <cell r="E5597">
            <v>1.7200336834439372E-4</v>
          </cell>
        </row>
        <row r="5598">
          <cell r="E5598">
            <v>1.7541192801683053E-4</v>
          </cell>
        </row>
        <row r="5599">
          <cell r="E5599">
            <v>1.5753847225548134E-4</v>
          </cell>
        </row>
        <row r="5600">
          <cell r="E5600">
            <v>1.2923883396667854E-4</v>
          </cell>
        </row>
        <row r="5601">
          <cell r="E5601">
            <v>8.0373264208887391E-5</v>
          </cell>
        </row>
        <row r="5602">
          <cell r="E5602">
            <v>3.5116757633676391E-5</v>
          </cell>
        </row>
        <row r="5603">
          <cell r="E5603">
            <v>1.6240784321610531E-5</v>
          </cell>
        </row>
        <row r="5604">
          <cell r="E5604">
            <v>3.4372030310286839E-7</v>
          </cell>
        </row>
        <row r="5605">
          <cell r="E5605">
            <v>1.718601515514342E-7</v>
          </cell>
        </row>
        <row r="5606">
          <cell r="E5606">
            <v>0</v>
          </cell>
        </row>
        <row r="5607">
          <cell r="E5607">
            <v>0</v>
          </cell>
        </row>
        <row r="5608">
          <cell r="E5608">
            <v>0</v>
          </cell>
        </row>
        <row r="5609">
          <cell r="E5609">
            <v>0</v>
          </cell>
        </row>
        <row r="5610">
          <cell r="E5610">
            <v>0</v>
          </cell>
        </row>
        <row r="5611">
          <cell r="E5611">
            <v>0</v>
          </cell>
        </row>
        <row r="5612">
          <cell r="E5612">
            <v>0</v>
          </cell>
        </row>
        <row r="5613">
          <cell r="E5613">
            <v>0</v>
          </cell>
        </row>
        <row r="5614">
          <cell r="E5614">
            <v>0</v>
          </cell>
        </row>
        <row r="5615">
          <cell r="E5615">
            <v>0</v>
          </cell>
        </row>
        <row r="5616">
          <cell r="E5616">
            <v>0</v>
          </cell>
        </row>
        <row r="5617">
          <cell r="E5617">
            <v>0</v>
          </cell>
        </row>
        <row r="5618">
          <cell r="E5618">
            <v>0</v>
          </cell>
        </row>
        <row r="5619">
          <cell r="E5619">
            <v>0</v>
          </cell>
        </row>
        <row r="5620">
          <cell r="E5620">
            <v>0</v>
          </cell>
        </row>
        <row r="5621">
          <cell r="E5621">
            <v>0</v>
          </cell>
        </row>
        <row r="5622">
          <cell r="E5622">
            <v>0</v>
          </cell>
        </row>
        <row r="5623">
          <cell r="E5623">
            <v>0</v>
          </cell>
        </row>
        <row r="5624">
          <cell r="E5624">
            <v>0</v>
          </cell>
        </row>
        <row r="5625">
          <cell r="E5625">
            <v>0</v>
          </cell>
        </row>
        <row r="5626">
          <cell r="E5626">
            <v>0</v>
          </cell>
        </row>
        <row r="5627">
          <cell r="E5627">
            <v>0</v>
          </cell>
        </row>
        <row r="5628">
          <cell r="E5628">
            <v>0</v>
          </cell>
        </row>
        <row r="5629">
          <cell r="E5629">
            <v>0</v>
          </cell>
        </row>
        <row r="5630">
          <cell r="E5630">
            <v>0</v>
          </cell>
        </row>
        <row r="5631">
          <cell r="E5631">
            <v>1.0311609093086052E-6</v>
          </cell>
        </row>
        <row r="5632">
          <cell r="E5632">
            <v>1.5352840205261456E-5</v>
          </cell>
        </row>
        <row r="5633">
          <cell r="E5633">
            <v>3.1278547582361027E-5</v>
          </cell>
        </row>
        <row r="5634">
          <cell r="E5634">
            <v>6.2270661578802997E-5</v>
          </cell>
        </row>
        <row r="5635">
          <cell r="E5635">
            <v>1.0234272024887907E-4</v>
          </cell>
        </row>
        <row r="5636">
          <cell r="E5636">
            <v>8.9882859261400101E-5</v>
          </cell>
        </row>
        <row r="5637">
          <cell r="E5637">
            <v>1.3138708586107143E-4</v>
          </cell>
        </row>
        <row r="5638">
          <cell r="E5638">
            <v>1.5109371657230259E-4</v>
          </cell>
        </row>
        <row r="5639">
          <cell r="E5639">
            <v>1.5089321306215926E-4</v>
          </cell>
        </row>
        <row r="5640">
          <cell r="E5640">
            <v>1.9872762191064174E-4</v>
          </cell>
        </row>
        <row r="5641">
          <cell r="E5641">
            <v>1.9944370587543939E-4</v>
          </cell>
        </row>
        <row r="5642">
          <cell r="E5642">
            <v>1.7988029195716777E-4</v>
          </cell>
        </row>
        <row r="5643">
          <cell r="E5643">
            <v>2.0620353850312912E-4</v>
          </cell>
        </row>
        <row r="5644">
          <cell r="E5644">
            <v>1.9403011110156923E-4</v>
          </cell>
        </row>
        <row r="5645">
          <cell r="E5645">
            <v>1.8028129897745447E-4</v>
          </cell>
        </row>
        <row r="5646">
          <cell r="E5646">
            <v>1.6146261238257243E-4</v>
          </cell>
        </row>
        <row r="5647">
          <cell r="E5647">
            <v>1.4536504485392144E-4</v>
          </cell>
        </row>
        <row r="5648">
          <cell r="E5648">
            <v>1.1689354641356718E-4</v>
          </cell>
        </row>
        <row r="5649">
          <cell r="E5649">
            <v>8.1633571986931231E-5</v>
          </cell>
        </row>
        <row r="5650">
          <cell r="E5650">
            <v>3.3971023290000161E-5</v>
          </cell>
        </row>
        <row r="5651">
          <cell r="E5651">
            <v>1.5180980053710022E-5</v>
          </cell>
        </row>
        <row r="5652">
          <cell r="E5652">
            <v>6.8744060620573678E-7</v>
          </cell>
        </row>
        <row r="5653">
          <cell r="E5653">
            <v>1.718601515514342E-7</v>
          </cell>
        </row>
        <row r="5654">
          <cell r="E5654">
            <v>0</v>
          </cell>
        </row>
        <row r="5655">
          <cell r="E5655">
            <v>0</v>
          </cell>
        </row>
        <row r="5656">
          <cell r="E5656">
            <v>0</v>
          </cell>
        </row>
        <row r="5657">
          <cell r="E5657">
            <v>0</v>
          </cell>
        </row>
        <row r="5658">
          <cell r="E5658">
            <v>0</v>
          </cell>
        </row>
        <row r="5659">
          <cell r="E5659">
            <v>0</v>
          </cell>
        </row>
        <row r="5660">
          <cell r="E5660">
            <v>0</v>
          </cell>
        </row>
        <row r="5661">
          <cell r="E5661">
            <v>0</v>
          </cell>
        </row>
        <row r="5662">
          <cell r="E5662">
            <v>1.718601515514342E-7</v>
          </cell>
        </row>
        <row r="5663">
          <cell r="E5663">
            <v>0</v>
          </cell>
        </row>
        <row r="5664">
          <cell r="E5664">
            <v>0</v>
          </cell>
        </row>
        <row r="5665">
          <cell r="E5665">
            <v>0</v>
          </cell>
        </row>
        <row r="5666">
          <cell r="E5666">
            <v>0</v>
          </cell>
        </row>
        <row r="5667">
          <cell r="E5667">
            <v>0</v>
          </cell>
        </row>
        <row r="5668">
          <cell r="E5668">
            <v>0</v>
          </cell>
        </row>
        <row r="5669">
          <cell r="E5669">
            <v>0</v>
          </cell>
        </row>
        <row r="5670">
          <cell r="E5670">
            <v>0</v>
          </cell>
        </row>
        <row r="5671">
          <cell r="E5671">
            <v>0</v>
          </cell>
        </row>
        <row r="5672">
          <cell r="E5672">
            <v>1.718601515514342E-7</v>
          </cell>
        </row>
        <row r="5673">
          <cell r="E5673">
            <v>1.718601515514342E-7</v>
          </cell>
        </row>
        <row r="5674">
          <cell r="E5674">
            <v>0</v>
          </cell>
        </row>
        <row r="5675">
          <cell r="E5675">
            <v>0</v>
          </cell>
        </row>
        <row r="5676">
          <cell r="E5676">
            <v>0</v>
          </cell>
        </row>
        <row r="5677">
          <cell r="E5677">
            <v>0</v>
          </cell>
        </row>
        <row r="5678">
          <cell r="E5678">
            <v>0</v>
          </cell>
        </row>
        <row r="5679">
          <cell r="E5679">
            <v>0</v>
          </cell>
        </row>
        <row r="5680">
          <cell r="E5680">
            <v>7.4759165924873877E-6</v>
          </cell>
        </row>
        <row r="5681">
          <cell r="E5681">
            <v>3.8124310285826488E-5</v>
          </cell>
        </row>
        <row r="5682">
          <cell r="E5682">
            <v>7.0863669156374709E-5</v>
          </cell>
        </row>
        <row r="5683">
          <cell r="E5683">
            <v>8.968235575125674E-5</v>
          </cell>
        </row>
        <row r="5684">
          <cell r="E5684">
            <v>1.2978305777992471E-4</v>
          </cell>
        </row>
        <row r="5685">
          <cell r="E5685">
            <v>1.5410126922445265E-4</v>
          </cell>
        </row>
        <row r="5686">
          <cell r="E5686">
            <v>1.6988375980859274E-4</v>
          </cell>
        </row>
        <row r="5687">
          <cell r="E5687">
            <v>1.7652901900191487E-4</v>
          </cell>
        </row>
        <row r="5688">
          <cell r="E5688">
            <v>1.9623564971314592E-4</v>
          </cell>
        </row>
        <row r="5689">
          <cell r="E5689">
            <v>2.0657590216482393E-4</v>
          </cell>
        </row>
        <row r="5690">
          <cell r="E5690">
            <v>1.1723726671667003E-4</v>
          </cell>
        </row>
        <row r="5691">
          <cell r="E5691">
            <v>8.9854215902808189E-5</v>
          </cell>
        </row>
        <row r="5692">
          <cell r="E5692">
            <v>6.2299304937394896E-5</v>
          </cell>
        </row>
        <row r="5693">
          <cell r="E5693">
            <v>4.6889178014949635E-5</v>
          </cell>
        </row>
        <row r="5694">
          <cell r="E5694">
            <v>3.7007219300742164E-5</v>
          </cell>
        </row>
        <row r="5695">
          <cell r="E5695">
            <v>3.325493932520251E-5</v>
          </cell>
        </row>
        <row r="5696">
          <cell r="E5696">
            <v>1.8790043236290143E-5</v>
          </cell>
        </row>
        <row r="5697">
          <cell r="E5697">
            <v>1.6842294852040555E-5</v>
          </cell>
        </row>
        <row r="5698">
          <cell r="E5698">
            <v>6.5879724761383111E-6</v>
          </cell>
        </row>
        <row r="5699">
          <cell r="E5699">
            <v>1.718601515514342E-7</v>
          </cell>
        </row>
        <row r="5700">
          <cell r="E5700">
            <v>0</v>
          </cell>
        </row>
        <row r="5701">
          <cell r="E5701">
            <v>1.718601515514342E-7</v>
          </cell>
        </row>
        <row r="5702">
          <cell r="E5702">
            <v>0</v>
          </cell>
        </row>
        <row r="5703">
          <cell r="E5703">
            <v>0</v>
          </cell>
        </row>
        <row r="5704">
          <cell r="E5704">
            <v>0</v>
          </cell>
        </row>
        <row r="5705">
          <cell r="E5705">
            <v>0</v>
          </cell>
        </row>
        <row r="5706">
          <cell r="E5706">
            <v>0</v>
          </cell>
        </row>
        <row r="5707">
          <cell r="E5707">
            <v>0</v>
          </cell>
        </row>
        <row r="5708">
          <cell r="E5708">
            <v>0</v>
          </cell>
        </row>
        <row r="5709">
          <cell r="E5709">
            <v>0</v>
          </cell>
        </row>
        <row r="5710">
          <cell r="E5710">
            <v>0</v>
          </cell>
        </row>
        <row r="5711">
          <cell r="E5711">
            <v>0</v>
          </cell>
        </row>
        <row r="5712">
          <cell r="E5712">
            <v>0</v>
          </cell>
        </row>
        <row r="5713">
          <cell r="E5713">
            <v>0</v>
          </cell>
        </row>
        <row r="5714">
          <cell r="E5714">
            <v>0</v>
          </cell>
        </row>
        <row r="5715">
          <cell r="E5715">
            <v>0</v>
          </cell>
        </row>
        <row r="5716">
          <cell r="E5716">
            <v>0</v>
          </cell>
        </row>
        <row r="5717">
          <cell r="E5717">
            <v>0</v>
          </cell>
        </row>
        <row r="5718">
          <cell r="E5718">
            <v>0</v>
          </cell>
        </row>
        <row r="5719">
          <cell r="E5719">
            <v>0</v>
          </cell>
        </row>
        <row r="5720">
          <cell r="E5720">
            <v>0</v>
          </cell>
        </row>
        <row r="5721">
          <cell r="E5721">
            <v>0</v>
          </cell>
        </row>
        <row r="5722">
          <cell r="E5722">
            <v>0</v>
          </cell>
        </row>
        <row r="5723">
          <cell r="E5723">
            <v>0</v>
          </cell>
        </row>
        <row r="5724">
          <cell r="E5724">
            <v>0</v>
          </cell>
        </row>
        <row r="5725">
          <cell r="E5725">
            <v>0</v>
          </cell>
        </row>
        <row r="5726">
          <cell r="E5726">
            <v>0</v>
          </cell>
        </row>
        <row r="5727">
          <cell r="E5727">
            <v>0</v>
          </cell>
        </row>
        <row r="5728">
          <cell r="E5728">
            <v>1.5753847225548134E-6</v>
          </cell>
        </row>
        <row r="5729">
          <cell r="E5729">
            <v>1.0225679017310337E-5</v>
          </cell>
        </row>
        <row r="5730">
          <cell r="E5730">
            <v>2.0565931468988293E-5</v>
          </cell>
        </row>
        <row r="5731">
          <cell r="E5731">
            <v>3.5231331068044014E-5</v>
          </cell>
        </row>
        <row r="5732">
          <cell r="E5732">
            <v>3.4200170158735407E-5</v>
          </cell>
        </row>
        <row r="5733">
          <cell r="E5733">
            <v>8.9138131938010524E-5</v>
          </cell>
        </row>
        <row r="5734">
          <cell r="E5734">
            <v>1.0297287413790098E-4</v>
          </cell>
        </row>
        <row r="5735">
          <cell r="E5735">
            <v>8.4526551204713705E-5</v>
          </cell>
        </row>
        <row r="5736">
          <cell r="E5736">
            <v>1.6412644473161968E-4</v>
          </cell>
        </row>
        <row r="5737">
          <cell r="E5737">
            <v>1.7423755031456239E-4</v>
          </cell>
        </row>
        <row r="5738">
          <cell r="E5738">
            <v>1.5536157700249653E-4</v>
          </cell>
        </row>
        <row r="5739">
          <cell r="E5739">
            <v>1.0738395136105447E-4</v>
          </cell>
        </row>
        <row r="5740">
          <cell r="E5740">
            <v>1.0669651075484872E-4</v>
          </cell>
        </row>
        <row r="5741">
          <cell r="E5741">
            <v>1.3385041469997534E-4</v>
          </cell>
        </row>
        <row r="5742">
          <cell r="E5742">
            <v>9.5582887621189312E-5</v>
          </cell>
        </row>
        <row r="5743">
          <cell r="E5743">
            <v>7.2123976934418548E-5</v>
          </cell>
        </row>
        <row r="5744">
          <cell r="E5744">
            <v>3.6520282204679773E-5</v>
          </cell>
        </row>
        <row r="5745">
          <cell r="E5745">
            <v>3.7207722810885511E-5</v>
          </cell>
        </row>
        <row r="5746">
          <cell r="E5746">
            <v>1.3634238689747113E-5</v>
          </cell>
        </row>
        <row r="5747">
          <cell r="E5747">
            <v>3.8954967684991755E-6</v>
          </cell>
        </row>
        <row r="5748">
          <cell r="E5748">
            <v>1.718601515514342E-7</v>
          </cell>
        </row>
        <row r="5749">
          <cell r="E5749">
            <v>0</v>
          </cell>
        </row>
        <row r="5750">
          <cell r="E5750">
            <v>0</v>
          </cell>
        </row>
        <row r="5751">
          <cell r="E5751">
            <v>0</v>
          </cell>
        </row>
        <row r="5752">
          <cell r="E5752">
            <v>0</v>
          </cell>
        </row>
        <row r="5753">
          <cell r="E5753">
            <v>3.4372030310286839E-7</v>
          </cell>
        </row>
        <row r="5754">
          <cell r="E5754">
            <v>0</v>
          </cell>
        </row>
        <row r="5755">
          <cell r="E5755">
            <v>0</v>
          </cell>
        </row>
        <row r="5756">
          <cell r="E5756">
            <v>0</v>
          </cell>
        </row>
        <row r="5757">
          <cell r="E5757">
            <v>0</v>
          </cell>
        </row>
        <row r="5758">
          <cell r="E5758">
            <v>0</v>
          </cell>
        </row>
        <row r="5759">
          <cell r="E5759">
            <v>1.718601515514342E-7</v>
          </cell>
        </row>
        <row r="5760">
          <cell r="E5760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workbookViewId="0">
      <selection activeCell="P19" sqref="P19"/>
    </sheetView>
  </sheetViews>
  <sheetFormatPr defaultRowHeight="15" x14ac:dyDescent="0.25"/>
  <cols>
    <col min="1" max="1" width="6" customWidth="1"/>
    <col min="2" max="2" width="24" customWidth="1"/>
    <col min="3" max="3" width="9.42578125" customWidth="1"/>
    <col min="4" max="4" width="1.42578125" customWidth="1"/>
    <col min="5" max="6" width="7.28515625" customWidth="1"/>
    <col min="7" max="9" width="8" customWidth="1"/>
    <col min="10" max="10" width="7.42578125" customWidth="1"/>
    <col min="11" max="11" width="7.7109375" customWidth="1"/>
    <col min="12" max="13" width="8.28515625" customWidth="1"/>
    <col min="14" max="14" width="7.85546875" customWidth="1"/>
    <col min="218" max="218" width="6" customWidth="1"/>
    <col min="219" max="219" width="24" customWidth="1"/>
    <col min="220" max="220" width="9.42578125" customWidth="1"/>
    <col min="221" max="221" width="1.42578125" customWidth="1"/>
    <col min="222" max="226" width="7.28515625" customWidth="1"/>
    <col min="227" max="229" width="8" customWidth="1"/>
    <col min="230" max="230" width="7.42578125" customWidth="1"/>
    <col min="231" max="231" width="7.7109375" customWidth="1"/>
    <col min="232" max="233" width="8.28515625" customWidth="1"/>
    <col min="234" max="238" width="7.85546875" customWidth="1"/>
    <col min="239" max="239" width="8.42578125" customWidth="1"/>
    <col min="474" max="474" width="6" customWidth="1"/>
    <col min="475" max="475" width="24" customWidth="1"/>
    <col min="476" max="476" width="9.42578125" customWidth="1"/>
    <col min="477" max="477" width="1.42578125" customWidth="1"/>
    <col min="478" max="482" width="7.28515625" customWidth="1"/>
    <col min="483" max="485" width="8" customWidth="1"/>
    <col min="486" max="486" width="7.42578125" customWidth="1"/>
    <col min="487" max="487" width="7.7109375" customWidth="1"/>
    <col min="488" max="489" width="8.28515625" customWidth="1"/>
    <col min="490" max="494" width="7.85546875" customWidth="1"/>
    <col min="495" max="495" width="8.42578125" customWidth="1"/>
    <col min="730" max="730" width="6" customWidth="1"/>
    <col min="731" max="731" width="24" customWidth="1"/>
    <col min="732" max="732" width="9.42578125" customWidth="1"/>
    <col min="733" max="733" width="1.42578125" customWidth="1"/>
    <col min="734" max="738" width="7.28515625" customWidth="1"/>
    <col min="739" max="741" width="8" customWidth="1"/>
    <col min="742" max="742" width="7.42578125" customWidth="1"/>
    <col min="743" max="743" width="7.7109375" customWidth="1"/>
    <col min="744" max="745" width="8.28515625" customWidth="1"/>
    <col min="746" max="750" width="7.85546875" customWidth="1"/>
    <col min="751" max="751" width="8.42578125" customWidth="1"/>
    <col min="986" max="986" width="6" customWidth="1"/>
    <col min="987" max="987" width="24" customWidth="1"/>
    <col min="988" max="988" width="9.42578125" customWidth="1"/>
    <col min="989" max="989" width="1.42578125" customWidth="1"/>
    <col min="990" max="994" width="7.28515625" customWidth="1"/>
    <col min="995" max="997" width="8" customWidth="1"/>
    <col min="998" max="998" width="7.42578125" customWidth="1"/>
    <col min="999" max="999" width="7.7109375" customWidth="1"/>
    <col min="1000" max="1001" width="8.28515625" customWidth="1"/>
    <col min="1002" max="1006" width="7.85546875" customWidth="1"/>
    <col min="1007" max="1007" width="8.42578125" customWidth="1"/>
    <col min="1242" max="1242" width="6" customWidth="1"/>
    <col min="1243" max="1243" width="24" customWidth="1"/>
    <col min="1244" max="1244" width="9.42578125" customWidth="1"/>
    <col min="1245" max="1245" width="1.42578125" customWidth="1"/>
    <col min="1246" max="1250" width="7.28515625" customWidth="1"/>
    <col min="1251" max="1253" width="8" customWidth="1"/>
    <col min="1254" max="1254" width="7.42578125" customWidth="1"/>
    <col min="1255" max="1255" width="7.7109375" customWidth="1"/>
    <col min="1256" max="1257" width="8.28515625" customWidth="1"/>
    <col min="1258" max="1262" width="7.85546875" customWidth="1"/>
    <col min="1263" max="1263" width="8.42578125" customWidth="1"/>
    <col min="1498" max="1498" width="6" customWidth="1"/>
    <col min="1499" max="1499" width="24" customWidth="1"/>
    <col min="1500" max="1500" width="9.42578125" customWidth="1"/>
    <col min="1501" max="1501" width="1.42578125" customWidth="1"/>
    <col min="1502" max="1506" width="7.28515625" customWidth="1"/>
    <col min="1507" max="1509" width="8" customWidth="1"/>
    <col min="1510" max="1510" width="7.42578125" customWidth="1"/>
    <col min="1511" max="1511" width="7.7109375" customWidth="1"/>
    <col min="1512" max="1513" width="8.28515625" customWidth="1"/>
    <col min="1514" max="1518" width="7.85546875" customWidth="1"/>
    <col min="1519" max="1519" width="8.42578125" customWidth="1"/>
    <col min="1754" max="1754" width="6" customWidth="1"/>
    <col min="1755" max="1755" width="24" customWidth="1"/>
    <col min="1756" max="1756" width="9.42578125" customWidth="1"/>
    <col min="1757" max="1757" width="1.42578125" customWidth="1"/>
    <col min="1758" max="1762" width="7.28515625" customWidth="1"/>
    <col min="1763" max="1765" width="8" customWidth="1"/>
    <col min="1766" max="1766" width="7.42578125" customWidth="1"/>
    <col min="1767" max="1767" width="7.7109375" customWidth="1"/>
    <col min="1768" max="1769" width="8.28515625" customWidth="1"/>
    <col min="1770" max="1774" width="7.85546875" customWidth="1"/>
    <col min="1775" max="1775" width="8.42578125" customWidth="1"/>
    <col min="2010" max="2010" width="6" customWidth="1"/>
    <col min="2011" max="2011" width="24" customWidth="1"/>
    <col min="2012" max="2012" width="9.42578125" customWidth="1"/>
    <col min="2013" max="2013" width="1.42578125" customWidth="1"/>
    <col min="2014" max="2018" width="7.28515625" customWidth="1"/>
    <col min="2019" max="2021" width="8" customWidth="1"/>
    <col min="2022" max="2022" width="7.42578125" customWidth="1"/>
    <col min="2023" max="2023" width="7.7109375" customWidth="1"/>
    <col min="2024" max="2025" width="8.28515625" customWidth="1"/>
    <col min="2026" max="2030" width="7.85546875" customWidth="1"/>
    <col min="2031" max="2031" width="8.42578125" customWidth="1"/>
    <col min="2266" max="2266" width="6" customWidth="1"/>
    <col min="2267" max="2267" width="24" customWidth="1"/>
    <col min="2268" max="2268" width="9.42578125" customWidth="1"/>
    <col min="2269" max="2269" width="1.42578125" customWidth="1"/>
    <col min="2270" max="2274" width="7.28515625" customWidth="1"/>
    <col min="2275" max="2277" width="8" customWidth="1"/>
    <col min="2278" max="2278" width="7.42578125" customWidth="1"/>
    <col min="2279" max="2279" width="7.7109375" customWidth="1"/>
    <col min="2280" max="2281" width="8.28515625" customWidth="1"/>
    <col min="2282" max="2286" width="7.85546875" customWidth="1"/>
    <col min="2287" max="2287" width="8.42578125" customWidth="1"/>
    <col min="2522" max="2522" width="6" customWidth="1"/>
    <col min="2523" max="2523" width="24" customWidth="1"/>
    <col min="2524" max="2524" width="9.42578125" customWidth="1"/>
    <col min="2525" max="2525" width="1.42578125" customWidth="1"/>
    <col min="2526" max="2530" width="7.28515625" customWidth="1"/>
    <col min="2531" max="2533" width="8" customWidth="1"/>
    <col min="2534" max="2534" width="7.42578125" customWidth="1"/>
    <col min="2535" max="2535" width="7.7109375" customWidth="1"/>
    <col min="2536" max="2537" width="8.28515625" customWidth="1"/>
    <col min="2538" max="2542" width="7.85546875" customWidth="1"/>
    <col min="2543" max="2543" width="8.42578125" customWidth="1"/>
    <col min="2778" max="2778" width="6" customWidth="1"/>
    <col min="2779" max="2779" width="24" customWidth="1"/>
    <col min="2780" max="2780" width="9.42578125" customWidth="1"/>
    <col min="2781" max="2781" width="1.42578125" customWidth="1"/>
    <col min="2782" max="2786" width="7.28515625" customWidth="1"/>
    <col min="2787" max="2789" width="8" customWidth="1"/>
    <col min="2790" max="2790" width="7.42578125" customWidth="1"/>
    <col min="2791" max="2791" width="7.7109375" customWidth="1"/>
    <col min="2792" max="2793" width="8.28515625" customWidth="1"/>
    <col min="2794" max="2798" width="7.85546875" customWidth="1"/>
    <col min="2799" max="2799" width="8.42578125" customWidth="1"/>
    <col min="3034" max="3034" width="6" customWidth="1"/>
    <col min="3035" max="3035" width="24" customWidth="1"/>
    <col min="3036" max="3036" width="9.42578125" customWidth="1"/>
    <col min="3037" max="3037" width="1.42578125" customWidth="1"/>
    <col min="3038" max="3042" width="7.28515625" customWidth="1"/>
    <col min="3043" max="3045" width="8" customWidth="1"/>
    <col min="3046" max="3046" width="7.42578125" customWidth="1"/>
    <col min="3047" max="3047" width="7.7109375" customWidth="1"/>
    <col min="3048" max="3049" width="8.28515625" customWidth="1"/>
    <col min="3050" max="3054" width="7.85546875" customWidth="1"/>
    <col min="3055" max="3055" width="8.42578125" customWidth="1"/>
    <col min="3290" max="3290" width="6" customWidth="1"/>
    <col min="3291" max="3291" width="24" customWidth="1"/>
    <col min="3292" max="3292" width="9.42578125" customWidth="1"/>
    <col min="3293" max="3293" width="1.42578125" customWidth="1"/>
    <col min="3294" max="3298" width="7.28515625" customWidth="1"/>
    <col min="3299" max="3301" width="8" customWidth="1"/>
    <col min="3302" max="3302" width="7.42578125" customWidth="1"/>
    <col min="3303" max="3303" width="7.7109375" customWidth="1"/>
    <col min="3304" max="3305" width="8.28515625" customWidth="1"/>
    <col min="3306" max="3310" width="7.85546875" customWidth="1"/>
    <col min="3311" max="3311" width="8.42578125" customWidth="1"/>
    <col min="3546" max="3546" width="6" customWidth="1"/>
    <col min="3547" max="3547" width="24" customWidth="1"/>
    <col min="3548" max="3548" width="9.42578125" customWidth="1"/>
    <col min="3549" max="3549" width="1.42578125" customWidth="1"/>
    <col min="3550" max="3554" width="7.28515625" customWidth="1"/>
    <col min="3555" max="3557" width="8" customWidth="1"/>
    <col min="3558" max="3558" width="7.42578125" customWidth="1"/>
    <col min="3559" max="3559" width="7.7109375" customWidth="1"/>
    <col min="3560" max="3561" width="8.28515625" customWidth="1"/>
    <col min="3562" max="3566" width="7.85546875" customWidth="1"/>
    <col min="3567" max="3567" width="8.42578125" customWidth="1"/>
    <col min="3802" max="3802" width="6" customWidth="1"/>
    <col min="3803" max="3803" width="24" customWidth="1"/>
    <col min="3804" max="3804" width="9.42578125" customWidth="1"/>
    <col min="3805" max="3805" width="1.42578125" customWidth="1"/>
    <col min="3806" max="3810" width="7.28515625" customWidth="1"/>
    <col min="3811" max="3813" width="8" customWidth="1"/>
    <col min="3814" max="3814" width="7.42578125" customWidth="1"/>
    <col min="3815" max="3815" width="7.7109375" customWidth="1"/>
    <col min="3816" max="3817" width="8.28515625" customWidth="1"/>
    <col min="3818" max="3822" width="7.85546875" customWidth="1"/>
    <col min="3823" max="3823" width="8.42578125" customWidth="1"/>
    <col min="4058" max="4058" width="6" customWidth="1"/>
    <col min="4059" max="4059" width="24" customWidth="1"/>
    <col min="4060" max="4060" width="9.42578125" customWidth="1"/>
    <col min="4061" max="4061" width="1.42578125" customWidth="1"/>
    <col min="4062" max="4066" width="7.28515625" customWidth="1"/>
    <col min="4067" max="4069" width="8" customWidth="1"/>
    <col min="4070" max="4070" width="7.42578125" customWidth="1"/>
    <col min="4071" max="4071" width="7.7109375" customWidth="1"/>
    <col min="4072" max="4073" width="8.28515625" customWidth="1"/>
    <col min="4074" max="4078" width="7.85546875" customWidth="1"/>
    <col min="4079" max="4079" width="8.42578125" customWidth="1"/>
    <col min="4314" max="4314" width="6" customWidth="1"/>
    <col min="4315" max="4315" width="24" customWidth="1"/>
    <col min="4316" max="4316" width="9.42578125" customWidth="1"/>
    <col min="4317" max="4317" width="1.42578125" customWidth="1"/>
    <col min="4318" max="4322" width="7.28515625" customWidth="1"/>
    <col min="4323" max="4325" width="8" customWidth="1"/>
    <col min="4326" max="4326" width="7.42578125" customWidth="1"/>
    <col min="4327" max="4327" width="7.7109375" customWidth="1"/>
    <col min="4328" max="4329" width="8.28515625" customWidth="1"/>
    <col min="4330" max="4334" width="7.85546875" customWidth="1"/>
    <col min="4335" max="4335" width="8.42578125" customWidth="1"/>
    <col min="4570" max="4570" width="6" customWidth="1"/>
    <col min="4571" max="4571" width="24" customWidth="1"/>
    <col min="4572" max="4572" width="9.42578125" customWidth="1"/>
    <col min="4573" max="4573" width="1.42578125" customWidth="1"/>
    <col min="4574" max="4578" width="7.28515625" customWidth="1"/>
    <col min="4579" max="4581" width="8" customWidth="1"/>
    <col min="4582" max="4582" width="7.42578125" customWidth="1"/>
    <col min="4583" max="4583" width="7.7109375" customWidth="1"/>
    <col min="4584" max="4585" width="8.28515625" customWidth="1"/>
    <col min="4586" max="4590" width="7.85546875" customWidth="1"/>
    <col min="4591" max="4591" width="8.42578125" customWidth="1"/>
    <col min="4826" max="4826" width="6" customWidth="1"/>
    <col min="4827" max="4827" width="24" customWidth="1"/>
    <col min="4828" max="4828" width="9.42578125" customWidth="1"/>
    <col min="4829" max="4829" width="1.42578125" customWidth="1"/>
    <col min="4830" max="4834" width="7.28515625" customWidth="1"/>
    <col min="4835" max="4837" width="8" customWidth="1"/>
    <col min="4838" max="4838" width="7.42578125" customWidth="1"/>
    <col min="4839" max="4839" width="7.7109375" customWidth="1"/>
    <col min="4840" max="4841" width="8.28515625" customWidth="1"/>
    <col min="4842" max="4846" width="7.85546875" customWidth="1"/>
    <col min="4847" max="4847" width="8.42578125" customWidth="1"/>
    <col min="5082" max="5082" width="6" customWidth="1"/>
    <col min="5083" max="5083" width="24" customWidth="1"/>
    <col min="5084" max="5084" width="9.42578125" customWidth="1"/>
    <col min="5085" max="5085" width="1.42578125" customWidth="1"/>
    <col min="5086" max="5090" width="7.28515625" customWidth="1"/>
    <col min="5091" max="5093" width="8" customWidth="1"/>
    <col min="5094" max="5094" width="7.42578125" customWidth="1"/>
    <col min="5095" max="5095" width="7.7109375" customWidth="1"/>
    <col min="5096" max="5097" width="8.28515625" customWidth="1"/>
    <col min="5098" max="5102" width="7.85546875" customWidth="1"/>
    <col min="5103" max="5103" width="8.42578125" customWidth="1"/>
    <col min="5338" max="5338" width="6" customWidth="1"/>
    <col min="5339" max="5339" width="24" customWidth="1"/>
    <col min="5340" max="5340" width="9.42578125" customWidth="1"/>
    <col min="5341" max="5341" width="1.42578125" customWidth="1"/>
    <col min="5342" max="5346" width="7.28515625" customWidth="1"/>
    <col min="5347" max="5349" width="8" customWidth="1"/>
    <col min="5350" max="5350" width="7.42578125" customWidth="1"/>
    <col min="5351" max="5351" width="7.7109375" customWidth="1"/>
    <col min="5352" max="5353" width="8.28515625" customWidth="1"/>
    <col min="5354" max="5358" width="7.85546875" customWidth="1"/>
    <col min="5359" max="5359" width="8.42578125" customWidth="1"/>
    <col min="5594" max="5594" width="6" customWidth="1"/>
    <col min="5595" max="5595" width="24" customWidth="1"/>
    <col min="5596" max="5596" width="9.42578125" customWidth="1"/>
    <col min="5597" max="5597" width="1.42578125" customWidth="1"/>
    <col min="5598" max="5602" width="7.28515625" customWidth="1"/>
    <col min="5603" max="5605" width="8" customWidth="1"/>
    <col min="5606" max="5606" width="7.42578125" customWidth="1"/>
    <col min="5607" max="5607" width="7.7109375" customWidth="1"/>
    <col min="5608" max="5609" width="8.28515625" customWidth="1"/>
    <col min="5610" max="5614" width="7.85546875" customWidth="1"/>
    <col min="5615" max="5615" width="8.42578125" customWidth="1"/>
    <col min="5850" max="5850" width="6" customWidth="1"/>
    <col min="5851" max="5851" width="24" customWidth="1"/>
    <col min="5852" max="5852" width="9.42578125" customWidth="1"/>
    <col min="5853" max="5853" width="1.42578125" customWidth="1"/>
    <col min="5854" max="5858" width="7.28515625" customWidth="1"/>
    <col min="5859" max="5861" width="8" customWidth="1"/>
    <col min="5862" max="5862" width="7.42578125" customWidth="1"/>
    <col min="5863" max="5863" width="7.7109375" customWidth="1"/>
    <col min="5864" max="5865" width="8.28515625" customWidth="1"/>
    <col min="5866" max="5870" width="7.85546875" customWidth="1"/>
    <col min="5871" max="5871" width="8.42578125" customWidth="1"/>
    <col min="6106" max="6106" width="6" customWidth="1"/>
    <col min="6107" max="6107" width="24" customWidth="1"/>
    <col min="6108" max="6108" width="9.42578125" customWidth="1"/>
    <col min="6109" max="6109" width="1.42578125" customWidth="1"/>
    <col min="6110" max="6114" width="7.28515625" customWidth="1"/>
    <col min="6115" max="6117" width="8" customWidth="1"/>
    <col min="6118" max="6118" width="7.42578125" customWidth="1"/>
    <col min="6119" max="6119" width="7.7109375" customWidth="1"/>
    <col min="6120" max="6121" width="8.28515625" customWidth="1"/>
    <col min="6122" max="6126" width="7.85546875" customWidth="1"/>
    <col min="6127" max="6127" width="8.42578125" customWidth="1"/>
    <col min="6362" max="6362" width="6" customWidth="1"/>
    <col min="6363" max="6363" width="24" customWidth="1"/>
    <col min="6364" max="6364" width="9.42578125" customWidth="1"/>
    <col min="6365" max="6365" width="1.42578125" customWidth="1"/>
    <col min="6366" max="6370" width="7.28515625" customWidth="1"/>
    <col min="6371" max="6373" width="8" customWidth="1"/>
    <col min="6374" max="6374" width="7.42578125" customWidth="1"/>
    <col min="6375" max="6375" width="7.7109375" customWidth="1"/>
    <col min="6376" max="6377" width="8.28515625" customWidth="1"/>
    <col min="6378" max="6382" width="7.85546875" customWidth="1"/>
    <col min="6383" max="6383" width="8.42578125" customWidth="1"/>
    <col min="6618" max="6618" width="6" customWidth="1"/>
    <col min="6619" max="6619" width="24" customWidth="1"/>
    <col min="6620" max="6620" width="9.42578125" customWidth="1"/>
    <col min="6621" max="6621" width="1.42578125" customWidth="1"/>
    <col min="6622" max="6626" width="7.28515625" customWidth="1"/>
    <col min="6627" max="6629" width="8" customWidth="1"/>
    <col min="6630" max="6630" width="7.42578125" customWidth="1"/>
    <col min="6631" max="6631" width="7.7109375" customWidth="1"/>
    <col min="6632" max="6633" width="8.28515625" customWidth="1"/>
    <col min="6634" max="6638" width="7.85546875" customWidth="1"/>
    <col min="6639" max="6639" width="8.42578125" customWidth="1"/>
    <col min="6874" max="6874" width="6" customWidth="1"/>
    <col min="6875" max="6875" width="24" customWidth="1"/>
    <col min="6876" max="6876" width="9.42578125" customWidth="1"/>
    <col min="6877" max="6877" width="1.42578125" customWidth="1"/>
    <col min="6878" max="6882" width="7.28515625" customWidth="1"/>
    <col min="6883" max="6885" width="8" customWidth="1"/>
    <col min="6886" max="6886" width="7.42578125" customWidth="1"/>
    <col min="6887" max="6887" width="7.7109375" customWidth="1"/>
    <col min="6888" max="6889" width="8.28515625" customWidth="1"/>
    <col min="6890" max="6894" width="7.85546875" customWidth="1"/>
    <col min="6895" max="6895" width="8.42578125" customWidth="1"/>
    <col min="7130" max="7130" width="6" customWidth="1"/>
    <col min="7131" max="7131" width="24" customWidth="1"/>
    <col min="7132" max="7132" width="9.42578125" customWidth="1"/>
    <col min="7133" max="7133" width="1.42578125" customWidth="1"/>
    <col min="7134" max="7138" width="7.28515625" customWidth="1"/>
    <col min="7139" max="7141" width="8" customWidth="1"/>
    <col min="7142" max="7142" width="7.42578125" customWidth="1"/>
    <col min="7143" max="7143" width="7.7109375" customWidth="1"/>
    <col min="7144" max="7145" width="8.28515625" customWidth="1"/>
    <col min="7146" max="7150" width="7.85546875" customWidth="1"/>
    <col min="7151" max="7151" width="8.42578125" customWidth="1"/>
    <col min="7386" max="7386" width="6" customWidth="1"/>
    <col min="7387" max="7387" width="24" customWidth="1"/>
    <col min="7388" max="7388" width="9.42578125" customWidth="1"/>
    <col min="7389" max="7389" width="1.42578125" customWidth="1"/>
    <col min="7390" max="7394" width="7.28515625" customWidth="1"/>
    <col min="7395" max="7397" width="8" customWidth="1"/>
    <col min="7398" max="7398" width="7.42578125" customWidth="1"/>
    <col min="7399" max="7399" width="7.7109375" customWidth="1"/>
    <col min="7400" max="7401" width="8.28515625" customWidth="1"/>
    <col min="7402" max="7406" width="7.85546875" customWidth="1"/>
    <col min="7407" max="7407" width="8.42578125" customWidth="1"/>
    <col min="7642" max="7642" width="6" customWidth="1"/>
    <col min="7643" max="7643" width="24" customWidth="1"/>
    <col min="7644" max="7644" width="9.42578125" customWidth="1"/>
    <col min="7645" max="7645" width="1.42578125" customWidth="1"/>
    <col min="7646" max="7650" width="7.28515625" customWidth="1"/>
    <col min="7651" max="7653" width="8" customWidth="1"/>
    <col min="7654" max="7654" width="7.42578125" customWidth="1"/>
    <col min="7655" max="7655" width="7.7109375" customWidth="1"/>
    <col min="7656" max="7657" width="8.28515625" customWidth="1"/>
    <col min="7658" max="7662" width="7.85546875" customWidth="1"/>
    <col min="7663" max="7663" width="8.42578125" customWidth="1"/>
    <col min="7898" max="7898" width="6" customWidth="1"/>
    <col min="7899" max="7899" width="24" customWidth="1"/>
    <col min="7900" max="7900" width="9.42578125" customWidth="1"/>
    <col min="7901" max="7901" width="1.42578125" customWidth="1"/>
    <col min="7902" max="7906" width="7.28515625" customWidth="1"/>
    <col min="7907" max="7909" width="8" customWidth="1"/>
    <col min="7910" max="7910" width="7.42578125" customWidth="1"/>
    <col min="7911" max="7911" width="7.7109375" customWidth="1"/>
    <col min="7912" max="7913" width="8.28515625" customWidth="1"/>
    <col min="7914" max="7918" width="7.85546875" customWidth="1"/>
    <col min="7919" max="7919" width="8.42578125" customWidth="1"/>
    <col min="8154" max="8154" width="6" customWidth="1"/>
    <col min="8155" max="8155" width="24" customWidth="1"/>
    <col min="8156" max="8156" width="9.42578125" customWidth="1"/>
    <col min="8157" max="8157" width="1.42578125" customWidth="1"/>
    <col min="8158" max="8162" width="7.28515625" customWidth="1"/>
    <col min="8163" max="8165" width="8" customWidth="1"/>
    <col min="8166" max="8166" width="7.42578125" customWidth="1"/>
    <col min="8167" max="8167" width="7.7109375" customWidth="1"/>
    <col min="8168" max="8169" width="8.28515625" customWidth="1"/>
    <col min="8170" max="8174" width="7.85546875" customWidth="1"/>
    <col min="8175" max="8175" width="8.42578125" customWidth="1"/>
    <col min="8410" max="8410" width="6" customWidth="1"/>
    <col min="8411" max="8411" width="24" customWidth="1"/>
    <col min="8412" max="8412" width="9.42578125" customWidth="1"/>
    <col min="8413" max="8413" width="1.42578125" customWidth="1"/>
    <col min="8414" max="8418" width="7.28515625" customWidth="1"/>
    <col min="8419" max="8421" width="8" customWidth="1"/>
    <col min="8422" max="8422" width="7.42578125" customWidth="1"/>
    <col min="8423" max="8423" width="7.7109375" customWidth="1"/>
    <col min="8424" max="8425" width="8.28515625" customWidth="1"/>
    <col min="8426" max="8430" width="7.85546875" customWidth="1"/>
    <col min="8431" max="8431" width="8.42578125" customWidth="1"/>
    <col min="8666" max="8666" width="6" customWidth="1"/>
    <col min="8667" max="8667" width="24" customWidth="1"/>
    <col min="8668" max="8668" width="9.42578125" customWidth="1"/>
    <col min="8669" max="8669" width="1.42578125" customWidth="1"/>
    <col min="8670" max="8674" width="7.28515625" customWidth="1"/>
    <col min="8675" max="8677" width="8" customWidth="1"/>
    <col min="8678" max="8678" width="7.42578125" customWidth="1"/>
    <col min="8679" max="8679" width="7.7109375" customWidth="1"/>
    <col min="8680" max="8681" width="8.28515625" customWidth="1"/>
    <col min="8682" max="8686" width="7.85546875" customWidth="1"/>
    <col min="8687" max="8687" width="8.42578125" customWidth="1"/>
    <col min="8922" max="8922" width="6" customWidth="1"/>
    <col min="8923" max="8923" width="24" customWidth="1"/>
    <col min="8924" max="8924" width="9.42578125" customWidth="1"/>
    <col min="8925" max="8925" width="1.42578125" customWidth="1"/>
    <col min="8926" max="8930" width="7.28515625" customWidth="1"/>
    <col min="8931" max="8933" width="8" customWidth="1"/>
    <col min="8934" max="8934" width="7.42578125" customWidth="1"/>
    <col min="8935" max="8935" width="7.7109375" customWidth="1"/>
    <col min="8936" max="8937" width="8.28515625" customWidth="1"/>
    <col min="8938" max="8942" width="7.85546875" customWidth="1"/>
    <col min="8943" max="8943" width="8.42578125" customWidth="1"/>
    <col min="9178" max="9178" width="6" customWidth="1"/>
    <col min="9179" max="9179" width="24" customWidth="1"/>
    <col min="9180" max="9180" width="9.42578125" customWidth="1"/>
    <col min="9181" max="9181" width="1.42578125" customWidth="1"/>
    <col min="9182" max="9186" width="7.28515625" customWidth="1"/>
    <col min="9187" max="9189" width="8" customWidth="1"/>
    <col min="9190" max="9190" width="7.42578125" customWidth="1"/>
    <col min="9191" max="9191" width="7.7109375" customWidth="1"/>
    <col min="9192" max="9193" width="8.28515625" customWidth="1"/>
    <col min="9194" max="9198" width="7.85546875" customWidth="1"/>
    <col min="9199" max="9199" width="8.42578125" customWidth="1"/>
    <col min="9434" max="9434" width="6" customWidth="1"/>
    <col min="9435" max="9435" width="24" customWidth="1"/>
    <col min="9436" max="9436" width="9.42578125" customWidth="1"/>
    <col min="9437" max="9437" width="1.42578125" customWidth="1"/>
    <col min="9438" max="9442" width="7.28515625" customWidth="1"/>
    <col min="9443" max="9445" width="8" customWidth="1"/>
    <col min="9446" max="9446" width="7.42578125" customWidth="1"/>
    <col min="9447" max="9447" width="7.7109375" customWidth="1"/>
    <col min="9448" max="9449" width="8.28515625" customWidth="1"/>
    <col min="9450" max="9454" width="7.85546875" customWidth="1"/>
    <col min="9455" max="9455" width="8.42578125" customWidth="1"/>
    <col min="9690" max="9690" width="6" customWidth="1"/>
    <col min="9691" max="9691" width="24" customWidth="1"/>
    <col min="9692" max="9692" width="9.42578125" customWidth="1"/>
    <col min="9693" max="9693" width="1.42578125" customWidth="1"/>
    <col min="9694" max="9698" width="7.28515625" customWidth="1"/>
    <col min="9699" max="9701" width="8" customWidth="1"/>
    <col min="9702" max="9702" width="7.42578125" customWidth="1"/>
    <col min="9703" max="9703" width="7.7109375" customWidth="1"/>
    <col min="9704" max="9705" width="8.28515625" customWidth="1"/>
    <col min="9706" max="9710" width="7.85546875" customWidth="1"/>
    <col min="9711" max="9711" width="8.42578125" customWidth="1"/>
    <col min="9946" max="9946" width="6" customWidth="1"/>
    <col min="9947" max="9947" width="24" customWidth="1"/>
    <col min="9948" max="9948" width="9.42578125" customWidth="1"/>
    <col min="9949" max="9949" width="1.42578125" customWidth="1"/>
    <col min="9950" max="9954" width="7.28515625" customWidth="1"/>
    <col min="9955" max="9957" width="8" customWidth="1"/>
    <col min="9958" max="9958" width="7.42578125" customWidth="1"/>
    <col min="9959" max="9959" width="7.7109375" customWidth="1"/>
    <col min="9960" max="9961" width="8.28515625" customWidth="1"/>
    <col min="9962" max="9966" width="7.85546875" customWidth="1"/>
    <col min="9967" max="9967" width="8.42578125" customWidth="1"/>
    <col min="10202" max="10202" width="6" customWidth="1"/>
    <col min="10203" max="10203" width="24" customWidth="1"/>
    <col min="10204" max="10204" width="9.42578125" customWidth="1"/>
    <col min="10205" max="10205" width="1.42578125" customWidth="1"/>
    <col min="10206" max="10210" width="7.28515625" customWidth="1"/>
    <col min="10211" max="10213" width="8" customWidth="1"/>
    <col min="10214" max="10214" width="7.42578125" customWidth="1"/>
    <col min="10215" max="10215" width="7.7109375" customWidth="1"/>
    <col min="10216" max="10217" width="8.28515625" customWidth="1"/>
    <col min="10218" max="10222" width="7.85546875" customWidth="1"/>
    <col min="10223" max="10223" width="8.42578125" customWidth="1"/>
    <col min="10458" max="10458" width="6" customWidth="1"/>
    <col min="10459" max="10459" width="24" customWidth="1"/>
    <col min="10460" max="10460" width="9.42578125" customWidth="1"/>
    <col min="10461" max="10461" width="1.42578125" customWidth="1"/>
    <col min="10462" max="10466" width="7.28515625" customWidth="1"/>
    <col min="10467" max="10469" width="8" customWidth="1"/>
    <col min="10470" max="10470" width="7.42578125" customWidth="1"/>
    <col min="10471" max="10471" width="7.7109375" customWidth="1"/>
    <col min="10472" max="10473" width="8.28515625" customWidth="1"/>
    <col min="10474" max="10478" width="7.85546875" customWidth="1"/>
    <col min="10479" max="10479" width="8.42578125" customWidth="1"/>
    <col min="10714" max="10714" width="6" customWidth="1"/>
    <col min="10715" max="10715" width="24" customWidth="1"/>
    <col min="10716" max="10716" width="9.42578125" customWidth="1"/>
    <col min="10717" max="10717" width="1.42578125" customWidth="1"/>
    <col min="10718" max="10722" width="7.28515625" customWidth="1"/>
    <col min="10723" max="10725" width="8" customWidth="1"/>
    <col min="10726" max="10726" width="7.42578125" customWidth="1"/>
    <col min="10727" max="10727" width="7.7109375" customWidth="1"/>
    <col min="10728" max="10729" width="8.28515625" customWidth="1"/>
    <col min="10730" max="10734" width="7.85546875" customWidth="1"/>
    <col min="10735" max="10735" width="8.42578125" customWidth="1"/>
    <col min="10970" max="10970" width="6" customWidth="1"/>
    <col min="10971" max="10971" width="24" customWidth="1"/>
    <col min="10972" max="10972" width="9.42578125" customWidth="1"/>
    <col min="10973" max="10973" width="1.42578125" customWidth="1"/>
    <col min="10974" max="10978" width="7.28515625" customWidth="1"/>
    <col min="10979" max="10981" width="8" customWidth="1"/>
    <col min="10982" max="10982" width="7.42578125" customWidth="1"/>
    <col min="10983" max="10983" width="7.7109375" customWidth="1"/>
    <col min="10984" max="10985" width="8.28515625" customWidth="1"/>
    <col min="10986" max="10990" width="7.85546875" customWidth="1"/>
    <col min="10991" max="10991" width="8.42578125" customWidth="1"/>
    <col min="11226" max="11226" width="6" customWidth="1"/>
    <col min="11227" max="11227" width="24" customWidth="1"/>
    <col min="11228" max="11228" width="9.42578125" customWidth="1"/>
    <col min="11229" max="11229" width="1.42578125" customWidth="1"/>
    <col min="11230" max="11234" width="7.28515625" customWidth="1"/>
    <col min="11235" max="11237" width="8" customWidth="1"/>
    <col min="11238" max="11238" width="7.42578125" customWidth="1"/>
    <col min="11239" max="11239" width="7.7109375" customWidth="1"/>
    <col min="11240" max="11241" width="8.28515625" customWidth="1"/>
    <col min="11242" max="11246" width="7.85546875" customWidth="1"/>
    <col min="11247" max="11247" width="8.42578125" customWidth="1"/>
    <col min="11482" max="11482" width="6" customWidth="1"/>
    <col min="11483" max="11483" width="24" customWidth="1"/>
    <col min="11484" max="11484" width="9.42578125" customWidth="1"/>
    <col min="11485" max="11485" width="1.42578125" customWidth="1"/>
    <col min="11486" max="11490" width="7.28515625" customWidth="1"/>
    <col min="11491" max="11493" width="8" customWidth="1"/>
    <col min="11494" max="11494" width="7.42578125" customWidth="1"/>
    <col min="11495" max="11495" width="7.7109375" customWidth="1"/>
    <col min="11496" max="11497" width="8.28515625" customWidth="1"/>
    <col min="11498" max="11502" width="7.85546875" customWidth="1"/>
    <col min="11503" max="11503" width="8.42578125" customWidth="1"/>
    <col min="11738" max="11738" width="6" customWidth="1"/>
    <col min="11739" max="11739" width="24" customWidth="1"/>
    <col min="11740" max="11740" width="9.42578125" customWidth="1"/>
    <col min="11741" max="11741" width="1.42578125" customWidth="1"/>
    <col min="11742" max="11746" width="7.28515625" customWidth="1"/>
    <col min="11747" max="11749" width="8" customWidth="1"/>
    <col min="11750" max="11750" width="7.42578125" customWidth="1"/>
    <col min="11751" max="11751" width="7.7109375" customWidth="1"/>
    <col min="11752" max="11753" width="8.28515625" customWidth="1"/>
    <col min="11754" max="11758" width="7.85546875" customWidth="1"/>
    <col min="11759" max="11759" width="8.42578125" customWidth="1"/>
    <col min="11994" max="11994" width="6" customWidth="1"/>
    <col min="11995" max="11995" width="24" customWidth="1"/>
    <col min="11996" max="11996" width="9.42578125" customWidth="1"/>
    <col min="11997" max="11997" width="1.42578125" customWidth="1"/>
    <col min="11998" max="12002" width="7.28515625" customWidth="1"/>
    <col min="12003" max="12005" width="8" customWidth="1"/>
    <col min="12006" max="12006" width="7.42578125" customWidth="1"/>
    <col min="12007" max="12007" width="7.7109375" customWidth="1"/>
    <col min="12008" max="12009" width="8.28515625" customWidth="1"/>
    <col min="12010" max="12014" width="7.85546875" customWidth="1"/>
    <col min="12015" max="12015" width="8.42578125" customWidth="1"/>
    <col min="12250" max="12250" width="6" customWidth="1"/>
    <col min="12251" max="12251" width="24" customWidth="1"/>
    <col min="12252" max="12252" width="9.42578125" customWidth="1"/>
    <col min="12253" max="12253" width="1.42578125" customWidth="1"/>
    <col min="12254" max="12258" width="7.28515625" customWidth="1"/>
    <col min="12259" max="12261" width="8" customWidth="1"/>
    <col min="12262" max="12262" width="7.42578125" customWidth="1"/>
    <col min="12263" max="12263" width="7.7109375" customWidth="1"/>
    <col min="12264" max="12265" width="8.28515625" customWidth="1"/>
    <col min="12266" max="12270" width="7.85546875" customWidth="1"/>
    <col min="12271" max="12271" width="8.42578125" customWidth="1"/>
    <col min="12506" max="12506" width="6" customWidth="1"/>
    <col min="12507" max="12507" width="24" customWidth="1"/>
    <col min="12508" max="12508" width="9.42578125" customWidth="1"/>
    <col min="12509" max="12509" width="1.42578125" customWidth="1"/>
    <col min="12510" max="12514" width="7.28515625" customWidth="1"/>
    <col min="12515" max="12517" width="8" customWidth="1"/>
    <col min="12518" max="12518" width="7.42578125" customWidth="1"/>
    <col min="12519" max="12519" width="7.7109375" customWidth="1"/>
    <col min="12520" max="12521" width="8.28515625" customWidth="1"/>
    <col min="12522" max="12526" width="7.85546875" customWidth="1"/>
    <col min="12527" max="12527" width="8.42578125" customWidth="1"/>
    <col min="12762" max="12762" width="6" customWidth="1"/>
    <col min="12763" max="12763" width="24" customWidth="1"/>
    <col min="12764" max="12764" width="9.42578125" customWidth="1"/>
    <col min="12765" max="12765" width="1.42578125" customWidth="1"/>
    <col min="12766" max="12770" width="7.28515625" customWidth="1"/>
    <col min="12771" max="12773" width="8" customWidth="1"/>
    <col min="12774" max="12774" width="7.42578125" customWidth="1"/>
    <col min="12775" max="12775" width="7.7109375" customWidth="1"/>
    <col min="12776" max="12777" width="8.28515625" customWidth="1"/>
    <col min="12778" max="12782" width="7.85546875" customWidth="1"/>
    <col min="12783" max="12783" width="8.42578125" customWidth="1"/>
    <col min="13018" max="13018" width="6" customWidth="1"/>
    <col min="13019" max="13019" width="24" customWidth="1"/>
    <col min="13020" max="13020" width="9.42578125" customWidth="1"/>
    <col min="13021" max="13021" width="1.42578125" customWidth="1"/>
    <col min="13022" max="13026" width="7.28515625" customWidth="1"/>
    <col min="13027" max="13029" width="8" customWidth="1"/>
    <col min="13030" max="13030" width="7.42578125" customWidth="1"/>
    <col min="13031" max="13031" width="7.7109375" customWidth="1"/>
    <col min="13032" max="13033" width="8.28515625" customWidth="1"/>
    <col min="13034" max="13038" width="7.85546875" customWidth="1"/>
    <col min="13039" max="13039" width="8.42578125" customWidth="1"/>
    <col min="13274" max="13274" width="6" customWidth="1"/>
    <col min="13275" max="13275" width="24" customWidth="1"/>
    <col min="13276" max="13276" width="9.42578125" customWidth="1"/>
    <col min="13277" max="13277" width="1.42578125" customWidth="1"/>
    <col min="13278" max="13282" width="7.28515625" customWidth="1"/>
    <col min="13283" max="13285" width="8" customWidth="1"/>
    <col min="13286" max="13286" width="7.42578125" customWidth="1"/>
    <col min="13287" max="13287" width="7.7109375" customWidth="1"/>
    <col min="13288" max="13289" width="8.28515625" customWidth="1"/>
    <col min="13290" max="13294" width="7.85546875" customWidth="1"/>
    <col min="13295" max="13295" width="8.42578125" customWidth="1"/>
    <col min="13530" max="13530" width="6" customWidth="1"/>
    <col min="13531" max="13531" width="24" customWidth="1"/>
    <col min="13532" max="13532" width="9.42578125" customWidth="1"/>
    <col min="13533" max="13533" width="1.42578125" customWidth="1"/>
    <col min="13534" max="13538" width="7.28515625" customWidth="1"/>
    <col min="13539" max="13541" width="8" customWidth="1"/>
    <col min="13542" max="13542" width="7.42578125" customWidth="1"/>
    <col min="13543" max="13543" width="7.7109375" customWidth="1"/>
    <col min="13544" max="13545" width="8.28515625" customWidth="1"/>
    <col min="13546" max="13550" width="7.85546875" customWidth="1"/>
    <col min="13551" max="13551" width="8.42578125" customWidth="1"/>
    <col min="13786" max="13786" width="6" customWidth="1"/>
    <col min="13787" max="13787" width="24" customWidth="1"/>
    <col min="13788" max="13788" width="9.42578125" customWidth="1"/>
    <col min="13789" max="13789" width="1.42578125" customWidth="1"/>
    <col min="13790" max="13794" width="7.28515625" customWidth="1"/>
    <col min="13795" max="13797" width="8" customWidth="1"/>
    <col min="13798" max="13798" width="7.42578125" customWidth="1"/>
    <col min="13799" max="13799" width="7.7109375" customWidth="1"/>
    <col min="13800" max="13801" width="8.28515625" customWidth="1"/>
    <col min="13802" max="13806" width="7.85546875" customWidth="1"/>
    <col min="13807" max="13807" width="8.42578125" customWidth="1"/>
    <col min="14042" max="14042" width="6" customWidth="1"/>
    <col min="14043" max="14043" width="24" customWidth="1"/>
    <col min="14044" max="14044" width="9.42578125" customWidth="1"/>
    <col min="14045" max="14045" width="1.42578125" customWidth="1"/>
    <col min="14046" max="14050" width="7.28515625" customWidth="1"/>
    <col min="14051" max="14053" width="8" customWidth="1"/>
    <col min="14054" max="14054" width="7.42578125" customWidth="1"/>
    <col min="14055" max="14055" width="7.7109375" customWidth="1"/>
    <col min="14056" max="14057" width="8.28515625" customWidth="1"/>
    <col min="14058" max="14062" width="7.85546875" customWidth="1"/>
    <col min="14063" max="14063" width="8.42578125" customWidth="1"/>
    <col min="14298" max="14298" width="6" customWidth="1"/>
    <col min="14299" max="14299" width="24" customWidth="1"/>
    <col min="14300" max="14300" width="9.42578125" customWidth="1"/>
    <col min="14301" max="14301" width="1.42578125" customWidth="1"/>
    <col min="14302" max="14306" width="7.28515625" customWidth="1"/>
    <col min="14307" max="14309" width="8" customWidth="1"/>
    <col min="14310" max="14310" width="7.42578125" customWidth="1"/>
    <col min="14311" max="14311" width="7.7109375" customWidth="1"/>
    <col min="14312" max="14313" width="8.28515625" customWidth="1"/>
    <col min="14314" max="14318" width="7.85546875" customWidth="1"/>
    <col min="14319" max="14319" width="8.42578125" customWidth="1"/>
    <col min="14554" max="14554" width="6" customWidth="1"/>
    <col min="14555" max="14555" width="24" customWidth="1"/>
    <col min="14556" max="14556" width="9.42578125" customWidth="1"/>
    <col min="14557" max="14557" width="1.42578125" customWidth="1"/>
    <col min="14558" max="14562" width="7.28515625" customWidth="1"/>
    <col min="14563" max="14565" width="8" customWidth="1"/>
    <col min="14566" max="14566" width="7.42578125" customWidth="1"/>
    <col min="14567" max="14567" width="7.7109375" customWidth="1"/>
    <col min="14568" max="14569" width="8.28515625" customWidth="1"/>
    <col min="14570" max="14574" width="7.85546875" customWidth="1"/>
    <col min="14575" max="14575" width="8.42578125" customWidth="1"/>
    <col min="14810" max="14810" width="6" customWidth="1"/>
    <col min="14811" max="14811" width="24" customWidth="1"/>
    <col min="14812" max="14812" width="9.42578125" customWidth="1"/>
    <col min="14813" max="14813" width="1.42578125" customWidth="1"/>
    <col min="14814" max="14818" width="7.28515625" customWidth="1"/>
    <col min="14819" max="14821" width="8" customWidth="1"/>
    <col min="14822" max="14822" width="7.42578125" customWidth="1"/>
    <col min="14823" max="14823" width="7.7109375" customWidth="1"/>
    <col min="14824" max="14825" width="8.28515625" customWidth="1"/>
    <col min="14826" max="14830" width="7.85546875" customWidth="1"/>
    <col min="14831" max="14831" width="8.42578125" customWidth="1"/>
    <col min="15066" max="15066" width="6" customWidth="1"/>
    <col min="15067" max="15067" width="24" customWidth="1"/>
    <col min="15068" max="15068" width="9.42578125" customWidth="1"/>
    <col min="15069" max="15069" width="1.42578125" customWidth="1"/>
    <col min="15070" max="15074" width="7.28515625" customWidth="1"/>
    <col min="15075" max="15077" width="8" customWidth="1"/>
    <col min="15078" max="15078" width="7.42578125" customWidth="1"/>
    <col min="15079" max="15079" width="7.7109375" customWidth="1"/>
    <col min="15080" max="15081" width="8.28515625" customWidth="1"/>
    <col min="15082" max="15086" width="7.85546875" customWidth="1"/>
    <col min="15087" max="15087" width="8.42578125" customWidth="1"/>
    <col min="15322" max="15322" width="6" customWidth="1"/>
    <col min="15323" max="15323" width="24" customWidth="1"/>
    <col min="15324" max="15324" width="9.42578125" customWidth="1"/>
    <col min="15325" max="15325" width="1.42578125" customWidth="1"/>
    <col min="15326" max="15330" width="7.28515625" customWidth="1"/>
    <col min="15331" max="15333" width="8" customWidth="1"/>
    <col min="15334" max="15334" width="7.42578125" customWidth="1"/>
    <col min="15335" max="15335" width="7.7109375" customWidth="1"/>
    <col min="15336" max="15337" width="8.28515625" customWidth="1"/>
    <col min="15338" max="15342" width="7.85546875" customWidth="1"/>
    <col min="15343" max="15343" width="8.42578125" customWidth="1"/>
    <col min="15578" max="15578" width="6" customWidth="1"/>
    <col min="15579" max="15579" width="24" customWidth="1"/>
    <col min="15580" max="15580" width="9.42578125" customWidth="1"/>
    <col min="15581" max="15581" width="1.42578125" customWidth="1"/>
    <col min="15582" max="15586" width="7.28515625" customWidth="1"/>
    <col min="15587" max="15589" width="8" customWidth="1"/>
    <col min="15590" max="15590" width="7.42578125" customWidth="1"/>
    <col min="15591" max="15591" width="7.7109375" customWidth="1"/>
    <col min="15592" max="15593" width="8.28515625" customWidth="1"/>
    <col min="15594" max="15598" width="7.85546875" customWidth="1"/>
    <col min="15599" max="15599" width="8.42578125" customWidth="1"/>
    <col min="15834" max="15834" width="6" customWidth="1"/>
    <col min="15835" max="15835" width="24" customWidth="1"/>
    <col min="15836" max="15836" width="9.42578125" customWidth="1"/>
    <col min="15837" max="15837" width="1.42578125" customWidth="1"/>
    <col min="15838" max="15842" width="7.28515625" customWidth="1"/>
    <col min="15843" max="15845" width="8" customWidth="1"/>
    <col min="15846" max="15846" width="7.42578125" customWidth="1"/>
    <col min="15847" max="15847" width="7.7109375" customWidth="1"/>
    <col min="15848" max="15849" width="8.28515625" customWidth="1"/>
    <col min="15850" max="15854" width="7.85546875" customWidth="1"/>
    <col min="15855" max="15855" width="8.42578125" customWidth="1"/>
    <col min="16090" max="16090" width="6" customWidth="1"/>
    <col min="16091" max="16091" width="24" customWidth="1"/>
    <col min="16092" max="16092" width="9.42578125" customWidth="1"/>
    <col min="16093" max="16093" width="1.42578125" customWidth="1"/>
    <col min="16094" max="16098" width="7.28515625" customWidth="1"/>
    <col min="16099" max="16101" width="8" customWidth="1"/>
    <col min="16102" max="16102" width="7.42578125" customWidth="1"/>
    <col min="16103" max="16103" width="7.7109375" customWidth="1"/>
    <col min="16104" max="16105" width="8.28515625" customWidth="1"/>
    <col min="16106" max="16110" width="7.85546875" customWidth="1"/>
    <col min="16111" max="16111" width="8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0.25" x14ac:dyDescent="0.3">
      <c r="A2" s="2"/>
      <c r="B2" s="3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x14ac:dyDescent="0.25">
      <c r="A4" s="4"/>
      <c r="B4" s="5"/>
      <c r="C4" s="5"/>
      <c r="D4" s="4"/>
      <c r="E4" s="77"/>
      <c r="F4" s="77"/>
      <c r="G4" s="77"/>
      <c r="H4" s="77"/>
      <c r="I4" s="77"/>
      <c r="J4" s="4"/>
      <c r="K4" s="4"/>
      <c r="L4" s="4"/>
      <c r="M4" s="4"/>
      <c r="N4" s="4"/>
    </row>
    <row r="5" spans="1:14" x14ac:dyDescent="0.25">
      <c r="A5" s="6"/>
      <c r="B5" s="1"/>
      <c r="C5" s="1"/>
      <c r="D5" s="7"/>
      <c r="E5" s="1"/>
      <c r="F5" s="1"/>
      <c r="G5" s="1"/>
      <c r="H5" s="1"/>
      <c r="I5" s="8"/>
      <c r="J5" s="9"/>
      <c r="K5" s="9"/>
      <c r="L5" s="9"/>
      <c r="M5" s="9"/>
      <c r="N5" s="9"/>
    </row>
    <row r="6" spans="1:14" x14ac:dyDescent="0.25">
      <c r="A6" s="10"/>
      <c r="B6" s="10"/>
      <c r="C6" s="11"/>
      <c r="D6" s="12"/>
      <c r="E6" s="13"/>
      <c r="F6" s="13"/>
      <c r="G6" s="13"/>
      <c r="H6" s="13"/>
      <c r="I6" s="14"/>
      <c r="J6" s="9"/>
      <c r="K6" s="9"/>
      <c r="L6" s="9"/>
      <c r="M6" s="9"/>
      <c r="N6" s="9"/>
    </row>
    <row r="7" spans="1:14" ht="21" customHeight="1" x14ac:dyDescent="0.25">
      <c r="A7" s="15" t="s">
        <v>1</v>
      </c>
      <c r="B7" s="15" t="s">
        <v>2</v>
      </c>
      <c r="C7" s="16" t="s">
        <v>3</v>
      </c>
      <c r="D7" s="17"/>
      <c r="E7" s="18" t="s">
        <v>4</v>
      </c>
      <c r="F7" s="18" t="s">
        <v>5</v>
      </c>
      <c r="G7" s="18" t="s">
        <v>6</v>
      </c>
      <c r="H7" s="18" t="s">
        <v>7</v>
      </c>
      <c r="I7" s="19" t="s">
        <v>8</v>
      </c>
      <c r="J7" s="19" t="s">
        <v>9</v>
      </c>
      <c r="K7" s="19" t="s">
        <v>10</v>
      </c>
      <c r="L7" s="19" t="s">
        <v>11</v>
      </c>
      <c r="M7" s="19" t="s">
        <v>12</v>
      </c>
      <c r="N7" s="19" t="s">
        <v>13</v>
      </c>
    </row>
    <row r="8" spans="1:14" ht="25.5" x14ac:dyDescent="0.25">
      <c r="A8" s="20" t="s">
        <v>14</v>
      </c>
      <c r="B8" s="20" t="s">
        <v>15</v>
      </c>
      <c r="C8" s="21"/>
      <c r="D8" s="22"/>
      <c r="E8" s="23"/>
      <c r="F8" s="24"/>
      <c r="G8" s="24"/>
      <c r="H8" s="24"/>
      <c r="I8" s="24"/>
      <c r="J8" s="24"/>
      <c r="K8" s="24"/>
      <c r="L8" s="24"/>
      <c r="M8" s="24"/>
      <c r="N8" s="24"/>
    </row>
    <row r="9" spans="1:14" ht="39" x14ac:dyDescent="0.25">
      <c r="A9" s="25"/>
      <c r="B9" s="25" t="s">
        <v>16</v>
      </c>
      <c r="C9" s="23" t="s">
        <v>17</v>
      </c>
      <c r="D9" s="22"/>
      <c r="E9" s="70">
        <v>12.23</v>
      </c>
      <c r="F9" s="70">
        <v>12.79</v>
      </c>
      <c r="G9" s="70">
        <v>12.75</v>
      </c>
      <c r="H9" s="70">
        <v>12.75</v>
      </c>
      <c r="I9" s="70">
        <v>12.96</v>
      </c>
      <c r="J9" s="71">
        <v>13.34</v>
      </c>
      <c r="K9" s="71">
        <f>+ROUND(J9*(1+K$21)*(1+K$22),2)</f>
        <v>12.65</v>
      </c>
      <c r="L9" s="71">
        <f t="shared" ref="L9:N9" si="0">+ROUND(K9*(1+L$21)*(1+L$22),2)</f>
        <v>12.97</v>
      </c>
      <c r="M9" s="71">
        <f t="shared" si="0"/>
        <v>13.29</v>
      </c>
      <c r="N9" s="71">
        <f t="shared" si="0"/>
        <v>13.62</v>
      </c>
    </row>
    <row r="10" spans="1:14" ht="25.5" x14ac:dyDescent="0.25">
      <c r="A10" s="20" t="s">
        <v>18</v>
      </c>
      <c r="B10" s="20" t="s">
        <v>19</v>
      </c>
      <c r="C10" s="27"/>
      <c r="D10" s="22"/>
      <c r="E10" s="72"/>
      <c r="F10" s="72"/>
      <c r="G10" s="72"/>
      <c r="H10" s="72"/>
      <c r="I10" s="72"/>
      <c r="J10" s="73"/>
      <c r="K10" s="73"/>
      <c r="L10" s="73"/>
      <c r="M10" s="73"/>
      <c r="N10" s="73"/>
    </row>
    <row r="11" spans="1:14" ht="39" x14ac:dyDescent="0.25">
      <c r="A11" s="25"/>
      <c r="B11" s="25" t="s">
        <v>20</v>
      </c>
      <c r="C11" s="23" t="s">
        <v>21</v>
      </c>
      <c r="D11" s="22"/>
      <c r="E11" s="70">
        <v>21.4</v>
      </c>
      <c r="F11" s="70">
        <v>22.34</v>
      </c>
      <c r="G11" s="70">
        <v>22.29</v>
      </c>
      <c r="H11" s="70">
        <v>22.29</v>
      </c>
      <c r="I11" s="70">
        <v>22.67</v>
      </c>
      <c r="J11" s="71">
        <v>23.33</v>
      </c>
      <c r="K11" s="71">
        <f>+ROUND(J11*(1+K$21)*(1+K$22),2)</f>
        <v>22.12</v>
      </c>
      <c r="L11" s="71">
        <f t="shared" ref="L11:N11" si="1">+ROUND(K11*(1+L$21)*(1+L$22),2)</f>
        <v>22.67</v>
      </c>
      <c r="M11" s="71">
        <f t="shared" si="1"/>
        <v>23.24</v>
      </c>
      <c r="N11" s="71">
        <f t="shared" si="1"/>
        <v>23.82</v>
      </c>
    </row>
    <row r="12" spans="1:14" ht="25.5" x14ac:dyDescent="0.25">
      <c r="A12" s="20" t="s">
        <v>22</v>
      </c>
      <c r="B12" s="20" t="s">
        <v>23</v>
      </c>
      <c r="C12" s="27"/>
      <c r="D12" s="22"/>
      <c r="E12" s="72"/>
      <c r="F12" s="72"/>
      <c r="G12" s="72"/>
      <c r="H12" s="72"/>
      <c r="I12" s="72"/>
      <c r="J12" s="73"/>
      <c r="K12" s="73"/>
      <c r="L12" s="73"/>
      <c r="M12" s="73"/>
      <c r="N12" s="73"/>
    </row>
    <row r="13" spans="1:14" ht="39" x14ac:dyDescent="0.25">
      <c r="A13" s="25"/>
      <c r="B13" s="25" t="s">
        <v>24</v>
      </c>
      <c r="C13" s="23" t="s">
        <v>21</v>
      </c>
      <c r="D13" s="22"/>
      <c r="E13" s="70">
        <v>21.4</v>
      </c>
      <c r="F13" s="70">
        <v>22.34</v>
      </c>
      <c r="G13" s="70">
        <v>22.29</v>
      </c>
      <c r="H13" s="70">
        <v>22.29</v>
      </c>
      <c r="I13" s="70">
        <v>22.67</v>
      </c>
      <c r="J13" s="71">
        <v>23.33</v>
      </c>
      <c r="K13" s="71">
        <f>+ROUND(J13*(1+K$21)*(1+K$22),2)</f>
        <v>22.12</v>
      </c>
      <c r="L13" s="71">
        <f t="shared" ref="L13:N13" si="2">+ROUND(K13*(1+L$21)*(1+L$22),2)</f>
        <v>22.67</v>
      </c>
      <c r="M13" s="71">
        <f t="shared" si="2"/>
        <v>23.24</v>
      </c>
      <c r="N13" s="71">
        <f t="shared" si="2"/>
        <v>23.82</v>
      </c>
    </row>
    <row r="14" spans="1:14" x14ac:dyDescent="0.25">
      <c r="A14" s="20" t="s">
        <v>25</v>
      </c>
      <c r="B14" s="76" t="s">
        <v>26</v>
      </c>
      <c r="C14" s="76"/>
      <c r="D14" s="22"/>
      <c r="E14" s="72"/>
      <c r="F14" s="72"/>
      <c r="G14" s="72"/>
      <c r="H14" s="72"/>
      <c r="I14" s="72"/>
      <c r="J14" s="73"/>
      <c r="K14" s="73"/>
      <c r="L14" s="73"/>
      <c r="M14" s="73"/>
      <c r="N14" s="73"/>
    </row>
    <row r="15" spans="1:14" ht="51" x14ac:dyDescent="0.25">
      <c r="A15" s="25"/>
      <c r="B15" s="25" t="s">
        <v>27</v>
      </c>
      <c r="C15" s="23" t="s">
        <v>28</v>
      </c>
      <c r="D15" s="22"/>
      <c r="E15" s="70">
        <v>1.75</v>
      </c>
      <c r="F15" s="70">
        <v>1.82</v>
      </c>
      <c r="G15" s="70">
        <v>1.81</v>
      </c>
      <c r="H15" s="70">
        <v>1.81</v>
      </c>
      <c r="I15" s="70">
        <v>1.83</v>
      </c>
      <c r="J15" s="71">
        <v>1.88</v>
      </c>
      <c r="K15" s="71">
        <f>+ROUND(J15*(1+K$21)*(1+K$22),2)</f>
        <v>1.78</v>
      </c>
      <c r="L15" s="71">
        <f t="shared" ref="L15:N15" si="3">+ROUND(K15*(1+L$21)*(1+L$22),2)</f>
        <v>1.82</v>
      </c>
      <c r="M15" s="71">
        <f t="shared" si="3"/>
        <v>1.87</v>
      </c>
      <c r="N15" s="71">
        <f t="shared" si="3"/>
        <v>1.92</v>
      </c>
    </row>
    <row r="16" spans="1:14" x14ac:dyDescent="0.25">
      <c r="A16" s="20" t="s">
        <v>29</v>
      </c>
      <c r="B16" s="20" t="s">
        <v>30</v>
      </c>
      <c r="C16" s="21"/>
      <c r="D16" s="22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spans="1:16" ht="39" x14ac:dyDescent="0.25">
      <c r="A17" s="25"/>
      <c r="B17" s="25" t="s">
        <v>31</v>
      </c>
      <c r="C17" s="23" t="s">
        <v>21</v>
      </c>
      <c r="D17" s="22"/>
      <c r="E17" s="70">
        <v>7.5</v>
      </c>
      <c r="F17" s="70">
        <v>22.34</v>
      </c>
      <c r="G17" s="70">
        <v>22.29</v>
      </c>
      <c r="H17" s="70">
        <v>22.29</v>
      </c>
      <c r="I17" s="70">
        <v>22.67</v>
      </c>
      <c r="J17" s="71"/>
      <c r="K17" s="71">
        <f>+ROUND(J17*(1+K$21),2)</f>
        <v>0</v>
      </c>
      <c r="L17" s="71">
        <f>+ROUND(K17*(1+L$21),2)</f>
        <v>0</v>
      </c>
      <c r="M17" s="71">
        <f>+ROUND(L17*(1+M$21),2)</f>
        <v>0</v>
      </c>
      <c r="N17" s="71">
        <f>+ROUND(M17*(1+N$21),2)</f>
        <v>0</v>
      </c>
      <c r="P17" t="s">
        <v>37</v>
      </c>
    </row>
    <row r="18" spans="1:16" x14ac:dyDescent="0.25">
      <c r="A18" s="20" t="s">
        <v>32</v>
      </c>
      <c r="B18" s="76" t="s">
        <v>33</v>
      </c>
      <c r="C18" s="76"/>
      <c r="D18" s="22"/>
      <c r="E18" s="72"/>
      <c r="F18" s="72"/>
      <c r="G18" s="72"/>
      <c r="H18" s="72"/>
      <c r="I18" s="72"/>
      <c r="J18" s="73"/>
      <c r="K18" s="73"/>
      <c r="L18" s="73"/>
      <c r="M18" s="73"/>
      <c r="N18" s="73"/>
    </row>
    <row r="19" spans="1:16" ht="51" x14ac:dyDescent="0.25">
      <c r="A19" s="25"/>
      <c r="B19" s="25" t="s">
        <v>34</v>
      </c>
      <c r="C19" s="23" t="s">
        <v>21</v>
      </c>
      <c r="D19" s="22"/>
      <c r="E19" s="70">
        <v>48</v>
      </c>
      <c r="F19" s="70">
        <v>52.5</v>
      </c>
      <c r="G19" s="70">
        <f>ROUND(+F19+G9-F9,1)-0.5</f>
        <v>52</v>
      </c>
      <c r="H19" s="70">
        <f>ROUND(+G19+H9-G9,1)</f>
        <v>52</v>
      </c>
      <c r="I19" s="70">
        <f>ROUND(+H19+I9-H9,1)</f>
        <v>52.2</v>
      </c>
      <c r="J19" s="71">
        <v>53.73</v>
      </c>
      <c r="K19" s="71">
        <f>+ROUND(J19*(1+K$21)*(1+K$22),2)</f>
        <v>50.94</v>
      </c>
      <c r="L19" s="71">
        <f t="shared" ref="L19:N19" si="4">+ROUND(K19*(1+L$21)*(1+L$22),2)</f>
        <v>52.21</v>
      </c>
      <c r="M19" s="71">
        <f t="shared" si="4"/>
        <v>53.52</v>
      </c>
      <c r="N19" s="71">
        <f t="shared" si="4"/>
        <v>54.86</v>
      </c>
    </row>
    <row r="20" spans="1:16" x14ac:dyDescent="0.25">
      <c r="A20" s="30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1" spans="1:16" x14ac:dyDescent="0.25">
      <c r="A21" s="25"/>
      <c r="B21" s="25" t="s">
        <v>35</v>
      </c>
      <c r="C21" s="23"/>
      <c r="D21" s="23"/>
      <c r="E21" s="23"/>
      <c r="F21" s="23"/>
      <c r="G21" s="23"/>
      <c r="H21" s="23"/>
      <c r="I21" s="28"/>
      <c r="J21" s="32">
        <v>2.9296875E-2</v>
      </c>
      <c r="K21" s="74">
        <v>2.5000000000000001E-2</v>
      </c>
      <c r="L21" s="74">
        <v>2.5000000000000001E-2</v>
      </c>
      <c r="M21" s="74">
        <v>2.5000000000000001E-2</v>
      </c>
      <c r="N21" s="74">
        <v>2.5000000000000001E-2</v>
      </c>
    </row>
    <row r="22" spans="1:16" x14ac:dyDescent="0.25">
      <c r="A22" s="25"/>
      <c r="B22" s="33" t="s">
        <v>36</v>
      </c>
      <c r="C22" s="34"/>
      <c r="D22" s="34"/>
      <c r="E22" s="34"/>
      <c r="F22" s="34"/>
      <c r="G22" s="34"/>
      <c r="H22" s="23"/>
      <c r="I22" s="23"/>
      <c r="J22" s="35">
        <v>0</v>
      </c>
      <c r="K22" s="75">
        <v>-7.5009544976948395E-2</v>
      </c>
      <c r="L22" s="75">
        <v>0</v>
      </c>
      <c r="M22" s="75">
        <v>0</v>
      </c>
      <c r="N22" s="75">
        <v>0</v>
      </c>
    </row>
    <row r="23" spans="1:16" x14ac:dyDescent="0.25">
      <c r="A23" s="10"/>
      <c r="B23" s="10"/>
      <c r="C23" s="10"/>
      <c r="D23" s="24"/>
      <c r="E23" s="10"/>
      <c r="F23" s="24"/>
      <c r="G23" s="24"/>
      <c r="H23" s="24"/>
      <c r="I23" s="24"/>
      <c r="J23" s="24"/>
      <c r="K23" s="24"/>
      <c r="L23" s="24"/>
      <c r="M23" s="24"/>
      <c r="N23" s="24"/>
    </row>
    <row r="24" spans="1:16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1:16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6" ht="15.75" x14ac:dyDescent="0.25">
      <c r="A26" s="36"/>
      <c r="B26" s="36"/>
      <c r="C26" s="36"/>
      <c r="D26" s="4"/>
      <c r="E26" s="77"/>
      <c r="F26" s="77"/>
      <c r="G26" s="77"/>
      <c r="H26" s="77"/>
      <c r="I26" s="77"/>
      <c r="J26" s="36"/>
      <c r="K26" s="36"/>
      <c r="L26" s="36"/>
      <c r="M26" s="36"/>
      <c r="N26" s="36"/>
    </row>
    <row r="27" spans="1:16" x14ac:dyDescent="0.25">
      <c r="A27" s="37"/>
      <c r="B27" s="1"/>
      <c r="C27" s="1"/>
      <c r="D27" s="7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6" x14ac:dyDescent="0.25">
      <c r="A28" s="37"/>
      <c r="B28" s="1"/>
      <c r="C28" s="1"/>
      <c r="D28" s="38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6" x14ac:dyDescent="0.25">
      <c r="A29" s="39" t="s">
        <v>1</v>
      </c>
      <c r="B29" s="15" t="s">
        <v>2</v>
      </c>
      <c r="C29" s="16" t="s">
        <v>3</v>
      </c>
      <c r="D29" s="40"/>
      <c r="E29" s="18" t="s">
        <v>4</v>
      </c>
      <c r="F29" s="18" t="s">
        <v>5</v>
      </c>
      <c r="G29" s="18" t="s">
        <v>6</v>
      </c>
      <c r="H29" s="18" t="s">
        <v>7</v>
      </c>
      <c r="I29" s="18" t="s">
        <v>8</v>
      </c>
      <c r="J29" s="18" t="s">
        <v>9</v>
      </c>
      <c r="K29" s="18" t="s">
        <v>10</v>
      </c>
      <c r="L29" s="18" t="s">
        <v>11</v>
      </c>
      <c r="M29" s="18" t="s">
        <v>12</v>
      </c>
      <c r="N29" s="18" t="s">
        <v>13</v>
      </c>
    </row>
    <row r="30" spans="1:16" ht="25.5" x14ac:dyDescent="0.25">
      <c r="A30" s="41" t="s">
        <v>14</v>
      </c>
      <c r="B30" s="20" t="s">
        <v>15</v>
      </c>
      <c r="C30" s="21"/>
      <c r="D30" s="42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6" ht="39" x14ac:dyDescent="0.25">
      <c r="A31" s="43"/>
      <c r="B31" s="25" t="s">
        <v>16</v>
      </c>
      <c r="C31" s="23" t="s">
        <v>17</v>
      </c>
      <c r="D31" s="42"/>
      <c r="E31" s="44">
        <f t="shared" ref="E31:N41" si="5">+IF(E9&gt;0,E9*1.1,"")</f>
        <v>13.453000000000001</v>
      </c>
      <c r="F31" s="44">
        <f t="shared" si="5"/>
        <v>14.069000000000001</v>
      </c>
      <c r="G31" s="44">
        <f t="shared" si="5"/>
        <v>14.025</v>
      </c>
      <c r="H31" s="44">
        <f t="shared" si="5"/>
        <v>14.025</v>
      </c>
      <c r="I31" s="44">
        <f t="shared" si="5"/>
        <v>14.256000000000002</v>
      </c>
      <c r="J31" s="26">
        <f t="shared" si="5"/>
        <v>14.674000000000001</v>
      </c>
      <c r="K31" s="26">
        <f t="shared" si="5"/>
        <v>13.915000000000001</v>
      </c>
      <c r="L31" s="26">
        <f t="shared" si="5"/>
        <v>14.267000000000001</v>
      </c>
      <c r="M31" s="26">
        <f t="shared" si="5"/>
        <v>14.619</v>
      </c>
      <c r="N31" s="26">
        <f t="shared" si="5"/>
        <v>14.982000000000001</v>
      </c>
    </row>
    <row r="32" spans="1:16" ht="25.5" x14ac:dyDescent="0.25">
      <c r="A32" s="41" t="s">
        <v>18</v>
      </c>
      <c r="B32" s="20" t="s">
        <v>19</v>
      </c>
      <c r="C32" s="27"/>
      <c r="D32" s="42"/>
      <c r="E32" s="23"/>
      <c r="F32" s="23"/>
      <c r="G32" s="23"/>
      <c r="H32" s="23"/>
      <c r="I32" s="23"/>
      <c r="J32" s="29"/>
      <c r="K32" s="29"/>
      <c r="L32" s="29"/>
      <c r="M32" s="29"/>
      <c r="N32" s="29"/>
    </row>
    <row r="33" spans="1:14" ht="39" x14ac:dyDescent="0.25">
      <c r="A33" s="43"/>
      <c r="B33" s="25" t="s">
        <v>20</v>
      </c>
      <c r="C33" s="23" t="s">
        <v>21</v>
      </c>
      <c r="D33" s="42"/>
      <c r="E33" s="44">
        <f t="shared" ref="E33:J33" si="6">+IF(E11&gt;0,E11*1.1,"")</f>
        <v>23.54</v>
      </c>
      <c r="F33" s="44">
        <f t="shared" si="6"/>
        <v>24.574000000000002</v>
      </c>
      <c r="G33" s="44">
        <f t="shared" si="6"/>
        <v>24.519000000000002</v>
      </c>
      <c r="H33" s="44">
        <f t="shared" si="6"/>
        <v>24.519000000000002</v>
      </c>
      <c r="I33" s="44">
        <f t="shared" si="6"/>
        <v>24.937000000000005</v>
      </c>
      <c r="J33" s="26">
        <f t="shared" si="6"/>
        <v>25.663</v>
      </c>
      <c r="K33" s="26">
        <f t="shared" si="5"/>
        <v>24.332000000000004</v>
      </c>
      <c r="L33" s="26">
        <f t="shared" si="5"/>
        <v>24.937000000000005</v>
      </c>
      <c r="M33" s="26">
        <f t="shared" si="5"/>
        <v>25.564</v>
      </c>
      <c r="N33" s="26">
        <f t="shared" si="5"/>
        <v>26.202000000000002</v>
      </c>
    </row>
    <row r="34" spans="1:14" ht="25.5" x14ac:dyDescent="0.25">
      <c r="A34" s="41" t="s">
        <v>22</v>
      </c>
      <c r="B34" s="20" t="s">
        <v>23</v>
      </c>
      <c r="C34" s="27"/>
      <c r="D34" s="42"/>
      <c r="E34" s="23"/>
      <c r="F34" s="23"/>
      <c r="G34" s="23"/>
      <c r="H34" s="23"/>
      <c r="I34" s="23"/>
      <c r="J34" s="29"/>
      <c r="K34" s="29"/>
      <c r="L34" s="29"/>
      <c r="M34" s="29"/>
      <c r="N34" s="29"/>
    </row>
    <row r="35" spans="1:14" ht="12.75" customHeight="1" x14ac:dyDescent="0.25">
      <c r="A35" s="43"/>
      <c r="B35" s="25" t="s">
        <v>24</v>
      </c>
      <c r="C35" s="23" t="s">
        <v>21</v>
      </c>
      <c r="D35" s="42"/>
      <c r="E35" s="44">
        <f t="shared" ref="E35:J35" si="7">+IF(E13&gt;0,E13*1.1,"")</f>
        <v>23.54</v>
      </c>
      <c r="F35" s="44">
        <f t="shared" si="7"/>
        <v>24.574000000000002</v>
      </c>
      <c r="G35" s="44">
        <f t="shared" si="7"/>
        <v>24.519000000000002</v>
      </c>
      <c r="H35" s="44">
        <f t="shared" si="7"/>
        <v>24.519000000000002</v>
      </c>
      <c r="I35" s="44">
        <f t="shared" si="7"/>
        <v>24.937000000000005</v>
      </c>
      <c r="J35" s="26">
        <f t="shared" si="7"/>
        <v>25.663</v>
      </c>
      <c r="K35" s="26">
        <f t="shared" si="5"/>
        <v>24.332000000000004</v>
      </c>
      <c r="L35" s="26">
        <f t="shared" si="5"/>
        <v>24.937000000000005</v>
      </c>
      <c r="M35" s="26">
        <f t="shared" si="5"/>
        <v>25.564</v>
      </c>
      <c r="N35" s="26">
        <f t="shared" si="5"/>
        <v>26.202000000000002</v>
      </c>
    </row>
    <row r="36" spans="1:14" x14ac:dyDescent="0.25">
      <c r="A36" s="41" t="s">
        <v>25</v>
      </c>
      <c r="B36" s="76" t="s">
        <v>26</v>
      </c>
      <c r="C36" s="76"/>
      <c r="D36" s="42"/>
      <c r="E36" s="23"/>
      <c r="F36" s="23"/>
      <c r="G36" s="23"/>
      <c r="H36" s="23"/>
      <c r="I36" s="23"/>
      <c r="J36" s="29"/>
      <c r="K36" s="29"/>
      <c r="L36" s="29"/>
      <c r="M36" s="29"/>
      <c r="N36" s="29"/>
    </row>
    <row r="37" spans="1:14" ht="51" x14ac:dyDescent="0.25">
      <c r="A37" s="43"/>
      <c r="B37" s="25" t="s">
        <v>27</v>
      </c>
      <c r="C37" s="23" t="s">
        <v>28</v>
      </c>
      <c r="D37" s="42"/>
      <c r="E37" s="44">
        <f t="shared" ref="E37:J37" si="8">+IF(E15&gt;0,E15*1.1,"")</f>
        <v>1.9250000000000003</v>
      </c>
      <c r="F37" s="44">
        <f t="shared" si="8"/>
        <v>2.0020000000000002</v>
      </c>
      <c r="G37" s="44">
        <f t="shared" si="8"/>
        <v>1.9910000000000003</v>
      </c>
      <c r="H37" s="44">
        <f t="shared" si="8"/>
        <v>1.9910000000000003</v>
      </c>
      <c r="I37" s="44">
        <f t="shared" si="8"/>
        <v>2.0130000000000003</v>
      </c>
      <c r="J37" s="26">
        <f t="shared" si="8"/>
        <v>2.0680000000000001</v>
      </c>
      <c r="K37" s="26">
        <f t="shared" si="5"/>
        <v>1.9580000000000002</v>
      </c>
      <c r="L37" s="26">
        <f t="shared" si="5"/>
        <v>2.0020000000000002</v>
      </c>
      <c r="M37" s="26">
        <f t="shared" si="5"/>
        <v>2.0570000000000004</v>
      </c>
      <c r="N37" s="26">
        <f t="shared" si="5"/>
        <v>2.1120000000000001</v>
      </c>
    </row>
    <row r="38" spans="1:14" x14ac:dyDescent="0.25">
      <c r="A38" s="41" t="s">
        <v>29</v>
      </c>
      <c r="B38" s="20" t="s">
        <v>30</v>
      </c>
      <c r="C38" s="21"/>
      <c r="D38" s="42"/>
      <c r="E38" s="23"/>
      <c r="F38" s="23"/>
      <c r="G38" s="23"/>
      <c r="H38" s="23"/>
      <c r="I38" s="23"/>
      <c r="J38" s="29"/>
      <c r="K38" s="29"/>
      <c r="L38" s="29"/>
      <c r="M38" s="29"/>
      <c r="N38" s="29"/>
    </row>
    <row r="39" spans="1:14" ht="12.75" customHeight="1" x14ac:dyDescent="0.25">
      <c r="A39" s="43"/>
      <c r="B39" s="25" t="s">
        <v>31</v>
      </c>
      <c r="C39" s="23" t="s">
        <v>21</v>
      </c>
      <c r="D39" s="42"/>
      <c r="E39" s="44">
        <f t="shared" ref="E39:J39" si="9">+IF(E17&gt;0,E17*1.1,"")</f>
        <v>8.25</v>
      </c>
      <c r="F39" s="44">
        <f t="shared" si="9"/>
        <v>24.574000000000002</v>
      </c>
      <c r="G39" s="44">
        <f t="shared" si="9"/>
        <v>24.519000000000002</v>
      </c>
      <c r="H39" s="44">
        <f t="shared" si="9"/>
        <v>24.519000000000002</v>
      </c>
      <c r="I39" s="44">
        <f t="shared" si="9"/>
        <v>24.937000000000005</v>
      </c>
      <c r="J39" s="26" t="str">
        <f t="shared" si="9"/>
        <v/>
      </c>
      <c r="K39" s="26" t="str">
        <f t="shared" si="5"/>
        <v/>
      </c>
      <c r="L39" s="26" t="str">
        <f t="shared" si="5"/>
        <v/>
      </c>
      <c r="M39" s="26" t="str">
        <f t="shared" si="5"/>
        <v/>
      </c>
      <c r="N39" s="26" t="str">
        <f t="shared" si="5"/>
        <v/>
      </c>
    </row>
    <row r="40" spans="1:14" x14ac:dyDescent="0.25">
      <c r="A40" s="41" t="s">
        <v>32</v>
      </c>
      <c r="B40" s="76" t="s">
        <v>33</v>
      </c>
      <c r="C40" s="76"/>
      <c r="D40" s="42"/>
      <c r="E40" s="23"/>
      <c r="F40" s="23"/>
      <c r="G40" s="23"/>
      <c r="H40" s="23"/>
      <c r="I40" s="23"/>
      <c r="J40" s="29"/>
      <c r="K40" s="29"/>
      <c r="L40" s="29"/>
      <c r="M40" s="29"/>
      <c r="N40" s="29"/>
    </row>
    <row r="41" spans="1:14" ht="51" x14ac:dyDescent="0.25">
      <c r="A41" s="43"/>
      <c r="B41" s="25" t="s">
        <v>34</v>
      </c>
      <c r="C41" s="23" t="s">
        <v>21</v>
      </c>
      <c r="D41" s="42"/>
      <c r="E41" s="44">
        <f t="shared" ref="E41:J41" si="10">+IF(E19&gt;0,E19*1.1,"")</f>
        <v>52.800000000000004</v>
      </c>
      <c r="F41" s="44">
        <f t="shared" si="10"/>
        <v>57.750000000000007</v>
      </c>
      <c r="G41" s="44">
        <f t="shared" si="10"/>
        <v>57.2</v>
      </c>
      <c r="H41" s="44">
        <f t="shared" si="10"/>
        <v>57.2</v>
      </c>
      <c r="I41" s="44">
        <f t="shared" si="10"/>
        <v>57.420000000000009</v>
      </c>
      <c r="J41" s="26">
        <f t="shared" si="10"/>
        <v>59.103000000000002</v>
      </c>
      <c r="K41" s="26">
        <f t="shared" si="5"/>
        <v>56.033999999999999</v>
      </c>
      <c r="L41" s="26">
        <f t="shared" si="5"/>
        <v>57.431000000000004</v>
      </c>
      <c r="M41" s="26">
        <f t="shared" si="5"/>
        <v>58.872000000000007</v>
      </c>
      <c r="N41" s="26">
        <f t="shared" si="5"/>
        <v>60.346000000000004</v>
      </c>
    </row>
    <row r="42" spans="1:14" x14ac:dyDescent="0.25">
      <c r="A42" s="30"/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</row>
    <row r="43" spans="1:14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1:14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1:14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6" spans="1:14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</row>
    <row r="47" spans="1:14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</row>
    <row r="48" spans="1:14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</row>
    <row r="49" spans="1:14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</row>
    <row r="50" spans="1:14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</row>
    <row r="51" spans="1:14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</row>
  </sheetData>
  <mergeCells count="6">
    <mergeCell ref="B40:C40"/>
    <mergeCell ref="E4:I4"/>
    <mergeCell ref="B14:C14"/>
    <mergeCell ref="B18:C18"/>
    <mergeCell ref="E26:I26"/>
    <mergeCell ref="B36:C3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7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K9" sqref="K9"/>
    </sheetView>
  </sheetViews>
  <sheetFormatPr defaultRowHeight="15" x14ac:dyDescent="0.25"/>
  <cols>
    <col min="1" max="1" width="9.140625" style="34"/>
    <col min="2" max="2" width="37.42578125" style="34" customWidth="1"/>
    <col min="3" max="3" width="8.140625" style="34" customWidth="1"/>
    <col min="4" max="4" width="2.85546875" style="34" customWidth="1"/>
    <col min="5" max="16384" width="9.140625" style="34"/>
  </cols>
  <sheetData>
    <row r="1" spans="1:125" s="49" customFormat="1" ht="12.75" x14ac:dyDescent="0.2">
      <c r="A1" s="1"/>
      <c r="B1" s="58"/>
      <c r="C1" s="1"/>
      <c r="E1" s="59">
        <v>1</v>
      </c>
      <c r="F1" s="59">
        <f>+E1+1</f>
        <v>2</v>
      </c>
      <c r="G1" s="59">
        <f t="shared" ref="G1:BR1" si="0">+F1+1</f>
        <v>3</v>
      </c>
      <c r="H1" s="59">
        <f t="shared" si="0"/>
        <v>4</v>
      </c>
      <c r="I1" s="59">
        <f t="shared" si="0"/>
        <v>5</v>
      </c>
      <c r="J1" s="59">
        <f t="shared" si="0"/>
        <v>6</v>
      </c>
      <c r="K1" s="59">
        <f t="shared" si="0"/>
        <v>7</v>
      </c>
      <c r="L1" s="59">
        <f t="shared" si="0"/>
        <v>8</v>
      </c>
      <c r="M1" s="59">
        <f t="shared" si="0"/>
        <v>9</v>
      </c>
      <c r="N1" s="59">
        <f t="shared" si="0"/>
        <v>10</v>
      </c>
      <c r="O1" s="59">
        <f t="shared" si="0"/>
        <v>11</v>
      </c>
      <c r="P1" s="59">
        <f t="shared" si="0"/>
        <v>12</v>
      </c>
      <c r="Q1" s="59">
        <f t="shared" si="0"/>
        <v>13</v>
      </c>
      <c r="R1" s="59">
        <f t="shared" si="0"/>
        <v>14</v>
      </c>
      <c r="S1" s="59">
        <f t="shared" si="0"/>
        <v>15</v>
      </c>
      <c r="T1" s="59">
        <f t="shared" si="0"/>
        <v>16</v>
      </c>
      <c r="U1" s="59">
        <f t="shared" si="0"/>
        <v>17</v>
      </c>
      <c r="V1" s="59">
        <f t="shared" si="0"/>
        <v>18</v>
      </c>
      <c r="W1" s="59">
        <f t="shared" si="0"/>
        <v>19</v>
      </c>
      <c r="X1" s="59">
        <f t="shared" si="0"/>
        <v>20</v>
      </c>
      <c r="Y1" s="59">
        <f t="shared" si="0"/>
        <v>21</v>
      </c>
      <c r="Z1" s="59">
        <f t="shared" si="0"/>
        <v>22</v>
      </c>
      <c r="AA1" s="59">
        <f t="shared" si="0"/>
        <v>23</v>
      </c>
      <c r="AB1" s="59">
        <f t="shared" si="0"/>
        <v>24</v>
      </c>
      <c r="AC1" s="59">
        <f t="shared" si="0"/>
        <v>25</v>
      </c>
      <c r="AD1" s="59">
        <f t="shared" si="0"/>
        <v>26</v>
      </c>
      <c r="AE1" s="59">
        <f t="shared" si="0"/>
        <v>27</v>
      </c>
      <c r="AF1" s="59">
        <f t="shared" si="0"/>
        <v>28</v>
      </c>
      <c r="AG1" s="59">
        <f t="shared" si="0"/>
        <v>29</v>
      </c>
      <c r="AH1" s="59">
        <f t="shared" si="0"/>
        <v>30</v>
      </c>
      <c r="AI1" s="59">
        <f t="shared" si="0"/>
        <v>31</v>
      </c>
      <c r="AJ1" s="59">
        <f t="shared" si="0"/>
        <v>32</v>
      </c>
      <c r="AK1" s="59">
        <f t="shared" si="0"/>
        <v>33</v>
      </c>
      <c r="AL1" s="59">
        <f t="shared" si="0"/>
        <v>34</v>
      </c>
      <c r="AM1" s="59">
        <f t="shared" si="0"/>
        <v>35</v>
      </c>
      <c r="AN1" s="59">
        <f t="shared" si="0"/>
        <v>36</v>
      </c>
      <c r="AO1" s="59">
        <f t="shared" si="0"/>
        <v>37</v>
      </c>
      <c r="AP1" s="59">
        <f t="shared" si="0"/>
        <v>38</v>
      </c>
      <c r="AQ1" s="59">
        <f t="shared" si="0"/>
        <v>39</v>
      </c>
      <c r="AR1" s="59">
        <f t="shared" si="0"/>
        <v>40</v>
      </c>
      <c r="AS1" s="59">
        <f t="shared" si="0"/>
        <v>41</v>
      </c>
      <c r="AT1" s="59">
        <f t="shared" si="0"/>
        <v>42</v>
      </c>
      <c r="AU1" s="59">
        <f t="shared" si="0"/>
        <v>43</v>
      </c>
      <c r="AV1" s="59">
        <f t="shared" si="0"/>
        <v>44</v>
      </c>
      <c r="AW1" s="59">
        <f t="shared" si="0"/>
        <v>45</v>
      </c>
      <c r="AX1" s="59">
        <f t="shared" si="0"/>
        <v>46</v>
      </c>
      <c r="AY1" s="59">
        <f t="shared" si="0"/>
        <v>47</v>
      </c>
      <c r="AZ1" s="59">
        <f t="shared" si="0"/>
        <v>48</v>
      </c>
      <c r="BA1" s="59">
        <f t="shared" si="0"/>
        <v>49</v>
      </c>
      <c r="BB1" s="59">
        <f t="shared" si="0"/>
        <v>50</v>
      </c>
      <c r="BC1" s="59">
        <f t="shared" si="0"/>
        <v>51</v>
      </c>
      <c r="BD1" s="59">
        <f t="shared" si="0"/>
        <v>52</v>
      </c>
      <c r="BE1" s="59">
        <f t="shared" si="0"/>
        <v>53</v>
      </c>
      <c r="BF1" s="59">
        <f t="shared" si="0"/>
        <v>54</v>
      </c>
      <c r="BG1" s="59">
        <f t="shared" si="0"/>
        <v>55</v>
      </c>
      <c r="BH1" s="59">
        <f t="shared" si="0"/>
        <v>56</v>
      </c>
      <c r="BI1" s="59">
        <f t="shared" si="0"/>
        <v>57</v>
      </c>
      <c r="BJ1" s="59">
        <f t="shared" si="0"/>
        <v>58</v>
      </c>
      <c r="BK1" s="59">
        <f t="shared" si="0"/>
        <v>59</v>
      </c>
      <c r="BL1" s="59">
        <f t="shared" si="0"/>
        <v>60</v>
      </c>
      <c r="BM1" s="59">
        <f t="shared" si="0"/>
        <v>61</v>
      </c>
      <c r="BN1" s="59">
        <f t="shared" si="0"/>
        <v>62</v>
      </c>
      <c r="BO1" s="59">
        <f t="shared" si="0"/>
        <v>63</v>
      </c>
      <c r="BP1" s="59">
        <f t="shared" si="0"/>
        <v>64</v>
      </c>
      <c r="BQ1" s="59">
        <f t="shared" si="0"/>
        <v>65</v>
      </c>
      <c r="BR1" s="59">
        <f t="shared" si="0"/>
        <v>66</v>
      </c>
      <c r="BS1" s="59">
        <f t="shared" ref="BS1:DU1" si="1">+BR1+1</f>
        <v>67</v>
      </c>
      <c r="BT1" s="59">
        <f t="shared" si="1"/>
        <v>68</v>
      </c>
      <c r="BU1" s="59">
        <f t="shared" si="1"/>
        <v>69</v>
      </c>
      <c r="BV1" s="59">
        <f t="shared" si="1"/>
        <v>70</v>
      </c>
      <c r="BW1" s="59">
        <f t="shared" si="1"/>
        <v>71</v>
      </c>
      <c r="BX1" s="59">
        <f t="shared" si="1"/>
        <v>72</v>
      </c>
      <c r="BY1" s="59">
        <f t="shared" si="1"/>
        <v>73</v>
      </c>
      <c r="BZ1" s="59">
        <f t="shared" si="1"/>
        <v>74</v>
      </c>
      <c r="CA1" s="59">
        <f t="shared" si="1"/>
        <v>75</v>
      </c>
      <c r="CB1" s="59">
        <f t="shared" si="1"/>
        <v>76</v>
      </c>
      <c r="CC1" s="59">
        <f t="shared" si="1"/>
        <v>77</v>
      </c>
      <c r="CD1" s="59">
        <f t="shared" si="1"/>
        <v>78</v>
      </c>
      <c r="CE1" s="59">
        <f t="shared" si="1"/>
        <v>79</v>
      </c>
      <c r="CF1" s="59">
        <f t="shared" si="1"/>
        <v>80</v>
      </c>
      <c r="CG1" s="59">
        <f t="shared" si="1"/>
        <v>81</v>
      </c>
      <c r="CH1" s="59">
        <f t="shared" si="1"/>
        <v>82</v>
      </c>
      <c r="CI1" s="59">
        <f t="shared" si="1"/>
        <v>83</v>
      </c>
      <c r="CJ1" s="59">
        <f t="shared" si="1"/>
        <v>84</v>
      </c>
      <c r="CK1" s="59">
        <f t="shared" si="1"/>
        <v>85</v>
      </c>
      <c r="CL1" s="59">
        <f t="shared" si="1"/>
        <v>86</v>
      </c>
      <c r="CM1" s="59">
        <f t="shared" si="1"/>
        <v>87</v>
      </c>
      <c r="CN1" s="59">
        <f t="shared" si="1"/>
        <v>88</v>
      </c>
      <c r="CO1" s="59">
        <f t="shared" si="1"/>
        <v>89</v>
      </c>
      <c r="CP1" s="59">
        <f t="shared" si="1"/>
        <v>90</v>
      </c>
      <c r="CQ1" s="59">
        <f t="shared" si="1"/>
        <v>91</v>
      </c>
      <c r="CR1" s="59">
        <f t="shared" si="1"/>
        <v>92</v>
      </c>
      <c r="CS1" s="59">
        <f t="shared" si="1"/>
        <v>93</v>
      </c>
      <c r="CT1" s="59">
        <f t="shared" si="1"/>
        <v>94</v>
      </c>
      <c r="CU1" s="59">
        <f t="shared" si="1"/>
        <v>95</v>
      </c>
      <c r="CV1" s="59">
        <f t="shared" si="1"/>
        <v>96</v>
      </c>
      <c r="CW1" s="59">
        <f t="shared" si="1"/>
        <v>97</v>
      </c>
      <c r="CX1" s="59">
        <f t="shared" si="1"/>
        <v>98</v>
      </c>
      <c r="CY1" s="59">
        <f t="shared" si="1"/>
        <v>99</v>
      </c>
      <c r="CZ1" s="59">
        <f t="shared" si="1"/>
        <v>100</v>
      </c>
      <c r="DA1" s="59">
        <f t="shared" si="1"/>
        <v>101</v>
      </c>
      <c r="DB1" s="59">
        <f t="shared" si="1"/>
        <v>102</v>
      </c>
      <c r="DC1" s="59">
        <f t="shared" si="1"/>
        <v>103</v>
      </c>
      <c r="DD1" s="59">
        <f t="shared" si="1"/>
        <v>104</v>
      </c>
      <c r="DE1" s="59">
        <f t="shared" si="1"/>
        <v>105</v>
      </c>
      <c r="DF1" s="59">
        <f t="shared" si="1"/>
        <v>106</v>
      </c>
      <c r="DG1" s="59">
        <f t="shared" si="1"/>
        <v>107</v>
      </c>
      <c r="DH1" s="59">
        <f t="shared" si="1"/>
        <v>108</v>
      </c>
      <c r="DI1" s="59">
        <f t="shared" si="1"/>
        <v>109</v>
      </c>
      <c r="DJ1" s="59">
        <f t="shared" si="1"/>
        <v>110</v>
      </c>
      <c r="DK1" s="59">
        <f t="shared" si="1"/>
        <v>111</v>
      </c>
      <c r="DL1" s="59">
        <f t="shared" si="1"/>
        <v>112</v>
      </c>
      <c r="DM1" s="59">
        <f t="shared" si="1"/>
        <v>113</v>
      </c>
      <c r="DN1" s="59">
        <f t="shared" si="1"/>
        <v>114</v>
      </c>
      <c r="DO1" s="59">
        <f t="shared" si="1"/>
        <v>115</v>
      </c>
      <c r="DP1" s="59">
        <f t="shared" si="1"/>
        <v>116</v>
      </c>
      <c r="DQ1" s="59">
        <f t="shared" si="1"/>
        <v>117</v>
      </c>
      <c r="DR1" s="59">
        <f t="shared" si="1"/>
        <v>118</v>
      </c>
      <c r="DS1" s="59">
        <f t="shared" si="1"/>
        <v>119</v>
      </c>
      <c r="DT1" s="59">
        <f t="shared" si="1"/>
        <v>120</v>
      </c>
      <c r="DU1" s="59">
        <f t="shared" si="1"/>
        <v>121</v>
      </c>
    </row>
    <row r="2" spans="1:125" s="2" customFormat="1" ht="20.25" x14ac:dyDescent="0.3">
      <c r="B2" s="3" t="s">
        <v>39</v>
      </c>
      <c r="C2" s="61"/>
      <c r="D2" s="62"/>
      <c r="E2" s="62">
        <v>39995</v>
      </c>
      <c r="F2" s="62">
        <v>40026</v>
      </c>
      <c r="G2" s="62">
        <v>40057</v>
      </c>
      <c r="H2" s="62">
        <v>40087</v>
      </c>
      <c r="I2" s="62">
        <v>40118</v>
      </c>
      <c r="J2" s="62">
        <v>40148</v>
      </c>
      <c r="K2" s="62">
        <v>40179</v>
      </c>
      <c r="L2" s="62">
        <v>40210</v>
      </c>
      <c r="M2" s="62">
        <v>40238</v>
      </c>
      <c r="N2" s="62">
        <v>40269</v>
      </c>
      <c r="O2" s="62">
        <v>40299</v>
      </c>
      <c r="P2" s="62">
        <v>40330</v>
      </c>
      <c r="Q2" s="62">
        <v>40360</v>
      </c>
      <c r="R2" s="62">
        <v>40391</v>
      </c>
      <c r="S2" s="62">
        <v>40422</v>
      </c>
      <c r="T2" s="62">
        <v>40452</v>
      </c>
      <c r="U2" s="62">
        <v>40483</v>
      </c>
      <c r="V2" s="62">
        <v>40513</v>
      </c>
      <c r="W2" s="62">
        <v>40544</v>
      </c>
      <c r="X2" s="62">
        <v>40575</v>
      </c>
      <c r="Y2" s="62">
        <v>40603</v>
      </c>
      <c r="Z2" s="62">
        <v>40634</v>
      </c>
      <c r="AA2" s="62">
        <v>40664</v>
      </c>
      <c r="AB2" s="62">
        <v>40695</v>
      </c>
      <c r="AC2" s="62">
        <v>40725</v>
      </c>
      <c r="AD2" s="62">
        <v>40756</v>
      </c>
      <c r="AE2" s="62">
        <v>40787</v>
      </c>
      <c r="AF2" s="62">
        <v>40817</v>
      </c>
      <c r="AG2" s="62">
        <v>40848</v>
      </c>
      <c r="AH2" s="62">
        <v>40878</v>
      </c>
      <c r="AI2" s="62">
        <v>40909</v>
      </c>
      <c r="AJ2" s="62">
        <v>40940</v>
      </c>
      <c r="AK2" s="62">
        <v>40969</v>
      </c>
      <c r="AL2" s="62">
        <v>41000</v>
      </c>
      <c r="AM2" s="62">
        <v>41030</v>
      </c>
      <c r="AN2" s="62">
        <v>41061</v>
      </c>
      <c r="AO2" s="62">
        <v>41091</v>
      </c>
      <c r="AP2" s="62">
        <v>41122</v>
      </c>
      <c r="AQ2" s="62">
        <v>41153</v>
      </c>
      <c r="AR2" s="62">
        <v>41183</v>
      </c>
      <c r="AS2" s="62">
        <v>41214</v>
      </c>
      <c r="AT2" s="62">
        <v>41244</v>
      </c>
      <c r="AU2" s="62">
        <v>41275</v>
      </c>
      <c r="AV2" s="62">
        <v>41306</v>
      </c>
      <c r="AW2" s="62">
        <v>41334</v>
      </c>
      <c r="AX2" s="62">
        <v>41365</v>
      </c>
      <c r="AY2" s="62">
        <v>41395</v>
      </c>
      <c r="AZ2" s="62">
        <v>41426</v>
      </c>
      <c r="BA2" s="62">
        <v>41456</v>
      </c>
      <c r="BB2" s="62">
        <v>41487</v>
      </c>
      <c r="BC2" s="62">
        <v>41518</v>
      </c>
      <c r="BD2" s="62">
        <v>41548</v>
      </c>
      <c r="BE2" s="62">
        <v>41579</v>
      </c>
      <c r="BF2" s="62">
        <v>41609</v>
      </c>
      <c r="BG2" s="62">
        <v>41640</v>
      </c>
      <c r="BH2" s="62">
        <v>41671</v>
      </c>
      <c r="BI2" s="62">
        <v>41699</v>
      </c>
      <c r="BJ2" s="62">
        <v>41730</v>
      </c>
      <c r="BK2" s="62">
        <v>41760</v>
      </c>
      <c r="BL2" s="62">
        <v>41791</v>
      </c>
      <c r="BM2" s="62">
        <v>41821</v>
      </c>
      <c r="BN2" s="62">
        <v>41852</v>
      </c>
      <c r="BO2" s="62">
        <v>41883</v>
      </c>
      <c r="BP2" s="62">
        <v>41913</v>
      </c>
      <c r="BQ2" s="62">
        <v>41944</v>
      </c>
      <c r="BR2" s="62">
        <v>41974</v>
      </c>
      <c r="BS2" s="62">
        <v>42005</v>
      </c>
      <c r="BT2" s="62">
        <v>42036</v>
      </c>
      <c r="BU2" s="62">
        <v>42064</v>
      </c>
      <c r="BV2" s="62">
        <v>42095</v>
      </c>
      <c r="BW2" s="62">
        <v>42125</v>
      </c>
      <c r="BX2" s="62">
        <v>42156</v>
      </c>
      <c r="BY2" s="62">
        <v>42186</v>
      </c>
      <c r="BZ2" s="62">
        <v>42217</v>
      </c>
      <c r="CA2" s="62">
        <v>42248</v>
      </c>
      <c r="CB2" s="62">
        <v>42278</v>
      </c>
      <c r="CC2" s="62">
        <v>42309</v>
      </c>
      <c r="CD2" s="62">
        <v>42339</v>
      </c>
      <c r="CE2" s="62">
        <v>42370</v>
      </c>
      <c r="CF2" s="62">
        <v>42401</v>
      </c>
      <c r="CG2" s="62">
        <v>42430</v>
      </c>
      <c r="CH2" s="62">
        <v>42461</v>
      </c>
      <c r="CI2" s="62">
        <v>42491</v>
      </c>
      <c r="CJ2" s="62">
        <v>42522</v>
      </c>
      <c r="CK2" s="62">
        <v>42552</v>
      </c>
      <c r="CL2" s="62">
        <v>42583</v>
      </c>
      <c r="CM2" s="62">
        <v>42614</v>
      </c>
      <c r="CN2" s="62">
        <v>42644</v>
      </c>
      <c r="CO2" s="62">
        <v>42675</v>
      </c>
      <c r="CP2" s="62">
        <v>42705</v>
      </c>
      <c r="CQ2" s="62">
        <v>42736</v>
      </c>
      <c r="CR2" s="62">
        <v>42767</v>
      </c>
      <c r="CS2" s="62">
        <v>42795</v>
      </c>
      <c r="CT2" s="62">
        <v>42826</v>
      </c>
      <c r="CU2" s="62">
        <v>42856</v>
      </c>
      <c r="CV2" s="62">
        <v>42887</v>
      </c>
      <c r="CW2" s="62">
        <v>42917</v>
      </c>
      <c r="CX2" s="62">
        <v>42948</v>
      </c>
      <c r="CY2" s="62">
        <v>42979</v>
      </c>
      <c r="CZ2" s="62">
        <v>43009</v>
      </c>
      <c r="DA2" s="62">
        <v>43040</v>
      </c>
      <c r="DB2" s="62">
        <v>43070</v>
      </c>
      <c r="DC2" s="62">
        <v>43101</v>
      </c>
      <c r="DD2" s="62">
        <v>43132</v>
      </c>
      <c r="DE2" s="62">
        <v>43160</v>
      </c>
      <c r="DF2" s="62">
        <v>43191</v>
      </c>
      <c r="DG2" s="62">
        <v>43221</v>
      </c>
      <c r="DH2" s="62">
        <v>43252</v>
      </c>
      <c r="DI2" s="62">
        <v>43282</v>
      </c>
      <c r="DJ2" s="62">
        <v>43313</v>
      </c>
      <c r="DK2" s="62">
        <v>43344</v>
      </c>
      <c r="DL2" s="62">
        <v>43374</v>
      </c>
      <c r="DM2" s="62">
        <v>43405</v>
      </c>
      <c r="DN2" s="62">
        <v>43435</v>
      </c>
      <c r="DO2" s="62">
        <v>43466</v>
      </c>
      <c r="DP2" s="62">
        <v>43497</v>
      </c>
      <c r="DQ2" s="62">
        <v>43525</v>
      </c>
      <c r="DR2" s="62">
        <v>43556</v>
      </c>
      <c r="DS2" s="62">
        <v>43586</v>
      </c>
      <c r="DT2" s="62">
        <v>43617</v>
      </c>
      <c r="DU2" s="62">
        <v>43647</v>
      </c>
    </row>
    <row r="3" spans="1:125" s="49" customFormat="1" ht="12.75" x14ac:dyDescent="0.2">
      <c r="A3" s="63"/>
      <c r="B3" s="1"/>
      <c r="C3" s="1"/>
      <c r="D3" s="1"/>
      <c r="E3" s="60">
        <f>+F2-E2</f>
        <v>31</v>
      </c>
      <c r="F3" s="60">
        <f t="shared" ref="F3:BQ3" si="2">+G2-F2</f>
        <v>31</v>
      </c>
      <c r="G3" s="60">
        <f t="shared" si="2"/>
        <v>30</v>
      </c>
      <c r="H3" s="60">
        <f t="shared" si="2"/>
        <v>31</v>
      </c>
      <c r="I3" s="60">
        <f t="shared" si="2"/>
        <v>30</v>
      </c>
      <c r="J3" s="60">
        <f t="shared" si="2"/>
        <v>31</v>
      </c>
      <c r="K3" s="60">
        <f t="shared" si="2"/>
        <v>31</v>
      </c>
      <c r="L3" s="60">
        <f t="shared" si="2"/>
        <v>28</v>
      </c>
      <c r="M3" s="60">
        <f t="shared" si="2"/>
        <v>31</v>
      </c>
      <c r="N3" s="60">
        <f t="shared" si="2"/>
        <v>30</v>
      </c>
      <c r="O3" s="60">
        <f t="shared" si="2"/>
        <v>31</v>
      </c>
      <c r="P3" s="60">
        <f t="shared" si="2"/>
        <v>30</v>
      </c>
      <c r="Q3" s="60">
        <f t="shared" si="2"/>
        <v>31</v>
      </c>
      <c r="R3" s="60">
        <f t="shared" si="2"/>
        <v>31</v>
      </c>
      <c r="S3" s="60">
        <f t="shared" si="2"/>
        <v>30</v>
      </c>
      <c r="T3" s="60">
        <f t="shared" si="2"/>
        <v>31</v>
      </c>
      <c r="U3" s="60">
        <f t="shared" si="2"/>
        <v>30</v>
      </c>
      <c r="V3" s="60">
        <f t="shared" si="2"/>
        <v>31</v>
      </c>
      <c r="W3" s="60">
        <f t="shared" si="2"/>
        <v>31</v>
      </c>
      <c r="X3" s="60">
        <f t="shared" si="2"/>
        <v>28</v>
      </c>
      <c r="Y3" s="60">
        <f t="shared" si="2"/>
        <v>31</v>
      </c>
      <c r="Z3" s="60">
        <f t="shared" si="2"/>
        <v>30</v>
      </c>
      <c r="AA3" s="60">
        <f t="shared" si="2"/>
        <v>31</v>
      </c>
      <c r="AB3" s="60">
        <f t="shared" si="2"/>
        <v>30</v>
      </c>
      <c r="AC3" s="60">
        <f t="shared" si="2"/>
        <v>31</v>
      </c>
      <c r="AD3" s="60">
        <f t="shared" si="2"/>
        <v>31</v>
      </c>
      <c r="AE3" s="60">
        <f t="shared" si="2"/>
        <v>30</v>
      </c>
      <c r="AF3" s="60">
        <f t="shared" si="2"/>
        <v>31</v>
      </c>
      <c r="AG3" s="60">
        <f t="shared" si="2"/>
        <v>30</v>
      </c>
      <c r="AH3" s="60">
        <f t="shared" si="2"/>
        <v>31</v>
      </c>
      <c r="AI3" s="60">
        <f t="shared" si="2"/>
        <v>31</v>
      </c>
      <c r="AJ3" s="60">
        <f t="shared" si="2"/>
        <v>29</v>
      </c>
      <c r="AK3" s="60">
        <f t="shared" si="2"/>
        <v>31</v>
      </c>
      <c r="AL3" s="60">
        <f t="shared" si="2"/>
        <v>30</v>
      </c>
      <c r="AM3" s="60">
        <f t="shared" si="2"/>
        <v>31</v>
      </c>
      <c r="AN3" s="60">
        <f t="shared" si="2"/>
        <v>30</v>
      </c>
      <c r="AO3" s="60">
        <f t="shared" si="2"/>
        <v>31</v>
      </c>
      <c r="AP3" s="60">
        <f t="shared" si="2"/>
        <v>31</v>
      </c>
      <c r="AQ3" s="60">
        <f t="shared" si="2"/>
        <v>30</v>
      </c>
      <c r="AR3" s="60">
        <f t="shared" si="2"/>
        <v>31</v>
      </c>
      <c r="AS3" s="60">
        <f t="shared" si="2"/>
        <v>30</v>
      </c>
      <c r="AT3" s="60">
        <f t="shared" si="2"/>
        <v>31</v>
      </c>
      <c r="AU3" s="60">
        <f t="shared" si="2"/>
        <v>31</v>
      </c>
      <c r="AV3" s="60">
        <f t="shared" si="2"/>
        <v>28</v>
      </c>
      <c r="AW3" s="60">
        <f t="shared" si="2"/>
        <v>31</v>
      </c>
      <c r="AX3" s="60">
        <f t="shared" si="2"/>
        <v>30</v>
      </c>
      <c r="AY3" s="60">
        <f t="shared" si="2"/>
        <v>31</v>
      </c>
      <c r="AZ3" s="60">
        <f t="shared" si="2"/>
        <v>30</v>
      </c>
      <c r="BA3" s="60">
        <f t="shared" si="2"/>
        <v>31</v>
      </c>
      <c r="BB3" s="60">
        <f t="shared" si="2"/>
        <v>31</v>
      </c>
      <c r="BC3" s="60">
        <f t="shared" si="2"/>
        <v>30</v>
      </c>
      <c r="BD3" s="60">
        <f t="shared" si="2"/>
        <v>31</v>
      </c>
      <c r="BE3" s="60">
        <f t="shared" si="2"/>
        <v>30</v>
      </c>
      <c r="BF3" s="60">
        <f t="shared" si="2"/>
        <v>31</v>
      </c>
      <c r="BG3" s="60">
        <f t="shared" si="2"/>
        <v>31</v>
      </c>
      <c r="BH3" s="60">
        <f t="shared" si="2"/>
        <v>28</v>
      </c>
      <c r="BI3" s="60">
        <f t="shared" si="2"/>
        <v>31</v>
      </c>
      <c r="BJ3" s="60">
        <f t="shared" si="2"/>
        <v>30</v>
      </c>
      <c r="BK3" s="60">
        <f t="shared" si="2"/>
        <v>31</v>
      </c>
      <c r="BL3" s="60">
        <f t="shared" si="2"/>
        <v>30</v>
      </c>
      <c r="BM3" s="60">
        <f t="shared" si="2"/>
        <v>31</v>
      </c>
      <c r="BN3" s="60">
        <f t="shared" si="2"/>
        <v>31</v>
      </c>
      <c r="BO3" s="60">
        <f t="shared" si="2"/>
        <v>30</v>
      </c>
      <c r="BP3" s="60">
        <f t="shared" si="2"/>
        <v>31</v>
      </c>
      <c r="BQ3" s="60">
        <f t="shared" si="2"/>
        <v>30</v>
      </c>
      <c r="BR3" s="60">
        <f t="shared" ref="BR3:DT3" si="3">+BS2-BR2</f>
        <v>31</v>
      </c>
      <c r="BS3" s="60">
        <f t="shared" si="3"/>
        <v>31</v>
      </c>
      <c r="BT3" s="60">
        <f t="shared" si="3"/>
        <v>28</v>
      </c>
      <c r="BU3" s="60">
        <f t="shared" si="3"/>
        <v>31</v>
      </c>
      <c r="BV3" s="60">
        <f t="shared" si="3"/>
        <v>30</v>
      </c>
      <c r="BW3" s="60">
        <f t="shared" si="3"/>
        <v>31</v>
      </c>
      <c r="BX3" s="60">
        <f t="shared" si="3"/>
        <v>30</v>
      </c>
      <c r="BY3" s="60">
        <f t="shared" si="3"/>
        <v>31</v>
      </c>
      <c r="BZ3" s="60">
        <f t="shared" si="3"/>
        <v>31</v>
      </c>
      <c r="CA3" s="60">
        <f t="shared" si="3"/>
        <v>30</v>
      </c>
      <c r="CB3" s="60">
        <f t="shared" si="3"/>
        <v>31</v>
      </c>
      <c r="CC3" s="60">
        <f t="shared" si="3"/>
        <v>30</v>
      </c>
      <c r="CD3" s="60">
        <f t="shared" si="3"/>
        <v>31</v>
      </c>
      <c r="CE3" s="60">
        <f t="shared" si="3"/>
        <v>31</v>
      </c>
      <c r="CF3" s="60">
        <f t="shared" si="3"/>
        <v>29</v>
      </c>
      <c r="CG3" s="60">
        <f t="shared" si="3"/>
        <v>31</v>
      </c>
      <c r="CH3" s="60">
        <f t="shared" si="3"/>
        <v>30</v>
      </c>
      <c r="CI3" s="60">
        <f t="shared" si="3"/>
        <v>31</v>
      </c>
      <c r="CJ3" s="60">
        <f t="shared" si="3"/>
        <v>30</v>
      </c>
      <c r="CK3" s="60">
        <f t="shared" si="3"/>
        <v>31</v>
      </c>
      <c r="CL3" s="60">
        <f t="shared" si="3"/>
        <v>31</v>
      </c>
      <c r="CM3" s="60">
        <f t="shared" si="3"/>
        <v>30</v>
      </c>
      <c r="CN3" s="60">
        <f t="shared" si="3"/>
        <v>31</v>
      </c>
      <c r="CO3" s="60">
        <f t="shared" si="3"/>
        <v>30</v>
      </c>
      <c r="CP3" s="60">
        <f t="shared" si="3"/>
        <v>31</v>
      </c>
      <c r="CQ3" s="60">
        <f t="shared" si="3"/>
        <v>31</v>
      </c>
      <c r="CR3" s="60">
        <f t="shared" si="3"/>
        <v>28</v>
      </c>
      <c r="CS3" s="60">
        <f t="shared" si="3"/>
        <v>31</v>
      </c>
      <c r="CT3" s="60">
        <f t="shared" si="3"/>
        <v>30</v>
      </c>
      <c r="CU3" s="60">
        <f t="shared" si="3"/>
        <v>31</v>
      </c>
      <c r="CV3" s="60">
        <f t="shared" si="3"/>
        <v>30</v>
      </c>
      <c r="CW3" s="60">
        <f t="shared" si="3"/>
        <v>31</v>
      </c>
      <c r="CX3" s="60">
        <f t="shared" si="3"/>
        <v>31</v>
      </c>
      <c r="CY3" s="60">
        <f t="shared" si="3"/>
        <v>30</v>
      </c>
      <c r="CZ3" s="60">
        <f t="shared" si="3"/>
        <v>31</v>
      </c>
      <c r="DA3" s="60">
        <f t="shared" si="3"/>
        <v>30</v>
      </c>
      <c r="DB3" s="60">
        <f t="shared" si="3"/>
        <v>31</v>
      </c>
      <c r="DC3" s="60">
        <f t="shared" si="3"/>
        <v>31</v>
      </c>
      <c r="DD3" s="60">
        <f t="shared" si="3"/>
        <v>28</v>
      </c>
      <c r="DE3" s="60">
        <f t="shared" si="3"/>
        <v>31</v>
      </c>
      <c r="DF3" s="60">
        <f t="shared" si="3"/>
        <v>30</v>
      </c>
      <c r="DG3" s="60">
        <f t="shared" si="3"/>
        <v>31</v>
      </c>
      <c r="DH3" s="60">
        <f t="shared" si="3"/>
        <v>30</v>
      </c>
      <c r="DI3" s="60">
        <f t="shared" si="3"/>
        <v>31</v>
      </c>
      <c r="DJ3" s="60">
        <f t="shared" si="3"/>
        <v>31</v>
      </c>
      <c r="DK3" s="60">
        <f t="shared" si="3"/>
        <v>30</v>
      </c>
      <c r="DL3" s="60">
        <f t="shared" si="3"/>
        <v>31</v>
      </c>
      <c r="DM3" s="60">
        <f t="shared" si="3"/>
        <v>30</v>
      </c>
      <c r="DN3" s="60">
        <f t="shared" si="3"/>
        <v>31</v>
      </c>
      <c r="DO3" s="60">
        <f t="shared" si="3"/>
        <v>31</v>
      </c>
      <c r="DP3" s="60">
        <f t="shared" si="3"/>
        <v>28</v>
      </c>
      <c r="DQ3" s="60">
        <f t="shared" si="3"/>
        <v>31</v>
      </c>
      <c r="DR3" s="60">
        <f t="shared" si="3"/>
        <v>30</v>
      </c>
      <c r="DS3" s="60">
        <f t="shared" si="3"/>
        <v>31</v>
      </c>
      <c r="DT3" s="60">
        <f t="shared" si="3"/>
        <v>30</v>
      </c>
      <c r="DU3" s="60"/>
    </row>
    <row r="4" spans="1:125" s="66" customFormat="1" ht="12.75" x14ac:dyDescent="0.2">
      <c r="A4" s="4"/>
      <c r="B4" s="5" t="s">
        <v>40</v>
      </c>
      <c r="C4" s="4"/>
      <c r="D4" s="4"/>
      <c r="E4" s="64">
        <f>+SUM(E5:E5)/1000000</f>
        <v>0</v>
      </c>
      <c r="F4" s="64">
        <f>+SUM(E5:F5)/1000000</f>
        <v>0</v>
      </c>
      <c r="G4" s="64">
        <f>+SUM(E5:G5)/1000000</f>
        <v>0</v>
      </c>
      <c r="H4" s="64">
        <f>+SUM(E5:H5)/1000000</f>
        <v>0</v>
      </c>
      <c r="I4" s="64">
        <f>+SUM(E5:I5)/1000000</f>
        <v>0</v>
      </c>
      <c r="J4" s="64">
        <f>+SUM(E5:J5)/1000000</f>
        <v>0</v>
      </c>
      <c r="K4" s="64">
        <f>+SUM(E5:K5)/1000000</f>
        <v>0</v>
      </c>
      <c r="L4" s="64">
        <f>+SUM(E5:L5)/1000000</f>
        <v>0</v>
      </c>
      <c r="M4" s="65">
        <f>+SUM(E5:M5)/1000000</f>
        <v>0</v>
      </c>
      <c r="N4" s="64">
        <f>+SUM(E5:N5)/1000000</f>
        <v>0</v>
      </c>
      <c r="O4" s="64">
        <f>+SUM(E5:O5)/1000000</f>
        <v>0</v>
      </c>
      <c r="P4" s="64">
        <f t="shared" ref="P4:AX4" si="4">+SUM(E5:P5)/1000000</f>
        <v>0</v>
      </c>
      <c r="Q4" s="64">
        <f t="shared" si="4"/>
        <v>0</v>
      </c>
      <c r="R4" s="64">
        <f t="shared" si="4"/>
        <v>0</v>
      </c>
      <c r="S4" s="64">
        <f t="shared" si="4"/>
        <v>0</v>
      </c>
      <c r="T4" s="64">
        <f t="shared" si="4"/>
        <v>0</v>
      </c>
      <c r="U4" s="64">
        <f t="shared" si="4"/>
        <v>0</v>
      </c>
      <c r="V4" s="64">
        <f t="shared" si="4"/>
        <v>0</v>
      </c>
      <c r="W4" s="64">
        <f t="shared" si="4"/>
        <v>0</v>
      </c>
      <c r="X4" s="64">
        <f t="shared" si="4"/>
        <v>0</v>
      </c>
      <c r="Y4" s="64">
        <f t="shared" si="4"/>
        <v>0</v>
      </c>
      <c r="Z4" s="64">
        <f t="shared" si="4"/>
        <v>0</v>
      </c>
      <c r="AA4" s="64">
        <f t="shared" si="4"/>
        <v>0</v>
      </c>
      <c r="AB4" s="64">
        <f>+SUM(Q5:AB5)/1000000</f>
        <v>0</v>
      </c>
      <c r="AC4" s="64">
        <f t="shared" si="4"/>
        <v>0</v>
      </c>
      <c r="AD4" s="64">
        <f t="shared" si="4"/>
        <v>0</v>
      </c>
      <c r="AE4" s="64">
        <f t="shared" si="4"/>
        <v>0</v>
      </c>
      <c r="AF4" s="64">
        <f t="shared" si="4"/>
        <v>0</v>
      </c>
      <c r="AG4" s="64">
        <f t="shared" si="4"/>
        <v>0</v>
      </c>
      <c r="AH4" s="64">
        <f t="shared" si="4"/>
        <v>0</v>
      </c>
      <c r="AI4" s="64">
        <f t="shared" si="4"/>
        <v>0</v>
      </c>
      <c r="AJ4" s="64">
        <f t="shared" si="4"/>
        <v>0</v>
      </c>
      <c r="AK4" s="64">
        <f t="shared" si="4"/>
        <v>0</v>
      </c>
      <c r="AL4" s="64">
        <f t="shared" si="4"/>
        <v>0</v>
      </c>
      <c r="AM4" s="64">
        <f t="shared" si="4"/>
        <v>0</v>
      </c>
      <c r="AN4" s="64">
        <f t="shared" si="4"/>
        <v>0</v>
      </c>
      <c r="AO4" s="64">
        <f t="shared" si="4"/>
        <v>0</v>
      </c>
      <c r="AP4" s="64">
        <f t="shared" si="4"/>
        <v>0</v>
      </c>
      <c r="AQ4" s="64">
        <f t="shared" si="4"/>
        <v>0</v>
      </c>
      <c r="AR4" s="64">
        <f t="shared" si="4"/>
        <v>0</v>
      </c>
      <c r="AS4" s="64">
        <f t="shared" si="4"/>
        <v>0</v>
      </c>
      <c r="AT4" s="64">
        <f t="shared" si="4"/>
        <v>0</v>
      </c>
      <c r="AU4" s="64">
        <f t="shared" si="4"/>
        <v>0</v>
      </c>
      <c r="AV4" s="64">
        <f t="shared" si="4"/>
        <v>0</v>
      </c>
      <c r="AW4" s="64">
        <f t="shared" si="4"/>
        <v>0</v>
      </c>
      <c r="AX4" s="64">
        <f t="shared" si="4"/>
        <v>0</v>
      </c>
      <c r="AY4" s="64">
        <f t="shared" ref="AY4:DJ4" si="5">+SUM(AN5:AY5)/1000000</f>
        <v>0</v>
      </c>
      <c r="AZ4" s="64">
        <f t="shared" si="5"/>
        <v>0</v>
      </c>
      <c r="BA4" s="64">
        <f t="shared" si="5"/>
        <v>0</v>
      </c>
      <c r="BB4" s="64">
        <f t="shared" si="5"/>
        <v>0</v>
      </c>
      <c r="BC4" s="64">
        <f t="shared" si="5"/>
        <v>0</v>
      </c>
      <c r="BD4" s="64">
        <f t="shared" si="5"/>
        <v>0</v>
      </c>
      <c r="BE4" s="64">
        <f t="shared" si="5"/>
        <v>0</v>
      </c>
      <c r="BF4" s="64">
        <f t="shared" si="5"/>
        <v>0</v>
      </c>
      <c r="BG4" s="64">
        <f t="shared" si="5"/>
        <v>0</v>
      </c>
      <c r="BH4" s="64">
        <f t="shared" si="5"/>
        <v>0</v>
      </c>
      <c r="BI4" s="64">
        <f t="shared" si="5"/>
        <v>0</v>
      </c>
      <c r="BJ4" s="64">
        <f t="shared" si="5"/>
        <v>0</v>
      </c>
      <c r="BK4" s="64">
        <f t="shared" si="5"/>
        <v>0</v>
      </c>
      <c r="BL4" s="64">
        <f t="shared" si="5"/>
        <v>0</v>
      </c>
      <c r="BM4" s="64">
        <f t="shared" si="5"/>
        <v>0</v>
      </c>
      <c r="BN4" s="64">
        <f t="shared" si="5"/>
        <v>0</v>
      </c>
      <c r="BO4" s="64">
        <f t="shared" si="5"/>
        <v>0</v>
      </c>
      <c r="BP4" s="64">
        <f t="shared" si="5"/>
        <v>0</v>
      </c>
      <c r="BQ4" s="64">
        <f t="shared" si="5"/>
        <v>0</v>
      </c>
      <c r="BR4" s="64">
        <f t="shared" si="5"/>
        <v>0</v>
      </c>
      <c r="BS4" s="64">
        <f t="shared" si="5"/>
        <v>0</v>
      </c>
      <c r="BT4" s="64">
        <f t="shared" si="5"/>
        <v>0</v>
      </c>
      <c r="BU4" s="64">
        <f t="shared" si="5"/>
        <v>0</v>
      </c>
      <c r="BV4" s="64">
        <f t="shared" si="5"/>
        <v>0</v>
      </c>
      <c r="BW4" s="64">
        <f t="shared" si="5"/>
        <v>0</v>
      </c>
      <c r="BX4" s="64">
        <f>+SUM(BM5:BX5)/1000000</f>
        <v>0</v>
      </c>
      <c r="BY4" s="64">
        <f t="shared" si="5"/>
        <v>0</v>
      </c>
      <c r="BZ4" s="64">
        <f t="shared" si="5"/>
        <v>0</v>
      </c>
      <c r="CA4" s="64">
        <f t="shared" si="5"/>
        <v>0</v>
      </c>
      <c r="CB4" s="64">
        <f t="shared" si="5"/>
        <v>0</v>
      </c>
      <c r="CC4" s="64">
        <f t="shared" si="5"/>
        <v>0</v>
      </c>
      <c r="CD4" s="64">
        <f t="shared" si="5"/>
        <v>0</v>
      </c>
      <c r="CE4" s="64">
        <f t="shared" si="5"/>
        <v>0</v>
      </c>
      <c r="CF4" s="64">
        <f t="shared" si="5"/>
        <v>0</v>
      </c>
      <c r="CG4" s="64">
        <f t="shared" si="5"/>
        <v>0</v>
      </c>
      <c r="CH4" s="64">
        <f t="shared" si="5"/>
        <v>0</v>
      </c>
      <c r="CI4" s="64">
        <f t="shared" si="5"/>
        <v>0</v>
      </c>
      <c r="CJ4" s="64">
        <f t="shared" si="5"/>
        <v>0</v>
      </c>
      <c r="CK4" s="64">
        <f t="shared" si="5"/>
        <v>0</v>
      </c>
      <c r="CL4" s="64">
        <f t="shared" si="5"/>
        <v>0</v>
      </c>
      <c r="CM4" s="64">
        <f t="shared" si="5"/>
        <v>0</v>
      </c>
      <c r="CN4" s="64">
        <f t="shared" si="5"/>
        <v>0</v>
      </c>
      <c r="CO4" s="64">
        <f t="shared" si="5"/>
        <v>0</v>
      </c>
      <c r="CP4" s="64">
        <f t="shared" si="5"/>
        <v>0</v>
      </c>
      <c r="CQ4" s="64">
        <f t="shared" si="5"/>
        <v>0</v>
      </c>
      <c r="CR4" s="64">
        <f t="shared" si="5"/>
        <v>0</v>
      </c>
      <c r="CS4" s="64">
        <f t="shared" si="5"/>
        <v>0</v>
      </c>
      <c r="CT4" s="64">
        <f t="shared" si="5"/>
        <v>0</v>
      </c>
      <c r="CU4" s="64">
        <f t="shared" si="5"/>
        <v>0</v>
      </c>
      <c r="CV4" s="64">
        <f t="shared" si="5"/>
        <v>0</v>
      </c>
      <c r="CW4" s="64">
        <f t="shared" si="5"/>
        <v>0</v>
      </c>
      <c r="CX4" s="64">
        <f t="shared" si="5"/>
        <v>0</v>
      </c>
      <c r="CY4" s="64">
        <f t="shared" si="5"/>
        <v>0</v>
      </c>
      <c r="CZ4" s="64">
        <f t="shared" si="5"/>
        <v>0</v>
      </c>
      <c r="DA4" s="64">
        <f t="shared" si="5"/>
        <v>0</v>
      </c>
      <c r="DB4" s="64">
        <f t="shared" si="5"/>
        <v>0</v>
      </c>
      <c r="DC4" s="64">
        <f t="shared" si="5"/>
        <v>0</v>
      </c>
      <c r="DD4" s="64">
        <f t="shared" si="5"/>
        <v>0</v>
      </c>
      <c r="DE4" s="64">
        <f t="shared" si="5"/>
        <v>0</v>
      </c>
      <c r="DF4" s="64">
        <f t="shared" si="5"/>
        <v>0</v>
      </c>
      <c r="DG4" s="64">
        <f t="shared" si="5"/>
        <v>0</v>
      </c>
      <c r="DH4" s="64">
        <f t="shared" si="5"/>
        <v>0</v>
      </c>
      <c r="DI4" s="64">
        <f t="shared" si="5"/>
        <v>0</v>
      </c>
      <c r="DJ4" s="64">
        <f t="shared" si="5"/>
        <v>0</v>
      </c>
      <c r="DK4" s="64">
        <f t="shared" ref="DK4:DU4" si="6">+SUM(CZ5:DK5)/1000000</f>
        <v>0</v>
      </c>
      <c r="DL4" s="64">
        <f t="shared" si="6"/>
        <v>0</v>
      </c>
      <c r="DM4" s="64">
        <f t="shared" si="6"/>
        <v>0</v>
      </c>
      <c r="DN4" s="64">
        <f t="shared" si="6"/>
        <v>0</v>
      </c>
      <c r="DO4" s="64">
        <f t="shared" si="6"/>
        <v>0</v>
      </c>
      <c r="DP4" s="64">
        <f t="shared" si="6"/>
        <v>0</v>
      </c>
      <c r="DQ4" s="64">
        <f t="shared" si="6"/>
        <v>0</v>
      </c>
      <c r="DR4" s="64">
        <f t="shared" si="6"/>
        <v>0</v>
      </c>
      <c r="DS4" s="64">
        <f t="shared" si="6"/>
        <v>0</v>
      </c>
      <c r="DT4" s="64">
        <f t="shared" si="6"/>
        <v>0</v>
      </c>
      <c r="DU4" s="64">
        <f t="shared" si="6"/>
        <v>0</v>
      </c>
    </row>
    <row r="5" spans="1:125" x14ac:dyDescent="0.25">
      <c r="D5" s="46"/>
    </row>
    <row r="6" spans="1:125" s="52" customFormat="1" ht="12.75" x14ac:dyDescent="0.2">
      <c r="A6" s="15" t="s">
        <v>14</v>
      </c>
      <c r="B6" s="15" t="s">
        <v>15</v>
      </c>
      <c r="C6" s="50"/>
      <c r="D6" s="46"/>
      <c r="E6" s="11"/>
      <c r="F6" s="11"/>
      <c r="G6" s="11"/>
      <c r="H6" s="11"/>
      <c r="I6" s="11"/>
      <c r="J6" s="47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51">
        <f>+SUM([1]Price!$E$5041:$E$5760)*[1]Summary!$C$18*1000</f>
        <v>1378428.7302968877</v>
      </c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>
        <f t="shared" ref="CJ6:CV6" si="7">+CJ4-BX4</f>
        <v>0</v>
      </c>
      <c r="CK6" s="47">
        <f t="shared" si="7"/>
        <v>0</v>
      </c>
      <c r="CL6" s="47">
        <f t="shared" si="7"/>
        <v>0</v>
      </c>
      <c r="CM6" s="47">
        <f t="shared" si="7"/>
        <v>0</v>
      </c>
      <c r="CN6" s="47">
        <f t="shared" si="7"/>
        <v>0</v>
      </c>
      <c r="CO6" s="47">
        <f t="shared" si="7"/>
        <v>0</v>
      </c>
      <c r="CP6" s="47">
        <f t="shared" si="7"/>
        <v>0</v>
      </c>
      <c r="CQ6" s="47">
        <f t="shared" si="7"/>
        <v>0</v>
      </c>
      <c r="CR6" s="47">
        <f t="shared" si="7"/>
        <v>0</v>
      </c>
      <c r="CS6" s="47">
        <f t="shared" si="7"/>
        <v>0</v>
      </c>
      <c r="CT6" s="47">
        <f t="shared" si="7"/>
        <v>0</v>
      </c>
      <c r="CU6" s="47">
        <f t="shared" si="7"/>
        <v>0</v>
      </c>
      <c r="CV6" s="47">
        <f t="shared" si="7"/>
        <v>0</v>
      </c>
      <c r="CW6" s="47">
        <f>+CW4-CK4</f>
        <v>0</v>
      </c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</row>
    <row r="7" spans="1:125" s="52" customFormat="1" ht="12.75" x14ac:dyDescent="0.2">
      <c r="A7" s="53"/>
      <c r="B7" s="53" t="s">
        <v>16</v>
      </c>
      <c r="C7" s="54" t="s">
        <v>38</v>
      </c>
      <c r="D7" s="46"/>
      <c r="E7" s="51">
        <v>139849.5</v>
      </c>
      <c r="F7" s="51">
        <v>140156.5</v>
      </c>
      <c r="G7" s="51">
        <v>140431</v>
      </c>
      <c r="H7" s="51">
        <v>140752.5</v>
      </c>
      <c r="I7" s="51">
        <v>141070</v>
      </c>
      <c r="J7" s="51">
        <v>141337.5</v>
      </c>
      <c r="K7" s="51">
        <v>141683</v>
      </c>
      <c r="L7" s="51">
        <v>141845.5</v>
      </c>
      <c r="M7" s="51">
        <v>141903</v>
      </c>
      <c r="N7" s="51">
        <v>142101.5</v>
      </c>
      <c r="O7" s="51">
        <v>142454.5</v>
      </c>
      <c r="P7" s="51">
        <v>142791.5</v>
      </c>
      <c r="Q7" s="51">
        <v>143189</v>
      </c>
      <c r="R7" s="51">
        <v>143557</v>
      </c>
      <c r="S7" s="51">
        <v>143859.5</v>
      </c>
      <c r="T7" s="51">
        <v>144110.5</v>
      </c>
      <c r="U7" s="51">
        <v>144371</v>
      </c>
      <c r="V7" s="51">
        <v>144780</v>
      </c>
      <c r="W7" s="51">
        <v>145022.5</v>
      </c>
      <c r="X7" s="51">
        <v>145122</v>
      </c>
      <c r="Y7" s="51">
        <v>145328</v>
      </c>
      <c r="Z7" s="51">
        <v>145553</v>
      </c>
      <c r="AA7" s="51">
        <v>145718</v>
      </c>
      <c r="AB7" s="51">
        <v>146043.5</v>
      </c>
      <c r="AC7" s="51">
        <v>146401</v>
      </c>
      <c r="AD7" s="51">
        <v>146724</v>
      </c>
      <c r="AE7" s="51">
        <v>146983</v>
      </c>
      <c r="AF7" s="51">
        <v>147330.5</v>
      </c>
      <c r="AG7" s="51">
        <v>147847</v>
      </c>
      <c r="AH7" s="51">
        <v>148223</v>
      </c>
      <c r="AI7" s="51">
        <v>148418.5</v>
      </c>
      <c r="AJ7" s="51">
        <v>148541</v>
      </c>
      <c r="AK7" s="51">
        <v>148753</v>
      </c>
      <c r="AL7" s="51">
        <v>149048</v>
      </c>
      <c r="AM7" s="51">
        <v>149315</v>
      </c>
      <c r="AN7" s="51">
        <v>149724</v>
      </c>
      <c r="AO7" s="51">
        <v>150372.5</v>
      </c>
      <c r="AP7" s="51">
        <v>150915.5</v>
      </c>
      <c r="AQ7" s="51">
        <v>151408</v>
      </c>
      <c r="AR7" s="51">
        <v>151802</v>
      </c>
      <c r="AS7" s="51">
        <v>152072.5</v>
      </c>
      <c r="AT7" s="51">
        <v>152464.5</v>
      </c>
      <c r="AU7" s="51">
        <v>152838.5</v>
      </c>
      <c r="AV7" s="51">
        <v>153129.5</v>
      </c>
      <c r="AW7" s="51">
        <v>153422</v>
      </c>
      <c r="AX7" s="51">
        <v>153862</v>
      </c>
      <c r="AY7" s="51">
        <v>151782.5</v>
      </c>
      <c r="AZ7" s="51">
        <v>152423.5</v>
      </c>
      <c r="BA7" s="51">
        <v>155748</v>
      </c>
      <c r="BB7" s="51">
        <v>156533</v>
      </c>
      <c r="BC7" s="51">
        <v>156747</v>
      </c>
      <c r="BD7" s="51">
        <v>157017</v>
      </c>
      <c r="BE7" s="51">
        <v>157199</v>
      </c>
      <c r="BF7" s="51">
        <v>159574</v>
      </c>
      <c r="BG7" s="51">
        <v>160757</v>
      </c>
      <c r="BH7" s="51">
        <v>161027</v>
      </c>
      <c r="BI7" s="51">
        <v>161121</v>
      </c>
      <c r="BJ7" s="51">
        <v>161588</v>
      </c>
      <c r="BK7" s="51">
        <v>161576.3176615689</v>
      </c>
      <c r="BL7" s="51">
        <v>161564.73709237526</v>
      </c>
      <c r="BM7" s="51">
        <v>161489.67911154917</v>
      </c>
      <c r="BN7" s="51">
        <v>161414.85694588735</v>
      </c>
      <c r="BO7" s="51">
        <v>161340.27029462255</v>
      </c>
      <c r="BP7" s="51">
        <v>161265.91885737111</v>
      </c>
      <c r="BQ7" s="51">
        <v>161191.80233413255</v>
      </c>
      <c r="BR7" s="51">
        <v>161117.9204252889</v>
      </c>
      <c r="BS7" s="51">
        <v>161044.27283160452</v>
      </c>
      <c r="BT7" s="51">
        <v>160970.85925422524</v>
      </c>
      <c r="BU7" s="51">
        <v>160897.67939467818</v>
      </c>
      <c r="BV7" s="51">
        <v>160824.73295487114</v>
      </c>
      <c r="BW7" s="51">
        <v>160752.01963709202</v>
      </c>
      <c r="BX7" s="51">
        <v>160679.53914400857</v>
      </c>
      <c r="BY7" s="51">
        <v>161149.12589783422</v>
      </c>
      <c r="BZ7" s="51">
        <v>161619.14786020038</v>
      </c>
      <c r="CA7" s="51">
        <v>162089.60579098645</v>
      </c>
      <c r="CB7" s="51">
        <v>162560.50045139858</v>
      </c>
      <c r="CC7" s="51">
        <v>163031.83260397203</v>
      </c>
      <c r="CD7" s="51">
        <v>163503.60301257341</v>
      </c>
      <c r="CE7" s="51">
        <v>163975.81244240311</v>
      </c>
      <c r="CF7" s="51">
        <v>164448.4616599975</v>
      </c>
      <c r="CG7" s="51">
        <v>164921.55143323139</v>
      </c>
      <c r="CH7" s="51">
        <v>165395.08253132019</v>
      </c>
      <c r="CI7" s="51">
        <v>165869.05572482265</v>
      </c>
      <c r="CJ7" s="51">
        <v>166343.47178564256</v>
      </c>
      <c r="CK7" s="51">
        <v>166264.63646839667</v>
      </c>
      <c r="CL7" s="51">
        <v>166186.41166792286</v>
      </c>
      <c r="CM7" s="51">
        <v>166108.79613482769</v>
      </c>
      <c r="CN7" s="51">
        <v>166031.78862227447</v>
      </c>
      <c r="CO7" s="51">
        <v>165955.38788597824</v>
      </c>
      <c r="CP7" s="51">
        <v>165879.59268420024</v>
      </c>
      <c r="CQ7" s="51">
        <v>165804.4017777431</v>
      </c>
      <c r="CR7" s="51">
        <v>165729.81392994514</v>
      </c>
      <c r="CS7" s="51">
        <v>165655.82790667567</v>
      </c>
      <c r="CT7" s="51">
        <v>165582.44247632948</v>
      </c>
      <c r="CU7" s="51">
        <v>165509.65640982176</v>
      </c>
      <c r="CV7" s="51">
        <v>165437.46848058305</v>
      </c>
      <c r="CW7" s="51">
        <v>165912.68499714168</v>
      </c>
      <c r="CX7" s="51">
        <v>166388.35823087339</v>
      </c>
      <c r="CY7" s="51">
        <v>166864.48900017122</v>
      </c>
      <c r="CZ7" s="51">
        <v>167341.07812489467</v>
      </c>
      <c r="DA7" s="51">
        <v>167818.12642637215</v>
      </c>
      <c r="DB7" s="51">
        <v>168295.63472740402</v>
      </c>
      <c r="DC7" s="51">
        <v>168773.60385226493</v>
      </c>
      <c r="DD7" s="51">
        <v>169252.03462670656</v>
      </c>
      <c r="DE7" s="51">
        <v>169730.92787796023</v>
      </c>
      <c r="DF7" s="51">
        <v>170210.28443473967</v>
      </c>
      <c r="DG7" s="51">
        <v>170690.1051272435</v>
      </c>
      <c r="DH7" s="51">
        <v>171170.39078715796</v>
      </c>
      <c r="DI7" s="51">
        <v>171093.06315641932</v>
      </c>
      <c r="DJ7" s="51">
        <v>171016.34176665524</v>
      </c>
      <c r="DK7" s="51">
        <v>170940.2253796575</v>
      </c>
      <c r="DL7" s="51">
        <v>170864.71275974676</v>
      </c>
      <c r="DM7" s="51">
        <v>170789.80267376752</v>
      </c>
      <c r="DN7" s="51">
        <v>170715.49389108297</v>
      </c>
      <c r="DO7" s="51">
        <v>170641.78518356974</v>
      </c>
      <c r="DP7" s="51">
        <v>170568.67532561283</v>
      </c>
      <c r="DQ7" s="51">
        <v>170496.16309410054</v>
      </c>
      <c r="DR7" s="51">
        <v>170424.24726841916</v>
      </c>
      <c r="DS7" s="51">
        <v>170352.92663044808</v>
      </c>
      <c r="DT7" s="51">
        <v>170282.19996455475</v>
      </c>
      <c r="DU7" s="51"/>
    </row>
    <row r="8" spans="1:125" s="52" customFormat="1" ht="12.75" x14ac:dyDescent="0.2">
      <c r="A8" s="15" t="s">
        <v>18</v>
      </c>
      <c r="B8" s="15" t="s">
        <v>19</v>
      </c>
      <c r="C8" s="55"/>
      <c r="D8" s="46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</row>
    <row r="9" spans="1:125" s="52" customFormat="1" ht="12.75" x14ac:dyDescent="0.2">
      <c r="A9" s="53"/>
      <c r="B9" s="53" t="s">
        <v>20</v>
      </c>
      <c r="C9" s="54" t="s">
        <v>38</v>
      </c>
      <c r="D9" s="46"/>
      <c r="E9" s="51">
        <v>12069.5</v>
      </c>
      <c r="F9" s="51">
        <v>12060.5</v>
      </c>
      <c r="G9" s="51">
        <v>12048</v>
      </c>
      <c r="H9" s="51">
        <v>12055</v>
      </c>
      <c r="I9" s="51">
        <v>12063</v>
      </c>
      <c r="J9" s="51">
        <v>12060</v>
      </c>
      <c r="K9" s="51">
        <v>12062</v>
      </c>
      <c r="L9" s="51">
        <v>12061</v>
      </c>
      <c r="M9" s="51">
        <v>12062</v>
      </c>
      <c r="N9" s="51">
        <v>12083</v>
      </c>
      <c r="O9" s="51">
        <v>12105</v>
      </c>
      <c r="P9" s="51">
        <v>12116</v>
      </c>
      <c r="Q9" s="51">
        <v>12111.5</v>
      </c>
      <c r="R9" s="51">
        <v>12099</v>
      </c>
      <c r="S9" s="51">
        <v>12095.5</v>
      </c>
      <c r="T9" s="51">
        <v>12099.5</v>
      </c>
      <c r="U9" s="51">
        <v>12100</v>
      </c>
      <c r="V9" s="51">
        <v>12097</v>
      </c>
      <c r="W9" s="51">
        <v>12088.5</v>
      </c>
      <c r="X9" s="51">
        <v>12059</v>
      </c>
      <c r="Y9" s="51">
        <v>12028</v>
      </c>
      <c r="Z9" s="51">
        <v>12017.5</v>
      </c>
      <c r="AA9" s="51">
        <v>12006.5</v>
      </c>
      <c r="AB9" s="51">
        <v>12007</v>
      </c>
      <c r="AC9" s="51">
        <v>12002.5</v>
      </c>
      <c r="AD9" s="51">
        <v>12004.5</v>
      </c>
      <c r="AE9" s="51">
        <v>12004</v>
      </c>
      <c r="AF9" s="51">
        <v>11964</v>
      </c>
      <c r="AG9" s="51">
        <v>11937</v>
      </c>
      <c r="AH9" s="51">
        <v>11918.5</v>
      </c>
      <c r="AI9" s="51">
        <v>11896.5</v>
      </c>
      <c r="AJ9" s="51">
        <v>11864.5</v>
      </c>
      <c r="AK9" s="51">
        <v>11818</v>
      </c>
      <c r="AL9" s="51">
        <v>11784</v>
      </c>
      <c r="AM9" s="51">
        <v>11760</v>
      </c>
      <c r="AN9" s="51">
        <v>11715.5</v>
      </c>
      <c r="AO9" s="51">
        <v>11664</v>
      </c>
      <c r="AP9" s="51">
        <v>11642.5</v>
      </c>
      <c r="AQ9" s="51">
        <v>11632.5</v>
      </c>
      <c r="AR9" s="51">
        <v>11614.5</v>
      </c>
      <c r="AS9" s="51">
        <v>11587.5</v>
      </c>
      <c r="AT9" s="51">
        <v>11565</v>
      </c>
      <c r="AU9" s="51">
        <v>11622.5</v>
      </c>
      <c r="AV9" s="51">
        <v>11701.5</v>
      </c>
      <c r="AW9" s="51">
        <v>11711.5</v>
      </c>
      <c r="AX9" s="51">
        <v>11686.5</v>
      </c>
      <c r="AY9" s="51">
        <v>11773</v>
      </c>
      <c r="AZ9" s="51">
        <v>11752</v>
      </c>
      <c r="BA9" s="56">
        <v>11692</v>
      </c>
      <c r="BB9" s="56">
        <v>11562</v>
      </c>
      <c r="BC9" s="56">
        <v>11544</v>
      </c>
      <c r="BD9" s="56">
        <v>11532</v>
      </c>
      <c r="BE9" s="56">
        <v>11527</v>
      </c>
      <c r="BF9" s="56">
        <v>11825</v>
      </c>
      <c r="BG9" s="56">
        <v>11964</v>
      </c>
      <c r="BH9" s="56">
        <v>11911</v>
      </c>
      <c r="BI9" s="56">
        <v>11884</v>
      </c>
      <c r="BJ9" s="56">
        <v>11941</v>
      </c>
      <c r="BK9" s="56">
        <v>11909.631308452384</v>
      </c>
      <c r="BL9" s="56">
        <v>11878.342138062795</v>
      </c>
      <c r="BM9" s="56">
        <v>11841.745898679621</v>
      </c>
      <c r="BN9" s="56">
        <v>11805.258443921386</v>
      </c>
      <c r="BO9" s="56">
        <v>11768.879450418946</v>
      </c>
      <c r="BP9" s="56">
        <v>11732.608595764392</v>
      </c>
      <c r="BQ9" s="56">
        <v>11696.445558508191</v>
      </c>
      <c r="BR9" s="56">
        <v>11660.39001815634</v>
      </c>
      <c r="BS9" s="56">
        <v>11624.441655167528</v>
      </c>
      <c r="BT9" s="56">
        <v>11588.600150950295</v>
      </c>
      <c r="BU9" s="56">
        <v>11552.865187860218</v>
      </c>
      <c r="BV9" s="56">
        <v>11517.236449197089</v>
      </c>
      <c r="BW9" s="56">
        <v>11481.713619202117</v>
      </c>
      <c r="BX9" s="56">
        <v>11446.296383055116</v>
      </c>
      <c r="BY9" s="56">
        <v>11446.816117805925</v>
      </c>
      <c r="BZ9" s="56">
        <v>11447.33587529581</v>
      </c>
      <c r="CA9" s="56">
        <v>11447.855655525764</v>
      </c>
      <c r="CB9" s="56">
        <v>11448.375458496783</v>
      </c>
      <c r="CC9" s="56">
        <v>11448.895284209861</v>
      </c>
      <c r="CD9" s="56">
        <v>11449.415132665994</v>
      </c>
      <c r="CE9" s="56">
        <v>11449.935003866176</v>
      </c>
      <c r="CF9" s="56">
        <v>11450.454897811403</v>
      </c>
      <c r="CG9" s="56">
        <v>11450.974814502672</v>
      </c>
      <c r="CH9" s="56">
        <v>11451.494753940973</v>
      </c>
      <c r="CI9" s="56">
        <v>11452.014716127305</v>
      </c>
      <c r="CJ9" s="56">
        <v>11452.534701062663</v>
      </c>
      <c r="CK9" s="56">
        <v>11408.055837297314</v>
      </c>
      <c r="CL9" s="56">
        <v>11363.743425388915</v>
      </c>
      <c r="CM9" s="56">
        <v>11319.596842429904</v>
      </c>
      <c r="CN9" s="56">
        <v>11275.615467843805</v>
      </c>
      <c r="CO9" s="56">
        <v>11231.798683376504</v>
      </c>
      <c r="CP9" s="56">
        <v>11188.145873087562</v>
      </c>
      <c r="CQ9" s="56">
        <v>11144.656423341552</v>
      </c>
      <c r="CR9" s="56">
        <v>11101.329722799439</v>
      </c>
      <c r="CS9" s="56">
        <v>11058.165162409981</v>
      </c>
      <c r="CT9" s="56">
        <v>11015.16213540117</v>
      </c>
      <c r="CU9" s="56">
        <v>10972.3200372717</v>
      </c>
      <c r="CV9" s="56">
        <v>10929.638265782474</v>
      </c>
      <c r="CW9" s="56">
        <v>10930.655952959085</v>
      </c>
      <c r="CX9" s="56">
        <v>10931.673731284174</v>
      </c>
      <c r="CY9" s="56">
        <v>10932.691600765906</v>
      </c>
      <c r="CZ9" s="56">
        <v>10933.709561412445</v>
      </c>
      <c r="DA9" s="56">
        <v>10934.727613231955</v>
      </c>
      <c r="DB9" s="56">
        <v>10935.745756232602</v>
      </c>
      <c r="DC9" s="56">
        <v>10936.763990422554</v>
      </c>
      <c r="DD9" s="56">
        <v>10937.782315809978</v>
      </c>
      <c r="DE9" s="56">
        <v>10938.80073240304</v>
      </c>
      <c r="DF9" s="56">
        <v>10939.819240209912</v>
      </c>
      <c r="DG9" s="56">
        <v>10940.83783923876</v>
      </c>
      <c r="DH9" s="56">
        <v>10941.856529497756</v>
      </c>
      <c r="DI9" s="56">
        <v>10899.334370462571</v>
      </c>
      <c r="DJ9" s="56">
        <v>10856.971170268258</v>
      </c>
      <c r="DK9" s="56">
        <v>10814.76633468551</v>
      </c>
      <c r="DL9" s="56">
        <v>10772.719271706403</v>
      </c>
      <c r="DM9" s="56">
        <v>10730.829391536092</v>
      </c>
      <c r="DN9" s="56">
        <v>10689.096106584539</v>
      </c>
      <c r="DO9" s="56">
        <v>10647.518831458267</v>
      </c>
      <c r="DP9" s="56">
        <v>10606.096982952153</v>
      </c>
      <c r="DQ9" s="56">
        <v>10564.829980041246</v>
      </c>
      <c r="DR9" s="56">
        <v>10523.717243872617</v>
      </c>
      <c r="DS9" s="56">
        <v>10482.758197757239</v>
      </c>
      <c r="DT9" s="56">
        <v>10441.952267161896</v>
      </c>
      <c r="DU9" s="56"/>
    </row>
    <row r="10" spans="1:125" s="52" customFormat="1" ht="12.75" x14ac:dyDescent="0.2">
      <c r="A10" s="15" t="s">
        <v>22</v>
      </c>
      <c r="B10" s="15" t="s">
        <v>23</v>
      </c>
      <c r="C10" s="55"/>
      <c r="D10" s="46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</row>
    <row r="11" spans="1:125" s="52" customFormat="1" ht="12.75" customHeight="1" x14ac:dyDescent="0.2">
      <c r="A11" s="53"/>
      <c r="B11" s="53" t="s">
        <v>24</v>
      </c>
      <c r="C11" s="54" t="s">
        <v>38</v>
      </c>
      <c r="D11" s="46"/>
      <c r="E11" s="51">
        <v>108.5</v>
      </c>
      <c r="F11" s="51">
        <v>110</v>
      </c>
      <c r="G11" s="51">
        <v>113.5</v>
      </c>
      <c r="H11" s="51">
        <v>115.5</v>
      </c>
      <c r="I11" s="51">
        <v>114.5</v>
      </c>
      <c r="J11" s="51">
        <v>114.5</v>
      </c>
      <c r="K11" s="51">
        <v>110</v>
      </c>
      <c r="L11" s="51">
        <v>107.5</v>
      </c>
      <c r="M11" s="51">
        <v>109.5</v>
      </c>
      <c r="N11" s="51">
        <v>110</v>
      </c>
      <c r="O11" s="51">
        <v>111.5</v>
      </c>
      <c r="P11" s="51">
        <v>112</v>
      </c>
      <c r="Q11" s="51">
        <v>113.5</v>
      </c>
      <c r="R11" s="51">
        <v>114.5</v>
      </c>
      <c r="S11" s="51">
        <v>113.5</v>
      </c>
      <c r="T11" s="51">
        <v>97</v>
      </c>
      <c r="U11" s="51">
        <v>113.5</v>
      </c>
      <c r="V11" s="51">
        <v>154.5</v>
      </c>
      <c r="W11" s="51">
        <v>167</v>
      </c>
      <c r="X11" s="51">
        <v>179.5</v>
      </c>
      <c r="Y11" s="51">
        <v>201</v>
      </c>
      <c r="Z11" s="51">
        <v>218</v>
      </c>
      <c r="AA11" s="51">
        <v>224.5</v>
      </c>
      <c r="AB11" s="51">
        <v>229.5</v>
      </c>
      <c r="AC11" s="51">
        <v>236</v>
      </c>
      <c r="AD11" s="51">
        <v>249</v>
      </c>
      <c r="AE11" s="51">
        <v>274</v>
      </c>
      <c r="AF11" s="51">
        <v>292</v>
      </c>
      <c r="AG11" s="51">
        <v>294.5</v>
      </c>
      <c r="AH11" s="51">
        <v>296.5</v>
      </c>
      <c r="AI11" s="51">
        <v>301.5</v>
      </c>
      <c r="AJ11" s="51">
        <v>322</v>
      </c>
      <c r="AK11" s="51">
        <v>359.5</v>
      </c>
      <c r="AL11" s="51">
        <v>385.5</v>
      </c>
      <c r="AM11" s="51">
        <v>396.5</v>
      </c>
      <c r="AN11" s="51">
        <v>430</v>
      </c>
      <c r="AO11" s="51">
        <v>472.5</v>
      </c>
      <c r="AP11" s="51">
        <v>514.5</v>
      </c>
      <c r="AQ11" s="51">
        <v>541.5</v>
      </c>
      <c r="AR11" s="51">
        <v>557</v>
      </c>
      <c r="AS11" s="51">
        <v>591.5</v>
      </c>
      <c r="AT11" s="51">
        <v>637</v>
      </c>
      <c r="AU11" s="51">
        <v>723.5</v>
      </c>
      <c r="AV11" s="51">
        <v>798.5</v>
      </c>
      <c r="AW11" s="51">
        <v>828</v>
      </c>
      <c r="AX11" s="51">
        <v>846.5</v>
      </c>
      <c r="AY11" s="51">
        <v>675.5</v>
      </c>
      <c r="AZ11" s="51">
        <v>711</v>
      </c>
      <c r="BA11" s="51">
        <v>936</v>
      </c>
      <c r="BB11" s="51">
        <v>987</v>
      </c>
      <c r="BC11" s="51">
        <v>995</v>
      </c>
      <c r="BD11" s="51">
        <v>1048</v>
      </c>
      <c r="BE11" s="51">
        <v>1136</v>
      </c>
      <c r="BF11" s="51">
        <v>1179</v>
      </c>
      <c r="BG11" s="51">
        <v>1197</v>
      </c>
      <c r="BH11" s="51">
        <v>1230</v>
      </c>
      <c r="BI11" s="51">
        <v>1267</v>
      </c>
      <c r="BJ11" s="51">
        <v>1287</v>
      </c>
      <c r="BK11" s="51">
        <v>1295.8399999999999</v>
      </c>
      <c r="BL11" s="51">
        <v>1304.6799999999998</v>
      </c>
      <c r="BM11" s="51">
        <v>1312.8820093247061</v>
      </c>
      <c r="BN11" s="51">
        <v>1321.0804210326951</v>
      </c>
      <c r="BO11" s="51">
        <v>1329.2752367019757</v>
      </c>
      <c r="BP11" s="51">
        <v>1337.4664579098651</v>
      </c>
      <c r="BQ11" s="51">
        <v>1345.6540862329884</v>
      </c>
      <c r="BR11" s="51">
        <v>1353.8381232472796</v>
      </c>
      <c r="BS11" s="51">
        <v>1362.0185705279805</v>
      </c>
      <c r="BT11" s="51">
        <v>1370.1954296496428</v>
      </c>
      <c r="BU11" s="51">
        <v>1378.3687021861274</v>
      </c>
      <c r="BV11" s="51">
        <v>1386.5383897106046</v>
      </c>
      <c r="BW11" s="51">
        <v>1394.704493795555</v>
      </c>
      <c r="BX11" s="51">
        <v>1402.8670160127692</v>
      </c>
      <c r="BY11" s="51">
        <v>1429.3664998490838</v>
      </c>
      <c r="BZ11" s="51">
        <v>1455.9344942297957</v>
      </c>
      <c r="CA11" s="51">
        <v>1482.5711762789094</v>
      </c>
      <c r="CB11" s="51">
        <v>1509.2767235783576</v>
      </c>
      <c r="CC11" s="51">
        <v>1536.0513141691854</v>
      </c>
      <c r="CD11" s="51">
        <v>1562.8951265527364</v>
      </c>
      <c r="CE11" s="51">
        <v>1589.8083396918439</v>
      </c>
      <c r="CF11" s="51">
        <v>1616.7911330120232</v>
      </c>
      <c r="CG11" s="51">
        <v>1643.8436864026683</v>
      </c>
      <c r="CH11" s="51">
        <v>1670.9661802182507</v>
      </c>
      <c r="CI11" s="51">
        <v>1698.1587952795221</v>
      </c>
      <c r="CJ11" s="51">
        <v>1725.42171287472</v>
      </c>
      <c r="CK11" s="51">
        <v>1745.5856337970411</v>
      </c>
      <c r="CL11" s="51">
        <v>1765.7251505645272</v>
      </c>
      <c r="CM11" s="51">
        <v>1785.8402927132381</v>
      </c>
      <c r="CN11" s="51">
        <v>1805.9310897434862</v>
      </c>
      <c r="CO11" s="51">
        <v>1825.9975711198804</v>
      </c>
      <c r="CP11" s="51">
        <v>1846.0397662713688</v>
      </c>
      <c r="CQ11" s="51">
        <v>1866.0577045912819</v>
      </c>
      <c r="CR11" s="51">
        <v>1886.0514154373757</v>
      </c>
      <c r="CS11" s="51">
        <v>1906.0209281318753</v>
      </c>
      <c r="CT11" s="51">
        <v>1925.9662719615167</v>
      </c>
      <c r="CU11" s="51">
        <v>1945.8874761775915</v>
      </c>
      <c r="CV11" s="51">
        <v>1965.784569995988</v>
      </c>
      <c r="CW11" s="51">
        <v>1993.8371895392552</v>
      </c>
      <c r="CX11" s="51">
        <v>2021.9636234741856</v>
      </c>
      <c r="CY11" s="51">
        <v>2050.1640660273615</v>
      </c>
      <c r="CZ11" s="51">
        <v>2078.4387119364305</v>
      </c>
      <c r="DA11" s="51">
        <v>2106.7877564514502</v>
      </c>
      <c r="DB11" s="51">
        <v>2135.2113953362355</v>
      </c>
      <c r="DC11" s="51">
        <v>2163.7098248697125</v>
      </c>
      <c r="DD11" s="51">
        <v>2192.2832418472726</v>
      </c>
      <c r="DE11" s="51">
        <v>2220.931843582131</v>
      </c>
      <c r="DF11" s="51">
        <v>2249.6558279066903</v>
      </c>
      <c r="DG11" s="51">
        <v>2278.455393173906</v>
      </c>
      <c r="DH11" s="51">
        <v>2307.3307382586568</v>
      </c>
      <c r="DI11" s="51">
        <v>2326.8003138567683</v>
      </c>
      <c r="DJ11" s="51">
        <v>2346.2464039236429</v>
      </c>
      <c r="DK11" s="51">
        <v>2365.6690367891324</v>
      </c>
      <c r="DL11" s="51">
        <v>2385.0682407489139</v>
      </c>
      <c r="DM11" s="51">
        <v>2404.444044064533</v>
      </c>
      <c r="DN11" s="51">
        <v>2423.7964749634448</v>
      </c>
      <c r="DO11" s="51">
        <v>2443.1255616390531</v>
      </c>
      <c r="DP11" s="51">
        <v>2462.4313322507542</v>
      </c>
      <c r="DQ11" s="51">
        <v>2481.7138149239759</v>
      </c>
      <c r="DR11" s="51">
        <v>2500.9730377502196</v>
      </c>
      <c r="DS11" s="51">
        <v>2520.2090287871006</v>
      </c>
      <c r="DT11" s="51">
        <v>2539.4218160583891</v>
      </c>
      <c r="DU11" s="51"/>
    </row>
    <row r="12" spans="1:125" s="52" customFormat="1" ht="12.75" x14ac:dyDescent="0.2">
      <c r="A12" s="15" t="s">
        <v>25</v>
      </c>
      <c r="B12" s="57" t="s">
        <v>26</v>
      </c>
      <c r="C12" s="57"/>
      <c r="D12" s="46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</row>
    <row r="13" spans="1:125" s="52" customFormat="1" ht="27" customHeight="1" x14ac:dyDescent="0.2">
      <c r="A13" s="53"/>
      <c r="B13" s="53" t="s">
        <v>27</v>
      </c>
      <c r="C13" s="54" t="s">
        <v>38</v>
      </c>
      <c r="D13" s="46"/>
      <c r="E13" s="51">
        <v>217.5</v>
      </c>
      <c r="F13" s="51">
        <v>218</v>
      </c>
      <c r="G13" s="51">
        <v>225.5</v>
      </c>
      <c r="H13" s="51">
        <v>232</v>
      </c>
      <c r="I13" s="51">
        <v>232.5</v>
      </c>
      <c r="J13" s="51">
        <v>231.5</v>
      </c>
      <c r="K13" s="51">
        <v>264</v>
      </c>
      <c r="L13" s="51">
        <v>296</v>
      </c>
      <c r="M13" s="51">
        <v>294.5</v>
      </c>
      <c r="N13" s="51">
        <v>295</v>
      </c>
      <c r="O13" s="51">
        <v>293.5</v>
      </c>
      <c r="P13" s="51">
        <v>298</v>
      </c>
      <c r="Q13" s="51">
        <v>300</v>
      </c>
      <c r="R13" s="51">
        <v>158.5</v>
      </c>
      <c r="S13" s="51">
        <v>159</v>
      </c>
      <c r="T13" s="51">
        <v>163</v>
      </c>
      <c r="U13" s="51">
        <v>167.5</v>
      </c>
      <c r="V13" s="51">
        <v>305.5</v>
      </c>
      <c r="W13" s="51">
        <v>302.5</v>
      </c>
      <c r="X13" s="51">
        <v>296.5</v>
      </c>
      <c r="Y13" s="51">
        <v>293.5</v>
      </c>
      <c r="Z13" s="51">
        <v>293</v>
      </c>
      <c r="AA13" s="51">
        <v>292.5</v>
      </c>
      <c r="AB13" s="51">
        <v>288.5</v>
      </c>
      <c r="AC13" s="51">
        <v>261.5</v>
      </c>
      <c r="AD13" s="51">
        <v>249</v>
      </c>
      <c r="AE13" s="51">
        <v>250</v>
      </c>
      <c r="AF13" s="51">
        <v>254.5</v>
      </c>
      <c r="AG13" s="51">
        <v>264</v>
      </c>
      <c r="AH13" s="51">
        <v>264.5</v>
      </c>
      <c r="AI13" s="51">
        <v>268.5</v>
      </c>
      <c r="AJ13" s="51">
        <v>266</v>
      </c>
      <c r="AK13" s="51">
        <v>263</v>
      </c>
      <c r="AL13" s="51">
        <v>264.5</v>
      </c>
      <c r="AM13" s="51">
        <v>265</v>
      </c>
      <c r="AN13" s="51">
        <v>264.5</v>
      </c>
      <c r="AO13" s="51">
        <v>263.5</v>
      </c>
      <c r="AP13" s="51">
        <v>263.5</v>
      </c>
      <c r="AQ13" s="51">
        <v>265</v>
      </c>
      <c r="AR13" s="51">
        <v>267.5</v>
      </c>
      <c r="AS13" s="51">
        <v>269</v>
      </c>
      <c r="AT13" s="51">
        <v>269</v>
      </c>
      <c r="AU13" s="51">
        <v>256.5</v>
      </c>
      <c r="AV13" s="51">
        <v>244</v>
      </c>
      <c r="AW13" s="51">
        <v>245.5</v>
      </c>
      <c r="AX13" s="51">
        <v>235.5</v>
      </c>
      <c r="AY13" s="51">
        <v>231.5</v>
      </c>
      <c r="AZ13" s="51">
        <v>219</v>
      </c>
      <c r="BA13" s="51">
        <v>179</v>
      </c>
      <c r="BB13" s="51">
        <v>158</v>
      </c>
      <c r="BC13" s="51">
        <v>150</v>
      </c>
      <c r="BD13" s="51">
        <v>148</v>
      </c>
      <c r="BE13" s="51">
        <v>146</v>
      </c>
      <c r="BF13" s="51">
        <v>144</v>
      </c>
      <c r="BG13" s="51">
        <v>361</v>
      </c>
      <c r="BH13" s="51">
        <v>361</v>
      </c>
      <c r="BI13" s="51">
        <v>361</v>
      </c>
      <c r="BJ13" s="51">
        <v>361</v>
      </c>
      <c r="BK13" s="51">
        <v>361</v>
      </c>
      <c r="BL13" s="51">
        <v>361</v>
      </c>
      <c r="BM13" s="51">
        <v>361</v>
      </c>
      <c r="BN13" s="51">
        <v>361</v>
      </c>
      <c r="BO13" s="51">
        <v>361</v>
      </c>
      <c r="BP13" s="51">
        <v>361</v>
      </c>
      <c r="BQ13" s="51">
        <v>361</v>
      </c>
      <c r="BR13" s="51">
        <v>361</v>
      </c>
      <c r="BS13" s="51">
        <v>361</v>
      </c>
      <c r="BT13" s="51">
        <v>361</v>
      </c>
      <c r="BU13" s="51">
        <v>361</v>
      </c>
      <c r="BV13" s="51">
        <v>361</v>
      </c>
      <c r="BW13" s="51">
        <v>361</v>
      </c>
      <c r="BX13" s="51">
        <v>361</v>
      </c>
      <c r="BY13" s="51">
        <v>361</v>
      </c>
      <c r="BZ13" s="51">
        <v>361</v>
      </c>
      <c r="CA13" s="51">
        <v>361</v>
      </c>
      <c r="CB13" s="51">
        <v>361</v>
      </c>
      <c r="CC13" s="51">
        <v>361</v>
      </c>
      <c r="CD13" s="51">
        <v>361</v>
      </c>
      <c r="CE13" s="51">
        <v>361</v>
      </c>
      <c r="CF13" s="51">
        <v>361</v>
      </c>
      <c r="CG13" s="51">
        <v>361</v>
      </c>
      <c r="CH13" s="51">
        <v>361</v>
      </c>
      <c r="CI13" s="51">
        <v>361</v>
      </c>
      <c r="CJ13" s="51">
        <v>361</v>
      </c>
      <c r="CK13" s="51">
        <v>361</v>
      </c>
      <c r="CL13" s="51">
        <v>361</v>
      </c>
      <c r="CM13" s="51">
        <v>361</v>
      </c>
      <c r="CN13" s="51">
        <v>361</v>
      </c>
      <c r="CO13" s="51">
        <v>361</v>
      </c>
      <c r="CP13" s="51">
        <v>361</v>
      </c>
      <c r="CQ13" s="51">
        <v>361</v>
      </c>
      <c r="CR13" s="51">
        <v>361</v>
      </c>
      <c r="CS13" s="51">
        <v>361</v>
      </c>
      <c r="CT13" s="51">
        <v>361</v>
      </c>
      <c r="CU13" s="51">
        <v>361</v>
      </c>
      <c r="CV13" s="51">
        <v>361</v>
      </c>
      <c r="CW13" s="51">
        <v>361</v>
      </c>
      <c r="CX13" s="51">
        <v>361</v>
      </c>
      <c r="CY13" s="51">
        <v>361</v>
      </c>
      <c r="CZ13" s="51">
        <v>361</v>
      </c>
      <c r="DA13" s="51">
        <v>361</v>
      </c>
      <c r="DB13" s="51">
        <v>361</v>
      </c>
      <c r="DC13" s="51">
        <v>361</v>
      </c>
      <c r="DD13" s="51">
        <v>361</v>
      </c>
      <c r="DE13" s="51">
        <v>361</v>
      </c>
      <c r="DF13" s="51">
        <v>361</v>
      </c>
      <c r="DG13" s="51">
        <v>361</v>
      </c>
      <c r="DH13" s="51">
        <v>361</v>
      </c>
      <c r="DI13" s="51">
        <v>361</v>
      </c>
      <c r="DJ13" s="51">
        <v>361</v>
      </c>
      <c r="DK13" s="51">
        <v>361</v>
      </c>
      <c r="DL13" s="51">
        <v>361</v>
      </c>
      <c r="DM13" s="51">
        <v>361</v>
      </c>
      <c r="DN13" s="51">
        <v>361</v>
      </c>
      <c r="DO13" s="51">
        <v>361</v>
      </c>
      <c r="DP13" s="51">
        <v>361</v>
      </c>
      <c r="DQ13" s="51">
        <v>361</v>
      </c>
      <c r="DR13" s="51">
        <v>361</v>
      </c>
      <c r="DS13" s="51">
        <v>361</v>
      </c>
      <c r="DT13" s="51">
        <v>361</v>
      </c>
      <c r="DU13" s="51"/>
    </row>
    <row r="14" spans="1:125" s="52" customFormat="1" ht="12.75" x14ac:dyDescent="0.2">
      <c r="A14" s="15" t="s">
        <v>29</v>
      </c>
      <c r="B14" s="15" t="s">
        <v>30</v>
      </c>
      <c r="C14" s="50"/>
      <c r="D14" s="46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</row>
    <row r="15" spans="1:125" s="52" customFormat="1" ht="12.75" customHeight="1" x14ac:dyDescent="0.2">
      <c r="A15" s="53"/>
      <c r="B15" s="53" t="s">
        <v>31</v>
      </c>
      <c r="C15" s="54" t="s">
        <v>38</v>
      </c>
      <c r="D15" s="46"/>
      <c r="E15" s="51">
        <v>107</v>
      </c>
      <c r="F15" s="51">
        <v>107</v>
      </c>
      <c r="G15" s="51">
        <v>103</v>
      </c>
      <c r="H15" s="51">
        <v>99</v>
      </c>
      <c r="I15" s="51">
        <v>98.5</v>
      </c>
      <c r="J15" s="51">
        <v>98</v>
      </c>
      <c r="K15" s="51">
        <v>98</v>
      </c>
      <c r="L15" s="51">
        <v>98</v>
      </c>
      <c r="M15" s="51">
        <v>98</v>
      </c>
      <c r="N15" s="51">
        <v>98</v>
      </c>
      <c r="O15" s="51">
        <v>98</v>
      </c>
      <c r="P15" s="51">
        <v>98</v>
      </c>
      <c r="Q15" s="51">
        <v>97.5</v>
      </c>
      <c r="R15" s="51">
        <v>96</v>
      </c>
      <c r="S15" s="51">
        <v>95.5</v>
      </c>
      <c r="T15" s="51">
        <v>95.5</v>
      </c>
      <c r="U15" s="51">
        <v>95.5</v>
      </c>
      <c r="V15" s="51">
        <v>96</v>
      </c>
      <c r="W15" s="51">
        <v>96</v>
      </c>
      <c r="X15" s="51">
        <v>96</v>
      </c>
      <c r="Y15" s="51">
        <v>95.5</v>
      </c>
      <c r="Z15" s="51">
        <v>95</v>
      </c>
      <c r="AA15" s="51">
        <v>95</v>
      </c>
      <c r="AB15" s="51">
        <v>95</v>
      </c>
      <c r="AC15" s="51">
        <v>95</v>
      </c>
      <c r="AD15" s="51">
        <v>95</v>
      </c>
      <c r="AE15" s="51">
        <v>95</v>
      </c>
      <c r="AF15" s="51">
        <v>95</v>
      </c>
      <c r="AG15" s="51">
        <v>95</v>
      </c>
      <c r="AH15" s="51">
        <v>95</v>
      </c>
      <c r="AI15" s="51">
        <v>95</v>
      </c>
      <c r="AJ15" s="51">
        <v>95</v>
      </c>
      <c r="AK15" s="51">
        <v>95</v>
      </c>
      <c r="AL15" s="51">
        <v>95</v>
      </c>
      <c r="AM15" s="51">
        <v>95</v>
      </c>
      <c r="AN15" s="51">
        <v>95</v>
      </c>
      <c r="AO15" s="51">
        <v>95</v>
      </c>
      <c r="AP15" s="51">
        <v>95</v>
      </c>
      <c r="AQ15" s="51">
        <v>95</v>
      </c>
      <c r="AR15" s="51">
        <v>95</v>
      </c>
      <c r="AS15" s="51">
        <v>94.5</v>
      </c>
      <c r="AT15" s="51">
        <v>94</v>
      </c>
      <c r="AU15" s="51">
        <v>94.5</v>
      </c>
      <c r="AV15" s="51">
        <v>95</v>
      </c>
      <c r="AW15" s="51">
        <v>95</v>
      </c>
      <c r="AX15" s="51">
        <v>95</v>
      </c>
      <c r="AY15" s="51">
        <v>95.5</v>
      </c>
      <c r="AZ15" s="51">
        <v>95.5</v>
      </c>
      <c r="BA15" s="51">
        <v>0</v>
      </c>
      <c r="BB15" s="51">
        <v>0</v>
      </c>
      <c r="BC15" s="51">
        <v>0</v>
      </c>
      <c r="BD15" s="51">
        <v>0</v>
      </c>
      <c r="BE15" s="51">
        <v>0</v>
      </c>
      <c r="BF15" s="51">
        <v>0</v>
      </c>
      <c r="BG15" s="51">
        <v>0</v>
      </c>
      <c r="BH15" s="51">
        <v>0</v>
      </c>
      <c r="BI15" s="51">
        <v>0</v>
      </c>
      <c r="BJ15" s="51">
        <v>0</v>
      </c>
      <c r="BK15" s="51">
        <v>0</v>
      </c>
      <c r="BL15" s="51">
        <v>0</v>
      </c>
      <c r="BM15" s="51">
        <v>0</v>
      </c>
      <c r="BN15" s="51">
        <v>0</v>
      </c>
      <c r="BO15" s="51">
        <v>0</v>
      </c>
      <c r="BP15" s="51">
        <v>0</v>
      </c>
      <c r="BQ15" s="51">
        <v>0</v>
      </c>
      <c r="BR15" s="51">
        <v>0</v>
      </c>
      <c r="BS15" s="51">
        <v>0</v>
      </c>
      <c r="BT15" s="51">
        <v>0</v>
      </c>
      <c r="BU15" s="51">
        <v>0</v>
      </c>
      <c r="BV15" s="51">
        <v>0</v>
      </c>
      <c r="BW15" s="51">
        <v>0</v>
      </c>
      <c r="BX15" s="51">
        <v>0</v>
      </c>
      <c r="BY15" s="51">
        <v>0</v>
      </c>
      <c r="BZ15" s="51">
        <v>0</v>
      </c>
      <c r="CA15" s="51">
        <v>0</v>
      </c>
      <c r="CB15" s="51">
        <v>0</v>
      </c>
      <c r="CC15" s="51">
        <v>0</v>
      </c>
      <c r="CD15" s="51">
        <v>0</v>
      </c>
      <c r="CE15" s="51">
        <v>0</v>
      </c>
      <c r="CF15" s="51">
        <v>0</v>
      </c>
      <c r="CG15" s="51">
        <v>0</v>
      </c>
      <c r="CH15" s="51">
        <v>0</v>
      </c>
      <c r="CI15" s="51">
        <v>0</v>
      </c>
      <c r="CJ15" s="51">
        <v>0</v>
      </c>
      <c r="CK15" s="51">
        <v>0</v>
      </c>
      <c r="CL15" s="51">
        <v>0</v>
      </c>
      <c r="CM15" s="51">
        <v>0</v>
      </c>
      <c r="CN15" s="51">
        <v>0</v>
      </c>
      <c r="CO15" s="51">
        <v>0</v>
      </c>
      <c r="CP15" s="51">
        <v>0</v>
      </c>
      <c r="CQ15" s="51">
        <v>0</v>
      </c>
      <c r="CR15" s="51">
        <v>0</v>
      </c>
      <c r="CS15" s="51">
        <v>0</v>
      </c>
      <c r="CT15" s="51">
        <v>0</v>
      </c>
      <c r="CU15" s="51">
        <v>0</v>
      </c>
      <c r="CV15" s="51">
        <v>0</v>
      </c>
      <c r="CW15" s="51">
        <v>0</v>
      </c>
      <c r="CX15" s="51">
        <v>0</v>
      </c>
      <c r="CY15" s="51">
        <v>0</v>
      </c>
      <c r="CZ15" s="51">
        <v>0</v>
      </c>
      <c r="DA15" s="51">
        <v>0</v>
      </c>
      <c r="DB15" s="51">
        <v>0</v>
      </c>
      <c r="DC15" s="51">
        <v>0</v>
      </c>
      <c r="DD15" s="51">
        <v>0</v>
      </c>
      <c r="DE15" s="51">
        <v>0</v>
      </c>
      <c r="DF15" s="51">
        <v>0</v>
      </c>
      <c r="DG15" s="51">
        <v>0</v>
      </c>
      <c r="DH15" s="51">
        <v>0</v>
      </c>
      <c r="DI15" s="51">
        <v>0</v>
      </c>
      <c r="DJ15" s="51">
        <v>0</v>
      </c>
      <c r="DK15" s="51">
        <v>0</v>
      </c>
      <c r="DL15" s="51">
        <v>0</v>
      </c>
      <c r="DM15" s="51">
        <v>0</v>
      </c>
      <c r="DN15" s="51">
        <v>0</v>
      </c>
      <c r="DO15" s="51">
        <v>0</v>
      </c>
      <c r="DP15" s="51">
        <v>0</v>
      </c>
      <c r="DQ15" s="51">
        <v>0</v>
      </c>
      <c r="DR15" s="51">
        <v>0</v>
      </c>
      <c r="DS15" s="51">
        <v>0</v>
      </c>
      <c r="DT15" s="51">
        <v>0</v>
      </c>
      <c r="DU15" s="51"/>
    </row>
    <row r="16" spans="1:125" s="52" customFormat="1" ht="12.75" x14ac:dyDescent="0.2">
      <c r="A16" s="15" t="s">
        <v>32</v>
      </c>
      <c r="B16" s="57" t="s">
        <v>33</v>
      </c>
      <c r="C16" s="57"/>
      <c r="D16" s="46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</row>
    <row r="17" spans="1:125" s="52" customFormat="1" ht="25.5" customHeight="1" x14ac:dyDescent="0.2">
      <c r="A17" s="53"/>
      <c r="B17" s="53" t="s">
        <v>34</v>
      </c>
      <c r="C17" s="54" t="s">
        <v>38</v>
      </c>
      <c r="D17" s="46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</row>
  </sheetData>
  <hyperlinks>
    <hyperlink ref="B4" location="Contents!A1" display="Contents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N16" sqref="E4:N16"/>
    </sheetView>
  </sheetViews>
  <sheetFormatPr defaultRowHeight="15" x14ac:dyDescent="0.25"/>
  <cols>
    <col min="1" max="1" width="6" customWidth="1"/>
    <col min="2" max="2" width="31.140625" customWidth="1"/>
    <col min="3" max="3" width="12.85546875" customWidth="1"/>
    <col min="4" max="4" width="2.28515625" customWidth="1"/>
    <col min="5" max="14" width="12.85546875" customWidth="1"/>
  </cols>
  <sheetData>
    <row r="1" spans="1:14" ht="14.25" customHeight="1" x14ac:dyDescent="0.25">
      <c r="A1" s="68"/>
      <c r="B1" s="68" t="s">
        <v>44</v>
      </c>
      <c r="C1" s="68"/>
      <c r="D1" s="68"/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</row>
    <row r="2" spans="1:14" ht="14.25" customHeight="1" x14ac:dyDescent="0.25">
      <c r="E2">
        <v>1</v>
      </c>
      <c r="F2">
        <f>+E2+1</f>
        <v>2</v>
      </c>
      <c r="G2">
        <f t="shared" ref="G2:N2" si="0">+F2+1</f>
        <v>3</v>
      </c>
      <c r="H2">
        <f t="shared" si="0"/>
        <v>4</v>
      </c>
      <c r="I2">
        <f t="shared" si="0"/>
        <v>5</v>
      </c>
      <c r="J2">
        <f t="shared" si="0"/>
        <v>6</v>
      </c>
      <c r="K2">
        <f t="shared" si="0"/>
        <v>7</v>
      </c>
      <c r="L2">
        <f t="shared" si="0"/>
        <v>8</v>
      </c>
      <c r="M2">
        <f t="shared" si="0"/>
        <v>9</v>
      </c>
      <c r="N2">
        <f t="shared" si="0"/>
        <v>10</v>
      </c>
    </row>
    <row r="3" spans="1:14" ht="14.2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14.25" customHeight="1" x14ac:dyDescent="0.25">
      <c r="B4" s="69" t="s">
        <v>43</v>
      </c>
      <c r="E4" s="48">
        <f>+SUM(E6:E16)</f>
        <v>153897.87671232873</v>
      </c>
      <c r="F4" s="48">
        <f t="shared" ref="F4:N4" si="1">+SUM(F6:F16)</f>
        <v>157154.39041095891</v>
      </c>
      <c r="G4" s="48">
        <f t="shared" si="1"/>
        <v>160519.97745901643</v>
      </c>
      <c r="H4" s="48">
        <f t="shared" si="1"/>
        <v>164742.40890410956</v>
      </c>
      <c r="I4" s="48">
        <f>+SUM(I6:I16)</f>
        <v>171940.64164943071</v>
      </c>
      <c r="J4" s="48">
        <f t="shared" si="1"/>
        <v>174497.57897341842</v>
      </c>
      <c r="K4" s="48">
        <f t="shared" si="1"/>
        <v>176870.46206149805</v>
      </c>
      <c r="L4" s="48">
        <f t="shared" si="1"/>
        <v>179281.62716354078</v>
      </c>
      <c r="M4" s="48">
        <f t="shared" si="1"/>
        <v>181719.0532047076</v>
      </c>
      <c r="N4" s="48">
        <f t="shared" si="1"/>
        <v>184196.10705389676</v>
      </c>
    </row>
    <row r="5" spans="1:14" ht="14.25" customHeight="1" x14ac:dyDescent="0.25">
      <c r="A5" s="15" t="s">
        <v>14</v>
      </c>
      <c r="B5" s="15" t="s">
        <v>15</v>
      </c>
      <c r="C5" s="50"/>
      <c r="D5" s="67"/>
      <c r="E5" s="45"/>
    </row>
    <row r="6" spans="1:14" ht="14.25" customHeight="1" x14ac:dyDescent="0.25">
      <c r="A6" s="53"/>
      <c r="B6" s="53" t="s">
        <v>16</v>
      </c>
      <c r="C6" s="54" t="s">
        <v>38</v>
      </c>
      <c r="D6" s="67">
        <v>1</v>
      </c>
      <c r="E6" s="48">
        <f>+SUMPRODUCT('Units Monthly'!E7:P7,'Units Monthly'!E$3:P$3)/SUM('Units Monthly'!E$3:P$3)</f>
        <v>141358.15205479451</v>
      </c>
      <c r="F6" s="48">
        <f>(+SUMPRODUCT(INDEX('Units Monthly'!$E$7:$DX$17,$D6,F$2*12-12):INDEX('Units Monthly'!$E$7:$DX$17,$D6,F$2*12-1),INDEX('Units Monthly'!$E$1:$DX$4,3,F$2*12-11):INDEX('Units Monthly'!$E$1:$DX$4,3,F$2*12))+SUMPRODUCT(INDEX('Units Monthly'!$E$7:$DX$17,$D6,F$2*12-11):INDEX('Units Monthly'!$E$7:$DX$17,$D6,F$2*12),INDEX('Units Monthly'!$E$1:$DX$4,3,F$2*12-11):INDEX('Units Monthly'!$E$1:$DX$4,3,F$2*12)))/(SUM(INDEX('Units Monthly'!$E$1:$DX$4,3,F$2*12-11):INDEX('Units Monthly'!$E$1:$DX$4,3,F$2*12))*2)</f>
        <v>144579.12602739726</v>
      </c>
      <c r="G6" s="48">
        <f>(+SUMPRODUCT(INDEX('Units Monthly'!$E$7:$DX$17,$D6,G$2*12-12):INDEX('Units Monthly'!$E$7:$DX$17,$D6,G$2*12-1),INDEX('Units Monthly'!$E$1:$DX$4,3,G$2*12-11):INDEX('Units Monthly'!$E$1:$DX$4,3,G$2*12))+SUMPRODUCT(INDEX('Units Monthly'!$E$7:$DX$17,$D6,G$2*12-11):INDEX('Units Monthly'!$E$7:$DX$17,$D6,G$2*12),INDEX('Units Monthly'!$E$1:$DX$4,3,G$2*12-11):INDEX('Units Monthly'!$E$1:$DX$4,3,G$2*12)))/(SUM(INDEX('Units Monthly'!$E$1:$DX$4,3,G$2*12-11):INDEX('Units Monthly'!$E$1:$DX$4,3,G$2*12))*2)</f>
        <v>147949.94125683061</v>
      </c>
      <c r="H6" s="48">
        <f>(+SUMPRODUCT(INDEX('Units Monthly'!$E$7:$DX$17,$D6,H$2*12-12):INDEX('Units Monthly'!$E$7:$DX$17,$D6,H$2*12-1),INDEX('Units Monthly'!$E$1:$DX$4,3,H$2*12-11):INDEX('Units Monthly'!$E$1:$DX$4,3,H$2*12))+SUMPRODUCT(INDEX('Units Monthly'!$E$7:$DX$17,$D6,H$2*12-11):INDEX('Units Monthly'!$E$7:$DX$17,$D6,H$2*12),INDEX('Units Monthly'!$E$1:$DX$4,3,H$2*12-11):INDEX('Units Monthly'!$E$1:$DX$4,3,H$2*12)))/(SUM(INDEX('Units Monthly'!$E$1:$DX$4,3,H$2*12-11):INDEX('Units Monthly'!$E$1:$DX$4,3,H$2*12))*2)</f>
        <v>152086.69794520547</v>
      </c>
      <c r="I6" s="48">
        <f>(+SUMPRODUCT(INDEX('Units Monthly'!$E$7:$DX$17,$D6,I$2*12-12):INDEX('Units Monthly'!$E$7:$DX$17,$D6,I$2*12-1),INDEX('Units Monthly'!$E$1:$DX$4,3,I$2*12-11):INDEX('Units Monthly'!$E$1:$DX$4,3,I$2*12))+SUMPRODUCT(INDEX('Units Monthly'!$E$7:$DX$17,$D6,I$2*12-11):INDEX('Units Monthly'!$E$7:$DX$17,$D6,I$2*12),INDEX('Units Monthly'!$E$1:$DX$4,3,I$2*12-11):INDEX('Units Monthly'!$E$1:$DX$4,3,I$2*12)))/(SUM(INDEX('Units Monthly'!$E$1:$DX$4,3,I$2*12-11):INDEX('Units Monthly'!$E$1:$DX$4,3,I$2*12))*2)</f>
        <v>158802.67258921501</v>
      </c>
      <c r="J6" s="48">
        <f>(+SUMPRODUCT(INDEX('Units Monthly'!$E$7:$DX$17,$D6,J$2*12-12):INDEX('Units Monthly'!$E$7:$DX$17,$D6,J$2*12-1),INDEX('Units Monthly'!$E$1:$DX$4,3,J$2*12-11):INDEX('Units Monthly'!$E$1:$DX$4,3,J$2*12))+SUMPRODUCT(INDEX('Units Monthly'!$E$7:$DX$17,$D6,J$2*12-11):INDEX('Units Monthly'!$E$7:$DX$17,$D6,J$2*12),INDEX('Units Monthly'!$E$1:$DX$4,3,J$2*12-11):INDEX('Units Monthly'!$E$1:$DX$4,3,J$2*12)))/(SUM(INDEX('Units Monthly'!$E$1:$DX$4,3,J$2*12-11):INDEX('Units Monthly'!$E$1:$DX$4,3,J$2*12))*2)</f>
        <v>161121.0699918764</v>
      </c>
      <c r="K6" s="48">
        <f>(+SUMPRODUCT(INDEX('Units Monthly'!$E$7:$DX$17,$D6,K$2*12-12):INDEX('Units Monthly'!$E$7:$DX$17,$D6,K$2*12-1),INDEX('Units Monthly'!$E$1:$DX$4,3,K$2*12-11):INDEX('Units Monthly'!$E$1:$DX$4,3,K$2*12))+SUMPRODUCT(INDEX('Units Monthly'!$E$7:$DX$17,$D6,K$2*12-11):INDEX('Units Monthly'!$E$7:$DX$17,$D6,K$2*12),INDEX('Units Monthly'!$E$1:$DX$4,3,K$2*12-11):INDEX('Units Monthly'!$E$1:$DX$4,3,K$2*12)))/(SUM(INDEX('Units Monthly'!$E$1:$DX$4,3,K$2*12-11):INDEX('Units Monthly'!$E$1:$DX$4,3,K$2*12))*2)</f>
        <v>163497.25254887252</v>
      </c>
      <c r="L6" s="48">
        <f>(+SUMPRODUCT(INDEX('Units Monthly'!$E$7:$DX$17,$D6,L$2*12-12):INDEX('Units Monthly'!$E$7:$DX$17,$D6,L$2*12-1),INDEX('Units Monthly'!$E$1:$DX$4,3,L$2*12-11):INDEX('Units Monthly'!$E$1:$DX$4,3,L$2*12))+SUMPRODUCT(INDEX('Units Monthly'!$E$7:$DX$17,$D6,L$2*12-11):INDEX('Units Monthly'!$E$7:$DX$17,$D6,L$2*12),INDEX('Units Monthly'!$E$1:$DX$4,3,L$2*12-11):INDEX('Units Monthly'!$E$1:$DX$4,3,L$2*12)))/(SUM(INDEX('Units Monthly'!$E$1:$DX$4,3,L$2*12-11):INDEX('Units Monthly'!$E$1:$DX$4,3,L$2*12))*2)</f>
        <v>165885.04327578173</v>
      </c>
      <c r="M6" s="48">
        <f>(+SUMPRODUCT(INDEX('Units Monthly'!$E$7:$DX$17,$D6,M$2*12-12):INDEX('Units Monthly'!$E$7:$DX$17,$D6,M$2*12-1),INDEX('Units Monthly'!$E$1:$DX$4,3,M$2*12-11):INDEX('Units Monthly'!$E$1:$DX$4,3,M$2*12))+SUMPRODUCT(INDEX('Units Monthly'!$E$7:$DX$17,$D6,M$2*12-11):INDEX('Units Monthly'!$E$7:$DX$17,$D6,M$2*12),INDEX('Units Monthly'!$E$1:$DX$4,3,M$2*12-11):INDEX('Units Monthly'!$E$1:$DX$4,3,M$2*12)))/(SUM(INDEX('Units Monthly'!$E$1:$DX$4,3,M$2*12-11):INDEX('Units Monthly'!$E$1:$DX$4,3,M$2*12))*2)</f>
        <v>168287.32501678291</v>
      </c>
      <c r="N6" s="48">
        <f>(+SUMPRODUCT(INDEX('Units Monthly'!$E$7:$DX$17,$D6,N$2*12-12):INDEX('Units Monthly'!$E$7:$DX$17,$D6,N$2*12-1),INDEX('Units Monthly'!$E$1:$DX$4,3,N$2*12-11):INDEX('Units Monthly'!$E$1:$DX$4,3,N$2*12))+SUMPRODUCT(INDEX('Units Monthly'!$E$7:$DX$17,$D6,N$2*12-11):INDEX('Units Monthly'!$E$7:$DX$17,$D6,N$2*12),INDEX('Units Monthly'!$E$1:$DX$4,3,N$2*12-11):INDEX('Units Monthly'!$E$1:$DX$4,3,N$2*12)))/(SUM(INDEX('Units Monthly'!$E$1:$DX$4,3,N$2*12-11):INDEX('Units Monthly'!$E$1:$DX$4,3,N$2*12))*2)</f>
        <v>170720.88412913142</v>
      </c>
    </row>
    <row r="7" spans="1:14" ht="14.25" customHeight="1" x14ac:dyDescent="0.25">
      <c r="A7" s="15" t="s">
        <v>18</v>
      </c>
      <c r="B7" s="15" t="s">
        <v>19</v>
      </c>
      <c r="C7" s="55"/>
      <c r="D7" s="67">
        <f>+D6+1</f>
        <v>2</v>
      </c>
      <c r="E7" s="45"/>
    </row>
    <row r="8" spans="1:14" ht="14.25" customHeight="1" x14ac:dyDescent="0.25">
      <c r="A8" s="53"/>
      <c r="B8" s="53" t="s">
        <v>20</v>
      </c>
      <c r="C8" s="54" t="s">
        <v>38</v>
      </c>
      <c r="D8" s="67">
        <f t="shared" ref="D8:D16" si="2">+D7+1</f>
        <v>3</v>
      </c>
      <c r="E8" s="48">
        <f>+SUMPRODUCT('Units Monthly'!E9:P9,'Units Monthly'!E$3:P$3)/SUM('Units Monthly'!E$3:P$3)</f>
        <v>12070.416438356164</v>
      </c>
      <c r="F8" s="48">
        <f>(+SUMPRODUCT(INDEX('Units Monthly'!$E$7:$DX$17,$D8,F$2*12-12):INDEX('Units Monthly'!$E$7:$DX$17,$D8,F$2*12-1),INDEX('Units Monthly'!$E$1:$DX$4,3,F$2*12-11):INDEX('Units Monthly'!$E$1:$DX$4,3,F$2*12))+SUMPRODUCT(INDEX('Units Monthly'!$E$7:$DX$17,$D8,F$2*12-11):INDEX('Units Monthly'!$E$7:$DX$17,$D8,F$2*12),INDEX('Units Monthly'!$E$1:$DX$4,3,F$2*12-11):INDEX('Units Monthly'!$E$1:$DX$4,3,F$2*12)))/(SUM(INDEX('Units Monthly'!$E$1:$DX$4,3,F$2*12-11):INDEX('Units Monthly'!$E$1:$DX$4,3,F$2*12))*2)</f>
        <v>12072.111643835617</v>
      </c>
      <c r="G8" s="48">
        <f>(+SUMPRODUCT(INDEX('Units Monthly'!$E$7:$DX$17,$D8,G$2*12-12):INDEX('Units Monthly'!$E$7:$DX$17,$D8,G$2*12-1),INDEX('Units Monthly'!$E$1:$DX$4,3,G$2*12-11):INDEX('Units Monthly'!$E$1:$DX$4,3,G$2*12))+SUMPRODUCT(INDEX('Units Monthly'!$E$7:$DX$17,$D8,G$2*12-11):INDEX('Units Monthly'!$E$7:$DX$17,$D8,G$2*12),INDEX('Units Monthly'!$E$1:$DX$4,3,G$2*12-11):INDEX('Units Monthly'!$E$1:$DX$4,3,G$2*12)))/(SUM(INDEX('Units Monthly'!$E$1:$DX$4,3,G$2*12-11):INDEX('Units Monthly'!$E$1:$DX$4,3,G$2*12))*2)</f>
        <v>11901.646857923497</v>
      </c>
      <c r="H8" s="48">
        <f>(+SUMPRODUCT(INDEX('Units Monthly'!$E$7:$DX$17,$D8,H$2*12-12):INDEX('Units Monthly'!$E$7:$DX$17,$D8,H$2*12-1),INDEX('Units Monthly'!$E$1:$DX$4,3,H$2*12-11):INDEX('Units Monthly'!$E$1:$DX$4,3,H$2*12))+SUMPRODUCT(INDEX('Units Monthly'!$E$7:$DX$17,$D8,H$2*12-11):INDEX('Units Monthly'!$E$7:$DX$17,$D8,H$2*12),INDEX('Units Monthly'!$E$1:$DX$4,3,H$2*12-11):INDEX('Units Monthly'!$E$1:$DX$4,3,H$2*12)))/(SUM(INDEX('Units Monthly'!$E$1:$DX$4,3,H$2*12-11):INDEX('Units Monthly'!$E$1:$DX$4,3,H$2*12))*2)</f>
        <v>11661.07191780822</v>
      </c>
      <c r="I8" s="48">
        <f>(+SUMPRODUCT(INDEX('Units Monthly'!$E$7:$DX$17,$D8,I$2*12-12):INDEX('Units Monthly'!$E$7:$DX$17,$D8,I$2*12-1),INDEX('Units Monthly'!$E$1:$DX$4,3,I$2*12-11):INDEX('Units Monthly'!$E$1:$DX$4,3,I$2*12))+SUMPRODUCT(INDEX('Units Monthly'!$E$7:$DX$17,$D8,I$2*12-11):INDEX('Units Monthly'!$E$7:$DX$17,$D8,I$2*12),INDEX('Units Monthly'!$E$1:$DX$4,3,I$2*12-11):INDEX('Units Monthly'!$E$1:$DX$4,3,I$2*12)))/(SUM(INDEX('Units Monthly'!$E$1:$DX$4,3,I$2*12-11):INDEX('Units Monthly'!$E$1:$DX$4,3,I$2*12))*2)</f>
        <v>11757.833936928055</v>
      </c>
      <c r="J8" s="48">
        <f>(+SUMPRODUCT(INDEX('Units Monthly'!$E$7:$DX$17,$D8,J$2*12-12):INDEX('Units Monthly'!$E$7:$DX$17,$D8,J$2*12-1),INDEX('Units Monthly'!$E$1:$DX$4,3,J$2*12-11):INDEX('Units Monthly'!$E$1:$DX$4,3,J$2*12))+SUMPRODUCT(INDEX('Units Monthly'!$E$7:$DX$17,$D8,J$2*12-11):INDEX('Units Monthly'!$E$7:$DX$17,$D8,J$2*12),INDEX('Units Monthly'!$E$1:$DX$4,3,J$2*12-11):INDEX('Units Monthly'!$E$1:$DX$4,3,J$2*12)))/(SUM(INDEX('Units Monthly'!$E$1:$DX$4,3,J$2*12-11):INDEX('Units Monthly'!$E$1:$DX$4,3,J$2*12))*2)</f>
        <v>11661.88333804602</v>
      </c>
      <c r="K8" s="48">
        <f>(+SUMPRODUCT(INDEX('Units Monthly'!$E$7:$DX$17,$D8,K$2*12-12):INDEX('Units Monthly'!$E$7:$DX$17,$D8,K$2*12-1),INDEX('Units Monthly'!$E$1:$DX$4,3,K$2*12-11):INDEX('Units Monthly'!$E$1:$DX$4,3,K$2*12))+SUMPRODUCT(INDEX('Units Monthly'!$E$7:$DX$17,$D8,K$2*12-11):INDEX('Units Monthly'!$E$7:$DX$17,$D8,K$2*12),INDEX('Units Monthly'!$E$1:$DX$4,3,K$2*12-11):INDEX('Units Monthly'!$E$1:$DX$4,3,K$2*12)))/(SUM(INDEX('Units Monthly'!$E$1:$DX$4,3,K$2*12-11):INDEX('Units Monthly'!$E$1:$DX$4,3,K$2*12))*2)</f>
        <v>11449.405328661956</v>
      </c>
      <c r="L8" s="48">
        <f>(+SUMPRODUCT(INDEX('Units Monthly'!$E$7:$DX$17,$D8,L$2*12-12):INDEX('Units Monthly'!$E$7:$DX$17,$D8,L$2*12-1),INDEX('Units Monthly'!$E$1:$DX$4,3,L$2*12-11):INDEX('Units Monthly'!$E$1:$DX$4,3,L$2*12))+SUMPRODUCT(INDEX('Units Monthly'!$E$7:$DX$17,$D8,L$2*12-11):INDEX('Units Monthly'!$E$7:$DX$17,$D8,L$2*12),INDEX('Units Monthly'!$E$1:$DX$4,3,L$2*12-11):INDEX('Units Monthly'!$E$1:$DX$4,3,L$2*12)))/(SUM(INDEX('Units Monthly'!$E$1:$DX$4,3,L$2*12-11):INDEX('Units Monthly'!$E$1:$DX$4,3,L$2*12))*2)</f>
        <v>11190.158793663066</v>
      </c>
      <c r="M8" s="48">
        <f>(+SUMPRODUCT(INDEX('Units Monthly'!$E$7:$DX$17,$D8,M$2*12-12):INDEX('Units Monthly'!$E$7:$DX$17,$D8,M$2*12-1),INDEX('Units Monthly'!$E$1:$DX$4,3,M$2*12-11):INDEX('Units Monthly'!$E$1:$DX$4,3,M$2*12))+SUMPRODUCT(INDEX('Units Monthly'!$E$7:$DX$17,$D8,M$2*12-11):INDEX('Units Monthly'!$E$7:$DX$17,$D8,M$2*12),INDEX('Units Monthly'!$E$1:$DX$4,3,M$2*12-11):INDEX('Units Monthly'!$E$1:$DX$4,3,M$2*12)))/(SUM(INDEX('Units Monthly'!$E$1:$DX$4,3,M$2*12-11):INDEX('Units Monthly'!$E$1:$DX$4,3,M$2*12))*2)</f>
        <v>10935.722602182346</v>
      </c>
      <c r="N8" s="48">
        <f>(+SUMPRODUCT(INDEX('Units Monthly'!$E$7:$DX$17,$D8,N$2*12-12):INDEX('Units Monthly'!$E$7:$DX$17,$D8,N$2*12-1),INDEX('Units Monthly'!$E$1:$DX$4,3,N$2*12-11):INDEX('Units Monthly'!$E$1:$DX$4,3,N$2*12))+SUMPRODUCT(INDEX('Units Monthly'!$E$7:$DX$17,$D8,N$2*12-11):INDEX('Units Monthly'!$E$7:$DX$17,$D8,N$2*12),INDEX('Units Monthly'!$E$1:$DX$4,3,N$2*12-11):INDEX('Units Monthly'!$E$1:$DX$4,3,N$2*12)))/(SUM(INDEX('Units Monthly'!$E$1:$DX$4,3,N$2*12-11):INDEX('Units Monthly'!$E$1:$DX$4,3,N$2*12))*2)</f>
        <v>10691.019493203194</v>
      </c>
    </row>
    <row r="9" spans="1:14" ht="14.25" customHeight="1" x14ac:dyDescent="0.25">
      <c r="A9" s="15" t="s">
        <v>22</v>
      </c>
      <c r="B9" s="15" t="s">
        <v>23</v>
      </c>
      <c r="C9" s="55"/>
      <c r="D9" s="67">
        <f t="shared" si="2"/>
        <v>4</v>
      </c>
      <c r="E9" s="45"/>
    </row>
    <row r="10" spans="1:14" ht="14.25" customHeight="1" x14ac:dyDescent="0.25">
      <c r="A10" s="53"/>
      <c r="B10" s="53" t="s">
        <v>24</v>
      </c>
      <c r="C10" s="54" t="s">
        <v>38</v>
      </c>
      <c r="D10" s="67">
        <f t="shared" si="2"/>
        <v>5</v>
      </c>
      <c r="E10" s="48">
        <f>+SUMPRODUCT('Units Monthly'!E11:P11,'Units Monthly'!E$3:P$3)/SUM('Units Monthly'!E$3:P$3)</f>
        <v>111.43698630136986</v>
      </c>
      <c r="F10" s="48">
        <f>(+SUMPRODUCT(INDEX('Units Monthly'!$E$7:$DX$17,$D10,F$2*12-12):INDEX('Units Monthly'!$E$7:$DX$17,$D10,F$2*12-1),INDEX('Units Monthly'!$E$1:$DX$4,3,F$2*12-11):INDEX('Units Monthly'!$E$1:$DX$4,3,F$2*12))+SUMPRODUCT(INDEX('Units Monthly'!$E$7:$DX$17,$D10,F$2*12-11):INDEX('Units Monthly'!$E$7:$DX$17,$D10,F$2*12),INDEX('Units Monthly'!$E$1:$DX$4,3,F$2*12-11):INDEX('Units Monthly'!$E$1:$DX$4,3,F$2*12)))/(SUM(INDEX('Units Monthly'!$E$1:$DX$4,3,F$2*12-11):INDEX('Units Monthly'!$E$1:$DX$4,3,F$2*12))*2)</f>
        <v>155.36780821917807</v>
      </c>
      <c r="G10" s="48">
        <f>(+SUMPRODUCT(INDEX('Units Monthly'!$E$7:$DX$17,$D10,G$2*12-12):INDEX('Units Monthly'!$E$7:$DX$17,$D10,G$2*12-1),INDEX('Units Monthly'!$E$1:$DX$4,3,G$2*12-11):INDEX('Units Monthly'!$E$1:$DX$4,3,G$2*12))+SUMPRODUCT(INDEX('Units Monthly'!$E$7:$DX$17,$D10,G$2*12-11):INDEX('Units Monthly'!$E$7:$DX$17,$D10,G$2*12),INDEX('Units Monthly'!$E$1:$DX$4,3,G$2*12-11):INDEX('Units Monthly'!$E$1:$DX$4,3,G$2*12)))/(SUM(INDEX('Units Monthly'!$E$1:$DX$4,3,G$2*12-11):INDEX('Units Monthly'!$E$1:$DX$4,3,G$2*12))*2)</f>
        <v>311.13456284153006</v>
      </c>
      <c r="H10" s="48">
        <f>(+SUMPRODUCT(INDEX('Units Monthly'!$E$7:$DX$17,$D10,H$2*12-12):INDEX('Units Monthly'!$E$7:$DX$17,$D10,H$2*12-1),INDEX('Units Monthly'!$E$1:$DX$4,3,H$2*12-11):INDEX('Units Monthly'!$E$1:$DX$4,3,H$2*12))+SUMPRODUCT(INDEX('Units Monthly'!$E$7:$DX$17,$D10,H$2*12-11):INDEX('Units Monthly'!$E$7:$DX$17,$D10,H$2*12),INDEX('Units Monthly'!$E$1:$DX$4,3,H$2*12-11):INDEX('Units Monthly'!$E$1:$DX$4,3,H$2*12)))/(SUM(INDEX('Units Monthly'!$E$1:$DX$4,3,H$2*12-11):INDEX('Units Monthly'!$E$1:$DX$4,3,H$2*12))*2)</f>
        <v>645.30342465753426</v>
      </c>
      <c r="I10" s="48">
        <f>(+SUMPRODUCT(INDEX('Units Monthly'!$E$7:$DX$17,$D10,I$2*12-12):INDEX('Units Monthly'!$E$7:$DX$17,$D10,I$2*12-1),INDEX('Units Monthly'!$E$1:$DX$4,3,I$2*12-11):INDEX('Units Monthly'!$E$1:$DX$4,3,I$2*12))+SUMPRODUCT(INDEX('Units Monthly'!$E$7:$DX$17,$D10,I$2*12-11):INDEX('Units Monthly'!$E$7:$DX$17,$D10,I$2*12),INDEX('Units Monthly'!$E$1:$DX$4,3,I$2*12-11):INDEX('Units Monthly'!$E$1:$DX$4,3,I$2*12)))/(SUM(INDEX('Units Monthly'!$E$1:$DX$4,3,I$2*12-11):INDEX('Units Monthly'!$E$1:$DX$4,3,I$2*12))*2)</f>
        <v>1129.4118356164381</v>
      </c>
      <c r="J10" s="48">
        <f>(+SUMPRODUCT(INDEX('Units Monthly'!$E$7:$DX$17,$D10,J$2*12-12):INDEX('Units Monthly'!$E$7:$DX$17,$D10,J$2*12-1),INDEX('Units Monthly'!$E$1:$DX$4,3,J$2*12-11):INDEX('Units Monthly'!$E$1:$DX$4,3,J$2*12))+SUMPRODUCT(INDEX('Units Monthly'!$E$7:$DX$17,$D10,J$2*12-11):INDEX('Units Monthly'!$E$7:$DX$17,$D10,J$2*12),INDEX('Units Monthly'!$E$1:$DX$4,3,J$2*12-11):INDEX('Units Monthly'!$E$1:$DX$4,3,J$2*12)))/(SUM(INDEX('Units Monthly'!$E$1:$DX$4,3,J$2*12-11):INDEX('Units Monthly'!$E$1:$DX$4,3,J$2*12))*2)</f>
        <v>1353.6256434960062</v>
      </c>
      <c r="K10" s="48">
        <f>(+SUMPRODUCT(INDEX('Units Monthly'!$E$7:$DX$17,$D10,K$2*12-12):INDEX('Units Monthly'!$E$7:$DX$17,$D10,K$2*12-1),INDEX('Units Monthly'!$E$1:$DX$4,3,K$2*12-11):INDEX('Units Monthly'!$E$1:$DX$4,3,K$2*12))+SUMPRODUCT(INDEX('Units Monthly'!$E$7:$DX$17,$D10,K$2*12-11):INDEX('Units Monthly'!$E$7:$DX$17,$D10,K$2*12),INDEX('Units Monthly'!$E$1:$DX$4,3,K$2*12-11):INDEX('Units Monthly'!$E$1:$DX$4,3,K$2*12)))/(SUM(INDEX('Units Monthly'!$E$1:$DX$4,3,K$2*12-11):INDEX('Units Monthly'!$E$1:$DX$4,3,K$2*12))*2)</f>
        <v>1562.8041839635796</v>
      </c>
      <c r="L10" s="48">
        <f>(+SUMPRODUCT(INDEX('Units Monthly'!$E$7:$DX$17,$D10,L$2*12-12):INDEX('Units Monthly'!$E$7:$DX$17,$D10,L$2*12-1),INDEX('Units Monthly'!$E$1:$DX$4,3,L$2*12-11):INDEX('Units Monthly'!$E$1:$DX$4,3,L$2*12))+SUMPRODUCT(INDEX('Units Monthly'!$E$7:$DX$17,$D10,L$2*12-11):INDEX('Units Monthly'!$E$7:$DX$17,$D10,L$2*12),INDEX('Units Monthly'!$E$1:$DX$4,3,L$2*12-11):INDEX('Units Monthly'!$E$1:$DX$4,3,L$2*12)))/(SUM(INDEX('Units Monthly'!$E$1:$DX$4,3,L$2*12-11):INDEX('Units Monthly'!$E$1:$DX$4,3,L$2*12))*2)</f>
        <v>1845.4250940959823</v>
      </c>
      <c r="M10" s="48">
        <f>(+SUMPRODUCT(INDEX('Units Monthly'!$E$7:$DX$17,$D10,M$2*12-12):INDEX('Units Monthly'!$E$7:$DX$17,$D10,M$2*12-1),INDEX('Units Monthly'!$E$1:$DX$4,3,M$2*12-11):INDEX('Units Monthly'!$E$1:$DX$4,3,M$2*12))+SUMPRODUCT(INDEX('Units Monthly'!$E$7:$DX$17,$D10,M$2*12-11):INDEX('Units Monthly'!$E$7:$DX$17,$D10,M$2*12),INDEX('Units Monthly'!$E$1:$DX$4,3,M$2*12-11):INDEX('Units Monthly'!$E$1:$DX$4,3,M$2*12)))/(SUM(INDEX('Units Monthly'!$E$1:$DX$4,3,M$2*12-11):INDEX('Units Monthly'!$E$1:$DX$4,3,M$2*12))*2)</f>
        <v>2135.0055857423276</v>
      </c>
      <c r="N10" s="48">
        <f>(+SUMPRODUCT(INDEX('Units Monthly'!$E$7:$DX$17,$D10,N$2*12-12):INDEX('Units Monthly'!$E$7:$DX$17,$D10,N$2*12-1),INDEX('Units Monthly'!$E$1:$DX$4,3,N$2*12-11):INDEX('Units Monthly'!$E$1:$DX$4,3,N$2*12))+SUMPRODUCT(INDEX('Units Monthly'!$E$7:$DX$17,$D10,N$2*12-11):INDEX('Units Monthly'!$E$7:$DX$17,$D10,N$2*12),INDEX('Units Monthly'!$E$1:$DX$4,3,N$2*12-11):INDEX('Units Monthly'!$E$1:$DX$4,3,N$2*12)))/(SUM(INDEX('Units Monthly'!$E$1:$DX$4,3,N$2*12-11):INDEX('Units Monthly'!$E$1:$DX$4,3,N$2*12))*2)</f>
        <v>2423.2034315621377</v>
      </c>
    </row>
    <row r="11" spans="1:14" ht="14.25" customHeight="1" x14ac:dyDescent="0.25">
      <c r="A11" s="15" t="s">
        <v>25</v>
      </c>
      <c r="B11" s="57" t="s">
        <v>26</v>
      </c>
      <c r="C11" s="57"/>
      <c r="D11" s="67">
        <f t="shared" si="2"/>
        <v>6</v>
      </c>
    </row>
    <row r="12" spans="1:14" ht="14.25" customHeight="1" x14ac:dyDescent="0.25">
      <c r="A12" s="53"/>
      <c r="B12" s="53" t="s">
        <v>27</v>
      </c>
      <c r="C12" s="54" t="s">
        <v>38</v>
      </c>
      <c r="D12" s="67">
        <f t="shared" si="2"/>
        <v>7</v>
      </c>
      <c r="E12" s="48">
        <f>+SUMPRODUCT('Units Monthly'!E13:P13,'Units Monthly'!E$3:P$3)/SUM('Units Monthly'!E$3:P$3)</f>
        <v>257.80547945205478</v>
      </c>
      <c r="F12" s="48">
        <f>(+SUMPRODUCT(INDEX('Units Monthly'!$E$7:$DX$17,$D12,F$2*12-12):INDEX('Units Monthly'!$E$7:$DX$17,$D12,F$2*12-1),INDEX('Units Monthly'!$E$1:$DX$4,3,F$2*12-11):INDEX('Units Monthly'!$E$1:$DX$4,3,F$2*12))+SUMPRODUCT(INDEX('Units Monthly'!$E$7:$DX$17,$D12,F$2*12-11):INDEX('Units Monthly'!$E$7:$DX$17,$D12,F$2*12),INDEX('Units Monthly'!$E$1:$DX$4,3,F$2*12-11):INDEX('Units Monthly'!$E$1:$DX$4,3,F$2*12)))/(SUM(INDEX('Units Monthly'!$E$1:$DX$4,3,F$2*12-11):INDEX('Units Monthly'!$E$1:$DX$4,3,F$2*12))*2)</f>
        <v>251.94794520547944</v>
      </c>
      <c r="G12" s="48">
        <f>(+SUMPRODUCT(INDEX('Units Monthly'!$E$7:$DX$17,$D12,G$2*12-12):INDEX('Units Monthly'!$E$7:$DX$17,$D12,G$2*12-1),INDEX('Units Monthly'!$E$1:$DX$4,3,G$2*12-11):INDEX('Units Monthly'!$E$1:$DX$4,3,G$2*12))+SUMPRODUCT(INDEX('Units Monthly'!$E$7:$DX$17,$D12,G$2*12-11):INDEX('Units Monthly'!$E$7:$DX$17,$D12,G$2*12),INDEX('Units Monthly'!$E$1:$DX$4,3,G$2*12-11):INDEX('Units Monthly'!$E$1:$DX$4,3,G$2*12)))/(SUM(INDEX('Units Monthly'!$E$1:$DX$4,3,G$2*12-11):INDEX('Units Monthly'!$E$1:$DX$4,3,G$2*12))*2)</f>
        <v>262.25478142076503</v>
      </c>
      <c r="H12" s="48">
        <f>(+SUMPRODUCT(INDEX('Units Monthly'!$E$7:$DX$17,$D12,H$2*12-12):INDEX('Units Monthly'!$E$7:$DX$17,$D12,H$2*12-1),INDEX('Units Monthly'!$E$1:$DX$4,3,H$2*12-11):INDEX('Units Monthly'!$E$1:$DX$4,3,H$2*12))+SUMPRODUCT(INDEX('Units Monthly'!$E$7:$DX$17,$D12,H$2*12-11):INDEX('Units Monthly'!$E$7:$DX$17,$D12,H$2*12),INDEX('Units Monthly'!$E$1:$DX$4,3,H$2*12-11):INDEX('Units Monthly'!$E$1:$DX$4,3,H$2*12)))/(SUM(INDEX('Units Monthly'!$E$1:$DX$4,3,H$2*12-11):INDEX('Units Monthly'!$E$1:$DX$4,3,H$2*12))*2)</f>
        <v>254.4404109589041</v>
      </c>
      <c r="I12" s="48">
        <f>(+SUMPRODUCT(INDEX('Units Monthly'!$E$7:$DX$17,$D12,I$2*12-12):INDEX('Units Monthly'!$E$7:$DX$17,$D12,I$2*12-1),INDEX('Units Monthly'!$E$1:$DX$4,3,I$2*12-11):INDEX('Units Monthly'!$E$1:$DX$4,3,I$2*12))+SUMPRODUCT(INDEX('Units Monthly'!$E$7:$DX$17,$D12,I$2*12-11):INDEX('Units Monthly'!$E$7:$DX$17,$D12,I$2*12),INDEX('Units Monthly'!$E$1:$DX$4,3,I$2*12-11):INDEX('Units Monthly'!$E$1:$DX$4,3,I$2*12)))/(SUM(INDEX('Units Monthly'!$E$1:$DX$4,3,I$2*12-11):INDEX('Units Monthly'!$E$1:$DX$4,3,I$2*12))*2)</f>
        <v>250.72328767123287</v>
      </c>
      <c r="J12" s="48">
        <f>(+SUMPRODUCT(INDEX('Units Monthly'!$E$7:$DX$17,$D12,J$2*12-12):INDEX('Units Monthly'!$E$7:$DX$17,$D12,J$2*12-1),INDEX('Units Monthly'!$E$1:$DX$4,3,J$2*12-11):INDEX('Units Monthly'!$E$1:$DX$4,3,J$2*12))+SUMPRODUCT(INDEX('Units Monthly'!$E$7:$DX$17,$D12,J$2*12-11):INDEX('Units Monthly'!$E$7:$DX$17,$D12,J$2*12),INDEX('Units Monthly'!$E$1:$DX$4,3,J$2*12-11):INDEX('Units Monthly'!$E$1:$DX$4,3,J$2*12)))/(SUM(INDEX('Units Monthly'!$E$1:$DX$4,3,J$2*12-11):INDEX('Units Monthly'!$E$1:$DX$4,3,J$2*12))*2)</f>
        <v>361</v>
      </c>
      <c r="K12" s="48">
        <f>(+SUMPRODUCT(INDEX('Units Monthly'!$E$7:$DX$17,$D12,K$2*12-12):INDEX('Units Monthly'!$E$7:$DX$17,$D12,K$2*12-1),INDEX('Units Monthly'!$E$1:$DX$4,3,K$2*12-11):INDEX('Units Monthly'!$E$1:$DX$4,3,K$2*12))+SUMPRODUCT(INDEX('Units Monthly'!$E$7:$DX$17,$D12,K$2*12-11):INDEX('Units Monthly'!$E$7:$DX$17,$D12,K$2*12),INDEX('Units Monthly'!$E$1:$DX$4,3,K$2*12-11):INDEX('Units Monthly'!$E$1:$DX$4,3,K$2*12)))/(SUM(INDEX('Units Monthly'!$E$1:$DX$4,3,K$2*12-11):INDEX('Units Monthly'!$E$1:$DX$4,3,K$2*12))*2)</f>
        <v>361</v>
      </c>
      <c r="L12" s="48">
        <f>(+SUMPRODUCT(INDEX('Units Monthly'!$E$7:$DX$17,$D12,L$2*12-12):INDEX('Units Monthly'!$E$7:$DX$17,$D12,L$2*12-1),INDEX('Units Monthly'!$E$1:$DX$4,3,L$2*12-11):INDEX('Units Monthly'!$E$1:$DX$4,3,L$2*12))+SUMPRODUCT(INDEX('Units Monthly'!$E$7:$DX$17,$D12,L$2*12-11):INDEX('Units Monthly'!$E$7:$DX$17,$D12,L$2*12),INDEX('Units Monthly'!$E$1:$DX$4,3,L$2*12-11):INDEX('Units Monthly'!$E$1:$DX$4,3,L$2*12)))/(SUM(INDEX('Units Monthly'!$E$1:$DX$4,3,L$2*12-11):INDEX('Units Monthly'!$E$1:$DX$4,3,L$2*12))*2)</f>
        <v>361</v>
      </c>
      <c r="M12" s="48">
        <f>(+SUMPRODUCT(INDEX('Units Monthly'!$E$7:$DX$17,$D12,M$2*12-12):INDEX('Units Monthly'!$E$7:$DX$17,$D12,M$2*12-1),INDEX('Units Monthly'!$E$1:$DX$4,3,M$2*12-11):INDEX('Units Monthly'!$E$1:$DX$4,3,M$2*12))+SUMPRODUCT(INDEX('Units Monthly'!$E$7:$DX$17,$D12,M$2*12-11):INDEX('Units Monthly'!$E$7:$DX$17,$D12,M$2*12),INDEX('Units Monthly'!$E$1:$DX$4,3,M$2*12-11):INDEX('Units Monthly'!$E$1:$DX$4,3,M$2*12)))/(SUM(INDEX('Units Monthly'!$E$1:$DX$4,3,M$2*12-11):INDEX('Units Monthly'!$E$1:$DX$4,3,M$2*12))*2)</f>
        <v>361</v>
      </c>
      <c r="N12" s="48">
        <f>(+SUMPRODUCT(INDEX('Units Monthly'!$E$7:$DX$17,$D12,N$2*12-12):INDEX('Units Monthly'!$E$7:$DX$17,$D12,N$2*12-1),INDEX('Units Monthly'!$E$1:$DX$4,3,N$2*12-11):INDEX('Units Monthly'!$E$1:$DX$4,3,N$2*12))+SUMPRODUCT(INDEX('Units Monthly'!$E$7:$DX$17,$D12,N$2*12-11):INDEX('Units Monthly'!$E$7:$DX$17,$D12,N$2*12),INDEX('Units Monthly'!$E$1:$DX$4,3,N$2*12-11):INDEX('Units Monthly'!$E$1:$DX$4,3,N$2*12)))/(SUM(INDEX('Units Monthly'!$E$1:$DX$4,3,N$2*12-11):INDEX('Units Monthly'!$E$1:$DX$4,3,N$2*12))*2)</f>
        <v>361</v>
      </c>
    </row>
    <row r="13" spans="1:14" ht="14.25" customHeight="1" x14ac:dyDescent="0.25">
      <c r="A13" s="15" t="s">
        <v>29</v>
      </c>
      <c r="B13" s="15" t="s">
        <v>30</v>
      </c>
      <c r="C13" s="50"/>
      <c r="D13" s="67">
        <f t="shared" si="2"/>
        <v>8</v>
      </c>
    </row>
    <row r="14" spans="1:14" ht="14.25" customHeight="1" x14ac:dyDescent="0.25">
      <c r="A14" s="53"/>
      <c r="B14" s="53" t="s">
        <v>31</v>
      </c>
      <c r="C14" s="54" t="s">
        <v>38</v>
      </c>
      <c r="D14" s="67">
        <f t="shared" si="2"/>
        <v>9</v>
      </c>
      <c r="E14" s="48">
        <f>+SUMPRODUCT('Units Monthly'!E15:P15,'Units Monthly'!E$3:P$3)/SUM('Units Monthly'!E$3:P$3)</f>
        <v>100.06575342465753</v>
      </c>
      <c r="F14" s="48">
        <f>(+SUMPRODUCT(INDEX('Units Monthly'!$E$7:$DX$17,$D14,F$2*12-12):INDEX('Units Monthly'!$E$7:$DX$17,$D14,F$2*12-1),INDEX('Units Monthly'!$E$1:$DX$4,3,F$2*12-11):INDEX('Units Monthly'!$E$1:$DX$4,3,F$2*12))+SUMPRODUCT(INDEX('Units Monthly'!$E$7:$DX$17,$D14,F$2*12-11):INDEX('Units Monthly'!$E$7:$DX$17,$D14,F$2*12),INDEX('Units Monthly'!$E$1:$DX$4,3,F$2*12-11):INDEX('Units Monthly'!$E$1:$DX$4,3,F$2*12)))/(SUM(INDEX('Units Monthly'!$E$1:$DX$4,3,F$2*12-11):INDEX('Units Monthly'!$E$1:$DX$4,3,F$2*12))*2)</f>
        <v>95.836986301369862</v>
      </c>
      <c r="G14" s="48">
        <f>(+SUMPRODUCT(INDEX('Units Monthly'!$E$7:$DX$17,$D14,G$2*12-12):INDEX('Units Monthly'!$E$7:$DX$17,$D14,G$2*12-1),INDEX('Units Monthly'!$E$1:$DX$4,3,G$2*12-11):INDEX('Units Monthly'!$E$1:$DX$4,3,G$2*12))+SUMPRODUCT(INDEX('Units Monthly'!$E$7:$DX$17,$D14,G$2*12-11):INDEX('Units Monthly'!$E$7:$DX$17,$D14,G$2*12),INDEX('Units Monthly'!$E$1:$DX$4,3,G$2*12-11):INDEX('Units Monthly'!$E$1:$DX$4,3,G$2*12)))/(SUM(INDEX('Units Monthly'!$E$1:$DX$4,3,G$2*12-11):INDEX('Units Monthly'!$E$1:$DX$4,3,G$2*12))*2)</f>
        <v>95</v>
      </c>
      <c r="H14" s="48">
        <f>(+SUMPRODUCT(INDEX('Units Monthly'!$E$7:$DX$17,$D14,H$2*12-12):INDEX('Units Monthly'!$E$7:$DX$17,$D14,H$2*12-1),INDEX('Units Monthly'!$E$1:$DX$4,3,H$2*12-11):INDEX('Units Monthly'!$E$1:$DX$4,3,H$2*12))+SUMPRODUCT(INDEX('Units Monthly'!$E$7:$DX$17,$D14,H$2*12-11):INDEX('Units Monthly'!$E$7:$DX$17,$D14,H$2*12),INDEX('Units Monthly'!$E$1:$DX$4,3,H$2*12-11):INDEX('Units Monthly'!$E$1:$DX$4,3,H$2*12)))/(SUM(INDEX('Units Monthly'!$E$1:$DX$4,3,H$2*12-11):INDEX('Units Monthly'!$E$1:$DX$4,3,H$2*12))*2)</f>
        <v>94.895205479452059</v>
      </c>
      <c r="I14" s="48">
        <v>0</v>
      </c>
      <c r="J14" s="48">
        <f>(+SUMPRODUCT(INDEX('Units Monthly'!$E$7:$DX$17,$D14,J$2*12-12):INDEX('Units Monthly'!$E$7:$DX$17,$D14,J$2*12-1),INDEX('Units Monthly'!$E$1:$DX$4,3,J$2*12-11):INDEX('Units Monthly'!$E$1:$DX$4,3,J$2*12))+SUMPRODUCT(INDEX('Units Monthly'!$E$7:$DX$17,$D14,J$2*12-11):INDEX('Units Monthly'!$E$7:$DX$17,$D14,J$2*12),INDEX('Units Monthly'!$E$1:$DX$4,3,J$2*12-11):INDEX('Units Monthly'!$E$1:$DX$4,3,J$2*12)))/(SUM(INDEX('Units Monthly'!$E$1:$DX$4,3,J$2*12-11):INDEX('Units Monthly'!$E$1:$DX$4,3,J$2*12))*2)</f>
        <v>0</v>
      </c>
      <c r="K14" s="48">
        <f>(+SUMPRODUCT(INDEX('Units Monthly'!$E$7:$DX$17,$D14,K$2*12-12):INDEX('Units Monthly'!$E$7:$DX$17,$D14,K$2*12-1),INDEX('Units Monthly'!$E$1:$DX$4,3,K$2*12-11):INDEX('Units Monthly'!$E$1:$DX$4,3,K$2*12))+SUMPRODUCT(INDEX('Units Monthly'!$E$7:$DX$17,$D14,K$2*12-11):INDEX('Units Monthly'!$E$7:$DX$17,$D14,K$2*12),INDEX('Units Monthly'!$E$1:$DX$4,3,K$2*12-11):INDEX('Units Monthly'!$E$1:$DX$4,3,K$2*12)))/(SUM(INDEX('Units Monthly'!$E$1:$DX$4,3,K$2*12-11):INDEX('Units Monthly'!$E$1:$DX$4,3,K$2*12))*2)</f>
        <v>0</v>
      </c>
      <c r="L14" s="48">
        <f>(+SUMPRODUCT(INDEX('Units Monthly'!$E$7:$DX$17,$D14,L$2*12-12):INDEX('Units Monthly'!$E$7:$DX$17,$D14,L$2*12-1),INDEX('Units Monthly'!$E$1:$DX$4,3,L$2*12-11):INDEX('Units Monthly'!$E$1:$DX$4,3,L$2*12))+SUMPRODUCT(INDEX('Units Monthly'!$E$7:$DX$17,$D14,L$2*12-11):INDEX('Units Monthly'!$E$7:$DX$17,$D14,L$2*12),INDEX('Units Monthly'!$E$1:$DX$4,3,L$2*12-11):INDEX('Units Monthly'!$E$1:$DX$4,3,L$2*12)))/(SUM(INDEX('Units Monthly'!$E$1:$DX$4,3,L$2*12-11):INDEX('Units Monthly'!$E$1:$DX$4,3,L$2*12))*2)</f>
        <v>0</v>
      </c>
      <c r="M14" s="48">
        <f>(+SUMPRODUCT(INDEX('Units Monthly'!$E$7:$DX$17,$D14,M$2*12-12):INDEX('Units Monthly'!$E$7:$DX$17,$D14,M$2*12-1),INDEX('Units Monthly'!$E$1:$DX$4,3,M$2*12-11):INDEX('Units Monthly'!$E$1:$DX$4,3,M$2*12))+SUMPRODUCT(INDEX('Units Monthly'!$E$7:$DX$17,$D14,M$2*12-11):INDEX('Units Monthly'!$E$7:$DX$17,$D14,M$2*12),INDEX('Units Monthly'!$E$1:$DX$4,3,M$2*12-11):INDEX('Units Monthly'!$E$1:$DX$4,3,M$2*12)))/(SUM(INDEX('Units Monthly'!$E$1:$DX$4,3,M$2*12-11):INDEX('Units Monthly'!$E$1:$DX$4,3,M$2*12))*2)</f>
        <v>0</v>
      </c>
      <c r="N14" s="48">
        <f>(+SUMPRODUCT(INDEX('Units Monthly'!$E$7:$DX$17,$D14,N$2*12-12):INDEX('Units Monthly'!$E$7:$DX$17,$D14,N$2*12-1),INDEX('Units Monthly'!$E$1:$DX$4,3,N$2*12-11):INDEX('Units Monthly'!$E$1:$DX$4,3,N$2*12))+SUMPRODUCT(INDEX('Units Monthly'!$E$7:$DX$17,$D14,N$2*12-11):INDEX('Units Monthly'!$E$7:$DX$17,$D14,N$2*12),INDEX('Units Monthly'!$E$1:$DX$4,3,N$2*12-11):INDEX('Units Monthly'!$E$1:$DX$4,3,N$2*12)))/(SUM(INDEX('Units Monthly'!$E$1:$DX$4,3,N$2*12-11):INDEX('Units Monthly'!$E$1:$DX$4,3,N$2*12))*2)</f>
        <v>0</v>
      </c>
    </row>
    <row r="15" spans="1:14" ht="14.25" customHeight="1" x14ac:dyDescent="0.25">
      <c r="A15" s="15" t="s">
        <v>32</v>
      </c>
      <c r="B15" s="57" t="s">
        <v>33</v>
      </c>
      <c r="C15" s="57"/>
      <c r="D15" s="67">
        <f t="shared" si="2"/>
        <v>10</v>
      </c>
    </row>
    <row r="16" spans="1:14" ht="14.25" customHeight="1" x14ac:dyDescent="0.25">
      <c r="A16" s="53"/>
      <c r="B16" s="53" t="s">
        <v>34</v>
      </c>
      <c r="C16" s="54" t="s">
        <v>38</v>
      </c>
      <c r="D16" s="67">
        <f t="shared" si="2"/>
        <v>11</v>
      </c>
      <c r="E16" s="48">
        <f>+SUMPRODUCT('Units Monthly'!E17:P17,'Units Monthly'!E$3:P$3)/SUM('Units Monthly'!E$3:P$3)</f>
        <v>0</v>
      </c>
      <c r="F16" s="48">
        <f>(+SUMPRODUCT(INDEX('Units Monthly'!$E$7:$DX$17,$D16,F$2*12-12):INDEX('Units Monthly'!$E$7:$DX$17,$D16,F$2*12-1),INDEX('Units Monthly'!$E$1:$DX$4,3,F$2*12-11):INDEX('Units Monthly'!$E$1:$DX$4,3,F$2*12))+SUMPRODUCT(INDEX('Units Monthly'!$E$7:$DX$17,$D16,F$2*12-11):INDEX('Units Monthly'!$E$7:$DX$17,$D16,F$2*12),INDEX('Units Monthly'!$E$1:$DX$4,3,F$2*12-11):INDEX('Units Monthly'!$E$1:$DX$4,3,F$2*12)))/(SUM(INDEX('Units Monthly'!$E$1:$DX$4,3,F$2*12-11):INDEX('Units Monthly'!$E$1:$DX$4,3,F$2*12))*2)</f>
        <v>0</v>
      </c>
      <c r="G16" s="48">
        <f>(+SUMPRODUCT(INDEX('Units Monthly'!$E$7:$DX$17,$D16,G$2*12-12):INDEX('Units Monthly'!$E$7:$DX$17,$D16,G$2*12-1),INDEX('Units Monthly'!$E$1:$DX$4,3,G$2*12-11):INDEX('Units Monthly'!$E$1:$DX$4,3,G$2*12))+SUMPRODUCT(INDEX('Units Monthly'!$E$7:$DX$17,$D16,G$2*12-11):INDEX('Units Monthly'!$E$7:$DX$17,$D16,G$2*12),INDEX('Units Monthly'!$E$1:$DX$4,3,G$2*12-11):INDEX('Units Monthly'!$E$1:$DX$4,3,G$2*12)))/(SUM(INDEX('Units Monthly'!$E$1:$DX$4,3,G$2*12-11):INDEX('Units Monthly'!$E$1:$DX$4,3,G$2*12))*2)</f>
        <v>0</v>
      </c>
      <c r="H16" s="48">
        <f>(+SUMPRODUCT(INDEX('Units Monthly'!$E$7:$DX$17,$D16,H$2*12-12):INDEX('Units Monthly'!$E$7:$DX$17,$D16,H$2*12-1),INDEX('Units Monthly'!$E$1:$DX$4,3,H$2*12-11):INDEX('Units Monthly'!$E$1:$DX$4,3,H$2*12))+SUMPRODUCT(INDEX('Units Monthly'!$E$7:$DX$17,$D16,H$2*12-11):INDEX('Units Monthly'!$E$7:$DX$17,$D16,H$2*12),INDEX('Units Monthly'!$E$1:$DX$4,3,H$2*12-11):INDEX('Units Monthly'!$E$1:$DX$4,3,H$2*12)))/(SUM(INDEX('Units Monthly'!$E$1:$DX$4,3,H$2*12-11):INDEX('Units Monthly'!$E$1:$DX$4,3,H$2*12))*2)</f>
        <v>0</v>
      </c>
      <c r="I16" s="48">
        <f>(+SUMPRODUCT(INDEX('Units Monthly'!$E$7:$DX$17,$D16,I$2*12-12):INDEX('Units Monthly'!$E$7:$DX$17,$D16,I$2*12-1),INDEX('Units Monthly'!$E$1:$DX$4,3,I$2*12-11):INDEX('Units Monthly'!$E$1:$DX$4,3,I$2*12))+SUMPRODUCT(INDEX('Units Monthly'!$E$7:$DX$17,$D16,I$2*12-11):INDEX('Units Monthly'!$E$7:$DX$17,$D16,I$2*12),INDEX('Units Monthly'!$E$1:$DX$4,3,I$2*12-11):INDEX('Units Monthly'!$E$1:$DX$4,3,I$2*12)))/(SUM(INDEX('Units Monthly'!$E$1:$DX$4,3,I$2*12-11):INDEX('Units Monthly'!$E$1:$DX$4,3,I$2*12))*2)</f>
        <v>0</v>
      </c>
      <c r="J16" s="48">
        <f>(+SUMPRODUCT(INDEX('Units Monthly'!$E$7:$DX$17,$D16,J$2*12-12):INDEX('Units Monthly'!$E$7:$DX$17,$D16,J$2*12-1),INDEX('Units Monthly'!$E$1:$DX$4,3,J$2*12-11):INDEX('Units Monthly'!$E$1:$DX$4,3,J$2*12))+SUMPRODUCT(INDEX('Units Monthly'!$E$7:$DX$17,$D16,J$2*12-11):INDEX('Units Monthly'!$E$7:$DX$17,$D16,J$2*12),INDEX('Units Monthly'!$E$1:$DX$4,3,J$2*12-11):INDEX('Units Monthly'!$E$1:$DX$4,3,J$2*12)))/(SUM(INDEX('Units Monthly'!$E$1:$DX$4,3,J$2*12-11):INDEX('Units Monthly'!$E$1:$DX$4,3,J$2*12))*2)</f>
        <v>0</v>
      </c>
      <c r="K16" s="48">
        <f>(+SUMPRODUCT(INDEX('Units Monthly'!$E$7:$DX$17,$D16,K$2*12-12):INDEX('Units Monthly'!$E$7:$DX$17,$D16,K$2*12-1),INDEX('Units Monthly'!$E$1:$DX$4,3,K$2*12-11):INDEX('Units Monthly'!$E$1:$DX$4,3,K$2*12))+SUMPRODUCT(INDEX('Units Monthly'!$E$7:$DX$17,$D16,K$2*12-11):INDEX('Units Monthly'!$E$7:$DX$17,$D16,K$2*12),INDEX('Units Monthly'!$E$1:$DX$4,3,K$2*12-11):INDEX('Units Monthly'!$E$1:$DX$4,3,K$2*12)))/(SUM(INDEX('Units Monthly'!$E$1:$DX$4,3,K$2*12-11):INDEX('Units Monthly'!$E$1:$DX$4,3,K$2*12))*2)</f>
        <v>0</v>
      </c>
      <c r="L16" s="48">
        <f>(+SUMPRODUCT(INDEX('Units Monthly'!$E$7:$DX$17,$D16,L$2*12-12):INDEX('Units Monthly'!$E$7:$DX$17,$D16,L$2*12-1),INDEX('Units Monthly'!$E$1:$DX$4,3,L$2*12-11):INDEX('Units Monthly'!$E$1:$DX$4,3,L$2*12))+SUMPRODUCT(INDEX('Units Monthly'!$E$7:$DX$17,$D16,L$2*12-11):INDEX('Units Monthly'!$E$7:$DX$17,$D16,L$2*12),INDEX('Units Monthly'!$E$1:$DX$4,3,L$2*12-11):INDEX('Units Monthly'!$E$1:$DX$4,3,L$2*12)))/(SUM(INDEX('Units Monthly'!$E$1:$DX$4,3,L$2*12-11):INDEX('Units Monthly'!$E$1:$DX$4,3,L$2*12))*2)</f>
        <v>0</v>
      </c>
      <c r="M16" s="48">
        <f>(+SUMPRODUCT(INDEX('Units Monthly'!$E$7:$DX$17,$D16,M$2*12-12):INDEX('Units Monthly'!$E$7:$DX$17,$D16,M$2*12-1),INDEX('Units Monthly'!$E$1:$DX$4,3,M$2*12-11):INDEX('Units Monthly'!$E$1:$DX$4,3,M$2*12))+SUMPRODUCT(INDEX('Units Monthly'!$E$7:$DX$17,$D16,M$2*12-11):INDEX('Units Monthly'!$E$7:$DX$17,$D16,M$2*12),INDEX('Units Monthly'!$E$1:$DX$4,3,M$2*12-11):INDEX('Units Monthly'!$E$1:$DX$4,3,M$2*12)))/(SUM(INDEX('Units Monthly'!$E$1:$DX$4,3,M$2*12-11):INDEX('Units Monthly'!$E$1:$DX$4,3,M$2*12))*2)</f>
        <v>0</v>
      </c>
      <c r="N16" s="48">
        <f>(+SUMPRODUCT(INDEX('Units Monthly'!$E$7:$DX$17,$D16,N$2*12-12):INDEX('Units Monthly'!$E$7:$DX$17,$D16,N$2*12-1),INDEX('Units Monthly'!$E$1:$DX$4,3,N$2*12-11):INDEX('Units Monthly'!$E$1:$DX$4,3,N$2*12))+SUMPRODUCT(INDEX('Units Monthly'!$E$7:$DX$17,$D16,N$2*12-11):INDEX('Units Monthly'!$E$7:$DX$17,$D16,N$2*12),INDEX('Units Monthly'!$E$1:$DX$4,3,N$2*12-11):INDEX('Units Monthly'!$E$1:$DX$4,3,N$2*12)))/(SUM(INDEX('Units Monthly'!$E$1:$DX$4,3,N$2*12-11):INDEX('Units Monthly'!$E$1:$DX$4,3,N$2*12))*2)</f>
        <v>0</v>
      </c>
    </row>
    <row r="17" spans="5:14" ht="14.25" customHeight="1" x14ac:dyDescent="0.25"/>
    <row r="18" spans="5:14" ht="14.25" customHeight="1" x14ac:dyDescent="0.25"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5:14" ht="14.25" customHeight="1" x14ac:dyDescent="0.25"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5:14" ht="14.25" customHeight="1" x14ac:dyDescent="0.25"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1" spans="5:14" ht="14.25" customHeight="1" x14ac:dyDescent="0.25"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5:14" ht="14.25" customHeight="1" x14ac:dyDescent="0.25"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5:14" ht="14.25" customHeight="1" x14ac:dyDescent="0.25"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4" spans="5:14" ht="14.25" customHeight="1" x14ac:dyDescent="0.25"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5:14" ht="14.25" customHeight="1" x14ac:dyDescent="0.25"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5:14" ht="14.25" customHeight="1" x14ac:dyDescent="0.25">
      <c r="E26" s="45"/>
      <c r="F26" s="45"/>
      <c r="G26" s="45"/>
      <c r="H26" s="45"/>
      <c r="I26" s="45"/>
      <c r="J26" s="45"/>
      <c r="K26" s="45"/>
      <c r="L26" s="45"/>
      <c r="M26" s="45"/>
      <c r="N26" s="45"/>
    </row>
    <row r="27" spans="5:14" ht="14.25" customHeight="1" x14ac:dyDescent="0.25">
      <c r="E27" s="45"/>
      <c r="F27" s="45"/>
      <c r="G27" s="45"/>
      <c r="H27" s="45"/>
      <c r="I27" s="45"/>
      <c r="J27" s="45"/>
      <c r="K27" s="45"/>
      <c r="L27" s="45"/>
      <c r="M27" s="45"/>
      <c r="N27" s="45"/>
    </row>
    <row r="28" spans="5:14" ht="14.25" customHeight="1" x14ac:dyDescent="0.25">
      <c r="E28" s="45"/>
      <c r="F28" s="45"/>
      <c r="G28" s="45"/>
      <c r="H28" s="45"/>
      <c r="I28" s="45"/>
      <c r="J28" s="45"/>
      <c r="K28" s="45"/>
      <c r="L28" s="45"/>
      <c r="M28" s="45"/>
      <c r="N28" s="45"/>
    </row>
    <row r="29" spans="5:14" ht="14.25" customHeight="1" x14ac:dyDescent="0.25">
      <c r="E29" s="45"/>
      <c r="F29" s="45"/>
      <c r="G29" s="45"/>
      <c r="H29" s="45"/>
      <c r="I29" s="45"/>
      <c r="J29" s="45"/>
      <c r="K29" s="45"/>
      <c r="L29" s="45"/>
      <c r="M29" s="45"/>
      <c r="N29" s="45"/>
    </row>
    <row r="30" spans="5:14" ht="14.25" customHeight="1" x14ac:dyDescent="0.25"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1" spans="5:14" ht="14.25" customHeight="1" x14ac:dyDescent="0.25">
      <c r="E31" s="45"/>
      <c r="F31" s="45"/>
      <c r="G31" s="45"/>
      <c r="H31" s="45"/>
      <c r="I31" s="45"/>
      <c r="J31" s="45"/>
      <c r="K31" s="45"/>
      <c r="L31" s="45"/>
      <c r="M31" s="45"/>
      <c r="N31" s="45"/>
    </row>
    <row r="32" spans="5:14" ht="14.25" customHeight="1" x14ac:dyDescent="0.25">
      <c r="E32" s="45"/>
      <c r="F32" s="45"/>
      <c r="G32" s="45"/>
      <c r="H32" s="45"/>
      <c r="I32" s="45"/>
      <c r="J32" s="45"/>
      <c r="K32" s="45"/>
      <c r="L32" s="45"/>
      <c r="M32" s="45"/>
      <c r="N32" s="45"/>
    </row>
    <row r="36" spans="5:14" x14ac:dyDescent="0.25"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7" spans="5:14" x14ac:dyDescent="0.25">
      <c r="E37" s="45"/>
      <c r="F37" s="45"/>
      <c r="G37" s="45"/>
      <c r="H37" s="45"/>
      <c r="I37" s="45"/>
      <c r="J37" s="45"/>
      <c r="K37" s="45"/>
      <c r="L37" s="45"/>
      <c r="M37" s="45"/>
      <c r="N37" s="45"/>
    </row>
    <row r="39" spans="5:14" x14ac:dyDescent="0.25">
      <c r="E39" s="45"/>
      <c r="F39" s="45"/>
      <c r="G39" s="45"/>
      <c r="H39" s="45"/>
      <c r="I39" s="45"/>
      <c r="J39" s="45"/>
      <c r="K39" s="45"/>
      <c r="L39" s="45"/>
      <c r="M39" s="45"/>
      <c r="N39" s="45"/>
    </row>
    <row r="41" spans="5:14" x14ac:dyDescent="0.25">
      <c r="E41" s="45"/>
      <c r="F41" s="45"/>
      <c r="G41" s="45"/>
      <c r="H41" s="45"/>
      <c r="I41" s="45"/>
      <c r="J41" s="45"/>
      <c r="K41" s="45"/>
      <c r="L41" s="45"/>
      <c r="M41" s="45"/>
      <c r="N41" s="45"/>
    </row>
    <row r="43" spans="5:14" x14ac:dyDescent="0.25">
      <c r="E43" s="45"/>
      <c r="F43" s="45"/>
      <c r="G43" s="45"/>
      <c r="H43" s="45"/>
      <c r="I43" s="45"/>
      <c r="J43" s="45"/>
      <c r="K43" s="45"/>
      <c r="L43" s="45"/>
      <c r="M43" s="45"/>
      <c r="N43" s="45"/>
    </row>
    <row r="45" spans="5:14" x14ac:dyDescent="0.25">
      <c r="E45" s="45"/>
      <c r="F45" s="45"/>
      <c r="G45" s="45"/>
      <c r="H45" s="4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7"/>
  <sheetViews>
    <sheetView workbookViewId="0">
      <pane xSplit="4" ySplit="4" topLeftCell="CJ5" activePane="bottomRight" state="frozen"/>
      <selection pane="topRight" activeCell="E1" sqref="E1"/>
      <selection pane="bottomLeft" activeCell="A5" sqref="A5"/>
      <selection pane="bottomRight" activeCell="CQ7" sqref="CQ7"/>
    </sheetView>
  </sheetViews>
  <sheetFormatPr defaultRowHeight="15" x14ac:dyDescent="0.25"/>
  <cols>
    <col min="2" max="2" width="36.85546875" customWidth="1"/>
    <col min="4" max="4" width="3.5703125" customWidth="1"/>
  </cols>
  <sheetData>
    <row r="1" spans="1:125" s="49" customFormat="1" ht="12.75" x14ac:dyDescent="0.2">
      <c r="A1" s="1"/>
      <c r="B1" s="58"/>
      <c r="C1" s="1"/>
      <c r="E1" s="59">
        <v>1</v>
      </c>
      <c r="F1" s="59">
        <f>+E1</f>
        <v>1</v>
      </c>
      <c r="G1" s="59">
        <f t="shared" ref="G1:P1" si="0">+F1</f>
        <v>1</v>
      </c>
      <c r="H1" s="59">
        <f t="shared" si="0"/>
        <v>1</v>
      </c>
      <c r="I1" s="59">
        <f t="shared" si="0"/>
        <v>1</v>
      </c>
      <c r="J1" s="59">
        <f t="shared" si="0"/>
        <v>1</v>
      </c>
      <c r="K1" s="59">
        <f t="shared" si="0"/>
        <v>1</v>
      </c>
      <c r="L1" s="59">
        <f t="shared" si="0"/>
        <v>1</v>
      </c>
      <c r="M1" s="59">
        <f t="shared" si="0"/>
        <v>1</v>
      </c>
      <c r="N1" s="59">
        <f t="shared" si="0"/>
        <v>1</v>
      </c>
      <c r="O1" s="59">
        <f t="shared" si="0"/>
        <v>1</v>
      </c>
      <c r="P1" s="59">
        <f t="shared" si="0"/>
        <v>1</v>
      </c>
      <c r="Q1" s="59">
        <f>+E1+1</f>
        <v>2</v>
      </c>
      <c r="R1" s="59">
        <f t="shared" ref="R1:CC1" si="1">+F1+1</f>
        <v>2</v>
      </c>
      <c r="S1" s="59">
        <f t="shared" si="1"/>
        <v>2</v>
      </c>
      <c r="T1" s="59">
        <f t="shared" si="1"/>
        <v>2</v>
      </c>
      <c r="U1" s="59">
        <f t="shared" si="1"/>
        <v>2</v>
      </c>
      <c r="V1" s="59">
        <f t="shared" si="1"/>
        <v>2</v>
      </c>
      <c r="W1" s="59">
        <f t="shared" si="1"/>
        <v>2</v>
      </c>
      <c r="X1" s="59">
        <f t="shared" si="1"/>
        <v>2</v>
      </c>
      <c r="Y1" s="59">
        <f t="shared" si="1"/>
        <v>2</v>
      </c>
      <c r="Z1" s="59">
        <f t="shared" si="1"/>
        <v>2</v>
      </c>
      <c r="AA1" s="59">
        <f t="shared" si="1"/>
        <v>2</v>
      </c>
      <c r="AB1" s="59">
        <f t="shared" si="1"/>
        <v>2</v>
      </c>
      <c r="AC1" s="59">
        <f t="shared" si="1"/>
        <v>3</v>
      </c>
      <c r="AD1" s="59">
        <f t="shared" si="1"/>
        <v>3</v>
      </c>
      <c r="AE1" s="59">
        <f t="shared" si="1"/>
        <v>3</v>
      </c>
      <c r="AF1" s="59">
        <f t="shared" si="1"/>
        <v>3</v>
      </c>
      <c r="AG1" s="59">
        <f t="shared" si="1"/>
        <v>3</v>
      </c>
      <c r="AH1" s="59">
        <f t="shared" si="1"/>
        <v>3</v>
      </c>
      <c r="AI1" s="59">
        <f t="shared" si="1"/>
        <v>3</v>
      </c>
      <c r="AJ1" s="59">
        <f t="shared" si="1"/>
        <v>3</v>
      </c>
      <c r="AK1" s="59">
        <f t="shared" si="1"/>
        <v>3</v>
      </c>
      <c r="AL1" s="59">
        <f t="shared" si="1"/>
        <v>3</v>
      </c>
      <c r="AM1" s="59">
        <f t="shared" si="1"/>
        <v>3</v>
      </c>
      <c r="AN1" s="59">
        <f t="shared" si="1"/>
        <v>3</v>
      </c>
      <c r="AO1" s="59">
        <f t="shared" si="1"/>
        <v>4</v>
      </c>
      <c r="AP1" s="59">
        <f t="shared" si="1"/>
        <v>4</v>
      </c>
      <c r="AQ1" s="59">
        <f t="shared" si="1"/>
        <v>4</v>
      </c>
      <c r="AR1" s="59">
        <f t="shared" si="1"/>
        <v>4</v>
      </c>
      <c r="AS1" s="59">
        <f t="shared" si="1"/>
        <v>4</v>
      </c>
      <c r="AT1" s="59">
        <f t="shared" si="1"/>
        <v>4</v>
      </c>
      <c r="AU1" s="59">
        <f t="shared" si="1"/>
        <v>4</v>
      </c>
      <c r="AV1" s="59">
        <f t="shared" si="1"/>
        <v>4</v>
      </c>
      <c r="AW1" s="59">
        <f t="shared" si="1"/>
        <v>4</v>
      </c>
      <c r="AX1" s="59">
        <f t="shared" si="1"/>
        <v>4</v>
      </c>
      <c r="AY1" s="59">
        <f t="shared" si="1"/>
        <v>4</v>
      </c>
      <c r="AZ1" s="59">
        <f t="shared" si="1"/>
        <v>4</v>
      </c>
      <c r="BA1" s="59">
        <f t="shared" si="1"/>
        <v>5</v>
      </c>
      <c r="BB1" s="59">
        <f t="shared" si="1"/>
        <v>5</v>
      </c>
      <c r="BC1" s="59">
        <f t="shared" si="1"/>
        <v>5</v>
      </c>
      <c r="BD1" s="59">
        <f t="shared" si="1"/>
        <v>5</v>
      </c>
      <c r="BE1" s="59">
        <f t="shared" si="1"/>
        <v>5</v>
      </c>
      <c r="BF1" s="59">
        <f t="shared" si="1"/>
        <v>5</v>
      </c>
      <c r="BG1" s="59">
        <f t="shared" si="1"/>
        <v>5</v>
      </c>
      <c r="BH1" s="59">
        <f t="shared" si="1"/>
        <v>5</v>
      </c>
      <c r="BI1" s="59">
        <f t="shared" si="1"/>
        <v>5</v>
      </c>
      <c r="BJ1" s="59">
        <f t="shared" si="1"/>
        <v>5</v>
      </c>
      <c r="BK1" s="59">
        <f t="shared" si="1"/>
        <v>5</v>
      </c>
      <c r="BL1" s="59">
        <f t="shared" si="1"/>
        <v>5</v>
      </c>
      <c r="BM1" s="59">
        <f t="shared" si="1"/>
        <v>6</v>
      </c>
      <c r="BN1" s="59">
        <f t="shared" si="1"/>
        <v>6</v>
      </c>
      <c r="BO1" s="59">
        <f t="shared" si="1"/>
        <v>6</v>
      </c>
      <c r="BP1" s="59">
        <f t="shared" si="1"/>
        <v>6</v>
      </c>
      <c r="BQ1" s="59">
        <f t="shared" si="1"/>
        <v>6</v>
      </c>
      <c r="BR1" s="59">
        <f t="shared" si="1"/>
        <v>6</v>
      </c>
      <c r="BS1" s="59">
        <f t="shared" si="1"/>
        <v>6</v>
      </c>
      <c r="BT1" s="59">
        <f t="shared" si="1"/>
        <v>6</v>
      </c>
      <c r="BU1" s="59">
        <f t="shared" si="1"/>
        <v>6</v>
      </c>
      <c r="BV1" s="59">
        <f t="shared" si="1"/>
        <v>6</v>
      </c>
      <c r="BW1" s="59">
        <f t="shared" si="1"/>
        <v>6</v>
      </c>
      <c r="BX1" s="59">
        <f t="shared" si="1"/>
        <v>6</v>
      </c>
      <c r="BY1" s="59">
        <f t="shared" si="1"/>
        <v>7</v>
      </c>
      <c r="BZ1" s="59">
        <f t="shared" si="1"/>
        <v>7</v>
      </c>
      <c r="CA1" s="59">
        <f t="shared" si="1"/>
        <v>7</v>
      </c>
      <c r="CB1" s="59">
        <f t="shared" si="1"/>
        <v>7</v>
      </c>
      <c r="CC1" s="59">
        <f t="shared" si="1"/>
        <v>7</v>
      </c>
      <c r="CD1" s="59">
        <f t="shared" ref="CD1:DU1" si="2">+BR1+1</f>
        <v>7</v>
      </c>
      <c r="CE1" s="59">
        <f t="shared" si="2"/>
        <v>7</v>
      </c>
      <c r="CF1" s="59">
        <f t="shared" si="2"/>
        <v>7</v>
      </c>
      <c r="CG1" s="59">
        <f t="shared" si="2"/>
        <v>7</v>
      </c>
      <c r="CH1" s="59">
        <f t="shared" si="2"/>
        <v>7</v>
      </c>
      <c r="CI1" s="59">
        <f t="shared" si="2"/>
        <v>7</v>
      </c>
      <c r="CJ1" s="59">
        <f t="shared" si="2"/>
        <v>7</v>
      </c>
      <c r="CK1" s="59">
        <f t="shared" si="2"/>
        <v>8</v>
      </c>
      <c r="CL1" s="59">
        <f t="shared" si="2"/>
        <v>8</v>
      </c>
      <c r="CM1" s="59">
        <f t="shared" si="2"/>
        <v>8</v>
      </c>
      <c r="CN1" s="59">
        <f t="shared" si="2"/>
        <v>8</v>
      </c>
      <c r="CO1" s="59">
        <f t="shared" si="2"/>
        <v>8</v>
      </c>
      <c r="CP1" s="59">
        <f t="shared" si="2"/>
        <v>8</v>
      </c>
      <c r="CQ1" s="59">
        <f t="shared" si="2"/>
        <v>8</v>
      </c>
      <c r="CR1" s="59">
        <f t="shared" si="2"/>
        <v>8</v>
      </c>
      <c r="CS1" s="59">
        <f t="shared" si="2"/>
        <v>8</v>
      </c>
      <c r="CT1" s="59">
        <f t="shared" si="2"/>
        <v>8</v>
      </c>
      <c r="CU1" s="59">
        <f t="shared" si="2"/>
        <v>8</v>
      </c>
      <c r="CV1" s="59">
        <f t="shared" si="2"/>
        <v>8</v>
      </c>
      <c r="CW1" s="59">
        <f t="shared" si="2"/>
        <v>9</v>
      </c>
      <c r="CX1" s="59">
        <f t="shared" si="2"/>
        <v>9</v>
      </c>
      <c r="CY1" s="59">
        <f t="shared" si="2"/>
        <v>9</v>
      </c>
      <c r="CZ1" s="59">
        <f t="shared" si="2"/>
        <v>9</v>
      </c>
      <c r="DA1" s="59">
        <f t="shared" si="2"/>
        <v>9</v>
      </c>
      <c r="DB1" s="59">
        <f t="shared" si="2"/>
        <v>9</v>
      </c>
      <c r="DC1" s="59">
        <f t="shared" si="2"/>
        <v>9</v>
      </c>
      <c r="DD1" s="59">
        <f t="shared" si="2"/>
        <v>9</v>
      </c>
      <c r="DE1" s="59">
        <f t="shared" si="2"/>
        <v>9</v>
      </c>
      <c r="DF1" s="59">
        <f t="shared" si="2"/>
        <v>9</v>
      </c>
      <c r="DG1" s="59">
        <f t="shared" si="2"/>
        <v>9</v>
      </c>
      <c r="DH1" s="59">
        <f>+CV1+1</f>
        <v>9</v>
      </c>
      <c r="DI1" s="59">
        <f t="shared" si="2"/>
        <v>10</v>
      </c>
      <c r="DJ1" s="59">
        <f t="shared" si="2"/>
        <v>10</v>
      </c>
      <c r="DK1" s="59">
        <f t="shared" si="2"/>
        <v>10</v>
      </c>
      <c r="DL1" s="59">
        <f t="shared" si="2"/>
        <v>10</v>
      </c>
      <c r="DM1" s="59">
        <f t="shared" si="2"/>
        <v>10</v>
      </c>
      <c r="DN1" s="59">
        <f t="shared" si="2"/>
        <v>10</v>
      </c>
      <c r="DO1" s="59">
        <f t="shared" si="2"/>
        <v>10</v>
      </c>
      <c r="DP1" s="59">
        <f t="shared" si="2"/>
        <v>10</v>
      </c>
      <c r="DQ1" s="59">
        <f t="shared" si="2"/>
        <v>10</v>
      </c>
      <c r="DR1" s="59">
        <f t="shared" si="2"/>
        <v>10</v>
      </c>
      <c r="DS1" s="59">
        <f t="shared" si="2"/>
        <v>10</v>
      </c>
      <c r="DT1" s="59">
        <f t="shared" si="2"/>
        <v>10</v>
      </c>
      <c r="DU1" s="59">
        <f t="shared" si="2"/>
        <v>11</v>
      </c>
    </row>
    <row r="2" spans="1:125" s="2" customFormat="1" ht="20.25" x14ac:dyDescent="0.3">
      <c r="B2" s="3" t="s">
        <v>41</v>
      </c>
      <c r="C2" s="61"/>
      <c r="D2" s="62"/>
      <c r="E2" s="62">
        <v>39995</v>
      </c>
      <c r="F2" s="62">
        <v>40026</v>
      </c>
      <c r="G2" s="62">
        <v>40057</v>
      </c>
      <c r="H2" s="62">
        <v>40087</v>
      </c>
      <c r="I2" s="62">
        <v>40118</v>
      </c>
      <c r="J2" s="62">
        <v>40148</v>
      </c>
      <c r="K2" s="62">
        <v>40179</v>
      </c>
      <c r="L2" s="62">
        <v>40210</v>
      </c>
      <c r="M2" s="62">
        <v>40238</v>
      </c>
      <c r="N2" s="62">
        <v>40269</v>
      </c>
      <c r="O2" s="62">
        <v>40299</v>
      </c>
      <c r="P2" s="62">
        <v>40330</v>
      </c>
      <c r="Q2" s="62">
        <v>40360</v>
      </c>
      <c r="R2" s="62">
        <v>40391</v>
      </c>
      <c r="S2" s="62">
        <v>40422</v>
      </c>
      <c r="T2" s="62">
        <v>40452</v>
      </c>
      <c r="U2" s="62">
        <v>40483</v>
      </c>
      <c r="V2" s="62">
        <v>40513</v>
      </c>
      <c r="W2" s="62">
        <v>40544</v>
      </c>
      <c r="X2" s="62">
        <v>40575</v>
      </c>
      <c r="Y2" s="62">
        <v>40603</v>
      </c>
      <c r="Z2" s="62">
        <v>40634</v>
      </c>
      <c r="AA2" s="62">
        <v>40664</v>
      </c>
      <c r="AB2" s="62">
        <v>40695</v>
      </c>
      <c r="AC2" s="62">
        <v>40725</v>
      </c>
      <c r="AD2" s="62">
        <v>40756</v>
      </c>
      <c r="AE2" s="62">
        <v>40787</v>
      </c>
      <c r="AF2" s="62">
        <v>40817</v>
      </c>
      <c r="AG2" s="62">
        <v>40848</v>
      </c>
      <c r="AH2" s="62">
        <v>40878</v>
      </c>
      <c r="AI2" s="62">
        <v>40909</v>
      </c>
      <c r="AJ2" s="62">
        <v>40940</v>
      </c>
      <c r="AK2" s="62">
        <v>40969</v>
      </c>
      <c r="AL2" s="62">
        <v>41000</v>
      </c>
      <c r="AM2" s="62">
        <v>41030</v>
      </c>
      <c r="AN2" s="62">
        <v>41061</v>
      </c>
      <c r="AO2" s="62">
        <v>41091</v>
      </c>
      <c r="AP2" s="62">
        <v>41122</v>
      </c>
      <c r="AQ2" s="62">
        <v>41153</v>
      </c>
      <c r="AR2" s="62">
        <v>41183</v>
      </c>
      <c r="AS2" s="62">
        <v>41214</v>
      </c>
      <c r="AT2" s="62">
        <v>41244</v>
      </c>
      <c r="AU2" s="62">
        <v>41275</v>
      </c>
      <c r="AV2" s="62">
        <v>41306</v>
      </c>
      <c r="AW2" s="62">
        <v>41334</v>
      </c>
      <c r="AX2" s="62">
        <v>41365</v>
      </c>
      <c r="AY2" s="62">
        <v>41395</v>
      </c>
      <c r="AZ2" s="62">
        <v>41426</v>
      </c>
      <c r="BA2" s="62">
        <v>41456</v>
      </c>
      <c r="BB2" s="62">
        <v>41487</v>
      </c>
      <c r="BC2" s="62">
        <v>41518</v>
      </c>
      <c r="BD2" s="62">
        <v>41548</v>
      </c>
      <c r="BE2" s="62">
        <v>41579</v>
      </c>
      <c r="BF2" s="62">
        <v>41609</v>
      </c>
      <c r="BG2" s="62">
        <v>41640</v>
      </c>
      <c r="BH2" s="62">
        <v>41671</v>
      </c>
      <c r="BI2" s="62">
        <v>41699</v>
      </c>
      <c r="BJ2" s="62">
        <v>41730</v>
      </c>
      <c r="BK2" s="62">
        <v>41760</v>
      </c>
      <c r="BL2" s="62">
        <v>41791</v>
      </c>
      <c r="BM2" s="62">
        <v>41821</v>
      </c>
      <c r="BN2" s="62">
        <v>41852</v>
      </c>
      <c r="BO2" s="62">
        <v>41883</v>
      </c>
      <c r="BP2" s="62">
        <v>41913</v>
      </c>
      <c r="BQ2" s="62">
        <v>41944</v>
      </c>
      <c r="BR2" s="62">
        <v>41974</v>
      </c>
      <c r="BS2" s="62">
        <v>42005</v>
      </c>
      <c r="BT2" s="62">
        <v>42036</v>
      </c>
      <c r="BU2" s="62">
        <v>42064</v>
      </c>
      <c r="BV2" s="62">
        <v>42095</v>
      </c>
      <c r="BW2" s="62">
        <v>42125</v>
      </c>
      <c r="BX2" s="62">
        <v>42156</v>
      </c>
      <c r="BY2" s="62">
        <v>42186</v>
      </c>
      <c r="BZ2" s="62">
        <v>42217</v>
      </c>
      <c r="CA2" s="62">
        <v>42248</v>
      </c>
      <c r="CB2" s="62">
        <v>42278</v>
      </c>
      <c r="CC2" s="62">
        <v>42309</v>
      </c>
      <c r="CD2" s="62">
        <v>42339</v>
      </c>
      <c r="CE2" s="62">
        <v>42370</v>
      </c>
      <c r="CF2" s="62">
        <v>42401</v>
      </c>
      <c r="CG2" s="62">
        <v>42430</v>
      </c>
      <c r="CH2" s="62">
        <v>42461</v>
      </c>
      <c r="CI2" s="62">
        <v>42491</v>
      </c>
      <c r="CJ2" s="62">
        <v>42522</v>
      </c>
      <c r="CK2" s="62">
        <v>42552</v>
      </c>
      <c r="CL2" s="62">
        <v>42583</v>
      </c>
      <c r="CM2" s="62">
        <v>42614</v>
      </c>
      <c r="CN2" s="62">
        <v>42644</v>
      </c>
      <c r="CO2" s="62">
        <v>42675</v>
      </c>
      <c r="CP2" s="62">
        <v>42705</v>
      </c>
      <c r="CQ2" s="62">
        <v>42736</v>
      </c>
      <c r="CR2" s="62">
        <v>42767</v>
      </c>
      <c r="CS2" s="62">
        <v>42795</v>
      </c>
      <c r="CT2" s="62">
        <v>42826</v>
      </c>
      <c r="CU2" s="62">
        <v>42856</v>
      </c>
      <c r="CV2" s="62">
        <v>42887</v>
      </c>
      <c r="CW2" s="62">
        <v>42917</v>
      </c>
      <c r="CX2" s="62">
        <v>42948</v>
      </c>
      <c r="CY2" s="62">
        <v>42979</v>
      </c>
      <c r="CZ2" s="62">
        <v>43009</v>
      </c>
      <c r="DA2" s="62">
        <v>43040</v>
      </c>
      <c r="DB2" s="62">
        <v>43070</v>
      </c>
      <c r="DC2" s="62">
        <v>43101</v>
      </c>
      <c r="DD2" s="62">
        <v>43132</v>
      </c>
      <c r="DE2" s="62">
        <v>43160</v>
      </c>
      <c r="DF2" s="62">
        <v>43191</v>
      </c>
      <c r="DG2" s="62">
        <v>43221</v>
      </c>
      <c r="DH2" s="62">
        <v>43252</v>
      </c>
      <c r="DI2" s="62">
        <v>43282</v>
      </c>
      <c r="DJ2" s="62">
        <v>43313</v>
      </c>
      <c r="DK2" s="62">
        <v>43344</v>
      </c>
      <c r="DL2" s="62">
        <v>43374</v>
      </c>
      <c r="DM2" s="62">
        <v>43405</v>
      </c>
      <c r="DN2" s="62">
        <v>43435</v>
      </c>
      <c r="DO2" s="62">
        <v>43466</v>
      </c>
      <c r="DP2" s="62">
        <v>43497</v>
      </c>
      <c r="DQ2" s="62">
        <v>43525</v>
      </c>
      <c r="DR2" s="62">
        <v>43556</v>
      </c>
      <c r="DS2" s="62">
        <v>43586</v>
      </c>
      <c r="DT2" s="62">
        <v>43617</v>
      </c>
      <c r="DU2" s="62">
        <v>43647</v>
      </c>
    </row>
    <row r="3" spans="1:125" s="49" customFormat="1" ht="12.75" x14ac:dyDescent="0.2">
      <c r="A3" s="63"/>
      <c r="B3" s="1"/>
      <c r="C3" s="1"/>
      <c r="D3" s="1"/>
      <c r="E3" s="60">
        <f>+F2-E2</f>
        <v>31</v>
      </c>
      <c r="F3" s="60">
        <f t="shared" ref="F3:BQ3" si="3">+G2-F2</f>
        <v>31</v>
      </c>
      <c r="G3" s="60">
        <f t="shared" si="3"/>
        <v>30</v>
      </c>
      <c r="H3" s="60">
        <f t="shared" si="3"/>
        <v>31</v>
      </c>
      <c r="I3" s="60">
        <f t="shared" si="3"/>
        <v>30</v>
      </c>
      <c r="J3" s="60">
        <f t="shared" si="3"/>
        <v>31</v>
      </c>
      <c r="K3" s="60">
        <f t="shared" si="3"/>
        <v>31</v>
      </c>
      <c r="L3" s="60">
        <f t="shared" si="3"/>
        <v>28</v>
      </c>
      <c r="M3" s="60">
        <f t="shared" si="3"/>
        <v>31</v>
      </c>
      <c r="N3" s="60">
        <f t="shared" si="3"/>
        <v>30</v>
      </c>
      <c r="O3" s="60">
        <f t="shared" si="3"/>
        <v>31</v>
      </c>
      <c r="P3" s="60">
        <f t="shared" si="3"/>
        <v>30</v>
      </c>
      <c r="Q3" s="60">
        <f t="shared" si="3"/>
        <v>31</v>
      </c>
      <c r="R3" s="60">
        <f t="shared" si="3"/>
        <v>31</v>
      </c>
      <c r="S3" s="60">
        <f t="shared" si="3"/>
        <v>30</v>
      </c>
      <c r="T3" s="60">
        <f t="shared" si="3"/>
        <v>31</v>
      </c>
      <c r="U3" s="60">
        <f t="shared" si="3"/>
        <v>30</v>
      </c>
      <c r="V3" s="60">
        <f t="shared" si="3"/>
        <v>31</v>
      </c>
      <c r="W3" s="60">
        <f t="shared" si="3"/>
        <v>31</v>
      </c>
      <c r="X3" s="60">
        <f t="shared" si="3"/>
        <v>28</v>
      </c>
      <c r="Y3" s="60">
        <f t="shared" si="3"/>
        <v>31</v>
      </c>
      <c r="Z3" s="60">
        <f t="shared" si="3"/>
        <v>30</v>
      </c>
      <c r="AA3" s="60">
        <f t="shared" si="3"/>
        <v>31</v>
      </c>
      <c r="AB3" s="60">
        <f t="shared" si="3"/>
        <v>30</v>
      </c>
      <c r="AC3" s="60">
        <f t="shared" si="3"/>
        <v>31</v>
      </c>
      <c r="AD3" s="60">
        <f t="shared" si="3"/>
        <v>31</v>
      </c>
      <c r="AE3" s="60">
        <f t="shared" si="3"/>
        <v>30</v>
      </c>
      <c r="AF3" s="60">
        <f t="shared" si="3"/>
        <v>31</v>
      </c>
      <c r="AG3" s="60">
        <f t="shared" si="3"/>
        <v>30</v>
      </c>
      <c r="AH3" s="60">
        <f t="shared" si="3"/>
        <v>31</v>
      </c>
      <c r="AI3" s="60">
        <f t="shared" si="3"/>
        <v>31</v>
      </c>
      <c r="AJ3" s="60">
        <f t="shared" si="3"/>
        <v>29</v>
      </c>
      <c r="AK3" s="60">
        <f t="shared" si="3"/>
        <v>31</v>
      </c>
      <c r="AL3" s="60">
        <f t="shared" si="3"/>
        <v>30</v>
      </c>
      <c r="AM3" s="60">
        <f t="shared" si="3"/>
        <v>31</v>
      </c>
      <c r="AN3" s="60">
        <f t="shared" si="3"/>
        <v>30</v>
      </c>
      <c r="AO3" s="60">
        <f t="shared" si="3"/>
        <v>31</v>
      </c>
      <c r="AP3" s="60">
        <f t="shared" si="3"/>
        <v>31</v>
      </c>
      <c r="AQ3" s="60">
        <f t="shared" si="3"/>
        <v>30</v>
      </c>
      <c r="AR3" s="60">
        <f t="shared" si="3"/>
        <v>31</v>
      </c>
      <c r="AS3" s="60">
        <f t="shared" si="3"/>
        <v>30</v>
      </c>
      <c r="AT3" s="60">
        <f t="shared" si="3"/>
        <v>31</v>
      </c>
      <c r="AU3" s="60">
        <f t="shared" si="3"/>
        <v>31</v>
      </c>
      <c r="AV3" s="60">
        <f t="shared" si="3"/>
        <v>28</v>
      </c>
      <c r="AW3" s="60">
        <f t="shared" si="3"/>
        <v>31</v>
      </c>
      <c r="AX3" s="60">
        <f t="shared" si="3"/>
        <v>30</v>
      </c>
      <c r="AY3" s="60">
        <f t="shared" si="3"/>
        <v>31</v>
      </c>
      <c r="AZ3" s="60">
        <f t="shared" si="3"/>
        <v>30</v>
      </c>
      <c r="BA3" s="60">
        <f t="shared" si="3"/>
        <v>31</v>
      </c>
      <c r="BB3" s="60">
        <f t="shared" si="3"/>
        <v>31</v>
      </c>
      <c r="BC3" s="60">
        <f t="shared" si="3"/>
        <v>30</v>
      </c>
      <c r="BD3" s="60">
        <f t="shared" si="3"/>
        <v>31</v>
      </c>
      <c r="BE3" s="60">
        <f t="shared" si="3"/>
        <v>30</v>
      </c>
      <c r="BF3" s="60">
        <f t="shared" si="3"/>
        <v>31</v>
      </c>
      <c r="BG3" s="60">
        <f t="shared" si="3"/>
        <v>31</v>
      </c>
      <c r="BH3" s="60">
        <f t="shared" si="3"/>
        <v>28</v>
      </c>
      <c r="BI3" s="60">
        <f t="shared" si="3"/>
        <v>31</v>
      </c>
      <c r="BJ3" s="60">
        <f t="shared" si="3"/>
        <v>30</v>
      </c>
      <c r="BK3" s="60">
        <f t="shared" si="3"/>
        <v>31</v>
      </c>
      <c r="BL3" s="60">
        <f t="shared" si="3"/>
        <v>30</v>
      </c>
      <c r="BM3" s="60">
        <f t="shared" si="3"/>
        <v>31</v>
      </c>
      <c r="BN3" s="60">
        <f t="shared" si="3"/>
        <v>31</v>
      </c>
      <c r="BO3" s="60">
        <f t="shared" si="3"/>
        <v>30</v>
      </c>
      <c r="BP3" s="60">
        <f t="shared" si="3"/>
        <v>31</v>
      </c>
      <c r="BQ3" s="60">
        <f t="shared" si="3"/>
        <v>30</v>
      </c>
      <c r="BR3" s="60">
        <f t="shared" ref="BR3:DT3" si="4">+BS2-BR2</f>
        <v>31</v>
      </c>
      <c r="BS3" s="60">
        <f t="shared" si="4"/>
        <v>31</v>
      </c>
      <c r="BT3" s="60">
        <f t="shared" si="4"/>
        <v>28</v>
      </c>
      <c r="BU3" s="60">
        <f t="shared" si="4"/>
        <v>31</v>
      </c>
      <c r="BV3" s="60">
        <f t="shared" si="4"/>
        <v>30</v>
      </c>
      <c r="BW3" s="60">
        <f t="shared" si="4"/>
        <v>31</v>
      </c>
      <c r="BX3" s="60">
        <f t="shared" si="4"/>
        <v>30</v>
      </c>
      <c r="BY3" s="60">
        <f t="shared" si="4"/>
        <v>31</v>
      </c>
      <c r="BZ3" s="60">
        <f t="shared" si="4"/>
        <v>31</v>
      </c>
      <c r="CA3" s="60">
        <f t="shared" si="4"/>
        <v>30</v>
      </c>
      <c r="CB3" s="60">
        <f t="shared" si="4"/>
        <v>31</v>
      </c>
      <c r="CC3" s="60">
        <f t="shared" si="4"/>
        <v>30</v>
      </c>
      <c r="CD3" s="60">
        <f t="shared" si="4"/>
        <v>31</v>
      </c>
      <c r="CE3" s="60">
        <f t="shared" si="4"/>
        <v>31</v>
      </c>
      <c r="CF3" s="60">
        <f t="shared" si="4"/>
        <v>29</v>
      </c>
      <c r="CG3" s="60">
        <f t="shared" si="4"/>
        <v>31</v>
      </c>
      <c r="CH3" s="60">
        <f t="shared" si="4"/>
        <v>30</v>
      </c>
      <c r="CI3" s="60">
        <f t="shared" si="4"/>
        <v>31</v>
      </c>
      <c r="CJ3" s="60">
        <f t="shared" si="4"/>
        <v>30</v>
      </c>
      <c r="CK3" s="60">
        <f t="shared" si="4"/>
        <v>31</v>
      </c>
      <c r="CL3" s="60">
        <f t="shared" si="4"/>
        <v>31</v>
      </c>
      <c r="CM3" s="60">
        <f t="shared" si="4"/>
        <v>30</v>
      </c>
      <c r="CN3" s="60">
        <f t="shared" si="4"/>
        <v>31</v>
      </c>
      <c r="CO3" s="60">
        <f t="shared" si="4"/>
        <v>30</v>
      </c>
      <c r="CP3" s="60">
        <f t="shared" si="4"/>
        <v>31</v>
      </c>
      <c r="CQ3" s="60">
        <f t="shared" si="4"/>
        <v>31</v>
      </c>
      <c r="CR3" s="60">
        <f t="shared" si="4"/>
        <v>28</v>
      </c>
      <c r="CS3" s="60">
        <f t="shared" si="4"/>
        <v>31</v>
      </c>
      <c r="CT3" s="60">
        <f t="shared" si="4"/>
        <v>30</v>
      </c>
      <c r="CU3" s="60">
        <f t="shared" si="4"/>
        <v>31</v>
      </c>
      <c r="CV3" s="60">
        <f t="shared" si="4"/>
        <v>30</v>
      </c>
      <c r="CW3" s="60">
        <f t="shared" si="4"/>
        <v>31</v>
      </c>
      <c r="CX3" s="60">
        <f t="shared" si="4"/>
        <v>31</v>
      </c>
      <c r="CY3" s="60">
        <f t="shared" si="4"/>
        <v>30</v>
      </c>
      <c r="CZ3" s="60">
        <f t="shared" si="4"/>
        <v>31</v>
      </c>
      <c r="DA3" s="60">
        <f t="shared" si="4"/>
        <v>30</v>
      </c>
      <c r="DB3" s="60">
        <f t="shared" si="4"/>
        <v>31</v>
      </c>
      <c r="DC3" s="60">
        <f t="shared" si="4"/>
        <v>31</v>
      </c>
      <c r="DD3" s="60">
        <f t="shared" si="4"/>
        <v>28</v>
      </c>
      <c r="DE3" s="60">
        <f t="shared" si="4"/>
        <v>31</v>
      </c>
      <c r="DF3" s="60">
        <f t="shared" si="4"/>
        <v>30</v>
      </c>
      <c r="DG3" s="60">
        <f t="shared" si="4"/>
        <v>31</v>
      </c>
      <c r="DH3" s="60">
        <f t="shared" si="4"/>
        <v>30</v>
      </c>
      <c r="DI3" s="60">
        <f t="shared" si="4"/>
        <v>31</v>
      </c>
      <c r="DJ3" s="60">
        <f t="shared" si="4"/>
        <v>31</v>
      </c>
      <c r="DK3" s="60">
        <f t="shared" si="4"/>
        <v>30</v>
      </c>
      <c r="DL3" s="60">
        <f t="shared" si="4"/>
        <v>31</v>
      </c>
      <c r="DM3" s="60">
        <f t="shared" si="4"/>
        <v>30</v>
      </c>
      <c r="DN3" s="60">
        <f t="shared" si="4"/>
        <v>31</v>
      </c>
      <c r="DO3" s="60">
        <f t="shared" si="4"/>
        <v>31</v>
      </c>
      <c r="DP3" s="60">
        <f t="shared" si="4"/>
        <v>28</v>
      </c>
      <c r="DQ3" s="60">
        <f t="shared" si="4"/>
        <v>31</v>
      </c>
      <c r="DR3" s="60">
        <f t="shared" si="4"/>
        <v>30</v>
      </c>
      <c r="DS3" s="60">
        <f t="shared" si="4"/>
        <v>31</v>
      </c>
      <c r="DT3" s="60">
        <f t="shared" si="4"/>
        <v>30</v>
      </c>
      <c r="DU3" s="60"/>
    </row>
    <row r="4" spans="1:125" s="66" customFormat="1" ht="12.75" x14ac:dyDescent="0.2">
      <c r="A4" s="4"/>
      <c r="B4" s="5" t="s">
        <v>40</v>
      </c>
      <c r="C4" s="4"/>
      <c r="D4" s="4"/>
      <c r="E4" s="64">
        <f>+SUM(E5:E5)/1000000</f>
        <v>0</v>
      </c>
      <c r="F4" s="64">
        <f>+SUM(E5:F5)/1000000</f>
        <v>0</v>
      </c>
      <c r="G4" s="64">
        <f>+SUM(E5:G5)/1000000</f>
        <v>0</v>
      </c>
      <c r="H4" s="64">
        <f>+SUM(E5:H5)/1000000</f>
        <v>0</v>
      </c>
      <c r="I4" s="64">
        <f>+SUM(E5:I5)/1000000</f>
        <v>0</v>
      </c>
      <c r="J4" s="64">
        <f>+SUM(E5:J5)/1000000</f>
        <v>0</v>
      </c>
      <c r="K4" s="64">
        <f>+SUM(E5:K5)/1000000</f>
        <v>0</v>
      </c>
      <c r="L4" s="64">
        <f>+SUM(E5:L5)/1000000</f>
        <v>0</v>
      </c>
      <c r="M4" s="65">
        <f>+SUM(E5:M5)/1000000</f>
        <v>0</v>
      </c>
      <c r="N4" s="64">
        <f>+SUM(E5:N5)/1000000</f>
        <v>0</v>
      </c>
      <c r="O4" s="64">
        <f>+SUM(E5:O5)/1000000</f>
        <v>0</v>
      </c>
      <c r="P4" s="64">
        <f t="shared" ref="P4:AX4" si="5">+SUM(E5:P5)/1000000</f>
        <v>0</v>
      </c>
      <c r="Q4" s="64">
        <f t="shared" si="5"/>
        <v>0</v>
      </c>
      <c r="R4" s="64">
        <f t="shared" si="5"/>
        <v>0</v>
      </c>
      <c r="S4" s="64">
        <f t="shared" si="5"/>
        <v>0</v>
      </c>
      <c r="T4" s="64">
        <f t="shared" si="5"/>
        <v>0</v>
      </c>
      <c r="U4" s="64">
        <f t="shared" si="5"/>
        <v>0</v>
      </c>
      <c r="V4" s="64">
        <f t="shared" si="5"/>
        <v>0</v>
      </c>
      <c r="W4" s="64">
        <f t="shared" si="5"/>
        <v>0</v>
      </c>
      <c r="X4" s="64">
        <f t="shared" si="5"/>
        <v>0</v>
      </c>
      <c r="Y4" s="64">
        <f t="shared" si="5"/>
        <v>0</v>
      </c>
      <c r="Z4" s="64">
        <f t="shared" si="5"/>
        <v>0</v>
      </c>
      <c r="AA4" s="64">
        <f t="shared" si="5"/>
        <v>0</v>
      </c>
      <c r="AB4" s="64">
        <f>+SUM(Q5:AB5)/1000000</f>
        <v>0</v>
      </c>
      <c r="AC4" s="64">
        <f t="shared" si="5"/>
        <v>0</v>
      </c>
      <c r="AD4" s="64">
        <f t="shared" si="5"/>
        <v>0</v>
      </c>
      <c r="AE4" s="64">
        <f t="shared" si="5"/>
        <v>0</v>
      </c>
      <c r="AF4" s="64">
        <f t="shared" si="5"/>
        <v>0</v>
      </c>
      <c r="AG4" s="64">
        <f t="shared" si="5"/>
        <v>0</v>
      </c>
      <c r="AH4" s="64">
        <f t="shared" si="5"/>
        <v>0</v>
      </c>
      <c r="AI4" s="64">
        <f t="shared" si="5"/>
        <v>0</v>
      </c>
      <c r="AJ4" s="64">
        <f t="shared" si="5"/>
        <v>0</v>
      </c>
      <c r="AK4" s="64">
        <f t="shared" si="5"/>
        <v>0</v>
      </c>
      <c r="AL4" s="64">
        <f t="shared" si="5"/>
        <v>0</v>
      </c>
      <c r="AM4" s="64">
        <f t="shared" si="5"/>
        <v>0</v>
      </c>
      <c r="AN4" s="64">
        <f t="shared" si="5"/>
        <v>0</v>
      </c>
      <c r="AO4" s="64">
        <f t="shared" si="5"/>
        <v>0</v>
      </c>
      <c r="AP4" s="64">
        <f t="shared" si="5"/>
        <v>0</v>
      </c>
      <c r="AQ4" s="64">
        <f t="shared" si="5"/>
        <v>0</v>
      </c>
      <c r="AR4" s="64">
        <f t="shared" si="5"/>
        <v>0</v>
      </c>
      <c r="AS4" s="64">
        <f t="shared" si="5"/>
        <v>0</v>
      </c>
      <c r="AT4" s="64">
        <f t="shared" si="5"/>
        <v>0</v>
      </c>
      <c r="AU4" s="64">
        <f t="shared" si="5"/>
        <v>0</v>
      </c>
      <c r="AV4" s="64">
        <f t="shared" si="5"/>
        <v>0</v>
      </c>
      <c r="AW4" s="64">
        <f t="shared" si="5"/>
        <v>0</v>
      </c>
      <c r="AX4" s="64">
        <f t="shared" si="5"/>
        <v>0</v>
      </c>
      <c r="AY4" s="64">
        <f t="shared" ref="AY4:DJ4" si="6">+SUM(AN5:AY5)/1000000</f>
        <v>0</v>
      </c>
      <c r="AZ4" s="64">
        <f t="shared" si="6"/>
        <v>0</v>
      </c>
      <c r="BA4" s="64">
        <f t="shared" si="6"/>
        <v>0</v>
      </c>
      <c r="BB4" s="64">
        <f t="shared" si="6"/>
        <v>0</v>
      </c>
      <c r="BC4" s="64">
        <f t="shared" si="6"/>
        <v>0</v>
      </c>
      <c r="BD4" s="64">
        <f t="shared" si="6"/>
        <v>0</v>
      </c>
      <c r="BE4" s="64">
        <f t="shared" si="6"/>
        <v>0</v>
      </c>
      <c r="BF4" s="64">
        <f t="shared" si="6"/>
        <v>0</v>
      </c>
      <c r="BG4" s="64">
        <f t="shared" si="6"/>
        <v>0</v>
      </c>
      <c r="BH4" s="64">
        <f t="shared" si="6"/>
        <v>0</v>
      </c>
      <c r="BI4" s="64">
        <f t="shared" si="6"/>
        <v>0</v>
      </c>
      <c r="BJ4" s="64">
        <f t="shared" si="6"/>
        <v>0</v>
      </c>
      <c r="BK4" s="64">
        <f t="shared" si="6"/>
        <v>0</v>
      </c>
      <c r="BL4" s="64">
        <f t="shared" si="6"/>
        <v>0</v>
      </c>
      <c r="BM4" s="64">
        <f t="shared" si="6"/>
        <v>0</v>
      </c>
      <c r="BN4" s="64">
        <f t="shared" si="6"/>
        <v>0</v>
      </c>
      <c r="BO4" s="64">
        <f t="shared" si="6"/>
        <v>0</v>
      </c>
      <c r="BP4" s="64">
        <f t="shared" si="6"/>
        <v>0</v>
      </c>
      <c r="BQ4" s="64">
        <f t="shared" si="6"/>
        <v>0</v>
      </c>
      <c r="BR4" s="64">
        <f t="shared" si="6"/>
        <v>0</v>
      </c>
      <c r="BS4" s="64">
        <f t="shared" si="6"/>
        <v>0</v>
      </c>
      <c r="BT4" s="64">
        <f t="shared" si="6"/>
        <v>0</v>
      </c>
      <c r="BU4" s="64">
        <f t="shared" si="6"/>
        <v>0</v>
      </c>
      <c r="BV4" s="64">
        <f t="shared" si="6"/>
        <v>0</v>
      </c>
      <c r="BW4" s="64">
        <f t="shared" si="6"/>
        <v>0</v>
      </c>
      <c r="BX4" s="64">
        <f>+SUM(BM5:BX5)/1000000</f>
        <v>0</v>
      </c>
      <c r="BY4" s="64">
        <f t="shared" si="6"/>
        <v>0</v>
      </c>
      <c r="BZ4" s="64">
        <f t="shared" si="6"/>
        <v>0</v>
      </c>
      <c r="CA4" s="64">
        <f t="shared" si="6"/>
        <v>0</v>
      </c>
      <c r="CB4" s="64">
        <f t="shared" si="6"/>
        <v>0</v>
      </c>
      <c r="CC4" s="64">
        <f t="shared" si="6"/>
        <v>0</v>
      </c>
      <c r="CD4" s="64">
        <f t="shared" si="6"/>
        <v>0</v>
      </c>
      <c r="CE4" s="64">
        <f t="shared" si="6"/>
        <v>0</v>
      </c>
      <c r="CF4" s="64">
        <f t="shared" si="6"/>
        <v>0</v>
      </c>
      <c r="CG4" s="64">
        <f t="shared" si="6"/>
        <v>0</v>
      </c>
      <c r="CH4" s="64">
        <f t="shared" si="6"/>
        <v>0</v>
      </c>
      <c r="CI4" s="64">
        <f t="shared" si="6"/>
        <v>0</v>
      </c>
      <c r="CJ4" s="64">
        <f t="shared" si="6"/>
        <v>0</v>
      </c>
      <c r="CK4" s="64">
        <f t="shared" si="6"/>
        <v>0</v>
      </c>
      <c r="CL4" s="64">
        <f t="shared" si="6"/>
        <v>0</v>
      </c>
      <c r="CM4" s="64">
        <f t="shared" si="6"/>
        <v>0</v>
      </c>
      <c r="CN4" s="64">
        <f t="shared" si="6"/>
        <v>0</v>
      </c>
      <c r="CO4" s="64">
        <f t="shared" si="6"/>
        <v>0</v>
      </c>
      <c r="CP4" s="64">
        <f t="shared" si="6"/>
        <v>0</v>
      </c>
      <c r="CQ4" s="64">
        <f t="shared" si="6"/>
        <v>0</v>
      </c>
      <c r="CR4" s="64">
        <f t="shared" si="6"/>
        <v>0</v>
      </c>
      <c r="CS4" s="64">
        <f t="shared" si="6"/>
        <v>0</v>
      </c>
      <c r="CT4" s="64">
        <f t="shared" si="6"/>
        <v>0</v>
      </c>
      <c r="CU4" s="64">
        <f t="shared" si="6"/>
        <v>0</v>
      </c>
      <c r="CV4" s="64">
        <f t="shared" si="6"/>
        <v>0</v>
      </c>
      <c r="CW4" s="64">
        <f t="shared" si="6"/>
        <v>0</v>
      </c>
      <c r="CX4" s="64">
        <f t="shared" si="6"/>
        <v>0</v>
      </c>
      <c r="CY4" s="64">
        <f t="shared" si="6"/>
        <v>0</v>
      </c>
      <c r="CZ4" s="64">
        <f t="shared" si="6"/>
        <v>0</v>
      </c>
      <c r="DA4" s="64">
        <f t="shared" si="6"/>
        <v>0</v>
      </c>
      <c r="DB4" s="64">
        <f t="shared" si="6"/>
        <v>0</v>
      </c>
      <c r="DC4" s="64">
        <f t="shared" si="6"/>
        <v>0</v>
      </c>
      <c r="DD4" s="64">
        <f t="shared" si="6"/>
        <v>0</v>
      </c>
      <c r="DE4" s="64">
        <f t="shared" si="6"/>
        <v>0</v>
      </c>
      <c r="DF4" s="64">
        <f t="shared" si="6"/>
        <v>0</v>
      </c>
      <c r="DG4" s="64">
        <f t="shared" si="6"/>
        <v>0</v>
      </c>
      <c r="DH4" s="64">
        <f t="shared" si="6"/>
        <v>0</v>
      </c>
      <c r="DI4" s="64">
        <f t="shared" si="6"/>
        <v>0</v>
      </c>
      <c r="DJ4" s="64">
        <f t="shared" si="6"/>
        <v>0</v>
      </c>
      <c r="DK4" s="64">
        <f t="shared" ref="DK4:DU4" si="7">+SUM(CZ5:DK5)/1000000</f>
        <v>0</v>
      </c>
      <c r="DL4" s="64">
        <f t="shared" si="7"/>
        <v>0</v>
      </c>
      <c r="DM4" s="64">
        <f t="shared" si="7"/>
        <v>0</v>
      </c>
      <c r="DN4" s="64">
        <f t="shared" si="7"/>
        <v>0</v>
      </c>
      <c r="DO4" s="64">
        <f t="shared" si="7"/>
        <v>0</v>
      </c>
      <c r="DP4" s="64">
        <f t="shared" si="7"/>
        <v>0</v>
      </c>
      <c r="DQ4" s="64">
        <f t="shared" si="7"/>
        <v>0</v>
      </c>
      <c r="DR4" s="64">
        <f t="shared" si="7"/>
        <v>0</v>
      </c>
      <c r="DS4" s="64">
        <f t="shared" si="7"/>
        <v>0</v>
      </c>
      <c r="DT4" s="64">
        <f t="shared" si="7"/>
        <v>0</v>
      </c>
      <c r="DU4" s="64">
        <f t="shared" si="7"/>
        <v>0</v>
      </c>
    </row>
    <row r="5" spans="1:125" s="34" customFormat="1" x14ac:dyDescent="0.25"/>
    <row r="6" spans="1:125" s="52" customFormat="1" ht="12.75" x14ac:dyDescent="0.2">
      <c r="A6" s="15" t="s">
        <v>14</v>
      </c>
      <c r="B6" s="15" t="s">
        <v>15</v>
      </c>
      <c r="C6" s="50"/>
      <c r="D6" s="67"/>
      <c r="E6" s="11"/>
      <c r="F6" s="11"/>
      <c r="G6" s="11"/>
      <c r="H6" s="11"/>
      <c r="I6" s="11"/>
      <c r="J6" s="47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5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>
        <f t="shared" ref="CJ6:CV6" si="8">+CJ4-BX4</f>
        <v>0</v>
      </c>
      <c r="CK6" s="47">
        <f t="shared" si="8"/>
        <v>0</v>
      </c>
      <c r="CL6" s="47">
        <f t="shared" si="8"/>
        <v>0</v>
      </c>
      <c r="CM6" s="47">
        <f t="shared" si="8"/>
        <v>0</v>
      </c>
      <c r="CN6" s="47">
        <f t="shared" si="8"/>
        <v>0</v>
      </c>
      <c r="CO6" s="47">
        <f t="shared" si="8"/>
        <v>0</v>
      </c>
      <c r="CP6" s="47">
        <f t="shared" si="8"/>
        <v>0</v>
      </c>
      <c r="CQ6" s="47">
        <f t="shared" si="8"/>
        <v>0</v>
      </c>
      <c r="CR6" s="47">
        <f t="shared" si="8"/>
        <v>0</v>
      </c>
      <c r="CS6" s="47">
        <f t="shared" si="8"/>
        <v>0</v>
      </c>
      <c r="CT6" s="47">
        <f t="shared" si="8"/>
        <v>0</v>
      </c>
      <c r="CU6" s="47">
        <f t="shared" si="8"/>
        <v>0</v>
      </c>
      <c r="CV6" s="47">
        <f t="shared" si="8"/>
        <v>0</v>
      </c>
      <c r="CW6" s="47">
        <f>+CW4-CK4</f>
        <v>0</v>
      </c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</row>
    <row r="7" spans="1:125" s="52" customFormat="1" ht="12.75" x14ac:dyDescent="0.2">
      <c r="A7" s="53"/>
      <c r="B7" s="53" t="s">
        <v>16</v>
      </c>
      <c r="C7" s="54" t="s">
        <v>38</v>
      </c>
      <c r="D7" s="67">
        <v>1</v>
      </c>
      <c r="E7" s="48">
        <f>+INDEX(Prices!$E$9:$AI$19,$D7,E$1)/100*E$3*'Units Monthly'!E7</f>
        <v>530211.40934999997</v>
      </c>
      <c r="F7" s="48">
        <f>+INDEX(Prices!$E$9:$AI$19,$D7,F$1)/100*F$3*'Units Monthly'!F7</f>
        <v>531375.33845000004</v>
      </c>
      <c r="G7" s="48">
        <f>+INDEX(Prices!$E$9:$AI$19,$D7,G$1)/100*G$3*'Units Monthly'!G7</f>
        <v>515241.33899999998</v>
      </c>
      <c r="H7" s="48">
        <f>+INDEX(Prices!$E$9:$AI$19,$D7,H$1)/100*H$3*'Units Monthly'!H7</f>
        <v>533634.95325000002</v>
      </c>
      <c r="I7" s="48">
        <f>+INDEX(Prices!$E$9:$AI$19,$D7,I$1)/100*I$3*'Units Monthly'!I7</f>
        <v>517585.83</v>
      </c>
      <c r="J7" s="48">
        <f>+INDEX(Prices!$E$9:$AI$19,$D7,J$1)/100*J$3*'Units Monthly'!J7</f>
        <v>535852.86375000002</v>
      </c>
      <c r="K7" s="48">
        <f>+INDEX(Prices!$E$9:$AI$19,$D7,K$1)/100*K$3*'Units Monthly'!K7</f>
        <v>537162.75789999997</v>
      </c>
      <c r="L7" s="48">
        <f>+INDEX(Prices!$E$9:$AI$19,$D7,L$1)/100*L$3*'Units Monthly'!L7</f>
        <v>485735.73020000005</v>
      </c>
      <c r="M7" s="48">
        <f>+INDEX(Prices!$E$9:$AI$19,$D7,M$1)/100*M$3*'Units Monthly'!M7</f>
        <v>537996.84389999998</v>
      </c>
      <c r="N7" s="48">
        <f>+INDEX(Prices!$E$9:$AI$19,$D7,N$1)/100*N$3*'Units Monthly'!N7</f>
        <v>521370.40350000001</v>
      </c>
      <c r="O7" s="48">
        <f>+INDEX(Prices!$E$9:$AI$19,$D7,O$1)/100*O$3*'Units Monthly'!O7</f>
        <v>540087.74585000006</v>
      </c>
      <c r="P7" s="48">
        <f>+INDEX(Prices!$E$9:$AI$19,$D7,P$1)/100*P$3*'Units Monthly'!P7</f>
        <v>523902.0135</v>
      </c>
      <c r="Q7" s="48">
        <f>+INDEX(Prices!$E$9:$AI$19,$D7,Q$1)/100*Q$3*'Units Monthly'!Q7</f>
        <v>567730.06609999994</v>
      </c>
      <c r="R7" s="48">
        <f>+INDEX(Prices!$E$9:$AI$19,$D7,R$1)/100*R$3*'Units Monthly'!R7</f>
        <v>569189.14929999993</v>
      </c>
      <c r="S7" s="48">
        <f>+INDEX(Prices!$E$9:$AI$19,$D7,S$1)/100*S$3*'Units Monthly'!S7</f>
        <v>551988.90149999992</v>
      </c>
      <c r="T7" s="48">
        <f>+INDEX(Prices!$E$9:$AI$19,$D7,T$1)/100*T$3*'Units Monthly'!T7</f>
        <v>571383.72144999995</v>
      </c>
      <c r="U7" s="48">
        <f>+INDEX(Prices!$E$9:$AI$19,$D7,U$1)/100*U$3*'Units Monthly'!U7</f>
        <v>553951.527</v>
      </c>
      <c r="V7" s="48">
        <f>+INDEX(Prices!$E$9:$AI$19,$D7,V$1)/100*V$3*'Units Monthly'!V7</f>
        <v>574038.22199999995</v>
      </c>
      <c r="W7" s="48">
        <f>+INDEX(Prices!$E$9:$AI$19,$D7,W$1)/100*W$3*'Units Monthly'!W7</f>
        <v>574999.71025</v>
      </c>
      <c r="X7" s="48">
        <f>+INDEX(Prices!$E$9:$AI$19,$D7,X$1)/100*X$3*'Units Monthly'!X7</f>
        <v>519710.90639999992</v>
      </c>
      <c r="Y7" s="48">
        <f>+INDEX(Prices!$E$9:$AI$19,$D7,Y$1)/100*Y$3*'Units Monthly'!Y7</f>
        <v>576210.98719999997</v>
      </c>
      <c r="Z7" s="48">
        <f>+INDEX(Prices!$E$9:$AI$19,$D7,Z$1)/100*Z$3*'Units Monthly'!Z7</f>
        <v>558486.86099999992</v>
      </c>
      <c r="AA7" s="48">
        <f>+INDEX(Prices!$E$9:$AI$19,$D7,AA$1)/100*AA$3*'Units Monthly'!AA7</f>
        <v>577757.29819999996</v>
      </c>
      <c r="AB7" s="48">
        <f>+INDEX(Prices!$E$9:$AI$19,$D7,AB$1)/100*AB$3*'Units Monthly'!AB7</f>
        <v>560368.90949999995</v>
      </c>
      <c r="AC7" s="48">
        <f>+INDEX(Prices!$E$9:$AI$19,$D7,AC$1)/100*AC$3*'Units Monthly'!AC7</f>
        <v>578649.95250000001</v>
      </c>
      <c r="AD7" s="48">
        <f>+INDEX(Prices!$E$9:$AI$19,$D7,AD$1)/100*AD$3*'Units Monthly'!AD7</f>
        <v>579926.61</v>
      </c>
      <c r="AE7" s="48">
        <f>+INDEX(Prices!$E$9:$AI$19,$D7,AE$1)/100*AE$3*'Units Monthly'!AE7</f>
        <v>562209.97499999998</v>
      </c>
      <c r="AF7" s="48">
        <f>+INDEX(Prices!$E$9:$AI$19,$D7,AF$1)/100*AF$3*'Units Monthly'!AF7</f>
        <v>582323.80125000002</v>
      </c>
      <c r="AG7" s="48">
        <f>+INDEX(Prices!$E$9:$AI$19,$D7,AG$1)/100*AG$3*'Units Monthly'!AG7</f>
        <v>565514.77500000002</v>
      </c>
      <c r="AH7" s="48">
        <f>+INDEX(Prices!$E$9:$AI$19,$D7,AH$1)/100*AH$3*'Units Monthly'!AH7</f>
        <v>585851.40749999997</v>
      </c>
      <c r="AI7" s="48">
        <f>+INDEX(Prices!$E$9:$AI$19,$D7,AI$1)/100*AI$3*'Units Monthly'!AI7</f>
        <v>586624.12124999997</v>
      </c>
      <c r="AJ7" s="48">
        <f>+INDEX(Prices!$E$9:$AI$19,$D7,AJ$1)/100*AJ$3*'Units Monthly'!AJ7</f>
        <v>549230.34750000003</v>
      </c>
      <c r="AK7" s="48">
        <f>+INDEX(Prices!$E$9:$AI$19,$D7,AK$1)/100*AK$3*'Units Monthly'!AK7</f>
        <v>587946.23250000004</v>
      </c>
      <c r="AL7" s="48">
        <f>+INDEX(Prices!$E$9:$AI$19,$D7,AL$1)/100*AL$3*'Units Monthly'!AL7</f>
        <v>570108.6</v>
      </c>
      <c r="AM7" s="48">
        <f>+INDEX(Prices!$E$9:$AI$19,$D7,AM$1)/100*AM$3*'Units Monthly'!AM7</f>
        <v>590167.53749999998</v>
      </c>
      <c r="AN7" s="48">
        <f>+INDEX(Prices!$E$9:$AI$19,$D7,AN$1)/100*AN$3*'Units Monthly'!AN7</f>
        <v>572694.30000000005</v>
      </c>
      <c r="AO7" s="48">
        <f>+INDEX(Prices!$E$9:$AI$19,$D7,AO$1)/100*AO$3*'Units Monthly'!AO7</f>
        <v>594347.30625000002</v>
      </c>
      <c r="AP7" s="48">
        <f>+INDEX(Prices!$E$9:$AI$19,$D7,AP$1)/100*AP$3*'Units Monthly'!AP7</f>
        <v>596493.51375000004</v>
      </c>
      <c r="AQ7" s="48">
        <f>+INDEX(Prices!$E$9:$AI$19,$D7,AQ$1)/100*AQ$3*'Units Monthly'!AQ7</f>
        <v>579135.6</v>
      </c>
      <c r="AR7" s="48">
        <f>+INDEX(Prices!$E$9:$AI$19,$D7,AR$1)/100*AR$3*'Units Monthly'!AR7</f>
        <v>599997.40500000003</v>
      </c>
      <c r="AS7" s="48">
        <f>+INDEX(Prices!$E$9:$AI$19,$D7,AS$1)/100*AS$3*'Units Monthly'!AS7</f>
        <v>581677.3125</v>
      </c>
      <c r="AT7" s="48">
        <f>+INDEX(Prices!$E$9:$AI$19,$D7,AT$1)/100*AT$3*'Units Monthly'!AT7</f>
        <v>602615.93625000003</v>
      </c>
      <c r="AU7" s="48">
        <f>+INDEX(Prices!$E$9:$AI$19,$D7,AU$1)/100*AU$3*'Units Monthly'!AU7</f>
        <v>604094.17125000001</v>
      </c>
      <c r="AV7" s="48">
        <f>+INDEX(Prices!$E$9:$AI$19,$D7,AV$1)/100*AV$3*'Units Monthly'!AV7</f>
        <v>546672.31500000006</v>
      </c>
      <c r="AW7" s="48">
        <f>+INDEX(Prices!$E$9:$AI$19,$D7,AW$1)/100*AW$3*'Units Monthly'!AW7</f>
        <v>606400.45500000007</v>
      </c>
      <c r="AX7" s="48">
        <f>+INDEX(Prices!$E$9:$AI$19,$D7,AX$1)/100*AX$3*'Units Monthly'!AX7</f>
        <v>588522.15</v>
      </c>
      <c r="AY7" s="48">
        <f>+INDEX(Prices!$E$9:$AI$19,$D7,AY$1)/100*AY$3*'Units Monthly'!AY7</f>
        <v>599920.33125000005</v>
      </c>
      <c r="AZ7" s="48">
        <f>+INDEX(Prices!$E$9:$AI$19,$D7,AZ$1)/100*AZ$3*'Units Monthly'!AZ7</f>
        <v>583019.88750000007</v>
      </c>
      <c r="BA7" s="48">
        <f>+INDEX(Prices!$E$9:$AI$19,$D7,BA$1)/100*BA$3*'Units Monthly'!BA7</f>
        <v>625733.16480000014</v>
      </c>
      <c r="BB7" s="48">
        <f>+INDEX(Prices!$E$9:$AI$19,$D7,BB$1)/100*BB$3*'Units Monthly'!BB7</f>
        <v>628886.98080000014</v>
      </c>
      <c r="BC7" s="48">
        <f>+INDEX(Prices!$E$9:$AI$19,$D7,BC$1)/100*BC$3*'Units Monthly'!BC7</f>
        <v>609432.33600000013</v>
      </c>
      <c r="BD7" s="48">
        <f>+INDEX(Prices!$E$9:$AI$19,$D7,BD$1)/100*BD$3*'Units Monthly'!BD7</f>
        <v>630831.49920000008</v>
      </c>
      <c r="BE7" s="48">
        <f>+INDEX(Prices!$E$9:$AI$19,$D7,BE$1)/100*BE$3*'Units Monthly'!BE7</f>
        <v>611189.71200000017</v>
      </c>
      <c r="BF7" s="48">
        <f>+INDEX(Prices!$E$9:$AI$19,$D7,BF$1)/100*BF$3*'Units Monthly'!BF7</f>
        <v>641104.50240000011</v>
      </c>
      <c r="BG7" s="48">
        <f>+INDEX(Prices!$E$9:$AI$19,$D7,BG$1)/100*BG$3*'Units Monthly'!BG7</f>
        <v>645857.3232000001</v>
      </c>
      <c r="BH7" s="48">
        <f>+INDEX(Prices!$E$9:$AI$19,$D7,BH$1)/100*BH$3*'Units Monthly'!BH7</f>
        <v>584334.77760000003</v>
      </c>
      <c r="BI7" s="48">
        <f>+INDEX(Prices!$E$9:$AI$19,$D7,BI$1)/100*BI$3*'Units Monthly'!BI7</f>
        <v>647319.72960000008</v>
      </c>
      <c r="BJ7" s="48">
        <f>+INDEX(Prices!$E$9:$AI$19,$D7,BJ$1)/100*BJ$3*'Units Monthly'!BJ7</f>
        <v>628254.14400000009</v>
      </c>
      <c r="BK7" s="48">
        <f>+INDEX(Prices!$E$9:$AI$19,$D7,BK$1)/100*BK$3*'Units Monthly'!BK7</f>
        <v>649149.01383711933</v>
      </c>
      <c r="BL7" s="48">
        <f>+INDEX(Prices!$E$9:$AI$19,$D7,BL$1)/100*BL$3*'Units Monthly'!BL7</f>
        <v>628163.69781515514</v>
      </c>
      <c r="BM7" s="48">
        <f>+INDEX(Prices!$E$9:$AI$19,$D7,BM$1)/100*BM$3*'Units Monthly'!BM7</f>
        <v>667824.41899790033</v>
      </c>
      <c r="BN7" s="48">
        <f>+INDEX(Prices!$E$9:$AI$19,$D7,BN$1)/100*BN$3*'Units Monthly'!BN7</f>
        <v>667514.99941402255</v>
      </c>
      <c r="BO7" s="48">
        <f>+INDEX(Prices!$E$9:$AI$19,$D7,BO$1)/100*BO$3*'Units Monthly'!BO7</f>
        <v>645683.76171907946</v>
      </c>
      <c r="BP7" s="48">
        <f>+INDEX(Prices!$E$9:$AI$19,$D7,BP$1)/100*BP$3*'Units Monthly'!BP7</f>
        <v>666899.0808427725</v>
      </c>
      <c r="BQ7" s="48">
        <f>+INDEX(Prices!$E$9:$AI$19,$D7,BQ$1)/100*BQ$3*'Units Monthly'!BQ7</f>
        <v>645089.59294119838</v>
      </c>
      <c r="BR7" s="48">
        <f>+INDEX(Prices!$E$9:$AI$19,$D7,BR$1)/100*BR$3*'Units Monthly'!BR7</f>
        <v>666287.04812673968</v>
      </c>
      <c r="BS7" s="48">
        <f>+INDEX(Prices!$E$9:$AI$19,$D7,BS$1)/100*BS$3*'Units Monthly'!BS7</f>
        <v>665982.4858678173</v>
      </c>
      <c r="BT7" s="48">
        <f>+INDEX(Prices!$E$9:$AI$19,$D7,BT$1)/100*BT$3*'Units Monthly'!BT7</f>
        <v>601258.35348638205</v>
      </c>
      <c r="BU7" s="48">
        <f>+INDEX(Prices!$E$9:$AI$19,$D7,BU$1)/100*BU$3*'Units Monthly'!BU7</f>
        <v>665376.26336875209</v>
      </c>
      <c r="BV7" s="48">
        <f>+INDEX(Prices!$E$9:$AI$19,$D7,BV$1)/100*BV$3*'Units Monthly'!BV7</f>
        <v>643620.58128539426</v>
      </c>
      <c r="BW7" s="48">
        <f>+INDEX(Prices!$E$9:$AI$19,$D7,BW$1)/100*BW$3*'Units Monthly'!BW7</f>
        <v>664773.90200723032</v>
      </c>
      <c r="BX7" s="48">
        <f>+INDEX(Prices!$E$9:$AI$19,$D7,BX$1)/100*BX$3*'Units Monthly'!BX7</f>
        <v>643039.51565432223</v>
      </c>
      <c r="BY7" s="48">
        <f>+INDEX(Prices!$E$9:$AI$19,$D7,BY$1)/100*BY$3*'Units Monthly'!BY7</f>
        <v>631946.2972083569</v>
      </c>
      <c r="BZ7" s="48">
        <f>+INDEX(Prices!$E$9:$AI$19,$D7,BZ$1)/100*BZ$3*'Units Monthly'!BZ7</f>
        <v>633789.48833377578</v>
      </c>
      <c r="CA7" s="48">
        <f>+INDEX(Prices!$E$9:$AI$19,$D7,CA$1)/100*CA$3*'Units Monthly'!CA7</f>
        <v>615130.05397679354</v>
      </c>
      <c r="CB7" s="48">
        <f>+INDEX(Prices!$E$9:$AI$19,$D7,CB$1)/100*CB$3*'Units Monthly'!CB7</f>
        <v>637481.00252015947</v>
      </c>
      <c r="CC7" s="48">
        <f>+INDEX(Prices!$E$9:$AI$19,$D7,CC$1)/100*CC$3*'Units Monthly'!CC7</f>
        <v>618705.8047320738</v>
      </c>
      <c r="CD7" s="48">
        <f>+INDEX(Prices!$E$9:$AI$19,$D7,CD$1)/100*CD$3*'Units Monthly'!CD7</f>
        <v>641179.37921380659</v>
      </c>
      <c r="CE7" s="48">
        <f>+INDEX(Prices!$E$9:$AI$19,$D7,CE$1)/100*CE$3*'Units Monthly'!CE7</f>
        <v>643031.14849288377</v>
      </c>
      <c r="CF7" s="48">
        <f>+INDEX(Prices!$E$9:$AI$19,$D7,CF$1)/100*CF$3*'Units Monthly'!CF7</f>
        <v>603279.18159970082</v>
      </c>
      <c r="CG7" s="48">
        <f>+INDEX(Prices!$E$9:$AI$19,$D7,CG$1)/100*CG$3*'Units Monthly'!CG7</f>
        <v>646739.86394541687</v>
      </c>
      <c r="CH7" s="48">
        <f>+INDEX(Prices!$E$9:$AI$19,$D7,CH$1)/100*CH$3*'Units Monthly'!CH7</f>
        <v>627674.33820636012</v>
      </c>
      <c r="CI7" s="48">
        <f>+INDEX(Prices!$E$9:$AI$19,$D7,CI$1)/100*CI$3*'Units Monthly'!CI7</f>
        <v>650455.50202489202</v>
      </c>
      <c r="CJ7" s="48">
        <f>+INDEX(Prices!$E$9:$AI$19,$D7,CJ$1)/100*CJ$3*'Units Monthly'!CJ7</f>
        <v>631273.47542651347</v>
      </c>
      <c r="CK7" s="48">
        <f>+INDEX(Prices!$E$9:$AI$19,$D7,CK$1)/100*CK$3*'Units Monthly'!CK7</f>
        <v>668500.22384848259</v>
      </c>
      <c r="CL7" s="48">
        <f>+INDEX(Prices!$E$9:$AI$19,$D7,CL$1)/100*CL$3*'Units Monthly'!CL7</f>
        <v>668185.7053932175</v>
      </c>
      <c r="CM7" s="48">
        <f>+INDEX(Prices!$E$9:$AI$19,$D7,CM$1)/100*CM$3*'Units Monthly'!CM7</f>
        <v>646329.32576061459</v>
      </c>
      <c r="CN7" s="48">
        <f>+INDEX(Prices!$E$9:$AI$19,$D7,CN$1)/100*CN$3*'Units Monthly'!CN7</f>
        <v>667564.0125135791</v>
      </c>
      <c r="CO7" s="48">
        <f>+INDEX(Prices!$E$9:$AI$19,$D7,CO$1)/100*CO$3*'Units Monthly'!CO7</f>
        <v>645732.41426434147</v>
      </c>
      <c r="CP7" s="48">
        <f>+INDEX(Prices!$E$9:$AI$19,$D7,CP$1)/100*CP$3*'Units Monthly'!CP7</f>
        <v>666952.078305364</v>
      </c>
      <c r="CQ7" s="48">
        <f>+INDEX(Prices!$E$9:$AI$19,$D7,CQ$1)/100*CQ$3*'Units Monthly'!CQ7</f>
        <v>666649.75822777173</v>
      </c>
      <c r="CR7" s="48">
        <f>+INDEX(Prices!$E$9:$AI$19,$D7,CR$1)/100*CR$3*'Units Monthly'!CR7</f>
        <v>601864.39226798876</v>
      </c>
      <c r="CS7" s="48">
        <f>+INDEX(Prices!$E$9:$AI$19,$D7,CS$1)/100*CS$3*'Units Monthly'!CS7</f>
        <v>666052.38726437092</v>
      </c>
      <c r="CT7" s="48">
        <f>+INDEX(Prices!$E$9:$AI$19,$D7,CT$1)/100*CT$3*'Units Monthly'!CT7</f>
        <v>644281.2836753981</v>
      </c>
      <c r="CU7" s="48">
        <f>+INDEX(Prices!$E$9:$AI$19,$D7,CU$1)/100*CU$3*'Units Monthly'!CU7</f>
        <v>665464.67552697042</v>
      </c>
      <c r="CV7" s="48">
        <f>+INDEX(Prices!$E$9:$AI$19,$D7,CV$1)/100*CV$3*'Units Monthly'!CV7</f>
        <v>643717.18985794869</v>
      </c>
      <c r="CW7" s="48">
        <f>+INDEX(Prices!$E$9:$AI$19,$D7,CW$1)/100*CW$3*'Units Monthly'!CW7</f>
        <v>683543.67091972393</v>
      </c>
      <c r="CX7" s="48">
        <f>+INDEX(Prices!$E$9:$AI$19,$D7,CX$1)/100*CX$3*'Units Monthly'!CX7</f>
        <v>685503.39707537519</v>
      </c>
      <c r="CY7" s="48">
        <f>+INDEX(Prices!$E$9:$AI$19,$D7,CY$1)/100*CY$3*'Units Monthly'!CY7</f>
        <v>665288.71764368261</v>
      </c>
      <c r="CZ7" s="48">
        <f>+INDEX(Prices!$E$9:$AI$19,$D7,CZ$1)/100*CZ$3*'Units Monthly'!CZ7</f>
        <v>689428.50776675344</v>
      </c>
      <c r="DA7" s="48">
        <f>+INDEX(Prices!$E$9:$AI$19,$D7,DA$1)/100*DA$3*'Units Monthly'!DA7</f>
        <v>669090.87006194575</v>
      </c>
      <c r="DB7" s="48">
        <f>+INDEX(Prices!$E$9:$AI$19,$D7,DB$1)/100*DB$3*'Units Monthly'!DB7</f>
        <v>693361.18551343167</v>
      </c>
      <c r="DC7" s="48">
        <f>+INDEX(Prices!$E$9:$AI$19,$D7,DC$1)/100*DC$3*'Units Monthly'!DC7</f>
        <v>695330.37051094614</v>
      </c>
      <c r="DD7" s="48">
        <f>+INDEX(Prices!$E$9:$AI$19,$D7,DD$1)/100*DD$3*'Units Monthly'!DD7</f>
        <v>629820.67125290039</v>
      </c>
      <c r="DE7" s="48">
        <f>+INDEX(Prices!$E$9:$AI$19,$D7,DE$1)/100*DE$3*'Units Monthly'!DE7</f>
        <v>699274.44976440829</v>
      </c>
      <c r="DF7" s="48">
        <f>+INDEX(Prices!$E$9:$AI$19,$D7,DF$1)/100*DF$3*'Units Monthly'!DF7</f>
        <v>678628.40404130705</v>
      </c>
      <c r="DG7" s="48">
        <f>+INDEX(Prices!$E$9:$AI$19,$D7,DG$1)/100*DG$3*'Units Monthly'!DG7</f>
        <v>703226.16411373043</v>
      </c>
      <c r="DH7" s="48">
        <f>+INDEX(Prices!$E$9:$AI$19,$D7,DH$1)/100*DH$3*'Units Monthly'!DH7</f>
        <v>682456.34806839877</v>
      </c>
      <c r="DI7" s="48">
        <f>+INDEX(Prices!$E$9:$AI$19,$D7,DI$1)/100*DI$3*'Units Monthly'!DI7</f>
        <v>722389.13125903369</v>
      </c>
      <c r="DJ7" s="48">
        <f>+INDEX(Prices!$E$9:$AI$19,$D7,DJ$1)/100*DJ$3*'Units Monthly'!DJ7</f>
        <v>722065.19820717175</v>
      </c>
      <c r="DK7" s="48">
        <f>+INDEX(Prices!$E$9:$AI$19,$D7,DK$1)/100*DK$3*'Units Monthly'!DK7</f>
        <v>698461.76090128045</v>
      </c>
      <c r="DL7" s="48">
        <f>+INDEX(Prices!$E$9:$AI$19,$D7,DL$1)/100*DL$3*'Units Monthly'!DL7</f>
        <v>721424.99021420279</v>
      </c>
      <c r="DM7" s="48">
        <f>+INDEX(Prices!$E$9:$AI$19,$D7,DM$1)/100*DM$3*'Units Monthly'!DM7</f>
        <v>697847.13372501405</v>
      </c>
      <c r="DN7" s="48">
        <f>+INDEX(Prices!$E$9:$AI$19,$D7,DN$1)/100*DN$3*'Units Monthly'!DN7</f>
        <v>720794.95830693049</v>
      </c>
      <c r="DO7" s="48">
        <f>+INDEX(Prices!$E$9:$AI$19,$D7,DO$1)/100*DO$3*'Units Monthly'!DO7</f>
        <v>720483.74540206813</v>
      </c>
      <c r="DP7" s="48">
        <f>+INDEX(Prices!$E$9:$AI$19,$D7,DP$1)/100*DP$3*'Units Monthly'!DP7</f>
        <v>650480.70022175706</v>
      </c>
      <c r="DQ7" s="48">
        <f>+INDEX(Prices!$E$9:$AI$19,$D7,DQ$1)/100*DQ$3*'Units Monthly'!DQ7</f>
        <v>719868.89981591131</v>
      </c>
      <c r="DR7" s="48">
        <f>+INDEX(Prices!$E$9:$AI$19,$D7,DR$1)/100*DR$3*'Units Monthly'!DR7</f>
        <v>696353.4743387606</v>
      </c>
      <c r="DS7" s="48">
        <f>+INDEX(Prices!$E$9:$AI$19,$D7,DS$1)/100*DS$3*'Units Monthly'!DS7</f>
        <v>719264.12681907788</v>
      </c>
      <c r="DT7" s="48">
        <f>+INDEX(Prices!$E$9:$AI$19,$D7,DT$1)/100*DT$3*'Units Monthly'!DT7</f>
        <v>695773.06905517064</v>
      </c>
      <c r="DU7" s="48"/>
    </row>
    <row r="8" spans="1:125" s="52" customFormat="1" ht="12.75" x14ac:dyDescent="0.2">
      <c r="A8" s="15" t="s">
        <v>18</v>
      </c>
      <c r="B8" s="15" t="s">
        <v>19</v>
      </c>
      <c r="C8" s="55"/>
      <c r="D8" s="67">
        <f>+D7+1</f>
        <v>2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</row>
    <row r="9" spans="1:125" s="52" customFormat="1" ht="12.75" x14ac:dyDescent="0.2">
      <c r="A9" s="53"/>
      <c r="B9" s="53" t="s">
        <v>20</v>
      </c>
      <c r="C9" s="54" t="s">
        <v>38</v>
      </c>
      <c r="D9" s="67">
        <f t="shared" ref="D9:D17" si="9">+D8+1</f>
        <v>3</v>
      </c>
      <c r="E9" s="48">
        <f>+INDEX(Prices!$E$9:$AI$19,$D9,E$1)/100*E$3*'Units Monthly'!E9</f>
        <v>80069.062999999995</v>
      </c>
      <c r="F9" s="48">
        <f>+INDEX(Prices!$E$9:$AI$19,$D9,F$1)/100*F$3*'Units Monthly'!F9</f>
        <v>80009.356999999989</v>
      </c>
      <c r="G9" s="48">
        <f>+INDEX(Prices!$E$9:$AI$19,$D9,G$1)/100*G$3*'Units Monthly'!G9</f>
        <v>77348.160000000003</v>
      </c>
      <c r="H9" s="48">
        <f>+INDEX(Prices!$E$9:$AI$19,$D9,H$1)/100*H$3*'Units Monthly'!H9</f>
        <v>79972.87</v>
      </c>
      <c r="I9" s="48">
        <f>+INDEX(Prices!$E$9:$AI$19,$D9,I$1)/100*I$3*'Units Monthly'!I9</f>
        <v>77444.460000000006</v>
      </c>
      <c r="J9" s="48">
        <f>+INDEX(Prices!$E$9:$AI$19,$D9,J$1)/100*J$3*'Units Monthly'!J9</f>
        <v>80006.039999999994</v>
      </c>
      <c r="K9" s="48">
        <f>+INDEX(Prices!$E$9:$AI$19,$D9,K$1)/100*K$3*'Units Monthly'!K9</f>
        <v>80019.30799999999</v>
      </c>
      <c r="L9" s="48">
        <f>+INDEX(Prices!$E$9:$AI$19,$D9,L$1)/100*L$3*'Units Monthly'!L9</f>
        <v>72269.512000000002</v>
      </c>
      <c r="M9" s="48">
        <f>+INDEX(Prices!$E$9:$AI$19,$D9,M$1)/100*M$3*'Units Monthly'!M9</f>
        <v>80019.30799999999</v>
      </c>
      <c r="N9" s="48">
        <f>+INDEX(Prices!$E$9:$AI$19,$D9,N$1)/100*N$3*'Units Monthly'!N9</f>
        <v>77572.86</v>
      </c>
      <c r="O9" s="48">
        <f>+INDEX(Prices!$E$9:$AI$19,$D9,O$1)/100*O$3*'Units Monthly'!O9</f>
        <v>80304.569999999992</v>
      </c>
      <c r="P9" s="48">
        <f>+INDEX(Prices!$E$9:$AI$19,$D9,P$1)/100*P$3*'Units Monthly'!P9</f>
        <v>77784.72</v>
      </c>
      <c r="Q9" s="48">
        <f>+INDEX(Prices!$E$9:$AI$19,$D9,Q$1)/100*Q$3*'Units Monthly'!Q9</f>
        <v>83876.982099999994</v>
      </c>
      <c r="R9" s="48">
        <f>+INDEX(Prices!$E$9:$AI$19,$D9,R$1)/100*R$3*'Units Monthly'!R9</f>
        <v>83790.414600000004</v>
      </c>
      <c r="S9" s="48">
        <f>+INDEX(Prices!$E$9:$AI$19,$D9,S$1)/100*S$3*'Units Monthly'!S9</f>
        <v>81064.040999999997</v>
      </c>
      <c r="T9" s="48">
        <f>+INDEX(Prices!$E$9:$AI$19,$D9,T$1)/100*T$3*'Units Monthly'!T9</f>
        <v>83793.877299999993</v>
      </c>
      <c r="U9" s="48">
        <f>+INDEX(Prices!$E$9:$AI$19,$D9,U$1)/100*U$3*'Units Monthly'!U9</f>
        <v>81094.2</v>
      </c>
      <c r="V9" s="48">
        <f>+INDEX(Prices!$E$9:$AI$19,$D9,V$1)/100*V$3*'Units Monthly'!V9</f>
        <v>83776.563800000004</v>
      </c>
      <c r="W9" s="48">
        <f>+INDEX(Prices!$E$9:$AI$19,$D9,W$1)/100*W$3*'Units Monthly'!W9</f>
        <v>83717.697899999999</v>
      </c>
      <c r="X9" s="48">
        <f>+INDEX(Prices!$E$9:$AI$19,$D9,X$1)/100*X$3*'Units Monthly'!X9</f>
        <v>75431.4568</v>
      </c>
      <c r="Y9" s="48">
        <f>+INDEX(Prices!$E$9:$AI$19,$D9,Y$1)/100*Y$3*'Units Monthly'!Y9</f>
        <v>83298.711199999991</v>
      </c>
      <c r="Z9" s="48">
        <f>+INDEX(Prices!$E$9:$AI$19,$D9,Z$1)/100*Z$3*'Units Monthly'!Z9</f>
        <v>80541.285000000003</v>
      </c>
      <c r="AA9" s="48">
        <f>+INDEX(Prices!$E$9:$AI$19,$D9,AA$1)/100*AA$3*'Units Monthly'!AA9</f>
        <v>83149.815099999993</v>
      </c>
      <c r="AB9" s="48">
        <f>+INDEX(Prices!$E$9:$AI$19,$D9,AB$1)/100*AB$3*'Units Monthly'!AB9</f>
        <v>80470.914000000004</v>
      </c>
      <c r="AC9" s="48">
        <f>+INDEX(Prices!$E$9:$AI$19,$D9,AC$1)/100*AC$3*'Units Monthly'!AC9</f>
        <v>82936.07475</v>
      </c>
      <c r="AD9" s="48">
        <f>+INDEX(Prices!$E$9:$AI$19,$D9,AD$1)/100*AD$3*'Units Monthly'!AD9</f>
        <v>82949.894549999997</v>
      </c>
      <c r="AE9" s="48">
        <f>+INDEX(Prices!$E$9:$AI$19,$D9,AE$1)/100*AE$3*'Units Monthly'!AE9</f>
        <v>80270.747999999992</v>
      </c>
      <c r="AF9" s="48">
        <f>+INDEX(Prices!$E$9:$AI$19,$D9,AF$1)/100*AF$3*'Units Monthly'!AF9</f>
        <v>82670.04359999999</v>
      </c>
      <c r="AG9" s="48">
        <f>+INDEX(Prices!$E$9:$AI$19,$D9,AG$1)/100*AG$3*'Units Monthly'!AG9</f>
        <v>79822.718999999997</v>
      </c>
      <c r="AH9" s="48">
        <f>+INDEX(Prices!$E$9:$AI$19,$D9,AH$1)/100*AH$3*'Units Monthly'!AH9</f>
        <v>82355.643149999989</v>
      </c>
      <c r="AI9" s="48">
        <f>+INDEX(Prices!$E$9:$AI$19,$D9,AI$1)/100*AI$3*'Units Monthly'!AI9</f>
        <v>82203.625349999988</v>
      </c>
      <c r="AJ9" s="48">
        <f>+INDEX(Prices!$E$9:$AI$19,$D9,AJ$1)/100*AJ$3*'Units Monthly'!AJ9</f>
        <v>76693.314449999991</v>
      </c>
      <c r="AK9" s="48">
        <f>+INDEX(Prices!$E$9:$AI$19,$D9,AK$1)/100*AK$3*'Units Monthly'!AK9</f>
        <v>81661.198199999999</v>
      </c>
      <c r="AL9" s="48">
        <f>+INDEX(Prices!$E$9:$AI$19,$D9,AL$1)/100*AL$3*'Units Monthly'!AL9</f>
        <v>78799.607999999993</v>
      </c>
      <c r="AM9" s="48">
        <f>+INDEX(Prices!$E$9:$AI$19,$D9,AM$1)/100*AM$3*'Units Monthly'!AM9</f>
        <v>81260.423999999999</v>
      </c>
      <c r="AN9" s="48">
        <f>+INDEX(Prices!$E$9:$AI$19,$D9,AN$1)/100*AN$3*'Units Monthly'!AN9</f>
        <v>78341.54849999999</v>
      </c>
      <c r="AO9" s="48">
        <f>+INDEX(Prices!$E$9:$AI$19,$D9,AO$1)/100*AO$3*'Units Monthly'!AO9</f>
        <v>80597.073599999989</v>
      </c>
      <c r="AP9" s="48">
        <f>+INDEX(Prices!$E$9:$AI$19,$D9,AP$1)/100*AP$3*'Units Monthly'!AP9</f>
        <v>80448.510750000001</v>
      </c>
      <c r="AQ9" s="48">
        <f>+INDEX(Prices!$E$9:$AI$19,$D9,AQ$1)/100*AQ$3*'Units Monthly'!AQ9</f>
        <v>77786.527499999997</v>
      </c>
      <c r="AR9" s="48">
        <f>+INDEX(Prices!$E$9:$AI$19,$D9,AR$1)/100*AR$3*'Units Monthly'!AR9</f>
        <v>80255.033549999993</v>
      </c>
      <c r="AS9" s="48">
        <f>+INDEX(Prices!$E$9:$AI$19,$D9,AS$1)/100*AS$3*'Units Monthly'!AS9</f>
        <v>77485.612499999988</v>
      </c>
      <c r="AT9" s="48">
        <f>+INDEX(Prices!$E$9:$AI$19,$D9,AT$1)/100*AT$3*'Units Monthly'!AT9</f>
        <v>79912.993499999997</v>
      </c>
      <c r="AU9" s="48">
        <f>+INDEX(Prices!$E$9:$AI$19,$D9,AU$1)/100*AU$3*'Units Monthly'!AU9</f>
        <v>80310.312749999997</v>
      </c>
      <c r="AV9" s="48">
        <f>+INDEX(Prices!$E$9:$AI$19,$D9,AV$1)/100*AV$3*'Units Monthly'!AV9</f>
        <v>73031.401799999992</v>
      </c>
      <c r="AW9" s="48">
        <f>+INDEX(Prices!$E$9:$AI$19,$D9,AW$1)/100*AW$3*'Units Monthly'!AW9</f>
        <v>80925.293849999987</v>
      </c>
      <c r="AX9" s="48">
        <f>+INDEX(Prices!$E$9:$AI$19,$D9,AX$1)/100*AX$3*'Units Monthly'!AX9</f>
        <v>78147.625499999995</v>
      </c>
      <c r="AY9" s="48">
        <f>+INDEX(Prices!$E$9:$AI$19,$D9,AY$1)/100*AY$3*'Units Monthly'!AY9</f>
        <v>81350.252699999997</v>
      </c>
      <c r="AZ9" s="48">
        <f>+INDEX(Prices!$E$9:$AI$19,$D9,AZ$1)/100*AZ$3*'Units Monthly'!AZ9</f>
        <v>78585.623999999996</v>
      </c>
      <c r="BA9" s="48">
        <f>+INDEX(Prices!$E$9:$AI$19,$D9,BA$1)/100*BA$3*'Units Monthly'!BA9</f>
        <v>82167.868400000007</v>
      </c>
      <c r="BB9" s="48">
        <f>+INDEX(Prices!$E$9:$AI$19,$D9,BB$1)/100*BB$3*'Units Monthly'!BB9</f>
        <v>81254.267399999997</v>
      </c>
      <c r="BC9" s="48">
        <f>+INDEX(Prices!$E$9:$AI$19,$D9,BC$1)/100*BC$3*'Units Monthly'!BC9</f>
        <v>78510.744000000006</v>
      </c>
      <c r="BD9" s="48">
        <f>+INDEX(Prices!$E$9:$AI$19,$D9,BD$1)/100*BD$3*'Units Monthly'!BD9</f>
        <v>81043.436400000006</v>
      </c>
      <c r="BE9" s="48">
        <f>+INDEX(Prices!$E$9:$AI$19,$D9,BE$1)/100*BE$3*'Units Monthly'!BE9</f>
        <v>78395.127000000008</v>
      </c>
      <c r="BF9" s="48">
        <f>+INDEX(Prices!$E$9:$AI$19,$D9,BF$1)/100*BF$3*'Units Monthly'!BF9</f>
        <v>83102.552500000005</v>
      </c>
      <c r="BG9" s="48">
        <f>+INDEX(Prices!$E$9:$AI$19,$D9,BG$1)/100*BG$3*'Units Monthly'!BG9</f>
        <v>84079.402799999996</v>
      </c>
      <c r="BH9" s="48">
        <f>+INDEX(Prices!$E$9:$AI$19,$D9,BH$1)/100*BH$3*'Units Monthly'!BH9</f>
        <v>75606.263600000006</v>
      </c>
      <c r="BI9" s="48">
        <f>+INDEX(Prices!$E$9:$AI$19,$D9,BI$1)/100*BI$3*'Units Monthly'!BI9</f>
        <v>83517.18680000001</v>
      </c>
      <c r="BJ9" s="48">
        <f>+INDEX(Prices!$E$9:$AI$19,$D9,BJ$1)/100*BJ$3*'Units Monthly'!BJ9</f>
        <v>81210.741000000009</v>
      </c>
      <c r="BK9" s="48">
        <f>+INDEX(Prices!$E$9:$AI$19,$D9,BK$1)/100*BK$3*'Units Monthly'!BK9</f>
        <v>83697.315946410832</v>
      </c>
      <c r="BL9" s="48">
        <f>+INDEX(Prices!$E$9:$AI$19,$D9,BL$1)/100*BL$3*'Units Monthly'!BL9</f>
        <v>80784.604880965067</v>
      </c>
      <c r="BM9" s="48">
        <f>+INDEX(Prices!$E$9:$AI$19,$D9,BM$1)/100*BM$3*'Units Monthly'!BM9</f>
        <v>85643.058863020618</v>
      </c>
      <c r="BN9" s="48">
        <f>+INDEX(Prices!$E$9:$AI$19,$D9,BN$1)/100*BN$3*'Units Monthly'!BN9</f>
        <v>85379.17064397264</v>
      </c>
      <c r="BO9" s="48">
        <f>+INDEX(Prices!$E$9:$AI$19,$D9,BO$1)/100*BO$3*'Units Monthly'!BO9</f>
        <v>82370.387273482207</v>
      </c>
      <c r="BP9" s="48">
        <f>+INDEX(Prices!$E$9:$AI$19,$D9,BP$1)/100*BP$3*'Units Monthly'!BP9</f>
        <v>84853.745147146808</v>
      </c>
      <c r="BQ9" s="48">
        <f>+INDEX(Prices!$E$9:$AI$19,$D9,BQ$1)/100*BQ$3*'Units Monthly'!BQ9</f>
        <v>81863.422463998824</v>
      </c>
      <c r="BR9" s="48">
        <f>+INDEX(Prices!$E$9:$AI$19,$D9,BR$1)/100*BR$3*'Units Monthly'!BR9</f>
        <v>84331.438728312089</v>
      </c>
      <c r="BS9" s="48">
        <f>+INDEX(Prices!$E$9:$AI$19,$D9,BS$1)/100*BS$3*'Units Monthly'!BS9</f>
        <v>84071.449382668099</v>
      </c>
      <c r="BT9" s="48">
        <f>+INDEX(Prices!$E$9:$AI$19,$D9,BT$1)/100*BT$3*'Units Monthly'!BT9</f>
        <v>75701.371626067688</v>
      </c>
      <c r="BU9" s="48">
        <f>+INDEX(Prices!$E$9:$AI$19,$D9,BU$1)/100*BU$3*'Units Monthly'!BU9</f>
        <v>83553.786898161445</v>
      </c>
      <c r="BV9" s="48">
        <f>+INDEX(Prices!$E$9:$AI$19,$D9,BV$1)/100*BV$3*'Units Monthly'!BV9</f>
        <v>80609.137907930417</v>
      </c>
      <c r="BW9" s="48">
        <f>+INDEX(Prices!$E$9:$AI$19,$D9,BW$1)/100*BW$3*'Units Monthly'!BW9</f>
        <v>83039.197408155465</v>
      </c>
      <c r="BX9" s="48">
        <f>+INDEX(Prices!$E$9:$AI$19,$D9,BX$1)/100*BX$3*'Units Monthly'!BX9</f>
        <v>80112.628385002754</v>
      </c>
      <c r="BY9" s="48">
        <f>+INDEX(Prices!$E$9:$AI$19,$D9,BY$1)/100*BY$3*'Units Monthly'!BY9</f>
        <v>78493.107483018801</v>
      </c>
      <c r="BZ9" s="48">
        <f>+INDEX(Prices!$E$9:$AI$19,$D9,BZ$1)/100*BZ$3*'Units Monthly'!BZ9</f>
        <v>78496.671564078439</v>
      </c>
      <c r="CA9" s="48">
        <f>+INDEX(Prices!$E$9:$AI$19,$D9,CA$1)/100*CA$3*'Units Monthly'!CA9</f>
        <v>75967.970130068963</v>
      </c>
      <c r="CB9" s="48">
        <f>+INDEX(Prices!$E$9:$AI$19,$D9,CB$1)/100*CB$3*'Units Monthly'!CB9</f>
        <v>78503.800194004143</v>
      </c>
      <c r="CC9" s="48">
        <f>+INDEX(Prices!$E$9:$AI$19,$D9,CC$1)/100*CC$3*'Units Monthly'!CC9</f>
        <v>75974.869106016631</v>
      </c>
      <c r="CD9" s="48">
        <f>+INDEX(Prices!$E$9:$AI$19,$D9,CD$1)/100*CD$3*'Units Monthly'!CD9</f>
        <v>78510.929447717266</v>
      </c>
      <c r="CE9" s="48">
        <f>+INDEX(Prices!$E$9:$AI$19,$D9,CE$1)/100*CE$3*'Units Monthly'!CE9</f>
        <v>78514.494308511144</v>
      </c>
      <c r="CF9" s="48">
        <f>+INDEX(Prices!$E$9:$AI$19,$D9,CF$1)/100*CF$3*'Units Monthly'!CF9</f>
        <v>73452.3780784806</v>
      </c>
      <c r="CG9" s="48">
        <f>+INDEX(Prices!$E$9:$AI$19,$D9,CG$1)/100*CG$3*'Units Monthly'!CG9</f>
        <v>78521.624498007732</v>
      </c>
      <c r="CH9" s="48">
        <f>+INDEX(Prices!$E$9:$AI$19,$D9,CH$1)/100*CH$3*'Units Monthly'!CH9</f>
        <v>75992.119187152304</v>
      </c>
      <c r="CI9" s="48">
        <f>+INDEX(Prices!$E$9:$AI$19,$D9,CI$1)/100*CI$3*'Units Monthly'!CI9</f>
        <v>78528.755311428162</v>
      </c>
      <c r="CJ9" s="48">
        <f>+INDEX(Prices!$E$9:$AI$19,$D9,CJ$1)/100*CJ$3*'Units Monthly'!CJ9</f>
        <v>75999.020276251831</v>
      </c>
      <c r="CK9" s="48">
        <f>+INDEX(Prices!$E$9:$AI$19,$D9,CK$1)/100*CK$3*'Units Monthly'!CK9</f>
        <v>80172.394007774332</v>
      </c>
      <c r="CL9" s="48">
        <f>+INDEX(Prices!$E$9:$AI$19,$D9,CL$1)/100*CL$3*'Units Monthly'!CL9</f>
        <v>79860.97967060568</v>
      </c>
      <c r="CM9" s="48">
        <f>+INDEX(Prices!$E$9:$AI$19,$D9,CM$1)/100*CM$3*'Units Monthly'!CM9</f>
        <v>76984.578125365777</v>
      </c>
      <c r="CN9" s="48">
        <f>+INDEX(Prices!$E$9:$AI$19,$D9,CN$1)/100*CN$3*'Units Monthly'!CN9</f>
        <v>79241.64282336591</v>
      </c>
      <c r="CO9" s="48">
        <f>+INDEX(Prices!$E$9:$AI$19,$D9,CO$1)/100*CO$3*'Units Monthly'!CO9</f>
        <v>76387.462845643604</v>
      </c>
      <c r="CP9" s="48">
        <f>+INDEX(Prices!$E$9:$AI$19,$D9,CP$1)/100*CP$3*'Units Monthly'!CP9</f>
        <v>78626.932752297464</v>
      </c>
      <c r="CQ9" s="48">
        <f>+INDEX(Prices!$E$9:$AI$19,$D9,CQ$1)/100*CQ$3*'Units Monthly'!CQ9</f>
        <v>78321.301946317428</v>
      </c>
      <c r="CR9" s="48">
        <f>+INDEX(Prices!$E$9:$AI$19,$D9,CR$1)/100*CR$3*'Units Monthly'!CR9</f>
        <v>70466.800548441723</v>
      </c>
      <c r="CS9" s="48">
        <f>+INDEX(Prices!$E$9:$AI$19,$D9,CS$1)/100*CS$3*'Units Monthly'!CS9</f>
        <v>77713.467311868633</v>
      </c>
      <c r="CT9" s="48">
        <f>+INDEX(Prices!$E$9:$AI$19,$D9,CT$1)/100*CT$3*'Units Monthly'!CT9</f>
        <v>74914.117682863362</v>
      </c>
      <c r="CU9" s="48">
        <f>+INDEX(Prices!$E$9:$AI$19,$D9,CU$1)/100*CU$3*'Units Monthly'!CU9</f>
        <v>77110.173525934326</v>
      </c>
      <c r="CV9" s="48">
        <f>+INDEX(Prices!$E$9:$AI$19,$D9,CV$1)/100*CV$3*'Units Monthly'!CV9</f>
        <v>74332.469845586616</v>
      </c>
      <c r="CW9" s="48">
        <f>+INDEX(Prices!$E$9:$AI$19,$D9,CW$1)/100*CW$3*'Units Monthly'!CW9</f>
        <v>78748.817747498426</v>
      </c>
      <c r="CX9" s="48">
        <f>+INDEX(Prices!$E$9:$AI$19,$D9,CX$1)/100*CX$3*'Units Monthly'!CX9</f>
        <v>78756.150229663705</v>
      </c>
      <c r="CY9" s="48">
        <f>+INDEX(Prices!$E$9:$AI$19,$D9,CY$1)/100*CY$3*'Units Monthly'!CY9</f>
        <v>76222.72584053989</v>
      </c>
      <c r="CZ9" s="48">
        <f>+INDEX(Prices!$E$9:$AI$19,$D9,CZ$1)/100*CZ$3*'Units Monthly'!CZ9</f>
        <v>78770.817164239808</v>
      </c>
      <c r="DA9" s="48">
        <f>+INDEX(Prices!$E$9:$AI$19,$D9,DA$1)/100*DA$3*'Units Monthly'!DA9</f>
        <v>76236.920919453187</v>
      </c>
      <c r="DB9" s="48">
        <f>+INDEX(Prices!$E$9:$AI$19,$D9,DB$1)/100*DB$3*'Units Monthly'!DB9</f>
        <v>78785.486726202158</v>
      </c>
      <c r="DC9" s="48">
        <f>+INDEX(Prices!$E$9:$AI$19,$D9,DC$1)/100*DC$3*'Units Monthly'!DC9</f>
        <v>78792.822492600244</v>
      </c>
      <c r="DD9" s="48">
        <f>+INDEX(Prices!$E$9:$AI$19,$D9,DD$1)/100*DD$3*'Units Monthly'!DD9</f>
        <v>71174.337085438689</v>
      </c>
      <c r="DE9" s="48">
        <f>+INDEX(Prices!$E$9:$AI$19,$D9,DE$1)/100*DE$3*'Units Monthly'!DE9</f>
        <v>78807.495996524463</v>
      </c>
      <c r="DF9" s="48">
        <f>+INDEX(Prices!$E$9:$AI$19,$D9,DF$1)/100*DF$3*'Units Monthly'!DF9</f>
        <v>76272.419742743499</v>
      </c>
      <c r="DG9" s="48">
        <f>+INDEX(Prices!$E$9:$AI$19,$D9,DG$1)/100*DG$3*'Units Monthly'!DG9</f>
        <v>78822.172129011728</v>
      </c>
      <c r="DH9" s="48">
        <f>+INDEX(Prices!$E$9:$AI$19,$D9,DH$1)/100*DH$3*'Units Monthly'!DH9</f>
        <v>76286.623723658355</v>
      </c>
      <c r="DI9" s="48">
        <f>+INDEX(Prices!$E$9:$AI$19,$D9,DI$1)/100*DI$3*'Units Monthly'!DI9</f>
        <v>80482.864858369721</v>
      </c>
      <c r="DJ9" s="48">
        <f>+INDEX(Prices!$E$9:$AI$19,$D9,DJ$1)/100*DJ$3*'Units Monthly'!DJ9</f>
        <v>80170.046515494876</v>
      </c>
      <c r="DK9" s="48">
        <f>+INDEX(Prices!$E$9:$AI$19,$D9,DK$1)/100*DK$3*'Units Monthly'!DK9</f>
        <v>77282.320227662654</v>
      </c>
      <c r="DL9" s="48">
        <f>+INDEX(Prices!$E$9:$AI$19,$D9,DL$1)/100*DL$3*'Units Monthly'!DL9</f>
        <v>79547.913646134417</v>
      </c>
      <c r="DM9" s="48">
        <f>+INDEX(Prices!$E$9:$AI$19,$D9,DM$1)/100*DM$3*'Units Monthly'!DM9</f>
        <v>76682.506831916908</v>
      </c>
      <c r="DN9" s="48">
        <f>+INDEX(Prices!$E$9:$AI$19,$D9,DN$1)/100*DN$3*'Units Monthly'!DN9</f>
        <v>78930.423470241542</v>
      </c>
      <c r="DO9" s="48">
        <f>+INDEX(Prices!$E$9:$AI$19,$D9,DO$1)/100*DO$3*'Units Monthly'!DO9</f>
        <v>78623.408555254136</v>
      </c>
      <c r="DP9" s="48">
        <f>+INDEX(Prices!$E$9:$AI$19,$D9,DP$1)/100*DP$3*'Units Monthly'!DP9</f>
        <v>70738.424437497684</v>
      </c>
      <c r="DQ9" s="48">
        <f>+INDEX(Prices!$E$9:$AI$19,$D9,DQ$1)/100*DQ$3*'Units Monthly'!DQ9</f>
        <v>78012.817538620569</v>
      </c>
      <c r="DR9" s="48">
        <f>+INDEX(Prices!$E$9:$AI$19,$D9,DR$1)/100*DR$3*'Units Monthly'!DR9</f>
        <v>75202.483424713719</v>
      </c>
      <c r="DS9" s="48">
        <f>+INDEX(Prices!$E$9:$AI$19,$D9,DS$1)/100*DS$3*'Units Monthly'!DS9</f>
        <v>77406.783083878996</v>
      </c>
      <c r="DT9" s="48">
        <f>+INDEX(Prices!$E$9:$AI$19,$D9,DT$1)/100*DT$3*'Units Monthly'!DT9</f>
        <v>74618.190901138907</v>
      </c>
      <c r="DU9" s="48"/>
    </row>
    <row r="10" spans="1:125" s="52" customFormat="1" ht="12.75" x14ac:dyDescent="0.2">
      <c r="A10" s="15" t="s">
        <v>22</v>
      </c>
      <c r="B10" s="15" t="s">
        <v>23</v>
      </c>
      <c r="C10" s="55"/>
      <c r="D10" s="67">
        <f t="shared" si="9"/>
        <v>4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</row>
    <row r="11" spans="1:125" s="52" customFormat="1" ht="12.75" customHeight="1" x14ac:dyDescent="0.2">
      <c r="A11" s="53"/>
      <c r="B11" s="53" t="s">
        <v>24</v>
      </c>
      <c r="C11" s="54" t="s">
        <v>38</v>
      </c>
      <c r="D11" s="67">
        <f t="shared" si="9"/>
        <v>5</v>
      </c>
      <c r="E11" s="48">
        <f>+INDEX(Prices!$E$9:$AI$19,$D11,E$1)/100*E$3*'Units Monthly'!E11</f>
        <v>719.78899999999999</v>
      </c>
      <c r="F11" s="48">
        <f>+INDEX(Prices!$E$9:$AI$19,$D11,F$1)/100*F$3*'Units Monthly'!F11</f>
        <v>729.7399999999999</v>
      </c>
      <c r="G11" s="48">
        <f>+INDEX(Prices!$E$9:$AI$19,$D11,G$1)/100*G$3*'Units Monthly'!G11</f>
        <v>728.67</v>
      </c>
      <c r="H11" s="48">
        <f>+INDEX(Prices!$E$9:$AI$19,$D11,H$1)/100*H$3*'Units Monthly'!H11</f>
        <v>766.22699999999998</v>
      </c>
      <c r="I11" s="48">
        <f>+INDEX(Prices!$E$9:$AI$19,$D11,I$1)/100*I$3*'Units Monthly'!I11</f>
        <v>735.09</v>
      </c>
      <c r="J11" s="48">
        <f>+INDEX(Prices!$E$9:$AI$19,$D11,J$1)/100*J$3*'Units Monthly'!J11</f>
        <v>759.59299999999996</v>
      </c>
      <c r="K11" s="48">
        <f>+INDEX(Prices!$E$9:$AI$19,$D11,K$1)/100*K$3*'Units Monthly'!K11</f>
        <v>729.7399999999999</v>
      </c>
      <c r="L11" s="48">
        <f>+INDEX(Prices!$E$9:$AI$19,$D11,L$1)/100*L$3*'Units Monthly'!L11</f>
        <v>644.14</v>
      </c>
      <c r="M11" s="48">
        <f>+INDEX(Prices!$E$9:$AI$19,$D11,M$1)/100*M$3*'Units Monthly'!M11</f>
        <v>726.42299999999989</v>
      </c>
      <c r="N11" s="48">
        <f>+INDEX(Prices!$E$9:$AI$19,$D11,N$1)/100*N$3*'Units Monthly'!N11</f>
        <v>706.2</v>
      </c>
      <c r="O11" s="48">
        <f>+INDEX(Prices!$E$9:$AI$19,$D11,O$1)/100*O$3*'Units Monthly'!O11</f>
        <v>739.69099999999992</v>
      </c>
      <c r="P11" s="48">
        <f>+INDEX(Prices!$E$9:$AI$19,$D11,P$1)/100*P$3*'Units Monthly'!P11</f>
        <v>719.04</v>
      </c>
      <c r="Q11" s="48">
        <f>+INDEX(Prices!$E$9:$AI$19,$D11,Q$1)/100*Q$3*'Units Monthly'!Q11</f>
        <v>786.03289999999993</v>
      </c>
      <c r="R11" s="48">
        <f>+INDEX(Prices!$E$9:$AI$19,$D11,R$1)/100*R$3*'Units Monthly'!R11</f>
        <v>792.95830000000001</v>
      </c>
      <c r="S11" s="48">
        <f>+INDEX(Prices!$E$9:$AI$19,$D11,S$1)/100*S$3*'Units Monthly'!S11</f>
        <v>760.67700000000002</v>
      </c>
      <c r="T11" s="48">
        <f>+INDEX(Prices!$E$9:$AI$19,$D11,T$1)/100*T$3*'Units Monthly'!T11</f>
        <v>671.76379999999995</v>
      </c>
      <c r="U11" s="48">
        <f>+INDEX(Prices!$E$9:$AI$19,$D11,U$1)/100*U$3*'Units Monthly'!U11</f>
        <v>760.67700000000002</v>
      </c>
      <c r="V11" s="48">
        <f>+INDEX(Prices!$E$9:$AI$19,$D11,V$1)/100*V$3*'Units Monthly'!V11</f>
        <v>1069.9742999999999</v>
      </c>
      <c r="W11" s="48">
        <f>+INDEX(Prices!$E$9:$AI$19,$D11,W$1)/100*W$3*'Units Monthly'!W11</f>
        <v>1156.5418</v>
      </c>
      <c r="X11" s="48">
        <f>+INDEX(Prices!$E$9:$AI$19,$D11,X$1)/100*X$3*'Units Monthly'!X11</f>
        <v>1122.8083999999999</v>
      </c>
      <c r="Y11" s="48">
        <f>+INDEX(Prices!$E$9:$AI$19,$D11,Y$1)/100*Y$3*'Units Monthly'!Y11</f>
        <v>1392.0054</v>
      </c>
      <c r="Z11" s="48">
        <f>+INDEX(Prices!$E$9:$AI$19,$D11,Z$1)/100*Z$3*'Units Monthly'!Z11</f>
        <v>1461.0360000000001</v>
      </c>
      <c r="AA11" s="48">
        <f>+INDEX(Prices!$E$9:$AI$19,$D11,AA$1)/100*AA$3*'Units Monthly'!AA11</f>
        <v>1554.7522999999999</v>
      </c>
      <c r="AB11" s="48">
        <f>+INDEX(Prices!$E$9:$AI$19,$D11,AB$1)/100*AB$3*'Units Monthly'!AB11</f>
        <v>1538.1089999999999</v>
      </c>
      <c r="AC11" s="48">
        <f>+INDEX(Prices!$E$9:$AI$19,$D11,AC$1)/100*AC$3*'Units Monthly'!AC11</f>
        <v>1630.7363999999998</v>
      </c>
      <c r="AD11" s="48">
        <f>+INDEX(Prices!$E$9:$AI$19,$D11,AD$1)/100*AD$3*'Units Monthly'!AD11</f>
        <v>1720.5650999999998</v>
      </c>
      <c r="AE11" s="48">
        <f>+INDEX(Prices!$E$9:$AI$19,$D11,AE$1)/100*AE$3*'Units Monthly'!AE11</f>
        <v>1832.2379999999998</v>
      </c>
      <c r="AF11" s="48">
        <f>+INDEX(Prices!$E$9:$AI$19,$D11,AF$1)/100*AF$3*'Units Monthly'!AF11</f>
        <v>2017.6907999999999</v>
      </c>
      <c r="AG11" s="48">
        <f>+INDEX(Prices!$E$9:$AI$19,$D11,AG$1)/100*AG$3*'Units Monthly'!AG11</f>
        <v>1969.3214999999998</v>
      </c>
      <c r="AH11" s="48">
        <f>+INDEX(Prices!$E$9:$AI$19,$D11,AH$1)/100*AH$3*'Units Monthly'!AH11</f>
        <v>2048.7853499999997</v>
      </c>
      <c r="AI11" s="48">
        <f>+INDEX(Prices!$E$9:$AI$19,$D11,AI$1)/100*AI$3*'Units Monthly'!AI11</f>
        <v>2083.3348499999997</v>
      </c>
      <c r="AJ11" s="48">
        <f>+INDEX(Prices!$E$9:$AI$19,$D11,AJ$1)/100*AJ$3*'Units Monthly'!AJ11</f>
        <v>2081.4401999999995</v>
      </c>
      <c r="AK11" s="48">
        <f>+INDEX(Prices!$E$9:$AI$19,$D11,AK$1)/100*AK$3*'Units Monthly'!AK11</f>
        <v>2484.10905</v>
      </c>
      <c r="AL11" s="48">
        <f>+INDEX(Prices!$E$9:$AI$19,$D11,AL$1)/100*AL$3*'Units Monthly'!AL11</f>
        <v>2577.8384999999998</v>
      </c>
      <c r="AM11" s="48">
        <f>+INDEX(Prices!$E$9:$AI$19,$D11,AM$1)/100*AM$3*'Units Monthly'!AM11</f>
        <v>2739.7753499999999</v>
      </c>
      <c r="AN11" s="48">
        <f>+INDEX(Prices!$E$9:$AI$19,$D11,AN$1)/100*AN$3*'Units Monthly'!AN11</f>
        <v>2875.41</v>
      </c>
      <c r="AO11" s="48">
        <f>+INDEX(Prices!$E$9:$AI$19,$D11,AO$1)/100*AO$3*'Units Monthly'!AO11</f>
        <v>3264.9277499999998</v>
      </c>
      <c r="AP11" s="48">
        <f>+INDEX(Prices!$E$9:$AI$19,$D11,AP$1)/100*AP$3*'Units Monthly'!AP11</f>
        <v>3555.1435499999998</v>
      </c>
      <c r="AQ11" s="48">
        <f>+INDEX(Prices!$E$9:$AI$19,$D11,AQ$1)/100*AQ$3*'Units Monthly'!AQ11</f>
        <v>3621.0104999999999</v>
      </c>
      <c r="AR11" s="48">
        <f>+INDEX(Prices!$E$9:$AI$19,$D11,AR$1)/100*AR$3*'Units Monthly'!AR11</f>
        <v>3848.8142999999995</v>
      </c>
      <c r="AS11" s="48">
        <f>+INDEX(Prices!$E$9:$AI$19,$D11,AS$1)/100*AS$3*'Units Monthly'!AS11</f>
        <v>3955.3604999999998</v>
      </c>
      <c r="AT11" s="48">
        <f>+INDEX(Prices!$E$9:$AI$19,$D11,AT$1)/100*AT$3*'Units Monthly'!AT11</f>
        <v>4401.6062999999995</v>
      </c>
      <c r="AU11" s="48">
        <f>+INDEX(Prices!$E$9:$AI$19,$D11,AU$1)/100*AU$3*'Units Monthly'!AU11</f>
        <v>4999.3126499999998</v>
      </c>
      <c r="AV11" s="48">
        <f>+INDEX(Prices!$E$9:$AI$19,$D11,AV$1)/100*AV$3*'Units Monthly'!AV11</f>
        <v>4983.5981999999995</v>
      </c>
      <c r="AW11" s="48">
        <f>+INDEX(Prices!$E$9:$AI$19,$D11,AW$1)/100*AW$3*'Units Monthly'!AW11</f>
        <v>5721.3971999999994</v>
      </c>
      <c r="AX11" s="48">
        <f>+INDEX(Prices!$E$9:$AI$19,$D11,AX$1)/100*AX$3*'Units Monthly'!AX11</f>
        <v>5660.5454999999993</v>
      </c>
      <c r="AY11" s="48">
        <f>+INDEX(Prices!$E$9:$AI$19,$D11,AY$1)/100*AY$3*'Units Monthly'!AY11</f>
        <v>4667.6374499999993</v>
      </c>
      <c r="AZ11" s="48">
        <f>+INDEX(Prices!$E$9:$AI$19,$D11,AZ$1)/100*AZ$3*'Units Monthly'!AZ11</f>
        <v>4754.4569999999994</v>
      </c>
      <c r="BA11" s="48">
        <f>+INDEX(Prices!$E$9:$AI$19,$D11,BA$1)/100*BA$3*'Units Monthly'!BA11</f>
        <v>6577.9272000000001</v>
      </c>
      <c r="BB11" s="48">
        <f>+INDEX(Prices!$E$9:$AI$19,$D11,BB$1)/100*BB$3*'Units Monthly'!BB11</f>
        <v>6936.3398999999999</v>
      </c>
      <c r="BC11" s="48">
        <f>+INDEX(Prices!$E$9:$AI$19,$D11,BC$1)/100*BC$3*'Units Monthly'!BC11</f>
        <v>6766.9949999999999</v>
      </c>
      <c r="BD11" s="48">
        <f>+INDEX(Prices!$E$9:$AI$19,$D11,BD$1)/100*BD$3*'Units Monthly'!BD11</f>
        <v>7365.0295999999998</v>
      </c>
      <c r="BE11" s="48">
        <f>+INDEX(Prices!$E$9:$AI$19,$D11,BE$1)/100*BE$3*'Units Monthly'!BE11</f>
        <v>7725.9360000000006</v>
      </c>
      <c r="BF11" s="48">
        <f>+INDEX(Prices!$E$9:$AI$19,$D11,BF$1)/100*BF$3*'Units Monthly'!BF11</f>
        <v>8285.658300000001</v>
      </c>
      <c r="BG11" s="48">
        <f>+INDEX(Prices!$E$9:$AI$19,$D11,BG$1)/100*BG$3*'Units Monthly'!BG11</f>
        <v>8412.1569</v>
      </c>
      <c r="BH11" s="48">
        <f>+INDEX(Prices!$E$9:$AI$19,$D11,BH$1)/100*BH$3*'Units Monthly'!BH11</f>
        <v>7807.5479999999998</v>
      </c>
      <c r="BI11" s="48">
        <f>+INDEX(Prices!$E$9:$AI$19,$D11,BI$1)/100*BI$3*'Units Monthly'!BI11</f>
        <v>8904.0959000000003</v>
      </c>
      <c r="BJ11" s="48">
        <f>+INDEX(Prices!$E$9:$AI$19,$D11,BJ$1)/100*BJ$3*'Units Monthly'!BJ11</f>
        <v>8752.8870000000006</v>
      </c>
      <c r="BK11" s="48">
        <f>+INDEX(Prices!$E$9:$AI$19,$D11,BK$1)/100*BK$3*'Units Monthly'!BK11</f>
        <v>9106.7747679999993</v>
      </c>
      <c r="BL11" s="48">
        <f>+INDEX(Prices!$E$9:$AI$19,$D11,BL$1)/100*BL$3*'Units Monthly'!BL11</f>
        <v>8873.1286799999998</v>
      </c>
      <c r="BM11" s="48">
        <f>+INDEX(Prices!$E$9:$AI$19,$D11,BM$1)/100*BM$3*'Units Monthly'!BM11</f>
        <v>9495.1565560390718</v>
      </c>
      <c r="BN11" s="48">
        <f>+INDEX(Prices!$E$9:$AI$19,$D11,BN$1)/100*BN$3*'Units Monthly'!BN11</f>
        <v>9554.4499290347594</v>
      </c>
      <c r="BO11" s="48">
        <f>+INDEX(Prices!$E$9:$AI$19,$D11,BO$1)/100*BO$3*'Units Monthly'!BO11</f>
        <v>9303.5973816771275</v>
      </c>
      <c r="BP11" s="48">
        <f>+INDEX(Prices!$E$9:$AI$19,$D11,BP$1)/100*BP$3*'Units Monthly'!BP11</f>
        <v>9672.9586635415162</v>
      </c>
      <c r="BQ11" s="48">
        <f>+INDEX(Prices!$E$9:$AI$19,$D11,BQ$1)/100*BQ$3*'Units Monthly'!BQ11</f>
        <v>9418.2329495446866</v>
      </c>
      <c r="BR11" s="48">
        <f>+INDEX(Prices!$E$9:$AI$19,$D11,BR$1)/100*BR$3*'Units Monthly'!BR11</f>
        <v>9791.3634587612996</v>
      </c>
      <c r="BS11" s="48">
        <f>+INDEX(Prices!$E$9:$AI$19,$D11,BS$1)/100*BS$3*'Units Monthly'!BS11</f>
        <v>9850.5269076295135</v>
      </c>
      <c r="BT11" s="48">
        <f>+INDEX(Prices!$E$9:$AI$19,$D11,BT$1)/100*BT$3*'Units Monthly'!BT11</f>
        <v>8950.6646246433265</v>
      </c>
      <c r="BU11" s="48">
        <f>+INDEX(Prices!$E$9:$AI$19,$D11,BU$1)/100*BU$3*'Units Monthly'!BU11</f>
        <v>9968.7759648207284</v>
      </c>
      <c r="BV11" s="48">
        <f>+INDEX(Prices!$E$9:$AI$19,$D11,BV$1)/100*BV$3*'Units Monthly'!BV11</f>
        <v>9704.3821895845213</v>
      </c>
      <c r="BW11" s="48">
        <f>+INDEX(Prices!$E$9:$AI$19,$D11,BW$1)/100*BW$3*'Units Monthly'!BW11</f>
        <v>10086.921310477592</v>
      </c>
      <c r="BX11" s="48">
        <f>+INDEX(Prices!$E$9:$AI$19,$D11,BX$1)/100*BX$3*'Units Monthly'!BX11</f>
        <v>9818.6662450733711</v>
      </c>
      <c r="BY11" s="48">
        <f>+INDEX(Prices!$E$9:$AI$19,$D11,BY$1)/100*BY$3*'Units Monthly'!BY11</f>
        <v>9801.4519627651389</v>
      </c>
      <c r="BZ11" s="48">
        <f>+INDEX(Prices!$E$9:$AI$19,$D11,BZ$1)/100*BZ$3*'Units Monthly'!BZ11</f>
        <v>9983.6340138325559</v>
      </c>
      <c r="CA11" s="48">
        <f>+INDEX(Prices!$E$9:$AI$19,$D11,CA$1)/100*CA$3*'Units Monthly'!CA11</f>
        <v>9838.3423257868435</v>
      </c>
      <c r="CB11" s="48">
        <f>+INDEX(Prices!$E$9:$AI$19,$D11,CB$1)/100*CB$3*'Units Monthly'!CB11</f>
        <v>10349.412348921514</v>
      </c>
      <c r="CC11" s="48">
        <f>+INDEX(Prices!$E$9:$AI$19,$D11,CC$1)/100*CC$3*'Units Monthly'!CC11</f>
        <v>10193.236520826715</v>
      </c>
      <c r="CD11" s="48">
        <f>+INDEX(Prices!$E$9:$AI$19,$D11,CD$1)/100*CD$3*'Units Monthly'!CD11</f>
        <v>10717.084461797425</v>
      </c>
      <c r="CE11" s="48">
        <f>+INDEX(Prices!$E$9:$AI$19,$D11,CE$1)/100*CE$3*'Units Monthly'!CE11</f>
        <v>10901.633746934913</v>
      </c>
      <c r="CF11" s="48">
        <f>+INDEX(Prices!$E$9:$AI$19,$D11,CF$1)/100*CF$3*'Units Monthly'!CF11</f>
        <v>10371.391760045528</v>
      </c>
      <c r="CG11" s="48">
        <f>+INDEX(Prices!$E$9:$AI$19,$D11,CG$1)/100*CG$3*'Units Monthly'!CG11</f>
        <v>11272.164926400377</v>
      </c>
      <c r="CH11" s="48">
        <f>+INDEX(Prices!$E$9:$AI$19,$D11,CH$1)/100*CH$3*'Units Monthly'!CH11</f>
        <v>11088.531571928312</v>
      </c>
      <c r="CI11" s="48">
        <f>+INDEX(Prices!$E$9:$AI$19,$D11,CI$1)/100*CI$3*'Units Monthly'!CI11</f>
        <v>11644.61449099074</v>
      </c>
      <c r="CJ11" s="48">
        <f>+INDEX(Prices!$E$9:$AI$19,$D11,CJ$1)/100*CJ$3*'Units Monthly'!CJ11</f>
        <v>11449.898486636643</v>
      </c>
      <c r="CK11" s="48">
        <f>+INDEX(Prices!$E$9:$AI$19,$D11,CK$1)/100*CK$3*'Units Monthly'!CK11</f>
        <v>12267.452158635466</v>
      </c>
      <c r="CL11" s="48">
        <f>+INDEX(Prices!$E$9:$AI$19,$D11,CL$1)/100*CL$3*'Units Monthly'!CL11</f>
        <v>12408.986640622328</v>
      </c>
      <c r="CM11" s="48">
        <f>+INDEX(Prices!$E$9:$AI$19,$D11,CM$1)/100*CM$3*'Units Monthly'!CM11</f>
        <v>12145.499830742732</v>
      </c>
      <c r="CN11" s="48">
        <f>+INDEX(Prices!$E$9:$AI$19,$D11,CN$1)/100*CN$3*'Units Monthly'!CN11</f>
        <v>12691.541919390298</v>
      </c>
      <c r="CO11" s="48">
        <f>+INDEX(Prices!$E$9:$AI$19,$D11,CO$1)/100*CO$3*'Units Monthly'!CO11</f>
        <v>12418.609481186306</v>
      </c>
      <c r="CP11" s="48">
        <f>+INDEX(Prices!$E$9:$AI$19,$D11,CP$1)/100*CP$3*'Units Monthly'!CP11</f>
        <v>12973.413665425298</v>
      </c>
      <c r="CQ11" s="48">
        <f>+INDEX(Prices!$E$9:$AI$19,$D11,CQ$1)/100*CQ$3*'Units Monthly'!CQ11</f>
        <v>13114.093730556153</v>
      </c>
      <c r="CR11" s="48">
        <f>+INDEX(Prices!$E$9:$AI$19,$D11,CR$1)/100*CR$3*'Units Monthly'!CR11</f>
        <v>11971.899964630285</v>
      </c>
      <c r="CS11" s="48">
        <f>+INDEX(Prices!$E$9:$AI$19,$D11,CS$1)/100*CS$3*'Units Monthly'!CS11</f>
        <v>13394.943276632381</v>
      </c>
      <c r="CT11" s="48">
        <f>+INDEX(Prices!$E$9:$AI$19,$D11,CT$1)/100*CT$3*'Units Monthly'!CT11</f>
        <v>13098.496615610275</v>
      </c>
      <c r="CU11" s="48">
        <f>+INDEX(Prices!$E$9:$AI$19,$D11,CU$1)/100*CU$3*'Units Monthly'!CU11</f>
        <v>13675.113416333261</v>
      </c>
      <c r="CV11" s="48">
        <f>+INDEX(Prices!$E$9:$AI$19,$D11,CV$1)/100*CV$3*'Units Monthly'!CV11</f>
        <v>13369.300860542715</v>
      </c>
      <c r="CW11" s="48">
        <f>+INDEX(Prices!$E$9:$AI$19,$D11,CW$1)/100*CW$3*'Units Monthly'!CW11</f>
        <v>14364.400648316609</v>
      </c>
      <c r="CX11" s="48">
        <f>+INDEX(Prices!$E$9:$AI$19,$D11,CX$1)/100*CX$3*'Units Monthly'!CX11</f>
        <v>14567.034728957422</v>
      </c>
      <c r="CY11" s="48">
        <f>+INDEX(Prices!$E$9:$AI$19,$D11,CY$1)/100*CY$3*'Units Monthly'!CY11</f>
        <v>14293.743868342763</v>
      </c>
      <c r="CZ11" s="48">
        <f>+INDEX(Prices!$E$9:$AI$19,$D11,CZ$1)/100*CZ$3*'Units Monthly'!CZ11</f>
        <v>14973.903856274819</v>
      </c>
      <c r="DA11" s="48">
        <f>+INDEX(Prices!$E$9:$AI$19,$D11,DA$1)/100*DA$3*'Units Monthly'!DA11</f>
        <v>14688.524237979509</v>
      </c>
      <c r="DB11" s="48">
        <f>+INDEX(Prices!$E$9:$AI$19,$D11,DB$1)/100*DB$3*'Units Monthly'!DB11</f>
        <v>15382.916976560375</v>
      </c>
      <c r="DC11" s="48">
        <f>+INDEX(Prices!$E$9:$AI$19,$D11,DC$1)/100*DC$3*'Units Monthly'!DC11</f>
        <v>15588.231062291356</v>
      </c>
      <c r="DD11" s="48">
        <f>+INDEX(Prices!$E$9:$AI$19,$D11,DD$1)/100*DD$3*'Units Monthly'!DD11</f>
        <v>14265.625511348573</v>
      </c>
      <c r="DE11" s="48">
        <f>+INDEX(Prices!$E$9:$AI$19,$D11,DE$1)/100*DE$3*'Units Monthly'!DE11</f>
        <v>16000.481373903103</v>
      </c>
      <c r="DF11" s="48">
        <f>+INDEX(Prices!$E$9:$AI$19,$D11,DF$1)/100*DF$3*'Units Monthly'!DF11</f>
        <v>15684.600432165444</v>
      </c>
      <c r="DG11" s="48">
        <f>+INDEX(Prices!$E$9:$AI$19,$D11,DG$1)/100*DG$3*'Units Monthly'!DG11</f>
        <v>16414.904034582087</v>
      </c>
      <c r="DH11" s="48">
        <f>+INDEX(Prices!$E$9:$AI$19,$D11,DH$1)/100*DH$3*'Units Monthly'!DH11</f>
        <v>16086.709907139353</v>
      </c>
      <c r="DI11" s="48">
        <f>+INDEX(Prices!$E$9:$AI$19,$D11,DI$1)/100*DI$3*'Units Monthly'!DI11</f>
        <v>17181.558877581148</v>
      </c>
      <c r="DJ11" s="48">
        <f>+INDEX(Prices!$E$9:$AI$19,$D11,DJ$1)/100*DJ$3*'Units Monthly'!DJ11</f>
        <v>17325.152695852965</v>
      </c>
      <c r="DK11" s="48">
        <f>+INDEX(Prices!$E$9:$AI$19,$D11,DK$1)/100*DK$3*'Units Monthly'!DK11</f>
        <v>16905.070936895139</v>
      </c>
      <c r="DL11" s="48">
        <f>+INDEX(Prices!$E$9:$AI$19,$D11,DL$1)/100*DL$3*'Units Monthly'!DL11</f>
        <v>17611.820903338128</v>
      </c>
      <c r="DM11" s="48">
        <f>+INDEX(Prices!$E$9:$AI$19,$D11,DM$1)/100*DM$3*'Units Monthly'!DM11</f>
        <v>17182.157138885152</v>
      </c>
      <c r="DN11" s="48">
        <f>+INDEX(Prices!$E$9:$AI$19,$D11,DN$1)/100*DN$3*'Units Monthly'!DN11</f>
        <v>17897.797930425069</v>
      </c>
      <c r="DO11" s="48">
        <f>+INDEX(Prices!$E$9:$AI$19,$D11,DO$1)/100*DO$3*'Units Monthly'!DO11</f>
        <v>18040.527772255096</v>
      </c>
      <c r="DP11" s="48">
        <f>+INDEX(Prices!$E$9:$AI$19,$D11,DP$1)/100*DP$3*'Units Monthly'!DP11</f>
        <v>16423.43201357963</v>
      </c>
      <c r="DQ11" s="48">
        <f>+INDEX(Prices!$E$9:$AI$19,$D11,DQ$1)/100*DQ$3*'Units Monthly'!DQ11</f>
        <v>18325.471152161623</v>
      </c>
      <c r="DR11" s="48">
        <f>+INDEX(Prices!$E$9:$AI$19,$D11,DR$1)/100*DR$3*'Units Monthly'!DR11</f>
        <v>17871.953327763069</v>
      </c>
      <c r="DS11" s="48">
        <f>+INDEX(Prices!$E$9:$AI$19,$D11,DS$1)/100*DS$3*'Units Monthly'!DS11</f>
        <v>18609.727510369707</v>
      </c>
      <c r="DT11" s="48">
        <f>+INDEX(Prices!$E$9:$AI$19,$D11,DT$1)/100*DT$3*'Units Monthly'!DT11</f>
        <v>18146.70829755325</v>
      </c>
      <c r="DU11" s="48"/>
    </row>
    <row r="12" spans="1:125" s="52" customFormat="1" ht="12.75" x14ac:dyDescent="0.2">
      <c r="A12" s="15" t="s">
        <v>25</v>
      </c>
      <c r="B12" s="57" t="s">
        <v>26</v>
      </c>
      <c r="C12" s="57"/>
      <c r="D12" s="67">
        <f t="shared" si="9"/>
        <v>6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</row>
    <row r="13" spans="1:125" s="52" customFormat="1" ht="27" customHeight="1" x14ac:dyDescent="0.2">
      <c r="A13" s="53"/>
      <c r="B13" s="53" t="s">
        <v>27</v>
      </c>
      <c r="C13" s="54" t="s">
        <v>38</v>
      </c>
      <c r="D13" s="67">
        <f t="shared" si="9"/>
        <v>7</v>
      </c>
      <c r="E13" s="48">
        <f>+INDEX(Prices!$E$9:$AI$19,$D13,E$1)*E$3*'Units Monthly'!E13</f>
        <v>11799.375</v>
      </c>
      <c r="F13" s="48">
        <f>+INDEX(Prices!$E$9:$AI$19,$D13,F$1)*F$3*'Units Monthly'!F13</f>
        <v>11826.5</v>
      </c>
      <c r="G13" s="48">
        <f>+INDEX(Prices!$E$9:$AI$19,$D13,G$1)*G$3*'Units Monthly'!G13</f>
        <v>11838.75</v>
      </c>
      <c r="H13" s="48">
        <f>+INDEX(Prices!$E$9:$AI$19,$D13,H$1)*H$3*'Units Monthly'!H13</f>
        <v>12586</v>
      </c>
      <c r="I13" s="48">
        <f>+INDEX(Prices!$E$9:$AI$19,$D13,I$1)*I$3*'Units Monthly'!I13</f>
        <v>12206.25</v>
      </c>
      <c r="J13" s="48">
        <f>+INDEX(Prices!$E$9:$AI$19,$D13,J$1)*J$3*'Units Monthly'!J13</f>
        <v>12558.875</v>
      </c>
      <c r="K13" s="48">
        <f>+INDEX(Prices!$E$9:$AI$19,$D13,K$1)*K$3*'Units Monthly'!K13</f>
        <v>14322</v>
      </c>
      <c r="L13" s="48">
        <f>+INDEX(Prices!$E$9:$AI$19,$D13,L$1)*L$3*'Units Monthly'!L13</f>
        <v>14504</v>
      </c>
      <c r="M13" s="48">
        <f>+INDEX(Prices!$E$9:$AI$19,$D13,M$1)*M$3*'Units Monthly'!M13</f>
        <v>15976.625</v>
      </c>
      <c r="N13" s="48">
        <f>+INDEX(Prices!$E$9:$AI$19,$D13,N$1)*N$3*'Units Monthly'!N13</f>
        <v>15487.5</v>
      </c>
      <c r="O13" s="48">
        <f>+INDEX(Prices!$E$9:$AI$19,$D13,O$1)*O$3*'Units Monthly'!O13</f>
        <v>15922.375</v>
      </c>
      <c r="P13" s="48">
        <f>+INDEX(Prices!$E$9:$AI$19,$D13,P$1)*P$3*'Units Monthly'!P13</f>
        <v>15645</v>
      </c>
      <c r="Q13" s="48">
        <f>+INDEX(Prices!$E$9:$AI$19,$D13,Q$1)*Q$3*'Units Monthly'!Q13</f>
        <v>16926</v>
      </c>
      <c r="R13" s="48">
        <f>+INDEX(Prices!$E$9:$AI$19,$D13,R$1)*R$3*'Units Monthly'!R13</f>
        <v>8942.57</v>
      </c>
      <c r="S13" s="48">
        <f>+INDEX(Prices!$E$9:$AI$19,$D13,S$1)*S$3*'Units Monthly'!S13</f>
        <v>8681.4</v>
      </c>
      <c r="T13" s="48">
        <f>+INDEX(Prices!$E$9:$AI$19,$D13,T$1)*T$3*'Units Monthly'!T13</f>
        <v>9196.4600000000009</v>
      </c>
      <c r="U13" s="48">
        <f>+INDEX(Prices!$E$9:$AI$19,$D13,U$1)*U$3*'Units Monthly'!U13</f>
        <v>9145.5</v>
      </c>
      <c r="V13" s="48">
        <f>+INDEX(Prices!$E$9:$AI$19,$D13,V$1)*V$3*'Units Monthly'!V13</f>
        <v>17236.310000000001</v>
      </c>
      <c r="W13" s="48">
        <f>+INDEX(Prices!$E$9:$AI$19,$D13,W$1)*W$3*'Units Monthly'!W13</f>
        <v>17067.05</v>
      </c>
      <c r="X13" s="48">
        <f>+INDEX(Prices!$E$9:$AI$19,$D13,X$1)*X$3*'Units Monthly'!X13</f>
        <v>15109.64</v>
      </c>
      <c r="Y13" s="48">
        <f>+INDEX(Prices!$E$9:$AI$19,$D13,Y$1)*Y$3*'Units Monthly'!Y13</f>
        <v>16559.27</v>
      </c>
      <c r="Z13" s="48">
        <f>+INDEX(Prices!$E$9:$AI$19,$D13,Z$1)*Z$3*'Units Monthly'!Z13</f>
        <v>15997.800000000001</v>
      </c>
      <c r="AA13" s="48">
        <f>+INDEX(Prices!$E$9:$AI$19,$D13,AA$1)*AA$3*'Units Monthly'!AA13</f>
        <v>16502.850000000002</v>
      </c>
      <c r="AB13" s="48">
        <f>+INDEX(Prices!$E$9:$AI$19,$D13,AB$1)*AB$3*'Units Monthly'!AB13</f>
        <v>15752.1</v>
      </c>
      <c r="AC13" s="48">
        <f>+INDEX(Prices!$E$9:$AI$19,$D13,AC$1)*AC$3*'Units Monthly'!AC13</f>
        <v>14672.764999999999</v>
      </c>
      <c r="AD13" s="48">
        <f>+INDEX(Prices!$E$9:$AI$19,$D13,AD$1)*AD$3*'Units Monthly'!AD13</f>
        <v>13971.39</v>
      </c>
      <c r="AE13" s="48">
        <f>+INDEX(Prices!$E$9:$AI$19,$D13,AE$1)*AE$3*'Units Monthly'!AE13</f>
        <v>13575.000000000002</v>
      </c>
      <c r="AF13" s="48">
        <f>+INDEX(Prices!$E$9:$AI$19,$D13,AF$1)*AF$3*'Units Monthly'!AF13</f>
        <v>14279.994999999999</v>
      </c>
      <c r="AG13" s="48">
        <f>+INDEX(Prices!$E$9:$AI$19,$D13,AG$1)*AG$3*'Units Monthly'!AG13</f>
        <v>14335.2</v>
      </c>
      <c r="AH13" s="48">
        <f>+INDEX(Prices!$E$9:$AI$19,$D13,AH$1)*AH$3*'Units Monthly'!AH13</f>
        <v>14841.094999999999</v>
      </c>
      <c r="AI13" s="48">
        <f>+INDEX(Prices!$E$9:$AI$19,$D13,AI$1)*AI$3*'Units Monthly'!AI13</f>
        <v>15065.535</v>
      </c>
      <c r="AJ13" s="48">
        <f>+INDEX(Prices!$E$9:$AI$19,$D13,AJ$1)*AJ$3*'Units Monthly'!AJ13</f>
        <v>13962.34</v>
      </c>
      <c r="AK13" s="48">
        <f>+INDEX(Prices!$E$9:$AI$19,$D13,AK$1)*AK$3*'Units Monthly'!AK13</f>
        <v>14756.93</v>
      </c>
      <c r="AL13" s="48">
        <f>+INDEX(Prices!$E$9:$AI$19,$D13,AL$1)*AL$3*'Units Monthly'!AL13</f>
        <v>14362.35</v>
      </c>
      <c r="AM13" s="48">
        <f>+INDEX(Prices!$E$9:$AI$19,$D13,AM$1)*AM$3*'Units Monthly'!AM13</f>
        <v>14869.15</v>
      </c>
      <c r="AN13" s="48">
        <f>+INDEX(Prices!$E$9:$AI$19,$D13,AN$1)*AN$3*'Units Monthly'!AN13</f>
        <v>14362.35</v>
      </c>
      <c r="AO13" s="48">
        <f>+INDEX(Prices!$E$9:$AI$19,$D13,AO$1)*AO$3*'Units Monthly'!AO13</f>
        <v>14784.985000000001</v>
      </c>
      <c r="AP13" s="48">
        <f>+INDEX(Prices!$E$9:$AI$19,$D13,AP$1)*AP$3*'Units Monthly'!AP13</f>
        <v>14784.985000000001</v>
      </c>
      <c r="AQ13" s="48">
        <f>+INDEX(Prices!$E$9:$AI$19,$D13,AQ$1)*AQ$3*'Units Monthly'!AQ13</f>
        <v>14389.500000000002</v>
      </c>
      <c r="AR13" s="48">
        <f>+INDEX(Prices!$E$9:$AI$19,$D13,AR$1)*AR$3*'Units Monthly'!AR13</f>
        <v>15009.424999999999</v>
      </c>
      <c r="AS13" s="48">
        <f>+INDEX(Prices!$E$9:$AI$19,$D13,AS$1)*AS$3*'Units Monthly'!AS13</f>
        <v>14606.7</v>
      </c>
      <c r="AT13" s="48">
        <f>+INDEX(Prices!$E$9:$AI$19,$D13,AT$1)*AT$3*'Units Monthly'!AT13</f>
        <v>15093.59</v>
      </c>
      <c r="AU13" s="48">
        <f>+INDEX(Prices!$E$9:$AI$19,$D13,AU$1)*AU$3*'Units Monthly'!AU13</f>
        <v>14392.215</v>
      </c>
      <c r="AV13" s="48">
        <f>+INDEX(Prices!$E$9:$AI$19,$D13,AV$1)*AV$3*'Units Monthly'!AV13</f>
        <v>12365.92</v>
      </c>
      <c r="AW13" s="48">
        <f>+INDEX(Prices!$E$9:$AI$19,$D13,AW$1)*AW$3*'Units Monthly'!AW13</f>
        <v>13775.004999999999</v>
      </c>
      <c r="AX13" s="48">
        <f>+INDEX(Prices!$E$9:$AI$19,$D13,AX$1)*AX$3*'Units Monthly'!AX13</f>
        <v>12787.650000000001</v>
      </c>
      <c r="AY13" s="48">
        <f>+INDEX(Prices!$E$9:$AI$19,$D13,AY$1)*AY$3*'Units Monthly'!AY13</f>
        <v>12989.465</v>
      </c>
      <c r="AZ13" s="48">
        <f>+INDEX(Prices!$E$9:$AI$19,$D13,AZ$1)*AZ$3*'Units Monthly'!AZ13</f>
        <v>11891.7</v>
      </c>
      <c r="BA13" s="48">
        <f>+INDEX(Prices!$E$9:$AI$19,$D13,BA$1)*BA$3*'Units Monthly'!BA13</f>
        <v>10154.67</v>
      </c>
      <c r="BB13" s="48">
        <f>+INDEX(Prices!$E$9:$AI$19,$D13,BB$1)*BB$3*'Units Monthly'!BB13</f>
        <v>8963.34</v>
      </c>
      <c r="BC13" s="48">
        <f>+INDEX(Prices!$E$9:$AI$19,$D13,BC$1)*BC$3*'Units Monthly'!BC13</f>
        <v>8235</v>
      </c>
      <c r="BD13" s="48">
        <f>+INDEX(Prices!$E$9:$AI$19,$D13,BD$1)*BD$3*'Units Monthly'!BD13</f>
        <v>8396.0400000000009</v>
      </c>
      <c r="BE13" s="48">
        <f>+INDEX(Prices!$E$9:$AI$19,$D13,BE$1)*BE$3*'Units Monthly'!BE13</f>
        <v>8015.4000000000005</v>
      </c>
      <c r="BF13" s="48">
        <f>+INDEX(Prices!$E$9:$AI$19,$D13,BF$1)*BF$3*'Units Monthly'!BF13</f>
        <v>8169.1200000000008</v>
      </c>
      <c r="BG13" s="48">
        <f>+INDEX(Prices!$E$9:$AI$19,$D13,BG$1)*BG$3*'Units Monthly'!BG13</f>
        <v>20479.530000000002</v>
      </c>
      <c r="BH13" s="48">
        <f>+INDEX(Prices!$E$9:$AI$19,$D13,BH$1)*BH$3*'Units Monthly'!BH13</f>
        <v>18497.64</v>
      </c>
      <c r="BI13" s="48">
        <f>+INDEX(Prices!$E$9:$AI$19,$D13,BI$1)*BI$3*'Units Monthly'!BI13</f>
        <v>20479.530000000002</v>
      </c>
      <c r="BJ13" s="48">
        <f>+INDEX(Prices!$E$9:$AI$19,$D13,BJ$1)*BJ$3*'Units Monthly'!BJ13</f>
        <v>19818.900000000001</v>
      </c>
      <c r="BK13" s="48">
        <f>+INDEX(Prices!$E$9:$AI$19,$D13,BK$1)*BK$3*'Units Monthly'!BK13</f>
        <v>20479.530000000002</v>
      </c>
      <c r="BL13" s="48">
        <f>+INDEX(Prices!$E$9:$AI$19,$D13,BL$1)*BL$3*'Units Monthly'!BL13</f>
        <v>19818.900000000001</v>
      </c>
      <c r="BM13" s="48">
        <f>+INDEX(Prices!$E$9:$AI$19,$D13,BM$1)*BM$3*'Units Monthly'!BM13</f>
        <v>21039.079999999998</v>
      </c>
      <c r="BN13" s="48">
        <f>+INDEX(Prices!$E$9:$AI$19,$D13,BN$1)*BN$3*'Units Monthly'!BN13</f>
        <v>21039.079999999998</v>
      </c>
      <c r="BO13" s="48">
        <f>+INDEX(Prices!$E$9:$AI$19,$D13,BO$1)*BO$3*'Units Monthly'!BO13</f>
        <v>20360.399999999998</v>
      </c>
      <c r="BP13" s="48">
        <f>+INDEX(Prices!$E$9:$AI$19,$D13,BP$1)*BP$3*'Units Monthly'!BP13</f>
        <v>21039.079999999998</v>
      </c>
      <c r="BQ13" s="48">
        <f>+INDEX(Prices!$E$9:$AI$19,$D13,BQ$1)*BQ$3*'Units Monthly'!BQ13</f>
        <v>20360.399999999998</v>
      </c>
      <c r="BR13" s="48">
        <f>+INDEX(Prices!$E$9:$AI$19,$D13,BR$1)*BR$3*'Units Monthly'!BR13</f>
        <v>21039.079999999998</v>
      </c>
      <c r="BS13" s="48">
        <f>+INDEX(Prices!$E$9:$AI$19,$D13,BS$1)*BS$3*'Units Monthly'!BS13</f>
        <v>21039.079999999998</v>
      </c>
      <c r="BT13" s="48">
        <f>+INDEX(Prices!$E$9:$AI$19,$D13,BT$1)*BT$3*'Units Monthly'!BT13</f>
        <v>19003.04</v>
      </c>
      <c r="BU13" s="48">
        <f>+INDEX(Prices!$E$9:$AI$19,$D13,BU$1)*BU$3*'Units Monthly'!BU13</f>
        <v>21039.079999999998</v>
      </c>
      <c r="BV13" s="48">
        <f>+INDEX(Prices!$E$9:$AI$19,$D13,BV$1)*BV$3*'Units Monthly'!BV13</f>
        <v>20360.399999999998</v>
      </c>
      <c r="BW13" s="48">
        <f>+INDEX(Prices!$E$9:$AI$19,$D13,BW$1)*BW$3*'Units Monthly'!BW13</f>
        <v>21039.079999999998</v>
      </c>
      <c r="BX13" s="48">
        <f>+INDEX(Prices!$E$9:$AI$19,$D13,BX$1)*BX$3*'Units Monthly'!BX13</f>
        <v>20360.399999999998</v>
      </c>
      <c r="BY13" s="48">
        <f>+INDEX(Prices!$E$9:$AI$19,$D13,BY$1)*BY$3*'Units Monthly'!BY13</f>
        <v>19919.98</v>
      </c>
      <c r="BZ13" s="48">
        <f>+INDEX(Prices!$E$9:$AI$19,$D13,BZ$1)*BZ$3*'Units Monthly'!BZ13</f>
        <v>19919.98</v>
      </c>
      <c r="CA13" s="48">
        <f>+INDEX(Prices!$E$9:$AI$19,$D13,CA$1)*CA$3*'Units Monthly'!CA13</f>
        <v>19277.399999999998</v>
      </c>
      <c r="CB13" s="48">
        <f>+INDEX(Prices!$E$9:$AI$19,$D13,CB$1)*CB$3*'Units Monthly'!CB13</f>
        <v>19919.98</v>
      </c>
      <c r="CC13" s="48">
        <f>+INDEX(Prices!$E$9:$AI$19,$D13,CC$1)*CC$3*'Units Monthly'!CC13</f>
        <v>19277.399999999998</v>
      </c>
      <c r="CD13" s="48">
        <f>+INDEX(Prices!$E$9:$AI$19,$D13,CD$1)*CD$3*'Units Monthly'!CD13</f>
        <v>19919.98</v>
      </c>
      <c r="CE13" s="48">
        <f>+INDEX(Prices!$E$9:$AI$19,$D13,CE$1)*CE$3*'Units Monthly'!CE13</f>
        <v>19919.98</v>
      </c>
      <c r="CF13" s="48">
        <f>+INDEX(Prices!$E$9:$AI$19,$D13,CF$1)*CF$3*'Units Monthly'!CF13</f>
        <v>18634.82</v>
      </c>
      <c r="CG13" s="48">
        <f>+INDEX(Prices!$E$9:$AI$19,$D13,CG$1)*CG$3*'Units Monthly'!CG13</f>
        <v>19919.98</v>
      </c>
      <c r="CH13" s="48">
        <f>+INDEX(Prices!$E$9:$AI$19,$D13,CH$1)*CH$3*'Units Monthly'!CH13</f>
        <v>19277.399999999998</v>
      </c>
      <c r="CI13" s="48">
        <f>+INDEX(Prices!$E$9:$AI$19,$D13,CI$1)*CI$3*'Units Monthly'!CI13</f>
        <v>19919.98</v>
      </c>
      <c r="CJ13" s="48">
        <f>+INDEX(Prices!$E$9:$AI$19,$D13,CJ$1)*CJ$3*'Units Monthly'!CJ13</f>
        <v>19277.399999999998</v>
      </c>
      <c r="CK13" s="48">
        <f>+INDEX(Prices!$E$9:$AI$19,$D13,CK$1)*CK$3*'Units Monthly'!CK13</f>
        <v>20367.62</v>
      </c>
      <c r="CL13" s="48">
        <f>+INDEX(Prices!$E$9:$AI$19,$D13,CL$1)*CL$3*'Units Monthly'!CL13</f>
        <v>20367.62</v>
      </c>
      <c r="CM13" s="48">
        <f>+INDEX(Prices!$E$9:$AI$19,$D13,CM$1)*CM$3*'Units Monthly'!CM13</f>
        <v>19710.600000000002</v>
      </c>
      <c r="CN13" s="48">
        <f>+INDEX(Prices!$E$9:$AI$19,$D13,CN$1)*CN$3*'Units Monthly'!CN13</f>
        <v>20367.62</v>
      </c>
      <c r="CO13" s="48">
        <f>+INDEX(Prices!$E$9:$AI$19,$D13,CO$1)*CO$3*'Units Monthly'!CO13</f>
        <v>19710.600000000002</v>
      </c>
      <c r="CP13" s="48">
        <f>+INDEX(Prices!$E$9:$AI$19,$D13,CP$1)*CP$3*'Units Monthly'!CP13</f>
        <v>20367.62</v>
      </c>
      <c r="CQ13" s="48">
        <f>+INDEX(Prices!$E$9:$AI$19,$D13,CQ$1)*CQ$3*'Units Monthly'!CQ13</f>
        <v>20367.62</v>
      </c>
      <c r="CR13" s="48">
        <f>+INDEX(Prices!$E$9:$AI$19,$D13,CR$1)*CR$3*'Units Monthly'!CR13</f>
        <v>18396.560000000001</v>
      </c>
      <c r="CS13" s="48">
        <f>+INDEX(Prices!$E$9:$AI$19,$D13,CS$1)*CS$3*'Units Monthly'!CS13</f>
        <v>20367.62</v>
      </c>
      <c r="CT13" s="48">
        <f>+INDEX(Prices!$E$9:$AI$19,$D13,CT$1)*CT$3*'Units Monthly'!CT13</f>
        <v>19710.600000000002</v>
      </c>
      <c r="CU13" s="48">
        <f>+INDEX(Prices!$E$9:$AI$19,$D13,CU$1)*CU$3*'Units Monthly'!CU13</f>
        <v>20367.62</v>
      </c>
      <c r="CV13" s="48">
        <f>+INDEX(Prices!$E$9:$AI$19,$D13,CV$1)*CV$3*'Units Monthly'!CV13</f>
        <v>19710.600000000002</v>
      </c>
      <c r="CW13" s="48">
        <f>+INDEX(Prices!$E$9:$AI$19,$D13,CW$1)*CW$3*'Units Monthly'!CW13</f>
        <v>20927.170000000002</v>
      </c>
      <c r="CX13" s="48">
        <f>+INDEX(Prices!$E$9:$AI$19,$D13,CX$1)*CX$3*'Units Monthly'!CX13</f>
        <v>20927.170000000002</v>
      </c>
      <c r="CY13" s="48">
        <f>+INDEX(Prices!$E$9:$AI$19,$D13,CY$1)*CY$3*'Units Monthly'!CY13</f>
        <v>20252.100000000002</v>
      </c>
      <c r="CZ13" s="48">
        <f>+INDEX(Prices!$E$9:$AI$19,$D13,CZ$1)*CZ$3*'Units Monthly'!CZ13</f>
        <v>20927.170000000002</v>
      </c>
      <c r="DA13" s="48">
        <f>+INDEX(Prices!$E$9:$AI$19,$D13,DA$1)*DA$3*'Units Monthly'!DA13</f>
        <v>20252.100000000002</v>
      </c>
      <c r="DB13" s="48">
        <f>+INDEX(Prices!$E$9:$AI$19,$D13,DB$1)*DB$3*'Units Monthly'!DB13</f>
        <v>20927.170000000002</v>
      </c>
      <c r="DC13" s="48">
        <f>+INDEX(Prices!$E$9:$AI$19,$D13,DC$1)*DC$3*'Units Monthly'!DC13</f>
        <v>20927.170000000002</v>
      </c>
      <c r="DD13" s="48">
        <f>+INDEX(Prices!$E$9:$AI$19,$D13,DD$1)*DD$3*'Units Monthly'!DD13</f>
        <v>18901.96</v>
      </c>
      <c r="DE13" s="48">
        <f>+INDEX(Prices!$E$9:$AI$19,$D13,DE$1)*DE$3*'Units Monthly'!DE13</f>
        <v>20927.170000000002</v>
      </c>
      <c r="DF13" s="48">
        <f>+INDEX(Prices!$E$9:$AI$19,$D13,DF$1)*DF$3*'Units Monthly'!DF13</f>
        <v>20252.100000000002</v>
      </c>
      <c r="DG13" s="48">
        <f>+INDEX(Prices!$E$9:$AI$19,$D13,DG$1)*DG$3*'Units Monthly'!DG13</f>
        <v>20927.170000000002</v>
      </c>
      <c r="DH13" s="48">
        <f>+INDEX(Prices!$E$9:$AI$19,$D13,DH$1)*DH$3*'Units Monthly'!DH13</f>
        <v>20252.100000000002</v>
      </c>
      <c r="DI13" s="48">
        <f>+INDEX(Prices!$E$9:$AI$19,$D13,DI$1)*DI$3*'Units Monthly'!DI13</f>
        <v>21486.719999999998</v>
      </c>
      <c r="DJ13" s="48">
        <f>+INDEX(Prices!$E$9:$AI$19,$D13,DJ$1)*DJ$3*'Units Monthly'!DJ13</f>
        <v>21486.719999999998</v>
      </c>
      <c r="DK13" s="48">
        <f>+INDEX(Prices!$E$9:$AI$19,$D13,DK$1)*DK$3*'Units Monthly'!DK13</f>
        <v>20793.599999999999</v>
      </c>
      <c r="DL13" s="48">
        <f>+INDEX(Prices!$E$9:$AI$19,$D13,DL$1)*DL$3*'Units Monthly'!DL13</f>
        <v>21486.719999999998</v>
      </c>
      <c r="DM13" s="48">
        <f>+INDEX(Prices!$E$9:$AI$19,$D13,DM$1)*DM$3*'Units Monthly'!DM13</f>
        <v>20793.599999999999</v>
      </c>
      <c r="DN13" s="48">
        <f>+INDEX(Prices!$E$9:$AI$19,$D13,DN$1)*DN$3*'Units Monthly'!DN13</f>
        <v>21486.719999999998</v>
      </c>
      <c r="DO13" s="48">
        <f>+INDEX(Prices!$E$9:$AI$19,$D13,DO$1)*DO$3*'Units Monthly'!DO13</f>
        <v>21486.719999999998</v>
      </c>
      <c r="DP13" s="48">
        <f>+INDEX(Prices!$E$9:$AI$19,$D13,DP$1)*DP$3*'Units Monthly'!DP13</f>
        <v>19407.36</v>
      </c>
      <c r="DQ13" s="48">
        <f>+INDEX(Prices!$E$9:$AI$19,$D13,DQ$1)*DQ$3*'Units Monthly'!DQ13</f>
        <v>21486.719999999998</v>
      </c>
      <c r="DR13" s="48">
        <f>+INDEX(Prices!$E$9:$AI$19,$D13,DR$1)*DR$3*'Units Monthly'!DR13</f>
        <v>20793.599999999999</v>
      </c>
      <c r="DS13" s="48">
        <f>+INDEX(Prices!$E$9:$AI$19,$D13,DS$1)*DS$3*'Units Monthly'!DS13</f>
        <v>21486.719999999998</v>
      </c>
      <c r="DT13" s="48">
        <f>+INDEX(Prices!$E$9:$AI$19,$D13,DT$1)*DT$3*'Units Monthly'!DT13</f>
        <v>20793.599999999999</v>
      </c>
      <c r="DU13" s="48"/>
    </row>
    <row r="14" spans="1:125" s="52" customFormat="1" ht="12.75" x14ac:dyDescent="0.2">
      <c r="A14" s="15" t="s">
        <v>29</v>
      </c>
      <c r="B14" s="15" t="s">
        <v>30</v>
      </c>
      <c r="C14" s="50"/>
      <c r="D14" s="67">
        <f t="shared" si="9"/>
        <v>8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</row>
    <row r="15" spans="1:125" s="52" customFormat="1" ht="12.75" customHeight="1" x14ac:dyDescent="0.2">
      <c r="A15" s="53"/>
      <c r="B15" s="53" t="s">
        <v>31</v>
      </c>
      <c r="C15" s="54" t="s">
        <v>38</v>
      </c>
      <c r="D15" s="67">
        <f t="shared" si="9"/>
        <v>9</v>
      </c>
      <c r="E15" s="48">
        <f>+INDEX(Prices!$E$9:$AI$19,$D15,E$1)/100*E$3*'Units Monthly'!E15</f>
        <v>248.77499999999998</v>
      </c>
      <c r="F15" s="48">
        <f>+INDEX(Prices!$E$9:$AI$19,$D15,F$1)/100*F$3*'Units Monthly'!F15</f>
        <v>248.77499999999998</v>
      </c>
      <c r="G15" s="48">
        <f>+INDEX(Prices!$E$9:$AI$19,$D15,G$1)/100*G$3*'Units Monthly'!G15</f>
        <v>231.75</v>
      </c>
      <c r="H15" s="48">
        <f>+INDEX(Prices!$E$9:$AI$19,$D15,H$1)/100*H$3*'Units Monthly'!H15</f>
        <v>230.17499999999998</v>
      </c>
      <c r="I15" s="48">
        <f>+INDEX(Prices!$E$9:$AI$19,$D15,I$1)/100*I$3*'Units Monthly'!I15</f>
        <v>221.625</v>
      </c>
      <c r="J15" s="48">
        <f>+INDEX(Prices!$E$9:$AI$19,$D15,J$1)/100*J$3*'Units Monthly'!J15</f>
        <v>227.84999999999997</v>
      </c>
      <c r="K15" s="48">
        <f>+INDEX(Prices!$E$9:$AI$19,$D15,K$1)/100*K$3*'Units Monthly'!K15</f>
        <v>227.84999999999997</v>
      </c>
      <c r="L15" s="48">
        <f>+INDEX(Prices!$E$9:$AI$19,$D15,L$1)/100*L$3*'Units Monthly'!L15</f>
        <v>205.8</v>
      </c>
      <c r="M15" s="48">
        <f>+INDEX(Prices!$E$9:$AI$19,$D15,M$1)/100*M$3*'Units Monthly'!M15</f>
        <v>227.84999999999997</v>
      </c>
      <c r="N15" s="48">
        <f>+INDEX(Prices!$E$9:$AI$19,$D15,N$1)/100*N$3*'Units Monthly'!N15</f>
        <v>220.5</v>
      </c>
      <c r="O15" s="48">
        <f>+INDEX(Prices!$E$9:$AI$19,$D15,O$1)/100*O$3*'Units Monthly'!O15</f>
        <v>227.84999999999997</v>
      </c>
      <c r="P15" s="48">
        <f>+INDEX(Prices!$E$9:$AI$19,$D15,P$1)/100*P$3*'Units Monthly'!P15</f>
        <v>220.5</v>
      </c>
      <c r="Q15" s="48">
        <f>+INDEX(Prices!$E$9:$AI$19,$D15,Q$1)/100*Q$3*'Units Monthly'!Q15</f>
        <v>675.22649999999999</v>
      </c>
      <c r="R15" s="48">
        <f>+INDEX(Prices!$E$9:$AI$19,$D15,R$1)/100*R$3*'Units Monthly'!R15</f>
        <v>664.83839999999998</v>
      </c>
      <c r="S15" s="48">
        <f>+INDEX(Prices!$E$9:$AI$19,$D15,S$1)/100*S$3*'Units Monthly'!S15</f>
        <v>640.04099999999994</v>
      </c>
      <c r="T15" s="48">
        <f>+INDEX(Prices!$E$9:$AI$19,$D15,T$1)/100*T$3*'Units Monthly'!T15</f>
        <v>661.37569999999994</v>
      </c>
      <c r="U15" s="48">
        <f>+INDEX(Prices!$E$9:$AI$19,$D15,U$1)/100*U$3*'Units Monthly'!U15</f>
        <v>640.04099999999994</v>
      </c>
      <c r="V15" s="48">
        <f>+INDEX(Prices!$E$9:$AI$19,$D15,V$1)/100*V$3*'Units Monthly'!V15</f>
        <v>664.83839999999998</v>
      </c>
      <c r="W15" s="48">
        <f>+INDEX(Prices!$E$9:$AI$19,$D15,W$1)/100*W$3*'Units Monthly'!W15</f>
        <v>664.83839999999998</v>
      </c>
      <c r="X15" s="48">
        <f>+INDEX(Prices!$E$9:$AI$19,$D15,X$1)/100*X$3*'Units Monthly'!X15</f>
        <v>600.49919999999997</v>
      </c>
      <c r="Y15" s="48">
        <f>+INDEX(Prices!$E$9:$AI$19,$D15,Y$1)/100*Y$3*'Units Monthly'!Y15</f>
        <v>661.37569999999994</v>
      </c>
      <c r="Z15" s="48">
        <f>+INDEX(Prices!$E$9:$AI$19,$D15,Z$1)/100*Z$3*'Units Monthly'!Z15</f>
        <v>636.68999999999994</v>
      </c>
      <c r="AA15" s="48">
        <f>+INDEX(Prices!$E$9:$AI$19,$D15,AA$1)/100*AA$3*'Units Monthly'!AA15</f>
        <v>657.91300000000001</v>
      </c>
      <c r="AB15" s="48">
        <f>+INDEX(Prices!$E$9:$AI$19,$D15,AB$1)/100*AB$3*'Units Monthly'!AB15</f>
        <v>636.68999999999994</v>
      </c>
      <c r="AC15" s="48">
        <f>+INDEX(Prices!$E$9:$AI$19,$D15,AC$1)/100*AC$3*'Units Monthly'!AC15</f>
        <v>656.44049999999993</v>
      </c>
      <c r="AD15" s="48">
        <f>+INDEX(Prices!$E$9:$AI$19,$D15,AD$1)/100*AD$3*'Units Monthly'!AD15</f>
        <v>656.44049999999993</v>
      </c>
      <c r="AE15" s="48">
        <f>+INDEX(Prices!$E$9:$AI$19,$D15,AE$1)/100*AE$3*'Units Monthly'!AE15</f>
        <v>635.26499999999999</v>
      </c>
      <c r="AF15" s="48">
        <f>+INDEX(Prices!$E$9:$AI$19,$D15,AF$1)/100*AF$3*'Units Monthly'!AF15</f>
        <v>656.44049999999993</v>
      </c>
      <c r="AG15" s="48">
        <f>+INDEX(Prices!$E$9:$AI$19,$D15,AG$1)/100*AG$3*'Units Monthly'!AG15</f>
        <v>635.26499999999999</v>
      </c>
      <c r="AH15" s="48">
        <f>+INDEX(Prices!$E$9:$AI$19,$D15,AH$1)/100*AH$3*'Units Monthly'!AH15</f>
        <v>656.44049999999993</v>
      </c>
      <c r="AI15" s="48">
        <f>+INDEX(Prices!$E$9:$AI$19,$D15,AI$1)/100*AI$3*'Units Monthly'!AI15</f>
        <v>656.44049999999993</v>
      </c>
      <c r="AJ15" s="48">
        <f>+INDEX(Prices!$E$9:$AI$19,$D15,AJ$1)/100*AJ$3*'Units Monthly'!AJ15</f>
        <v>614.08949999999993</v>
      </c>
      <c r="AK15" s="48">
        <f>+INDEX(Prices!$E$9:$AI$19,$D15,AK$1)/100*AK$3*'Units Monthly'!AK15</f>
        <v>656.44049999999993</v>
      </c>
      <c r="AL15" s="48">
        <f>+INDEX(Prices!$E$9:$AI$19,$D15,AL$1)/100*AL$3*'Units Monthly'!AL15</f>
        <v>635.26499999999999</v>
      </c>
      <c r="AM15" s="48">
        <f>+INDEX(Prices!$E$9:$AI$19,$D15,AM$1)/100*AM$3*'Units Monthly'!AM15</f>
        <v>656.44049999999993</v>
      </c>
      <c r="AN15" s="48">
        <f>+INDEX(Prices!$E$9:$AI$19,$D15,AN$1)/100*AN$3*'Units Monthly'!AN15</f>
        <v>635.26499999999999</v>
      </c>
      <c r="AO15" s="48">
        <f>+INDEX(Prices!$E$9:$AI$19,$D15,AO$1)/100*AO$3*'Units Monthly'!AO15</f>
        <v>656.44049999999993</v>
      </c>
      <c r="AP15" s="48">
        <f>+INDEX(Prices!$E$9:$AI$19,$D15,AP$1)/100*AP$3*'Units Monthly'!AP15</f>
        <v>656.44049999999993</v>
      </c>
      <c r="AQ15" s="48">
        <f>+INDEX(Prices!$E$9:$AI$19,$D15,AQ$1)/100*AQ$3*'Units Monthly'!AQ15</f>
        <v>635.26499999999999</v>
      </c>
      <c r="AR15" s="48">
        <f>+INDEX(Prices!$E$9:$AI$19,$D15,AR$1)/100*AR$3*'Units Monthly'!AR15</f>
        <v>656.44049999999993</v>
      </c>
      <c r="AS15" s="48">
        <f>+INDEX(Prices!$E$9:$AI$19,$D15,AS$1)/100*AS$3*'Units Monthly'!AS15</f>
        <v>631.92149999999992</v>
      </c>
      <c r="AT15" s="48">
        <f>+INDEX(Prices!$E$9:$AI$19,$D15,AT$1)/100*AT$3*'Units Monthly'!AT15</f>
        <v>649.53059999999994</v>
      </c>
      <c r="AU15" s="48">
        <f>+INDEX(Prices!$E$9:$AI$19,$D15,AU$1)/100*AU$3*'Units Monthly'!AU15</f>
        <v>652.98554999999999</v>
      </c>
      <c r="AV15" s="48">
        <f>+INDEX(Prices!$E$9:$AI$19,$D15,AV$1)/100*AV$3*'Units Monthly'!AV15</f>
        <v>592.91399999999987</v>
      </c>
      <c r="AW15" s="48">
        <f>+INDEX(Prices!$E$9:$AI$19,$D15,AW$1)/100*AW$3*'Units Monthly'!AW15</f>
        <v>656.44049999999993</v>
      </c>
      <c r="AX15" s="48">
        <f>+INDEX(Prices!$E$9:$AI$19,$D15,AX$1)/100*AX$3*'Units Monthly'!AX15</f>
        <v>635.26499999999999</v>
      </c>
      <c r="AY15" s="48">
        <f>+INDEX(Prices!$E$9:$AI$19,$D15,AY$1)/100*AY$3*'Units Monthly'!AY15</f>
        <v>659.89544999999998</v>
      </c>
      <c r="AZ15" s="48">
        <f>+INDEX(Prices!$E$9:$AI$19,$D15,AZ$1)/100*AZ$3*'Units Monthly'!AZ15</f>
        <v>638.60849999999994</v>
      </c>
      <c r="BA15" s="48">
        <f>+INDEX(Prices!$E$9:$AI$19,$D15,BA$1)/100*BA$3*'Units Monthly'!BA15</f>
        <v>0</v>
      </c>
      <c r="BB15" s="48">
        <f>+INDEX(Prices!$E$9:$AI$19,$D15,BB$1)/100*BB$3*'Units Monthly'!BB15</f>
        <v>0</v>
      </c>
      <c r="BC15" s="48">
        <f>+INDEX(Prices!$E$9:$AI$19,$D15,BC$1)/100*BC$3*'Units Monthly'!BC15</f>
        <v>0</v>
      </c>
      <c r="BD15" s="48">
        <f>+INDEX(Prices!$E$9:$AI$19,$D15,BD$1)/100*BD$3*'Units Monthly'!BD15</f>
        <v>0</v>
      </c>
      <c r="BE15" s="48">
        <f>+INDEX(Prices!$E$9:$AI$19,$D15,BE$1)/100*BE$3*'Units Monthly'!BE15</f>
        <v>0</v>
      </c>
      <c r="BF15" s="48">
        <f>+INDEX(Prices!$E$9:$AI$19,$D15,BF$1)/100*BF$3*'Units Monthly'!BF15</f>
        <v>0</v>
      </c>
      <c r="BG15" s="48">
        <f>+INDEX(Prices!$E$9:$AI$19,$D15,BG$1)/100*BG$3*'Units Monthly'!BG15</f>
        <v>0</v>
      </c>
      <c r="BH15" s="48">
        <f>+INDEX(Prices!$E$9:$AI$19,$D15,BH$1)/100*BH$3*'Units Monthly'!BH15</f>
        <v>0</v>
      </c>
      <c r="BI15" s="48">
        <f>+INDEX(Prices!$E$9:$AI$19,$D15,BI$1)/100*BI$3*'Units Monthly'!BI15</f>
        <v>0</v>
      </c>
      <c r="BJ15" s="48">
        <f>+INDEX(Prices!$E$9:$AI$19,$D15,BJ$1)/100*BJ$3*'Units Monthly'!BJ15</f>
        <v>0</v>
      </c>
      <c r="BK15" s="48">
        <f>+INDEX(Prices!$E$9:$AI$19,$D15,BK$1)/100*BK$3*'Units Monthly'!BK15</f>
        <v>0</v>
      </c>
      <c r="BL15" s="48">
        <f>+INDEX(Prices!$E$9:$AI$19,$D15,BL$1)/100*BL$3*'Units Monthly'!BL15</f>
        <v>0</v>
      </c>
      <c r="BM15" s="48">
        <f>+INDEX(Prices!$E$9:$AI$19,$D15,BM$1)/100*BM$3*'Units Monthly'!BM15</f>
        <v>0</v>
      </c>
      <c r="BN15" s="48">
        <f>+INDEX(Prices!$E$9:$AI$19,$D15,BN$1)/100*BN$3*'Units Monthly'!BN15</f>
        <v>0</v>
      </c>
      <c r="BO15" s="48">
        <f>+INDEX(Prices!$E$9:$AI$19,$D15,BO$1)/100*BO$3*'Units Monthly'!BO15</f>
        <v>0</v>
      </c>
      <c r="BP15" s="48">
        <f>+INDEX(Prices!$E$9:$AI$19,$D15,BP$1)/100*BP$3*'Units Monthly'!BP15</f>
        <v>0</v>
      </c>
      <c r="BQ15" s="48">
        <f>+INDEX(Prices!$E$9:$AI$19,$D15,BQ$1)/100*BQ$3*'Units Monthly'!BQ15</f>
        <v>0</v>
      </c>
      <c r="BR15" s="48">
        <f>+INDEX(Prices!$E$9:$AI$19,$D15,BR$1)/100*BR$3*'Units Monthly'!BR15</f>
        <v>0</v>
      </c>
      <c r="BS15" s="48">
        <f>+INDEX(Prices!$E$9:$AI$19,$D15,BS$1)/100*BS$3*'Units Monthly'!BS15</f>
        <v>0</v>
      </c>
      <c r="BT15" s="48">
        <f>+INDEX(Prices!$E$9:$AI$19,$D15,BT$1)/100*BT$3*'Units Monthly'!BT15</f>
        <v>0</v>
      </c>
      <c r="BU15" s="48">
        <f>+INDEX(Prices!$E$9:$AI$19,$D15,BU$1)/100*BU$3*'Units Monthly'!BU15</f>
        <v>0</v>
      </c>
      <c r="BV15" s="48">
        <f>+INDEX(Prices!$E$9:$AI$19,$D15,BV$1)/100*BV$3*'Units Monthly'!BV15</f>
        <v>0</v>
      </c>
      <c r="BW15" s="48">
        <f>+INDEX(Prices!$E$9:$AI$19,$D15,BW$1)/100*BW$3*'Units Monthly'!BW15</f>
        <v>0</v>
      </c>
      <c r="BX15" s="48">
        <f>+INDEX(Prices!$E$9:$AI$19,$D15,BX$1)/100*BX$3*'Units Monthly'!BX15</f>
        <v>0</v>
      </c>
      <c r="BY15" s="48">
        <f>+INDEX(Prices!$E$9:$AI$19,$D15,BY$1)/100*BY$3*'Units Monthly'!BY15</f>
        <v>0</v>
      </c>
      <c r="BZ15" s="48">
        <f>+INDEX(Prices!$E$9:$AI$19,$D15,BZ$1)/100*BZ$3*'Units Monthly'!BZ15</f>
        <v>0</v>
      </c>
      <c r="CA15" s="48">
        <f>+INDEX(Prices!$E$9:$AI$19,$D15,CA$1)/100*CA$3*'Units Monthly'!CA15</f>
        <v>0</v>
      </c>
      <c r="CB15" s="48">
        <f>+INDEX(Prices!$E$9:$AI$19,$D15,CB$1)/100*CB$3*'Units Monthly'!CB15</f>
        <v>0</v>
      </c>
      <c r="CC15" s="48">
        <f>+INDEX(Prices!$E$9:$AI$19,$D15,CC$1)/100*CC$3*'Units Monthly'!CC15</f>
        <v>0</v>
      </c>
      <c r="CD15" s="48">
        <f>+INDEX(Prices!$E$9:$AI$19,$D15,CD$1)/100*CD$3*'Units Monthly'!CD15</f>
        <v>0</v>
      </c>
      <c r="CE15" s="48">
        <f>+INDEX(Prices!$E$9:$AI$19,$D15,CE$1)/100*CE$3*'Units Monthly'!CE15</f>
        <v>0</v>
      </c>
      <c r="CF15" s="48">
        <f>+INDEX(Prices!$E$9:$AI$19,$D15,CF$1)/100*CF$3*'Units Monthly'!CF15</f>
        <v>0</v>
      </c>
      <c r="CG15" s="48">
        <f>+INDEX(Prices!$E$9:$AI$19,$D15,CG$1)/100*CG$3*'Units Monthly'!CG15</f>
        <v>0</v>
      </c>
      <c r="CH15" s="48">
        <f>+INDEX(Prices!$E$9:$AI$19,$D15,CH$1)/100*CH$3*'Units Monthly'!CH15</f>
        <v>0</v>
      </c>
      <c r="CI15" s="48">
        <f>+INDEX(Prices!$E$9:$AI$19,$D15,CI$1)/100*CI$3*'Units Monthly'!CI15</f>
        <v>0</v>
      </c>
      <c r="CJ15" s="48">
        <f>+INDEX(Prices!$E$9:$AI$19,$D15,CJ$1)/100*CJ$3*'Units Monthly'!CJ15</f>
        <v>0</v>
      </c>
      <c r="CK15" s="48">
        <f>+INDEX(Prices!$E$9:$AI$19,$D15,CK$1)/100*CK$3*'Units Monthly'!CK15</f>
        <v>0</v>
      </c>
      <c r="CL15" s="48">
        <f>+INDEX(Prices!$E$9:$AI$19,$D15,CL$1)/100*CL$3*'Units Monthly'!CL15</f>
        <v>0</v>
      </c>
      <c r="CM15" s="48">
        <f>+INDEX(Prices!$E$9:$AI$19,$D15,CM$1)/100*CM$3*'Units Monthly'!CM15</f>
        <v>0</v>
      </c>
      <c r="CN15" s="48">
        <f>+INDEX(Prices!$E$9:$AI$19,$D15,CN$1)/100*CN$3*'Units Monthly'!CN15</f>
        <v>0</v>
      </c>
      <c r="CO15" s="48">
        <f>+INDEX(Prices!$E$9:$AI$19,$D15,CO$1)/100*CO$3*'Units Monthly'!CO15</f>
        <v>0</v>
      </c>
      <c r="CP15" s="48">
        <f>+INDEX(Prices!$E$9:$AI$19,$D15,CP$1)/100*CP$3*'Units Monthly'!CP15</f>
        <v>0</v>
      </c>
      <c r="CQ15" s="48">
        <f>+INDEX(Prices!$E$9:$AI$19,$D15,CQ$1)/100*CQ$3*'Units Monthly'!CQ15</f>
        <v>0</v>
      </c>
      <c r="CR15" s="48">
        <f>+INDEX(Prices!$E$9:$AI$19,$D15,CR$1)/100*CR$3*'Units Monthly'!CR15</f>
        <v>0</v>
      </c>
      <c r="CS15" s="48">
        <f>+INDEX(Prices!$E$9:$AI$19,$D15,CS$1)/100*CS$3*'Units Monthly'!CS15</f>
        <v>0</v>
      </c>
      <c r="CT15" s="48">
        <f>+INDEX(Prices!$E$9:$AI$19,$D15,CT$1)/100*CT$3*'Units Monthly'!CT15</f>
        <v>0</v>
      </c>
      <c r="CU15" s="48">
        <f>+INDEX(Prices!$E$9:$AI$19,$D15,CU$1)/100*CU$3*'Units Monthly'!CU15</f>
        <v>0</v>
      </c>
      <c r="CV15" s="48">
        <f>+INDEX(Prices!$E$9:$AI$19,$D15,CV$1)/100*CV$3*'Units Monthly'!CV15</f>
        <v>0</v>
      </c>
      <c r="CW15" s="48">
        <f>+INDEX(Prices!$E$9:$AI$19,$D15,CW$1)/100*CW$3*'Units Monthly'!CW15</f>
        <v>0</v>
      </c>
      <c r="CX15" s="48">
        <f>+INDEX(Prices!$E$9:$AI$19,$D15,CX$1)/100*CX$3*'Units Monthly'!CX15</f>
        <v>0</v>
      </c>
      <c r="CY15" s="48">
        <f>+INDEX(Prices!$E$9:$AI$19,$D15,CY$1)/100*CY$3*'Units Monthly'!CY15</f>
        <v>0</v>
      </c>
      <c r="CZ15" s="48">
        <f>+INDEX(Prices!$E$9:$AI$19,$D15,CZ$1)/100*CZ$3*'Units Monthly'!CZ15</f>
        <v>0</v>
      </c>
      <c r="DA15" s="48">
        <f>+INDEX(Prices!$E$9:$AI$19,$D15,DA$1)/100*DA$3*'Units Monthly'!DA15</f>
        <v>0</v>
      </c>
      <c r="DB15" s="48">
        <f>+INDEX(Prices!$E$9:$AI$19,$D15,DB$1)/100*DB$3*'Units Monthly'!DB15</f>
        <v>0</v>
      </c>
      <c r="DC15" s="48">
        <f>+INDEX(Prices!$E$9:$AI$19,$D15,DC$1)/100*DC$3*'Units Monthly'!DC15</f>
        <v>0</v>
      </c>
      <c r="DD15" s="48">
        <f>+INDEX(Prices!$E$9:$AI$19,$D15,DD$1)/100*DD$3*'Units Monthly'!DD15</f>
        <v>0</v>
      </c>
      <c r="DE15" s="48">
        <f>+INDEX(Prices!$E$9:$AI$19,$D15,DE$1)/100*DE$3*'Units Monthly'!DE15</f>
        <v>0</v>
      </c>
      <c r="DF15" s="48">
        <f>+INDEX(Prices!$E$9:$AI$19,$D15,DF$1)/100*DF$3*'Units Monthly'!DF15</f>
        <v>0</v>
      </c>
      <c r="DG15" s="48">
        <f>+INDEX(Prices!$E$9:$AI$19,$D15,DG$1)/100*DG$3*'Units Monthly'!DG15</f>
        <v>0</v>
      </c>
      <c r="DH15" s="48">
        <f>+INDEX(Prices!$E$9:$AI$19,$D15,DH$1)/100*DH$3*'Units Monthly'!DH15</f>
        <v>0</v>
      </c>
      <c r="DI15" s="48">
        <f>+INDEX(Prices!$E$9:$AI$19,$D15,DI$1)/100*DI$3*'Units Monthly'!DI15</f>
        <v>0</v>
      </c>
      <c r="DJ15" s="48">
        <f>+INDEX(Prices!$E$9:$AI$19,$D15,DJ$1)/100*DJ$3*'Units Monthly'!DJ15</f>
        <v>0</v>
      </c>
      <c r="DK15" s="48">
        <f>+INDEX(Prices!$E$9:$AI$19,$D15,DK$1)/100*DK$3*'Units Monthly'!DK15</f>
        <v>0</v>
      </c>
      <c r="DL15" s="48">
        <f>+INDEX(Prices!$E$9:$AI$19,$D15,DL$1)/100*DL$3*'Units Monthly'!DL15</f>
        <v>0</v>
      </c>
      <c r="DM15" s="48">
        <f>+INDEX(Prices!$E$9:$AI$19,$D15,DM$1)/100*DM$3*'Units Monthly'!DM15</f>
        <v>0</v>
      </c>
      <c r="DN15" s="48">
        <f>+INDEX(Prices!$E$9:$AI$19,$D15,DN$1)/100*DN$3*'Units Monthly'!DN15</f>
        <v>0</v>
      </c>
      <c r="DO15" s="48">
        <f>+INDEX(Prices!$E$9:$AI$19,$D15,DO$1)/100*DO$3*'Units Monthly'!DO15</f>
        <v>0</v>
      </c>
      <c r="DP15" s="48">
        <f>+INDEX(Prices!$E$9:$AI$19,$D15,DP$1)/100*DP$3*'Units Monthly'!DP15</f>
        <v>0</v>
      </c>
      <c r="DQ15" s="48">
        <f>+INDEX(Prices!$E$9:$AI$19,$D15,DQ$1)/100*DQ$3*'Units Monthly'!DQ15</f>
        <v>0</v>
      </c>
      <c r="DR15" s="48">
        <f>+INDEX(Prices!$E$9:$AI$19,$D15,DR$1)/100*DR$3*'Units Monthly'!DR15</f>
        <v>0</v>
      </c>
      <c r="DS15" s="48">
        <f>+INDEX(Prices!$E$9:$AI$19,$D15,DS$1)/100*DS$3*'Units Monthly'!DS15</f>
        <v>0</v>
      </c>
      <c r="DT15" s="48">
        <f>+INDEX(Prices!$E$9:$AI$19,$D15,DT$1)/100*DT$3*'Units Monthly'!DT15</f>
        <v>0</v>
      </c>
      <c r="DU15" s="48"/>
    </row>
    <row r="16" spans="1:125" s="52" customFormat="1" ht="12.75" x14ac:dyDescent="0.2">
      <c r="A16" s="15" t="s">
        <v>32</v>
      </c>
      <c r="B16" s="57" t="s">
        <v>33</v>
      </c>
      <c r="C16" s="57"/>
      <c r="D16" s="67">
        <f t="shared" si="9"/>
        <v>10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</row>
    <row r="17" spans="1:125" s="52" customFormat="1" ht="25.5" customHeight="1" x14ac:dyDescent="0.2">
      <c r="A17" s="53"/>
      <c r="B17" s="53" t="s">
        <v>34</v>
      </c>
      <c r="C17" s="54" t="s">
        <v>38</v>
      </c>
      <c r="D17" s="67">
        <f t="shared" si="9"/>
        <v>11</v>
      </c>
      <c r="E17" s="48">
        <f>+INDEX(Prices!$E$9:$AI$19,$D17,E$1)/100*E$3*'Units Monthly'!E17</f>
        <v>0</v>
      </c>
      <c r="F17" s="48">
        <f>+INDEX(Prices!$E$9:$AI$19,$D17,F$1)/100*F$3*'Units Monthly'!F17</f>
        <v>0</v>
      </c>
      <c r="G17" s="48">
        <f>+INDEX(Prices!$E$9:$AI$19,$D17,G$1)/100*G$3*'Units Monthly'!G17</f>
        <v>0</v>
      </c>
      <c r="H17" s="48">
        <f>+INDEX(Prices!$E$9:$AI$19,$D17,H$1)/100*H$3*'Units Monthly'!H17</f>
        <v>0</v>
      </c>
      <c r="I17" s="48">
        <f>+INDEX(Prices!$E$9:$AI$19,$D17,I$1)/100*I$3*'Units Monthly'!I17</f>
        <v>0</v>
      </c>
      <c r="J17" s="48">
        <f>+INDEX(Prices!$E$9:$AI$19,$D17,J$1)/100*J$3*'Units Monthly'!J17</f>
        <v>0</v>
      </c>
      <c r="K17" s="48">
        <f>+INDEX(Prices!$E$9:$AI$19,$D17,K$1)/100*K$3*'Units Monthly'!K17</f>
        <v>0</v>
      </c>
      <c r="L17" s="48">
        <f>+INDEX(Prices!$E$9:$AI$19,$D17,L$1)/100*L$3*'Units Monthly'!L17</f>
        <v>0</v>
      </c>
      <c r="M17" s="48">
        <f>+INDEX(Prices!$E$9:$AI$19,$D17,M$1)/100*M$3*'Units Monthly'!M17</f>
        <v>0</v>
      </c>
      <c r="N17" s="48">
        <f>+INDEX(Prices!$E$9:$AI$19,$D17,N$1)/100*N$3*'Units Monthly'!N17</f>
        <v>0</v>
      </c>
      <c r="O17" s="48">
        <f>+INDEX(Prices!$E$9:$AI$19,$D17,O$1)/100*O$3*'Units Monthly'!O17</f>
        <v>0</v>
      </c>
      <c r="P17" s="48">
        <f>+INDEX(Prices!$E$9:$AI$19,$D17,P$1)/100*P$3*'Units Monthly'!P17</f>
        <v>0</v>
      </c>
      <c r="Q17" s="48">
        <f>+INDEX(Prices!$E$9:$AI$19,$D17,Q$1)/100*Q$3*'Units Monthly'!Q17</f>
        <v>0</v>
      </c>
      <c r="R17" s="48">
        <f>+INDEX(Prices!$E$9:$AI$19,$D17,R$1)/100*R$3*'Units Monthly'!R17</f>
        <v>0</v>
      </c>
      <c r="S17" s="48">
        <f>+INDEX(Prices!$E$9:$AI$19,$D17,S$1)/100*S$3*'Units Monthly'!S17</f>
        <v>0</v>
      </c>
      <c r="T17" s="48">
        <f>+INDEX(Prices!$E$9:$AI$19,$D17,T$1)/100*T$3*'Units Monthly'!T17</f>
        <v>0</v>
      </c>
      <c r="U17" s="48">
        <f>+INDEX(Prices!$E$9:$AI$19,$D17,U$1)/100*U$3*'Units Monthly'!U17</f>
        <v>0</v>
      </c>
      <c r="V17" s="48">
        <f>+INDEX(Prices!$E$9:$AI$19,$D17,V$1)/100*V$3*'Units Monthly'!V17</f>
        <v>0</v>
      </c>
      <c r="W17" s="48">
        <f>+INDEX(Prices!$E$9:$AI$19,$D17,W$1)/100*W$3*'Units Monthly'!W17</f>
        <v>0</v>
      </c>
      <c r="X17" s="48">
        <f>+INDEX(Prices!$E$9:$AI$19,$D17,X$1)/100*X$3*'Units Monthly'!X17</f>
        <v>0</v>
      </c>
      <c r="Y17" s="48">
        <f>+INDEX(Prices!$E$9:$AI$19,$D17,Y$1)/100*Y$3*'Units Monthly'!Y17</f>
        <v>0</v>
      </c>
      <c r="Z17" s="48">
        <f>+INDEX(Prices!$E$9:$AI$19,$D17,Z$1)/100*Z$3*'Units Monthly'!Z17</f>
        <v>0</v>
      </c>
      <c r="AA17" s="48">
        <f>+INDEX(Prices!$E$9:$AI$19,$D17,AA$1)/100*AA$3*'Units Monthly'!AA17</f>
        <v>0</v>
      </c>
      <c r="AB17" s="48">
        <f>+INDEX(Prices!$E$9:$AI$19,$D17,AB$1)/100*AB$3*'Units Monthly'!AB17</f>
        <v>0</v>
      </c>
      <c r="AC17" s="48">
        <f>+INDEX(Prices!$E$9:$AI$19,$D17,AC$1)/100*AC$3*'Units Monthly'!AC17</f>
        <v>0</v>
      </c>
      <c r="AD17" s="48">
        <f>+INDEX(Prices!$E$9:$AI$19,$D17,AD$1)/100*AD$3*'Units Monthly'!AD17</f>
        <v>0</v>
      </c>
      <c r="AE17" s="48">
        <f>+INDEX(Prices!$E$9:$AI$19,$D17,AE$1)/100*AE$3*'Units Monthly'!AE17</f>
        <v>0</v>
      </c>
      <c r="AF17" s="48">
        <f>+INDEX(Prices!$E$9:$AI$19,$D17,AF$1)/100*AF$3*'Units Monthly'!AF17</f>
        <v>0</v>
      </c>
      <c r="AG17" s="48">
        <f>+INDEX(Prices!$E$9:$AI$19,$D17,AG$1)/100*AG$3*'Units Monthly'!AG17</f>
        <v>0</v>
      </c>
      <c r="AH17" s="48">
        <f>+INDEX(Prices!$E$9:$AI$19,$D17,AH$1)/100*AH$3*'Units Monthly'!AH17</f>
        <v>0</v>
      </c>
      <c r="AI17" s="48">
        <f>+INDEX(Prices!$E$9:$AI$19,$D17,AI$1)/100*AI$3*'Units Monthly'!AI17</f>
        <v>0</v>
      </c>
      <c r="AJ17" s="48">
        <f>+INDEX(Prices!$E$9:$AI$19,$D17,AJ$1)/100*AJ$3*'Units Monthly'!AJ17</f>
        <v>0</v>
      </c>
      <c r="AK17" s="48">
        <f>+INDEX(Prices!$E$9:$AI$19,$D17,AK$1)/100*AK$3*'Units Monthly'!AK17</f>
        <v>0</v>
      </c>
      <c r="AL17" s="48">
        <f>+INDEX(Prices!$E$9:$AI$19,$D17,AL$1)/100*AL$3*'Units Monthly'!AL17</f>
        <v>0</v>
      </c>
      <c r="AM17" s="48">
        <f>+INDEX(Prices!$E$9:$AI$19,$D17,AM$1)/100*AM$3*'Units Monthly'!AM17</f>
        <v>0</v>
      </c>
      <c r="AN17" s="48">
        <f>+INDEX(Prices!$E$9:$AI$19,$D17,AN$1)/100*AN$3*'Units Monthly'!AN17</f>
        <v>0</v>
      </c>
      <c r="AO17" s="48">
        <f>+INDEX(Prices!$E$9:$AI$19,$D17,AO$1)/100*AO$3*'Units Monthly'!AO17</f>
        <v>0</v>
      </c>
      <c r="AP17" s="48">
        <f>+INDEX(Prices!$E$9:$AI$19,$D17,AP$1)/100*AP$3*'Units Monthly'!AP17</f>
        <v>0</v>
      </c>
      <c r="AQ17" s="48">
        <f>+INDEX(Prices!$E$9:$AI$19,$D17,AQ$1)/100*AQ$3*'Units Monthly'!AQ17</f>
        <v>0</v>
      </c>
      <c r="AR17" s="48">
        <f>+INDEX(Prices!$E$9:$AI$19,$D17,AR$1)/100*AR$3*'Units Monthly'!AR17</f>
        <v>0</v>
      </c>
      <c r="AS17" s="48">
        <f>+INDEX(Prices!$E$9:$AI$19,$D17,AS$1)/100*AS$3*'Units Monthly'!AS17</f>
        <v>0</v>
      </c>
      <c r="AT17" s="48">
        <f>+INDEX(Prices!$E$9:$AI$19,$D17,AT$1)/100*AT$3*'Units Monthly'!AT17</f>
        <v>0</v>
      </c>
      <c r="AU17" s="48">
        <f>+INDEX(Prices!$E$9:$AI$19,$D17,AU$1)/100*AU$3*'Units Monthly'!AU17</f>
        <v>0</v>
      </c>
      <c r="AV17" s="48">
        <f>+INDEX(Prices!$E$9:$AI$19,$D17,AV$1)/100*AV$3*'Units Monthly'!AV17</f>
        <v>0</v>
      </c>
      <c r="AW17" s="48">
        <f>+INDEX(Prices!$E$9:$AI$19,$D17,AW$1)/100*AW$3*'Units Monthly'!AW17</f>
        <v>0</v>
      </c>
      <c r="AX17" s="48">
        <f>+INDEX(Prices!$E$9:$AI$19,$D17,AX$1)/100*AX$3*'Units Monthly'!AX17</f>
        <v>0</v>
      </c>
      <c r="AY17" s="48">
        <f>+INDEX(Prices!$E$9:$AI$19,$D17,AY$1)/100*AY$3*'Units Monthly'!AY17</f>
        <v>0</v>
      </c>
      <c r="AZ17" s="48">
        <f>+INDEX(Prices!$E$9:$AI$19,$D17,AZ$1)/100*AZ$3*'Units Monthly'!AZ17</f>
        <v>0</v>
      </c>
      <c r="BA17" s="48">
        <f>+INDEX(Prices!$E$9:$AI$19,$D17,BA$1)/100*BA$3*'Units Monthly'!BA17</f>
        <v>0</v>
      </c>
      <c r="BB17" s="48">
        <f>+INDEX(Prices!$E$9:$AI$19,$D17,BB$1)/100*BB$3*'Units Monthly'!BB17</f>
        <v>0</v>
      </c>
      <c r="BC17" s="48">
        <f>+INDEX(Prices!$E$9:$AI$19,$D17,BC$1)/100*BC$3*'Units Monthly'!BC17</f>
        <v>0</v>
      </c>
      <c r="BD17" s="48">
        <f>+INDEX(Prices!$E$9:$AI$19,$D17,BD$1)/100*BD$3*'Units Monthly'!BD17</f>
        <v>0</v>
      </c>
      <c r="BE17" s="48">
        <f>+INDEX(Prices!$E$9:$AI$19,$D17,BE$1)/100*BE$3*'Units Monthly'!BE17</f>
        <v>0</v>
      </c>
      <c r="BF17" s="48">
        <f>+INDEX(Prices!$E$9:$AI$19,$D17,BF$1)/100*BF$3*'Units Monthly'!BF17</f>
        <v>0</v>
      </c>
      <c r="BG17" s="48">
        <f>+INDEX(Prices!$E$9:$AI$19,$D17,BG$1)/100*BG$3*'Units Monthly'!BG17</f>
        <v>0</v>
      </c>
      <c r="BH17" s="48">
        <f>+INDEX(Prices!$E$9:$AI$19,$D17,BH$1)/100*BH$3*'Units Monthly'!BH17</f>
        <v>0</v>
      </c>
      <c r="BI17" s="48">
        <f>+INDEX(Prices!$E$9:$AI$19,$D17,BI$1)/100*BI$3*'Units Monthly'!BI17</f>
        <v>0</v>
      </c>
      <c r="BJ17" s="48">
        <f>+INDEX(Prices!$E$9:$AI$19,$D17,BJ$1)/100*BJ$3*'Units Monthly'!BJ17</f>
        <v>0</v>
      </c>
      <c r="BK17" s="48">
        <f>+INDEX(Prices!$E$9:$AI$19,$D17,BK$1)/100*BK$3*'Units Monthly'!BK17</f>
        <v>0</v>
      </c>
      <c r="BL17" s="48">
        <f>+INDEX(Prices!$E$9:$AI$19,$D17,BL$1)/100*BL$3*'Units Monthly'!BL17</f>
        <v>0</v>
      </c>
      <c r="BM17" s="48">
        <f>+INDEX(Prices!$E$9:$AI$19,$D17,BM$1)/100*BM$3*'Units Monthly'!BM17</f>
        <v>0</v>
      </c>
      <c r="BN17" s="48">
        <f>+INDEX(Prices!$E$9:$AI$19,$D17,BN$1)/100*BN$3*'Units Monthly'!BN17</f>
        <v>0</v>
      </c>
      <c r="BO17" s="48">
        <f>+INDEX(Prices!$E$9:$AI$19,$D17,BO$1)/100*BO$3*'Units Monthly'!BO17</f>
        <v>0</v>
      </c>
      <c r="BP17" s="48">
        <f>+INDEX(Prices!$E$9:$AI$19,$D17,BP$1)/100*BP$3*'Units Monthly'!BP17</f>
        <v>0</v>
      </c>
      <c r="BQ17" s="48">
        <f>+INDEX(Prices!$E$9:$AI$19,$D17,BQ$1)/100*BQ$3*'Units Monthly'!BQ17</f>
        <v>0</v>
      </c>
      <c r="BR17" s="48">
        <f>+INDEX(Prices!$E$9:$AI$19,$D17,BR$1)/100*BR$3*'Units Monthly'!BR17</f>
        <v>0</v>
      </c>
      <c r="BS17" s="48">
        <f>+INDEX(Prices!$E$9:$AI$19,$D17,BS$1)/100*BS$3*'Units Monthly'!BS17</f>
        <v>0</v>
      </c>
      <c r="BT17" s="48">
        <f>+INDEX(Prices!$E$9:$AI$19,$D17,BT$1)/100*BT$3*'Units Monthly'!BT17</f>
        <v>0</v>
      </c>
      <c r="BU17" s="48">
        <f>+INDEX(Prices!$E$9:$AI$19,$D17,BU$1)/100*BU$3*'Units Monthly'!BU17</f>
        <v>0</v>
      </c>
      <c r="BV17" s="48">
        <f>+INDEX(Prices!$E$9:$AI$19,$D17,BV$1)/100*BV$3*'Units Monthly'!BV17</f>
        <v>0</v>
      </c>
      <c r="BW17" s="48">
        <f>+INDEX(Prices!$E$9:$AI$19,$D17,BW$1)/100*BW$3*'Units Monthly'!BW17</f>
        <v>0</v>
      </c>
      <c r="BX17" s="48">
        <f>+INDEX(Prices!$E$9:$AI$19,$D17,BX$1)/100*BX$3*'Units Monthly'!BX17</f>
        <v>0</v>
      </c>
      <c r="BY17" s="48">
        <f>+INDEX(Prices!$E$9:$AI$19,$D17,BY$1)/100*BY$3*'Units Monthly'!BY17</f>
        <v>0</v>
      </c>
      <c r="BZ17" s="48">
        <f>+INDEX(Prices!$E$9:$AI$19,$D17,BZ$1)/100*BZ$3*'Units Monthly'!BZ17</f>
        <v>0</v>
      </c>
      <c r="CA17" s="48">
        <f>+INDEX(Prices!$E$9:$AI$19,$D17,CA$1)/100*CA$3*'Units Monthly'!CA17</f>
        <v>0</v>
      </c>
      <c r="CB17" s="48">
        <f>+INDEX(Prices!$E$9:$AI$19,$D17,CB$1)/100*CB$3*'Units Monthly'!CB17</f>
        <v>0</v>
      </c>
      <c r="CC17" s="48">
        <f>+INDEX(Prices!$E$9:$AI$19,$D17,CC$1)/100*CC$3*'Units Monthly'!CC17</f>
        <v>0</v>
      </c>
      <c r="CD17" s="48">
        <f>+INDEX(Prices!$E$9:$AI$19,$D17,CD$1)/100*CD$3*'Units Monthly'!CD17</f>
        <v>0</v>
      </c>
      <c r="CE17" s="48">
        <f>+INDEX(Prices!$E$9:$AI$19,$D17,CE$1)/100*CE$3*'Units Monthly'!CE17</f>
        <v>0</v>
      </c>
      <c r="CF17" s="48">
        <f>+INDEX(Prices!$E$9:$AI$19,$D17,CF$1)/100*CF$3*'Units Monthly'!CF17</f>
        <v>0</v>
      </c>
      <c r="CG17" s="48">
        <f>+INDEX(Prices!$E$9:$AI$19,$D17,CG$1)/100*CG$3*'Units Monthly'!CG17</f>
        <v>0</v>
      </c>
      <c r="CH17" s="48">
        <f>+INDEX(Prices!$E$9:$AI$19,$D17,CH$1)/100*CH$3*'Units Monthly'!CH17</f>
        <v>0</v>
      </c>
      <c r="CI17" s="48">
        <f>+INDEX(Prices!$E$9:$AI$19,$D17,CI$1)/100*CI$3*'Units Monthly'!CI17</f>
        <v>0</v>
      </c>
      <c r="CJ17" s="48">
        <f>+INDEX(Prices!$E$9:$AI$19,$D17,CJ$1)/100*CJ$3*'Units Monthly'!CJ17</f>
        <v>0</v>
      </c>
      <c r="CK17" s="48">
        <f>+INDEX(Prices!$E$9:$AI$19,$D17,CK$1)/100*CK$3*'Units Monthly'!CK17</f>
        <v>0</v>
      </c>
      <c r="CL17" s="48">
        <f>+INDEX(Prices!$E$9:$AI$19,$D17,CL$1)/100*CL$3*'Units Monthly'!CL17</f>
        <v>0</v>
      </c>
      <c r="CM17" s="48">
        <f>+INDEX(Prices!$E$9:$AI$19,$D17,CM$1)/100*CM$3*'Units Monthly'!CM17</f>
        <v>0</v>
      </c>
      <c r="CN17" s="48">
        <f>+INDEX(Prices!$E$9:$AI$19,$D17,CN$1)/100*CN$3*'Units Monthly'!CN17</f>
        <v>0</v>
      </c>
      <c r="CO17" s="48">
        <f>+INDEX(Prices!$E$9:$AI$19,$D17,CO$1)/100*CO$3*'Units Monthly'!CO17</f>
        <v>0</v>
      </c>
      <c r="CP17" s="48">
        <f>+INDEX(Prices!$E$9:$AI$19,$D17,CP$1)/100*CP$3*'Units Monthly'!CP17</f>
        <v>0</v>
      </c>
      <c r="CQ17" s="48">
        <f>+INDEX(Prices!$E$9:$AI$19,$D17,CQ$1)/100*CQ$3*'Units Monthly'!CQ17</f>
        <v>0</v>
      </c>
      <c r="CR17" s="48">
        <f>+INDEX(Prices!$E$9:$AI$19,$D17,CR$1)/100*CR$3*'Units Monthly'!CR17</f>
        <v>0</v>
      </c>
      <c r="CS17" s="48">
        <f>+INDEX(Prices!$E$9:$AI$19,$D17,CS$1)/100*CS$3*'Units Monthly'!CS17</f>
        <v>0</v>
      </c>
      <c r="CT17" s="48">
        <f>+INDEX(Prices!$E$9:$AI$19,$D17,CT$1)/100*CT$3*'Units Monthly'!CT17</f>
        <v>0</v>
      </c>
      <c r="CU17" s="48">
        <f>+INDEX(Prices!$E$9:$AI$19,$D17,CU$1)/100*CU$3*'Units Monthly'!CU17</f>
        <v>0</v>
      </c>
      <c r="CV17" s="48">
        <f>+INDEX(Prices!$E$9:$AI$19,$D17,CV$1)/100*CV$3*'Units Monthly'!CV17</f>
        <v>0</v>
      </c>
      <c r="CW17" s="48">
        <f>+INDEX(Prices!$E$9:$AI$19,$D17,CW$1)/100*CW$3*'Units Monthly'!CW17</f>
        <v>0</v>
      </c>
      <c r="CX17" s="48">
        <f>+INDEX(Prices!$E$9:$AI$19,$D17,CX$1)/100*CX$3*'Units Monthly'!CX17</f>
        <v>0</v>
      </c>
      <c r="CY17" s="48">
        <f>+INDEX(Prices!$E$9:$AI$19,$D17,CY$1)/100*CY$3*'Units Monthly'!CY17</f>
        <v>0</v>
      </c>
      <c r="CZ17" s="48">
        <f>+INDEX(Prices!$E$9:$AI$19,$D17,CZ$1)/100*CZ$3*'Units Monthly'!CZ17</f>
        <v>0</v>
      </c>
      <c r="DA17" s="48">
        <f>+INDEX(Prices!$E$9:$AI$19,$D17,DA$1)/100*DA$3*'Units Monthly'!DA17</f>
        <v>0</v>
      </c>
      <c r="DB17" s="48">
        <f>+INDEX(Prices!$E$9:$AI$19,$D17,DB$1)/100*DB$3*'Units Monthly'!DB17</f>
        <v>0</v>
      </c>
      <c r="DC17" s="48">
        <f>+INDEX(Prices!$E$9:$AI$19,$D17,DC$1)/100*DC$3*'Units Monthly'!DC17</f>
        <v>0</v>
      </c>
      <c r="DD17" s="48">
        <f>+INDEX(Prices!$E$9:$AI$19,$D17,DD$1)/100*DD$3*'Units Monthly'!DD17</f>
        <v>0</v>
      </c>
      <c r="DE17" s="48">
        <f>+INDEX(Prices!$E$9:$AI$19,$D17,DE$1)/100*DE$3*'Units Monthly'!DE17</f>
        <v>0</v>
      </c>
      <c r="DF17" s="48">
        <f>+INDEX(Prices!$E$9:$AI$19,$D17,DF$1)/100*DF$3*'Units Monthly'!DF17</f>
        <v>0</v>
      </c>
      <c r="DG17" s="48">
        <f>+INDEX(Prices!$E$9:$AI$19,$D17,DG$1)/100*DG$3*'Units Monthly'!DG17</f>
        <v>0</v>
      </c>
      <c r="DH17" s="48">
        <f>+INDEX(Prices!$E$9:$AI$19,$D17,DH$1)/100*DH$3*'Units Monthly'!DH17</f>
        <v>0</v>
      </c>
      <c r="DI17" s="48">
        <f>+INDEX(Prices!$E$9:$AI$19,$D17,DI$1)/100*DI$3*'Units Monthly'!DI17</f>
        <v>0</v>
      </c>
      <c r="DJ17" s="48">
        <f>+INDEX(Prices!$E$9:$AI$19,$D17,DJ$1)/100*DJ$3*'Units Monthly'!DJ17</f>
        <v>0</v>
      </c>
      <c r="DK17" s="48">
        <f>+INDEX(Prices!$E$9:$AI$19,$D17,DK$1)/100*DK$3*'Units Monthly'!DK17</f>
        <v>0</v>
      </c>
      <c r="DL17" s="48">
        <f>+INDEX(Prices!$E$9:$AI$19,$D17,DL$1)/100*DL$3*'Units Monthly'!DL17</f>
        <v>0</v>
      </c>
      <c r="DM17" s="48">
        <f>+INDEX(Prices!$E$9:$AI$19,$D17,DM$1)/100*DM$3*'Units Monthly'!DM17</f>
        <v>0</v>
      </c>
      <c r="DN17" s="48">
        <f>+INDEX(Prices!$E$9:$AI$19,$D17,DN$1)/100*DN$3*'Units Monthly'!DN17</f>
        <v>0</v>
      </c>
      <c r="DO17" s="48">
        <f>+INDEX(Prices!$E$9:$AI$19,$D17,DO$1)/100*DO$3*'Units Monthly'!DO17</f>
        <v>0</v>
      </c>
      <c r="DP17" s="48">
        <f>+INDEX(Prices!$E$9:$AI$19,$D17,DP$1)/100*DP$3*'Units Monthly'!DP17</f>
        <v>0</v>
      </c>
      <c r="DQ17" s="48">
        <f>+INDEX(Prices!$E$9:$AI$19,$D17,DQ$1)/100*DQ$3*'Units Monthly'!DQ17</f>
        <v>0</v>
      </c>
      <c r="DR17" s="48">
        <f>+INDEX(Prices!$E$9:$AI$19,$D17,DR$1)/100*DR$3*'Units Monthly'!DR17</f>
        <v>0</v>
      </c>
      <c r="DS17" s="48">
        <f>+INDEX(Prices!$E$9:$AI$19,$D17,DS$1)/100*DS$3*'Units Monthly'!DS17</f>
        <v>0</v>
      </c>
      <c r="DT17" s="48">
        <f>+INDEX(Prices!$E$9:$AI$19,$D17,DT$1)/100*DT$3*'Units Monthly'!DT17</f>
        <v>0</v>
      </c>
      <c r="DU17" s="48"/>
    </row>
  </sheetData>
  <hyperlinks>
    <hyperlink ref="B4" location="Contents!A1" display="Contents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K10" sqref="K10"/>
    </sheetView>
  </sheetViews>
  <sheetFormatPr defaultRowHeight="14.25" customHeight="1" x14ac:dyDescent="0.25"/>
  <cols>
    <col min="1" max="1" width="6" customWidth="1"/>
    <col min="2" max="2" width="31.140625" customWidth="1"/>
    <col min="3" max="3" width="12.85546875" customWidth="1"/>
    <col min="4" max="4" width="2.28515625" customWidth="1"/>
    <col min="5" max="14" width="12.85546875" customWidth="1"/>
  </cols>
  <sheetData>
    <row r="1" spans="1:14" ht="14.25" customHeight="1" x14ac:dyDescent="0.25">
      <c r="A1" s="68"/>
      <c r="B1" s="68" t="s">
        <v>42</v>
      </c>
      <c r="C1" s="68"/>
      <c r="D1" s="68"/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10</v>
      </c>
      <c r="L1" s="68" t="s">
        <v>11</v>
      </c>
      <c r="M1" s="68" t="s">
        <v>12</v>
      </c>
      <c r="N1" s="68" t="s">
        <v>13</v>
      </c>
    </row>
    <row r="2" spans="1:14" ht="14.25" customHeight="1" x14ac:dyDescent="0.25">
      <c r="E2">
        <v>1</v>
      </c>
      <c r="F2">
        <f>+E2+1</f>
        <v>2</v>
      </c>
      <c r="G2">
        <f t="shared" ref="G2:N2" si="0">+F2+1</f>
        <v>3</v>
      </c>
      <c r="H2">
        <f t="shared" si="0"/>
        <v>4</v>
      </c>
      <c r="I2">
        <f t="shared" si="0"/>
        <v>5</v>
      </c>
      <c r="J2">
        <f t="shared" si="0"/>
        <v>6</v>
      </c>
      <c r="K2">
        <f t="shared" si="0"/>
        <v>7</v>
      </c>
      <c r="L2">
        <f t="shared" si="0"/>
        <v>8</v>
      </c>
      <c r="M2">
        <f t="shared" si="0"/>
        <v>9</v>
      </c>
      <c r="N2">
        <f t="shared" si="0"/>
        <v>10</v>
      </c>
    </row>
    <row r="3" spans="1:14" ht="14.2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14.25" customHeight="1" x14ac:dyDescent="0.25">
      <c r="B4" s="69" t="s">
        <v>43</v>
      </c>
      <c r="E4" s="48">
        <f>+SUM(E6:E16)</f>
        <v>7429094.3496500012</v>
      </c>
      <c r="F4" s="48">
        <f t="shared" ref="F4:N4" si="1">+SUM(F6:F16)</f>
        <v>7927810.8722000001</v>
      </c>
      <c r="G4" s="48">
        <f t="shared" si="1"/>
        <v>8088078.0796499988</v>
      </c>
      <c r="H4" s="48">
        <f t="shared" si="1"/>
        <v>8259759.7442500005</v>
      </c>
      <c r="I4" s="48">
        <f t="shared" si="1"/>
        <v>8770648.4692276511</v>
      </c>
      <c r="J4" s="48">
        <f t="shared" si="1"/>
        <v>9198212.6946203578</v>
      </c>
      <c r="K4" s="48">
        <f>+SUM(K6:K16)</f>
        <v>8870436.9518823363</v>
      </c>
      <c r="L4" s="48">
        <f t="shared" si="1"/>
        <v>9168767.4195524212</v>
      </c>
      <c r="M4" s="48">
        <f t="shared" si="1"/>
        <v>9531341.1731680408</v>
      </c>
      <c r="N4" s="48">
        <f t="shared" si="1"/>
        <v>9877415.5503139626</v>
      </c>
    </row>
    <row r="5" spans="1:14" ht="14.25" customHeight="1" x14ac:dyDescent="0.25">
      <c r="A5" s="15" t="s">
        <v>14</v>
      </c>
      <c r="B5" s="15" t="s">
        <v>15</v>
      </c>
      <c r="C5" s="50"/>
      <c r="D5" s="67"/>
      <c r="E5" s="45"/>
    </row>
    <row r="6" spans="1:14" ht="14.25" customHeight="1" x14ac:dyDescent="0.25">
      <c r="A6" s="53"/>
      <c r="B6" s="53" t="s">
        <v>16</v>
      </c>
      <c r="C6" s="54" t="s">
        <v>38</v>
      </c>
      <c r="D6" s="67">
        <v>1</v>
      </c>
      <c r="E6" s="48">
        <f>+SUM(INDEX('Revenue Monthly'!$E$7:$EC$17,$D6,E$2*12-11):INDEX('Revenue Monthly'!$E$7:$EC$17,$D6,E$2*12))</f>
        <v>6310157.2286500009</v>
      </c>
      <c r="F6" s="48">
        <f>+SUM(INDEX('Revenue Monthly'!$E$7:$EC$17,$D6,F$2*12-11):INDEX('Revenue Monthly'!$E$7:$EC$17,$D6,F$2*12))</f>
        <v>6755816.2598999999</v>
      </c>
      <c r="G6" s="48">
        <f>+SUM(INDEX('Revenue Monthly'!$E$7:$EC$17,$D6,G$2*12-11):INDEX('Revenue Monthly'!$E$7:$EC$17,$D6,G$2*12))</f>
        <v>6911247.6599999992</v>
      </c>
      <c r="H6" s="48">
        <f>+SUM(INDEX('Revenue Monthly'!$E$7:$EC$17,$D6,H$2*12-11):INDEX('Revenue Monthly'!$E$7:$EC$17,$D6,H$2*12))</f>
        <v>7082896.383750001</v>
      </c>
      <c r="I6" s="48">
        <f>+SUM(INDEX('Revenue Monthly'!$E$7:$EC$17,$D6,I$2*12-11):INDEX('Revenue Monthly'!$E$7:$EC$17,$D6,I$2*12))</f>
        <v>7530256.8812522758</v>
      </c>
      <c r="J6" s="48">
        <f>+SUM(INDEX('Revenue Monthly'!$E$7:$EC$17,$D6,J$2*12-11):INDEX('Revenue Monthly'!$E$7:$EC$17,$D6,J$2*12))</f>
        <v>7843350.003711611</v>
      </c>
      <c r="K6" s="48">
        <f>+SUM(INDEX('Revenue Monthly'!$E$7:$EC$17,$D6,K$2*12-11):INDEX('Revenue Monthly'!$E$7:$EC$17,$D6,K$2*12))</f>
        <v>7580685.5356807336</v>
      </c>
      <c r="L6" s="48">
        <f>+SUM(INDEX('Revenue Monthly'!$E$7:$EC$17,$D6,L$2*12-11):INDEX('Revenue Monthly'!$E$7:$EC$17,$D6,L$2*12))</f>
        <v>7851293.4469060479</v>
      </c>
      <c r="M6" s="48">
        <f>+SUM(INDEX('Revenue Monthly'!$E$7:$EC$17,$D6,M$2*12-11):INDEX('Revenue Monthly'!$E$7:$EC$17,$D6,M$2*12))</f>
        <v>8174952.7567326035</v>
      </c>
      <c r="N6" s="48">
        <f>+SUM(INDEX('Revenue Monthly'!$E$7:$EC$17,$D6,N$2*12-11):INDEX('Revenue Monthly'!$E$7:$EC$17,$D6,N$2*12))</f>
        <v>8485207.1882663779</v>
      </c>
    </row>
    <row r="7" spans="1:14" ht="14.25" customHeight="1" x14ac:dyDescent="0.25">
      <c r="A7" s="15" t="s">
        <v>18</v>
      </c>
      <c r="B7" s="15" t="s">
        <v>19</v>
      </c>
      <c r="C7" s="55"/>
      <c r="D7" s="67">
        <f>+D6+1</f>
        <v>2</v>
      </c>
      <c r="E7" s="45"/>
    </row>
    <row r="8" spans="1:14" ht="14.25" customHeight="1" x14ac:dyDescent="0.25">
      <c r="A8" s="53"/>
      <c r="B8" s="53" t="s">
        <v>20</v>
      </c>
      <c r="C8" s="54" t="s">
        <v>38</v>
      </c>
      <c r="D8" s="67">
        <f t="shared" ref="D8:D16" si="2">+D7+1</f>
        <v>3</v>
      </c>
      <c r="E8" s="48">
        <f>+SUM(INDEX('Revenue Monthly'!$E$7:$EC$17,$D8,E$2*12-11):INDEX('Revenue Monthly'!$E$7:$EC$17,$D8,E$2*12))</f>
        <v>942820.22799999977</v>
      </c>
      <c r="F8" s="48">
        <f>+SUM(INDEX('Revenue Monthly'!$E$7:$EC$17,$D8,F$2*12-11):INDEX('Revenue Monthly'!$E$7:$EC$17,$D8,F$2*12))</f>
        <v>984005.95880000002</v>
      </c>
      <c r="G8" s="48">
        <f>+SUM(INDEX('Revenue Monthly'!$E$7:$EC$17,$D8,G$2*12-11):INDEX('Revenue Monthly'!$E$7:$EC$17,$D8,G$2*12))</f>
        <v>969964.8415499999</v>
      </c>
      <c r="H8" s="48">
        <f>+SUM(INDEX('Revenue Monthly'!$E$7:$EC$17,$D8,H$2*12-11):INDEX('Revenue Monthly'!$E$7:$EC$17,$D8,H$2*12))</f>
        <v>948836.26199999987</v>
      </c>
      <c r="I8" s="48">
        <f>+SUM(INDEX('Revenue Monthly'!$E$7:$EC$17,$D8,I$2*12-11):INDEX('Revenue Monthly'!$E$7:$EC$17,$D8,I$2*12))</f>
        <v>973369.5107273761</v>
      </c>
      <c r="J8" s="48">
        <f>+SUM(INDEX('Revenue Monthly'!$E$7:$EC$17,$D8,J$2*12-11):INDEX('Revenue Monthly'!$E$7:$EC$17,$D8,J$2*12))</f>
        <v>991528.79472791892</v>
      </c>
      <c r="K8" s="48">
        <f>+SUM(INDEX('Revenue Monthly'!$E$7:$EC$17,$D8,K$2*12-11):INDEX('Revenue Monthly'!$E$7:$EC$17,$D8,K$2*12))</f>
        <v>926955.73958473594</v>
      </c>
      <c r="L8" s="48">
        <f>+SUM(INDEX('Revenue Monthly'!$E$7:$EC$17,$D8,L$2*12-11):INDEX('Revenue Monthly'!$E$7:$EC$17,$D8,L$2*12))</f>
        <v>924132.32108606491</v>
      </c>
      <c r="M8" s="48">
        <f>+SUM(INDEX('Revenue Monthly'!$E$7:$EC$17,$D8,M$2*12-11):INDEX('Revenue Monthly'!$E$7:$EC$17,$D8,M$2*12))</f>
        <v>927676.78979757405</v>
      </c>
      <c r="N8" s="48">
        <f>+SUM(INDEX('Revenue Monthly'!$E$7:$EC$17,$D8,N$2*12-11):INDEX('Revenue Monthly'!$E$7:$EC$17,$D8,N$2*12))</f>
        <v>927698.1834909243</v>
      </c>
    </row>
    <row r="9" spans="1:14" ht="14.25" customHeight="1" x14ac:dyDescent="0.25">
      <c r="A9" s="15" t="s">
        <v>22</v>
      </c>
      <c r="B9" s="15" t="s">
        <v>23</v>
      </c>
      <c r="C9" s="55"/>
      <c r="D9" s="67">
        <f t="shared" si="2"/>
        <v>4</v>
      </c>
      <c r="E9" s="45"/>
    </row>
    <row r="10" spans="1:14" ht="14.25" customHeight="1" x14ac:dyDescent="0.25">
      <c r="A10" s="53"/>
      <c r="B10" s="53" t="s">
        <v>24</v>
      </c>
      <c r="C10" s="54" t="s">
        <v>38</v>
      </c>
      <c r="D10" s="67">
        <f t="shared" si="2"/>
        <v>5</v>
      </c>
      <c r="E10" s="48">
        <f>+SUM(INDEX('Revenue Monthly'!$E$7:$EC$17,$D10,E$2*12-11):INDEX('Revenue Monthly'!$E$7:$EC$17,$D10,E$2*12))</f>
        <v>8704.3430000000008</v>
      </c>
      <c r="F10" s="48">
        <f>+SUM(INDEX('Revenue Monthly'!$E$7:$EC$17,$D10,F$2*12-11):INDEX('Revenue Monthly'!$E$7:$EC$17,$D10,F$2*12))</f>
        <v>13067.336200000002</v>
      </c>
      <c r="G10" s="48">
        <f>+SUM(INDEX('Revenue Monthly'!$E$7:$EC$17,$D10,G$2*12-11):INDEX('Revenue Monthly'!$E$7:$EC$17,$D10,G$2*12))</f>
        <v>26061.2451</v>
      </c>
      <c r="H10" s="48">
        <f>+SUM(INDEX('Revenue Monthly'!$E$7:$EC$17,$D10,H$2*12-11):INDEX('Revenue Monthly'!$E$7:$EC$17,$D10,H$2*12))</f>
        <v>53433.810900000004</v>
      </c>
      <c r="I10" s="48">
        <f>+SUM(INDEX('Revenue Monthly'!$E$7:$EC$17,$D10,I$2*12-11):INDEX('Revenue Monthly'!$E$7:$EC$17,$D10,I$2*12))</f>
        <v>95514.47724800001</v>
      </c>
      <c r="J10" s="48">
        <f>+SUM(INDEX('Revenue Monthly'!$E$7:$EC$17,$D10,J$2*12-11):INDEX('Revenue Monthly'!$E$7:$EC$17,$D10,J$2*12))</f>
        <v>115615.69618082751</v>
      </c>
      <c r="K10" s="48">
        <f>+SUM(INDEX('Revenue Monthly'!$E$7:$EC$17,$D10,K$2*12-11):INDEX('Revenue Monthly'!$E$7:$EC$17,$D10,K$2*12))</f>
        <v>127611.3966168667</v>
      </c>
      <c r="L10" s="48">
        <f>+SUM(INDEX('Revenue Monthly'!$E$7:$EC$17,$D10,L$2*12-11):INDEX('Revenue Monthly'!$E$7:$EC$17,$D10,L$2*12))</f>
        <v>153529.35156030749</v>
      </c>
      <c r="M10" s="48">
        <f>+SUM(INDEX('Revenue Monthly'!$E$7:$EC$17,$D10,M$2*12-11):INDEX('Revenue Monthly'!$E$7:$EC$17,$D10,M$2*12))</f>
        <v>182311.07663786138</v>
      </c>
      <c r="N10" s="48">
        <f>+SUM(INDEX('Revenue Monthly'!$E$7:$EC$17,$D10,N$2*12-11):INDEX('Revenue Monthly'!$E$7:$EC$17,$D10,N$2*12))</f>
        <v>211521.37855665997</v>
      </c>
    </row>
    <row r="11" spans="1:14" ht="14.25" customHeight="1" x14ac:dyDescent="0.25">
      <c r="A11" s="15" t="s">
        <v>25</v>
      </c>
      <c r="B11" s="57" t="s">
        <v>26</v>
      </c>
      <c r="C11" s="57"/>
      <c r="D11" s="67">
        <f t="shared" si="2"/>
        <v>6</v>
      </c>
    </row>
    <row r="12" spans="1:14" ht="14.25" customHeight="1" x14ac:dyDescent="0.25">
      <c r="A12" s="53"/>
      <c r="B12" s="53" t="s">
        <v>27</v>
      </c>
      <c r="C12" s="54" t="s">
        <v>38</v>
      </c>
      <c r="D12" s="67">
        <f t="shared" si="2"/>
        <v>7</v>
      </c>
      <c r="E12" s="48">
        <f>+SUM(INDEX('Revenue Monthly'!$E$7:$EC$17,$D12,E$2*12-11):INDEX('Revenue Monthly'!$E$7:$EC$17,$D12,E$2*12))</f>
        <v>164673.25</v>
      </c>
      <c r="F12" s="48">
        <f>+SUM(INDEX('Revenue Monthly'!$E$7:$EC$17,$D12,F$2*12-11):INDEX('Revenue Monthly'!$E$7:$EC$17,$D12,F$2*12))</f>
        <v>167116.95000000001</v>
      </c>
      <c r="G12" s="48">
        <f>+SUM(INDEX('Revenue Monthly'!$E$7:$EC$17,$D12,G$2*12-11):INDEX('Revenue Monthly'!$E$7:$EC$17,$D12,G$2*12))</f>
        <v>173054.1</v>
      </c>
      <c r="H12" s="48">
        <f>+SUM(INDEX('Revenue Monthly'!$E$7:$EC$17,$D12,H$2*12-11):INDEX('Revenue Monthly'!$E$7:$EC$17,$D12,H$2*12))</f>
        <v>166871.14000000001</v>
      </c>
      <c r="I12" s="48">
        <f>+SUM(INDEX('Revenue Monthly'!$E$7:$EC$17,$D12,I$2*12-11):INDEX('Revenue Monthly'!$E$7:$EC$17,$D12,I$2*12))</f>
        <v>171507.6</v>
      </c>
      <c r="J12" s="48">
        <f>+SUM(INDEX('Revenue Monthly'!$E$7:$EC$17,$D12,J$2*12-11):INDEX('Revenue Monthly'!$E$7:$EC$17,$D12,J$2*12))</f>
        <v>247718.19999999995</v>
      </c>
      <c r="K12" s="48">
        <f>+SUM(INDEX('Revenue Monthly'!$E$7:$EC$17,$D12,K$2*12-11):INDEX('Revenue Monthly'!$E$7:$EC$17,$D12,K$2*12))</f>
        <v>235184.28</v>
      </c>
      <c r="L12" s="48">
        <f>+SUM(INDEX('Revenue Monthly'!$E$7:$EC$17,$D12,L$2*12-11):INDEX('Revenue Monthly'!$E$7:$EC$17,$D12,L$2*12))</f>
        <v>239812.3</v>
      </c>
      <c r="M12" s="48">
        <f>+SUM(INDEX('Revenue Monthly'!$E$7:$EC$17,$D12,M$2*12-11):INDEX('Revenue Monthly'!$E$7:$EC$17,$D12,M$2*12))</f>
        <v>246400.55000000005</v>
      </c>
      <c r="N12" s="48">
        <f>+SUM(INDEX('Revenue Monthly'!$E$7:$EC$17,$D12,N$2*12-11):INDEX('Revenue Monthly'!$E$7:$EC$17,$D12,N$2*12))</f>
        <v>252988.79999999999</v>
      </c>
    </row>
    <row r="13" spans="1:14" ht="14.25" customHeight="1" x14ac:dyDescent="0.25">
      <c r="A13" s="15" t="s">
        <v>29</v>
      </c>
      <c r="B13" s="15" t="s">
        <v>30</v>
      </c>
      <c r="C13" s="50"/>
      <c r="D13" s="67">
        <f t="shared" si="2"/>
        <v>8</v>
      </c>
    </row>
    <row r="14" spans="1:14" ht="14.25" customHeight="1" x14ac:dyDescent="0.25">
      <c r="A14" s="53"/>
      <c r="B14" s="53" t="s">
        <v>31</v>
      </c>
      <c r="C14" s="54" t="s">
        <v>38</v>
      </c>
      <c r="D14" s="67">
        <f t="shared" si="2"/>
        <v>9</v>
      </c>
      <c r="E14" s="48">
        <f>+SUM(INDEX('Revenue Monthly'!$E$7:$EC$17,$D14,E$2*12-11):INDEX('Revenue Monthly'!$E$7:$EC$17,$D14,E$2*12))</f>
        <v>2739.2999999999997</v>
      </c>
      <c r="F14" s="48">
        <f>+SUM(INDEX('Revenue Monthly'!$E$7:$EC$17,$D14,F$2*12-11):INDEX('Revenue Monthly'!$E$7:$EC$17,$D14,F$2*12))</f>
        <v>7804.367299999999</v>
      </c>
      <c r="G14" s="48">
        <f>+SUM(INDEX('Revenue Monthly'!$E$7:$EC$17,$D14,G$2*12-11):INDEX('Revenue Monthly'!$E$7:$EC$17,$D14,G$2*12))</f>
        <v>7750.2329999999993</v>
      </c>
      <c r="H14" s="48">
        <f>+SUM(INDEX('Revenue Monthly'!$E$7:$EC$17,$D14,H$2*12-11):INDEX('Revenue Monthly'!$E$7:$EC$17,$D14,H$2*12))</f>
        <v>7722.1475999999993</v>
      </c>
      <c r="I14" s="48">
        <f>+SUM(INDEX('Revenue Monthly'!$E$7:$EC$17,$D14,I$2*12-11):INDEX('Revenue Monthly'!$E$7:$EC$17,$D14,I$2*12))</f>
        <v>0</v>
      </c>
      <c r="J14" s="48">
        <f>+SUM(INDEX('Revenue Monthly'!$E$7:$EC$17,$D14,J$2*12-11):INDEX('Revenue Monthly'!$E$7:$EC$17,$D14,J$2*12))</f>
        <v>0</v>
      </c>
      <c r="K14" s="48">
        <f>+SUM(INDEX('Revenue Monthly'!$E$7:$EC$17,$D14,K$2*12-11):INDEX('Revenue Monthly'!$E$7:$EC$17,$D14,K$2*12))</f>
        <v>0</v>
      </c>
      <c r="L14" s="48">
        <f>+SUM(INDEX('Revenue Monthly'!$E$7:$EC$17,$D14,L$2*12-11):INDEX('Revenue Monthly'!$E$7:$EC$17,$D14,L$2*12))</f>
        <v>0</v>
      </c>
      <c r="M14" s="48">
        <f>+SUM(INDEX('Revenue Monthly'!$E$7:$EC$17,$D14,M$2*12-11):INDEX('Revenue Monthly'!$E$7:$EC$17,$D14,M$2*12))</f>
        <v>0</v>
      </c>
      <c r="N14" s="48">
        <f>+SUM(INDEX('Revenue Monthly'!$E$7:$EC$17,$D14,N$2*12-11):INDEX('Revenue Monthly'!$E$7:$EC$17,$D14,N$2*12))</f>
        <v>0</v>
      </c>
    </row>
    <row r="15" spans="1:14" ht="14.25" customHeight="1" x14ac:dyDescent="0.25">
      <c r="A15" s="15" t="s">
        <v>32</v>
      </c>
      <c r="B15" s="57" t="s">
        <v>33</v>
      </c>
      <c r="C15" s="57"/>
      <c r="D15" s="67">
        <f t="shared" si="2"/>
        <v>10</v>
      </c>
    </row>
    <row r="16" spans="1:14" ht="14.25" customHeight="1" x14ac:dyDescent="0.25">
      <c r="A16" s="53"/>
      <c r="B16" s="53" t="s">
        <v>34</v>
      </c>
      <c r="C16" s="54" t="s">
        <v>38</v>
      </c>
      <c r="D16" s="67">
        <f t="shared" si="2"/>
        <v>11</v>
      </c>
      <c r="E16" s="48">
        <f>+SUM(INDEX('Revenue Monthly'!$E$7:$EC$17,$D16,E$2*12-11):INDEX('Revenue Monthly'!$E$7:$EC$17,$D16,E$2*12))</f>
        <v>0</v>
      </c>
      <c r="F16" s="48">
        <f>+SUM(INDEX('Revenue Monthly'!$E$7:$EC$17,$D16,F$2*12-11):INDEX('Revenue Monthly'!$E$7:$EC$17,$D16,F$2*12))</f>
        <v>0</v>
      </c>
      <c r="G16" s="48">
        <f>+SUM(INDEX('Revenue Monthly'!$E$7:$EC$17,$D16,G$2*12-11):INDEX('Revenue Monthly'!$E$7:$EC$17,$D16,G$2*12))</f>
        <v>0</v>
      </c>
      <c r="H16" s="48">
        <f>+SUM(INDEX('Revenue Monthly'!$E$7:$EC$17,$D16,H$2*12-11):INDEX('Revenue Monthly'!$E$7:$EC$17,$D16,H$2*12))</f>
        <v>0</v>
      </c>
      <c r="I16" s="48">
        <f>+SUM(INDEX('Revenue Monthly'!$E$7:$EC$17,$D16,I$2*12-11):INDEX('Revenue Monthly'!$E$7:$EC$17,$D16,I$2*12))</f>
        <v>0</v>
      </c>
      <c r="J16" s="48">
        <f>+SUM(INDEX('Revenue Monthly'!$E$7:$EC$17,$D16,J$2*12-11):INDEX('Revenue Monthly'!$E$7:$EC$17,$D16,J$2*12))</f>
        <v>0</v>
      </c>
      <c r="K16" s="48">
        <f>+SUM(INDEX('Revenue Monthly'!$E$7:$EC$17,$D16,K$2*12-11):INDEX('Revenue Monthly'!$E$7:$EC$17,$D16,K$2*12))</f>
        <v>0</v>
      </c>
      <c r="L16" s="48">
        <f>+SUM(INDEX('Revenue Monthly'!$E$7:$EC$17,$D16,L$2*12-11):INDEX('Revenue Monthly'!$E$7:$EC$17,$D16,L$2*12))</f>
        <v>0</v>
      </c>
      <c r="M16" s="48">
        <f>+SUM(INDEX('Revenue Monthly'!$E$7:$EC$17,$D16,M$2*12-11):INDEX('Revenue Monthly'!$E$7:$EC$17,$D16,M$2*12))</f>
        <v>0</v>
      </c>
      <c r="N16" s="48">
        <f>+SUM(INDEX('Revenue Monthly'!$E$7:$EC$17,$D16,N$2*12-11):INDEX('Revenue Monthly'!$E$7:$EC$17,$D16,N$2*12))</f>
        <v>0</v>
      </c>
    </row>
    <row r="18" spans="5:14" ht="14.25" customHeight="1" x14ac:dyDescent="0.25"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5:14" ht="14.25" customHeight="1" x14ac:dyDescent="0.25"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5:14" ht="14.25" customHeight="1" x14ac:dyDescent="0.25"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1" spans="5:14" ht="14.25" customHeight="1" x14ac:dyDescent="0.25"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5:14" ht="14.25" customHeight="1" x14ac:dyDescent="0.25"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5:14" ht="14.25" customHeight="1" x14ac:dyDescent="0.25"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4" spans="5:14" ht="14.25" customHeight="1" x14ac:dyDescent="0.25"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5:14" ht="14.25" customHeight="1" x14ac:dyDescent="0.25"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5:14" ht="14.25" customHeight="1" x14ac:dyDescent="0.25">
      <c r="E26" s="45"/>
      <c r="F26" s="45"/>
      <c r="G26" s="45"/>
      <c r="H26" s="45"/>
      <c r="I26" s="45"/>
      <c r="J26" s="45"/>
      <c r="K26" s="45"/>
      <c r="L26" s="45"/>
      <c r="M26" s="45"/>
      <c r="N26" s="45"/>
    </row>
    <row r="27" spans="5:14" ht="14.25" customHeight="1" x14ac:dyDescent="0.25">
      <c r="E27" s="45"/>
      <c r="F27" s="45"/>
      <c r="G27" s="45"/>
      <c r="H27" s="45"/>
      <c r="I27" s="45"/>
      <c r="J27" s="45"/>
      <c r="K27" s="45"/>
      <c r="L27" s="45"/>
      <c r="M27" s="45"/>
      <c r="N27" s="45"/>
    </row>
    <row r="36" spans="5:14" ht="14.25" customHeight="1" x14ac:dyDescent="0.25"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7" spans="5:14" ht="14.25" customHeight="1" x14ac:dyDescent="0.25">
      <c r="E37" s="45"/>
      <c r="F37" s="45"/>
      <c r="G37" s="45"/>
      <c r="H37" s="45"/>
      <c r="I37" s="45"/>
      <c r="J37" s="45"/>
      <c r="K37" s="45"/>
      <c r="L37" s="45"/>
      <c r="M37" s="45"/>
      <c r="N37" s="45"/>
    </row>
    <row r="39" spans="5:14" ht="14.25" customHeight="1" x14ac:dyDescent="0.25">
      <c r="E39" s="45"/>
      <c r="F39" s="45"/>
      <c r="G39" s="45"/>
      <c r="H39" s="45"/>
      <c r="I39" s="45"/>
      <c r="J39" s="45"/>
      <c r="K39" s="45"/>
      <c r="L39" s="45"/>
      <c r="M39" s="45"/>
      <c r="N39" s="45"/>
    </row>
    <row r="41" spans="5:14" ht="14.25" customHeight="1" x14ac:dyDescent="0.25">
      <c r="E41" s="45"/>
      <c r="F41" s="45"/>
      <c r="G41" s="45"/>
      <c r="H41" s="45"/>
      <c r="I41" s="45"/>
      <c r="J41" s="45"/>
      <c r="K41" s="45"/>
      <c r="L41" s="45"/>
      <c r="M41" s="45"/>
      <c r="N41" s="45"/>
    </row>
    <row r="43" spans="5:14" ht="14.25" customHeight="1" x14ac:dyDescent="0.25">
      <c r="E43" s="45"/>
      <c r="F43" s="45"/>
      <c r="G43" s="45"/>
      <c r="H43" s="45"/>
      <c r="I43" s="45"/>
      <c r="J43" s="45"/>
      <c r="K43" s="45"/>
      <c r="L43" s="45"/>
      <c r="M43" s="45"/>
      <c r="N43" s="45"/>
    </row>
    <row r="45" spans="5:14" ht="14.25" customHeight="1" x14ac:dyDescent="0.25">
      <c r="E45" s="45"/>
      <c r="F45" s="45"/>
      <c r="G45" s="45"/>
      <c r="H45" s="4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Prices</vt:lpstr>
      <vt:lpstr>Units Monthly</vt:lpstr>
      <vt:lpstr>Units Annual</vt:lpstr>
      <vt:lpstr>Revenue Monthly</vt:lpstr>
      <vt:lpstr>Annual metering Revenue</vt:lpstr>
    </vt:vector>
  </TitlesOfParts>
  <Company>ActewAGL Dist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lcharkness</dc:creator>
  <cp:lastModifiedBy>Makani, Jeevika</cp:lastModifiedBy>
  <dcterms:created xsi:type="dcterms:W3CDTF">2014-10-28T05:52:07Z</dcterms:created>
  <dcterms:modified xsi:type="dcterms:W3CDTF">2014-11-12T23:31:50Z</dcterms:modified>
</cp:coreProperties>
</file>