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30" windowWidth="28635" windowHeight="10740"/>
  </bookViews>
  <sheets>
    <sheet name="AUC" sheetId="21" r:id="rId1"/>
    <sheet name="WACC" sheetId="7" r:id="rId2"/>
    <sheet name="01ACT BB" sheetId="3" r:id="rId3"/>
    <sheet name="02AGD BB" sheetId="9" r:id="rId4"/>
    <sheet name="03CIT BB" sheetId="8" r:id="rId5"/>
    <sheet name="04END BB" sheetId="10" r:id="rId6"/>
    <sheet name="05ENX BB" sheetId="11" r:id="rId7"/>
    <sheet name="06ERG BB" sheetId="12" r:id="rId8"/>
    <sheet name="07ESS BB" sheetId="13" r:id="rId9"/>
    <sheet name="DNSP stacked data" sheetId="1" r:id="rId10"/>
    <sheet name="08JEN BB" sheetId="15" r:id="rId11"/>
    <sheet name="09PCR BB" sheetId="16" r:id="rId12"/>
    <sheet name="10SAP BB" sheetId="17" r:id="rId13"/>
    <sheet name="11SPD BB" sheetId="18" r:id="rId14"/>
    <sheet name="12TND BB" sheetId="19" r:id="rId15"/>
    <sheet name="13UED BB" sheetId="20" r:id="rId16"/>
    <sheet name="Sheet1" sheetId="4" r:id="rId17"/>
  </sheets>
  <externalReferences>
    <externalReference r:id="rId18"/>
    <externalReference r:id="rId19"/>
    <externalReference r:id="rId20"/>
  </externalReferences>
  <calcPr calcId="145621"/>
</workbook>
</file>

<file path=xl/calcChain.xml><?xml version="1.0" encoding="utf-8"?>
<calcChain xmlns="http://schemas.openxmlformats.org/spreadsheetml/2006/main">
  <c r="C73" i="1" l="1"/>
  <c r="D73" i="1"/>
  <c r="E73" i="1"/>
  <c r="F73" i="1"/>
  <c r="G73" i="1"/>
  <c r="H73" i="1"/>
  <c r="I73" i="1"/>
  <c r="B73" i="1"/>
  <c r="C72" i="1"/>
  <c r="D72" i="1"/>
  <c r="E72" i="1"/>
  <c r="F72" i="1"/>
  <c r="G72" i="1"/>
  <c r="H72" i="1"/>
  <c r="I72" i="1"/>
  <c r="B72" i="1"/>
  <c r="C71" i="1"/>
  <c r="D71" i="1"/>
  <c r="E71" i="1"/>
  <c r="F71" i="1"/>
  <c r="G71" i="1"/>
  <c r="H71" i="1"/>
  <c r="I71" i="1"/>
  <c r="B71" i="1"/>
  <c r="C70" i="1"/>
  <c r="D70" i="1"/>
  <c r="E70" i="1"/>
  <c r="F70" i="1"/>
  <c r="G70" i="1"/>
  <c r="H70" i="1"/>
  <c r="I70" i="1"/>
  <c r="B70" i="1"/>
  <c r="C69" i="1"/>
  <c r="D69" i="1"/>
  <c r="E69" i="1"/>
  <c r="F69" i="1"/>
  <c r="G69" i="1"/>
  <c r="H69" i="1"/>
  <c r="I69" i="1"/>
  <c r="B69" i="1"/>
  <c r="B68" i="1"/>
  <c r="C68" i="1"/>
  <c r="C18" i="11" s="1"/>
  <c r="D68" i="1"/>
  <c r="E68" i="1"/>
  <c r="E18" i="11" s="1"/>
  <c r="F68" i="1"/>
  <c r="G68" i="1"/>
  <c r="G18" i="11" s="1"/>
  <c r="H68" i="1"/>
  <c r="I68" i="1"/>
  <c r="I18" i="11" s="1"/>
  <c r="C67" i="1"/>
  <c r="D67" i="1"/>
  <c r="E67" i="1"/>
  <c r="F67" i="1"/>
  <c r="G67" i="1"/>
  <c r="H67" i="1"/>
  <c r="I67" i="1"/>
  <c r="C71" i="21"/>
  <c r="D71" i="21"/>
  <c r="E71" i="21"/>
  <c r="F71" i="21"/>
  <c r="G71" i="21"/>
  <c r="H71" i="21"/>
  <c r="I71" i="21"/>
  <c r="B71" i="21"/>
  <c r="BB28" i="19"/>
  <c r="BA28" i="19"/>
  <c r="AZ28" i="19"/>
  <c r="AY28" i="19"/>
  <c r="AX28" i="19"/>
  <c r="AW28" i="19"/>
  <c r="AV28" i="19"/>
  <c r="AU28" i="19"/>
  <c r="AS28" i="19"/>
  <c r="AR28" i="19"/>
  <c r="AQ28" i="19"/>
  <c r="AP28" i="19"/>
  <c r="AO28" i="19"/>
  <c r="AN28" i="19"/>
  <c r="AM28" i="19"/>
  <c r="AL28" i="19"/>
  <c r="AJ28" i="19"/>
  <c r="AI28" i="19"/>
  <c r="AH28" i="19"/>
  <c r="AG28" i="19"/>
  <c r="AF28" i="19"/>
  <c r="AE28" i="19"/>
  <c r="AD28" i="19"/>
  <c r="AC28" i="19"/>
  <c r="AA28" i="19"/>
  <c r="Z28" i="19"/>
  <c r="Y28" i="19"/>
  <c r="X28" i="19"/>
  <c r="W28" i="19"/>
  <c r="V28" i="19"/>
  <c r="U28" i="19"/>
  <c r="T28" i="19"/>
  <c r="R28" i="19"/>
  <c r="Q28" i="19"/>
  <c r="P28" i="19"/>
  <c r="O28" i="19"/>
  <c r="N28" i="19"/>
  <c r="M28" i="19"/>
  <c r="L28" i="19"/>
  <c r="K28" i="19"/>
  <c r="I28" i="19"/>
  <c r="H28" i="19"/>
  <c r="G28" i="19"/>
  <c r="F28" i="19"/>
  <c r="E28" i="19"/>
  <c r="D28" i="19"/>
  <c r="C28" i="19"/>
  <c r="B28" i="19"/>
  <c r="BB27" i="19"/>
  <c r="BA27" i="19"/>
  <c r="AZ27" i="19"/>
  <c r="AY27" i="19"/>
  <c r="AX27" i="19"/>
  <c r="AW27" i="19"/>
  <c r="AV27" i="19"/>
  <c r="AU27" i="19"/>
  <c r="AS27" i="19"/>
  <c r="AR27" i="19"/>
  <c r="AQ27" i="19"/>
  <c r="AP27" i="19"/>
  <c r="AO27" i="19"/>
  <c r="AN27" i="19"/>
  <c r="AM27" i="19"/>
  <c r="AL27" i="19"/>
  <c r="AJ27" i="19"/>
  <c r="AI27" i="19"/>
  <c r="AH27" i="19"/>
  <c r="AG27" i="19"/>
  <c r="AF27" i="19"/>
  <c r="AE27" i="19"/>
  <c r="AD27" i="19"/>
  <c r="AC27" i="19"/>
  <c r="AA27" i="19"/>
  <c r="Z27" i="19"/>
  <c r="Y27" i="19"/>
  <c r="X27" i="19"/>
  <c r="W27" i="19"/>
  <c r="V27" i="19"/>
  <c r="U27" i="19"/>
  <c r="T27" i="19"/>
  <c r="R27" i="19"/>
  <c r="Q27" i="19"/>
  <c r="P27" i="19"/>
  <c r="O27" i="19"/>
  <c r="N27" i="19"/>
  <c r="M27" i="19"/>
  <c r="L27" i="19"/>
  <c r="K27" i="19"/>
  <c r="I27" i="19"/>
  <c r="H27" i="19"/>
  <c r="G27" i="19"/>
  <c r="F27" i="19"/>
  <c r="E27" i="19"/>
  <c r="D27" i="19"/>
  <c r="C27" i="19"/>
  <c r="B27" i="19"/>
  <c r="BB28" i="17"/>
  <c r="BA28" i="17"/>
  <c r="BA30" i="17" s="1"/>
  <c r="BA45" i="17" s="1"/>
  <c r="AZ28" i="17"/>
  <c r="AY28" i="17"/>
  <c r="AY30" i="17" s="1"/>
  <c r="AY45" i="17" s="1"/>
  <c r="AX28" i="17"/>
  <c r="AW28" i="17"/>
  <c r="AW30" i="17" s="1"/>
  <c r="AW45" i="17" s="1"/>
  <c r="AV28" i="17"/>
  <c r="AU28" i="17"/>
  <c r="AU30" i="17" s="1"/>
  <c r="AU45" i="17" s="1"/>
  <c r="AS28" i="17"/>
  <c r="AR28" i="17"/>
  <c r="AR30" i="17" s="1"/>
  <c r="AR45" i="17" s="1"/>
  <c r="AQ28" i="17"/>
  <c r="AP28" i="17"/>
  <c r="AP30" i="17" s="1"/>
  <c r="AP45" i="17" s="1"/>
  <c r="AO28" i="17"/>
  <c r="AN28" i="17"/>
  <c r="AN30" i="17" s="1"/>
  <c r="AN45" i="17" s="1"/>
  <c r="AM28" i="17"/>
  <c r="AL28" i="17"/>
  <c r="AL30" i="17" s="1"/>
  <c r="AL45" i="17" s="1"/>
  <c r="AJ28" i="17"/>
  <c r="AI28" i="17"/>
  <c r="AI30" i="17" s="1"/>
  <c r="AI45" i="17" s="1"/>
  <c r="AH28" i="17"/>
  <c r="AG28" i="17"/>
  <c r="AG30" i="17" s="1"/>
  <c r="AG45" i="17" s="1"/>
  <c r="AF28" i="17"/>
  <c r="AE28" i="17"/>
  <c r="AE30" i="17" s="1"/>
  <c r="AE45" i="17" s="1"/>
  <c r="AD28" i="17"/>
  <c r="AC28" i="17"/>
  <c r="AC30" i="17" s="1"/>
  <c r="AC45" i="17" s="1"/>
  <c r="AA28" i="17"/>
  <c r="Z28" i="17"/>
  <c r="Z30" i="17" s="1"/>
  <c r="Z45" i="17" s="1"/>
  <c r="Y28" i="17"/>
  <c r="X28" i="17"/>
  <c r="X30" i="17" s="1"/>
  <c r="X45" i="17" s="1"/>
  <c r="W28" i="17"/>
  <c r="V28" i="17"/>
  <c r="V30" i="17" s="1"/>
  <c r="V45" i="17" s="1"/>
  <c r="U28" i="17"/>
  <c r="T28" i="17"/>
  <c r="T30" i="17" s="1"/>
  <c r="T45" i="17" s="1"/>
  <c r="R28" i="17"/>
  <c r="Q28" i="17"/>
  <c r="Q30" i="17" s="1"/>
  <c r="Q45" i="17" s="1"/>
  <c r="P28" i="17"/>
  <c r="O28" i="17"/>
  <c r="O30" i="17" s="1"/>
  <c r="O45" i="17" s="1"/>
  <c r="N28" i="17"/>
  <c r="M28" i="17"/>
  <c r="M30" i="17" s="1"/>
  <c r="M45" i="17" s="1"/>
  <c r="L28" i="17"/>
  <c r="K28" i="17"/>
  <c r="K30" i="17" s="1"/>
  <c r="K45" i="17" s="1"/>
  <c r="I28" i="17"/>
  <c r="H28" i="17"/>
  <c r="H30" i="17" s="1"/>
  <c r="H45" i="17" s="1"/>
  <c r="G28" i="17"/>
  <c r="F28" i="17"/>
  <c r="F30" i="17" s="1"/>
  <c r="F45" i="17" s="1"/>
  <c r="E28" i="17"/>
  <c r="D28" i="17"/>
  <c r="D30" i="17" s="1"/>
  <c r="D45" i="17" s="1"/>
  <c r="C28" i="17"/>
  <c r="B28" i="17"/>
  <c r="B30" i="17" s="1"/>
  <c r="B45" i="17" s="1"/>
  <c r="BB27" i="17"/>
  <c r="BA27" i="17"/>
  <c r="BA29" i="17" s="1"/>
  <c r="AZ27" i="17"/>
  <c r="AY27" i="17"/>
  <c r="AY29" i="17" s="1"/>
  <c r="AX27" i="17"/>
  <c r="AW27" i="17"/>
  <c r="AW29" i="17" s="1"/>
  <c r="AV27" i="17"/>
  <c r="AU27" i="17"/>
  <c r="AU29" i="17" s="1"/>
  <c r="AS27" i="17"/>
  <c r="AR27" i="17"/>
  <c r="AR29" i="17" s="1"/>
  <c r="AQ27" i="17"/>
  <c r="AP27" i="17"/>
  <c r="AP29" i="17" s="1"/>
  <c r="AO27" i="17"/>
  <c r="AN27" i="17"/>
  <c r="AN29" i="17" s="1"/>
  <c r="AM27" i="17"/>
  <c r="AL27" i="17"/>
  <c r="AL29" i="17" s="1"/>
  <c r="AJ27" i="17"/>
  <c r="AI27" i="17"/>
  <c r="AI29" i="17" s="1"/>
  <c r="AH27" i="17"/>
  <c r="AG27" i="17"/>
  <c r="AG29" i="17" s="1"/>
  <c r="AF27" i="17"/>
  <c r="AE27" i="17"/>
  <c r="AE29" i="17" s="1"/>
  <c r="AD27" i="17"/>
  <c r="AC27" i="17"/>
  <c r="AC29" i="17" s="1"/>
  <c r="AA27" i="17"/>
  <c r="Z27" i="17"/>
  <c r="Z29" i="17" s="1"/>
  <c r="Y27" i="17"/>
  <c r="X27" i="17"/>
  <c r="X29" i="17" s="1"/>
  <c r="W27" i="17"/>
  <c r="V27" i="17"/>
  <c r="V29" i="17" s="1"/>
  <c r="U27" i="17"/>
  <c r="T27" i="17"/>
  <c r="T29" i="17" s="1"/>
  <c r="R27" i="17"/>
  <c r="Q27" i="17"/>
  <c r="Q29" i="17" s="1"/>
  <c r="P27" i="17"/>
  <c r="O27" i="17"/>
  <c r="O29" i="17" s="1"/>
  <c r="N27" i="17"/>
  <c r="M27" i="17"/>
  <c r="M29" i="17" s="1"/>
  <c r="L27" i="17"/>
  <c r="K27" i="17"/>
  <c r="K29" i="17" s="1"/>
  <c r="I27" i="17"/>
  <c r="H27" i="17"/>
  <c r="H29" i="17" s="1"/>
  <c r="G27" i="17"/>
  <c r="F27" i="17"/>
  <c r="F29" i="17" s="1"/>
  <c r="E27" i="17"/>
  <c r="D27" i="17"/>
  <c r="D29" i="17" s="1"/>
  <c r="C27" i="17"/>
  <c r="B27" i="17"/>
  <c r="B29" i="17" s="1"/>
  <c r="BB28" i="13"/>
  <c r="BA28" i="13"/>
  <c r="AZ28" i="13"/>
  <c r="AY28" i="13"/>
  <c r="AX28" i="13"/>
  <c r="AW28" i="13"/>
  <c r="AV28" i="13"/>
  <c r="AU28" i="13"/>
  <c r="AS28" i="13"/>
  <c r="AR28" i="13"/>
  <c r="AQ28" i="13"/>
  <c r="AP28" i="13"/>
  <c r="AO28" i="13"/>
  <c r="AN28" i="13"/>
  <c r="AM28" i="13"/>
  <c r="AL28" i="13"/>
  <c r="AJ28" i="13"/>
  <c r="AI28" i="13"/>
  <c r="AH28" i="13"/>
  <c r="AG28" i="13"/>
  <c r="AF28" i="13"/>
  <c r="AE28" i="13"/>
  <c r="AD28" i="13"/>
  <c r="AC28" i="13"/>
  <c r="AA28" i="13"/>
  <c r="Z28" i="13"/>
  <c r="Y28" i="13"/>
  <c r="X28" i="13"/>
  <c r="W28" i="13"/>
  <c r="V28" i="13"/>
  <c r="U28" i="13"/>
  <c r="T28" i="13"/>
  <c r="R28" i="13"/>
  <c r="Q28" i="13"/>
  <c r="P28" i="13"/>
  <c r="O28" i="13"/>
  <c r="N28" i="13"/>
  <c r="M28" i="13"/>
  <c r="L28" i="13"/>
  <c r="K28" i="13"/>
  <c r="I28" i="13"/>
  <c r="H28" i="13"/>
  <c r="G28" i="13"/>
  <c r="F28" i="13"/>
  <c r="E28" i="13"/>
  <c r="D28" i="13"/>
  <c r="C28" i="13"/>
  <c r="B28" i="13"/>
  <c r="BB27" i="13"/>
  <c r="BA27" i="13"/>
  <c r="AZ27" i="13"/>
  <c r="AY27" i="13"/>
  <c r="AX27" i="13"/>
  <c r="AW27" i="13"/>
  <c r="AV27" i="13"/>
  <c r="AU27" i="13"/>
  <c r="AS27" i="13"/>
  <c r="AR27" i="13"/>
  <c r="AQ27" i="13"/>
  <c r="AP27" i="13"/>
  <c r="AO27" i="13"/>
  <c r="AN27" i="13"/>
  <c r="AM27" i="13"/>
  <c r="AL27" i="13"/>
  <c r="AJ27" i="13"/>
  <c r="AI27" i="13"/>
  <c r="AH27" i="13"/>
  <c r="AG27" i="13"/>
  <c r="AF27" i="13"/>
  <c r="AE27" i="13"/>
  <c r="AD27" i="13"/>
  <c r="AC27" i="13"/>
  <c r="AA27" i="13"/>
  <c r="Z27" i="13"/>
  <c r="Y27" i="13"/>
  <c r="X27" i="13"/>
  <c r="W27" i="13"/>
  <c r="V27" i="13"/>
  <c r="U27" i="13"/>
  <c r="T27" i="13"/>
  <c r="R27" i="13"/>
  <c r="Q27" i="13"/>
  <c r="P27" i="13"/>
  <c r="O27" i="13"/>
  <c r="N27" i="13"/>
  <c r="M27" i="13"/>
  <c r="L27" i="13"/>
  <c r="K27" i="13"/>
  <c r="I27" i="13"/>
  <c r="H27" i="13"/>
  <c r="G27" i="13"/>
  <c r="F27" i="13"/>
  <c r="E27" i="13"/>
  <c r="D27" i="13"/>
  <c r="C27" i="13"/>
  <c r="B27" i="13"/>
  <c r="BB28" i="12"/>
  <c r="BA28" i="12"/>
  <c r="AZ28" i="12"/>
  <c r="AY28" i="12"/>
  <c r="AX28" i="12"/>
  <c r="AW28" i="12"/>
  <c r="AV28" i="12"/>
  <c r="AU28" i="12"/>
  <c r="AS28" i="12"/>
  <c r="AR28" i="12"/>
  <c r="AQ28" i="12"/>
  <c r="AP28" i="12"/>
  <c r="AO28" i="12"/>
  <c r="AN28" i="12"/>
  <c r="AM28" i="12"/>
  <c r="AL28" i="12"/>
  <c r="AJ28" i="12"/>
  <c r="AI28" i="12"/>
  <c r="AH28" i="12"/>
  <c r="AG28" i="12"/>
  <c r="AF28" i="12"/>
  <c r="AE28" i="12"/>
  <c r="AD28" i="12"/>
  <c r="AC28" i="12"/>
  <c r="AA28" i="12"/>
  <c r="Z28" i="12"/>
  <c r="Y28" i="12"/>
  <c r="X28" i="12"/>
  <c r="W28" i="12"/>
  <c r="V28" i="12"/>
  <c r="U28" i="12"/>
  <c r="T28" i="12"/>
  <c r="R28" i="12"/>
  <c r="Q28" i="12"/>
  <c r="P28" i="12"/>
  <c r="O28" i="12"/>
  <c r="N28" i="12"/>
  <c r="M28" i="12"/>
  <c r="L28" i="12"/>
  <c r="K28" i="12"/>
  <c r="I28" i="12"/>
  <c r="H28" i="12"/>
  <c r="G28" i="12"/>
  <c r="F28" i="12"/>
  <c r="E28" i="12"/>
  <c r="D28" i="12"/>
  <c r="C28" i="12"/>
  <c r="B28" i="12"/>
  <c r="BB27" i="12"/>
  <c r="BA27" i="12"/>
  <c r="AZ27" i="12"/>
  <c r="AY27" i="12"/>
  <c r="AX27" i="12"/>
  <c r="AW27" i="12"/>
  <c r="AV27" i="12"/>
  <c r="AU27" i="12"/>
  <c r="AS27" i="12"/>
  <c r="AR27" i="12"/>
  <c r="AQ27" i="12"/>
  <c r="AP27" i="12"/>
  <c r="AO27" i="12"/>
  <c r="AN27" i="12"/>
  <c r="AM27" i="12"/>
  <c r="AL27" i="12"/>
  <c r="AJ27" i="12"/>
  <c r="AI27" i="12"/>
  <c r="AH27" i="12"/>
  <c r="AG27" i="12"/>
  <c r="AF27" i="12"/>
  <c r="AE27" i="12"/>
  <c r="AD27" i="12"/>
  <c r="AC27" i="12"/>
  <c r="AA27" i="12"/>
  <c r="Z27" i="12"/>
  <c r="Y27" i="12"/>
  <c r="X27" i="12"/>
  <c r="W27" i="12"/>
  <c r="V27" i="12"/>
  <c r="U27" i="12"/>
  <c r="T27" i="12"/>
  <c r="R27" i="12"/>
  <c r="Q27" i="12"/>
  <c r="P27" i="12"/>
  <c r="O27" i="12"/>
  <c r="N27" i="12"/>
  <c r="M27" i="12"/>
  <c r="L27" i="12"/>
  <c r="K27" i="12"/>
  <c r="I27" i="12"/>
  <c r="H27" i="12"/>
  <c r="G27" i="12"/>
  <c r="F27" i="12"/>
  <c r="E27" i="12"/>
  <c r="D27" i="12"/>
  <c r="C27" i="12"/>
  <c r="B27" i="12"/>
  <c r="BB28" i="11"/>
  <c r="BA28" i="11"/>
  <c r="AZ28" i="11"/>
  <c r="AY28" i="11"/>
  <c r="AX28" i="11"/>
  <c r="AW28" i="11"/>
  <c r="AV28" i="11"/>
  <c r="AU28" i="11"/>
  <c r="AS28" i="11"/>
  <c r="AR28" i="11"/>
  <c r="AQ28" i="11"/>
  <c r="AP28" i="11"/>
  <c r="AO28" i="11"/>
  <c r="AN28" i="11"/>
  <c r="AM28" i="11"/>
  <c r="AL28" i="11"/>
  <c r="AJ28" i="11"/>
  <c r="AI28" i="11"/>
  <c r="AH28" i="11"/>
  <c r="AG28" i="11"/>
  <c r="AF28" i="11"/>
  <c r="AE28" i="11"/>
  <c r="AD28" i="11"/>
  <c r="AC28" i="11"/>
  <c r="AA28" i="11"/>
  <c r="Z28" i="11"/>
  <c r="Y28" i="11"/>
  <c r="X28" i="11"/>
  <c r="W28" i="11"/>
  <c r="V28" i="11"/>
  <c r="U28" i="11"/>
  <c r="T28" i="11"/>
  <c r="R28" i="11"/>
  <c r="Q28" i="11"/>
  <c r="P28" i="11"/>
  <c r="O28" i="11"/>
  <c r="N28" i="11"/>
  <c r="M28" i="11"/>
  <c r="L28" i="11"/>
  <c r="K28" i="11"/>
  <c r="B28" i="11"/>
  <c r="BB27" i="11"/>
  <c r="BA27" i="11"/>
  <c r="AZ27" i="11"/>
  <c r="AY27" i="11"/>
  <c r="AX27" i="11"/>
  <c r="AW27" i="11"/>
  <c r="AV27" i="11"/>
  <c r="AU27" i="11"/>
  <c r="AS27" i="11"/>
  <c r="AR27" i="11"/>
  <c r="AQ27" i="11"/>
  <c r="AP27" i="11"/>
  <c r="AO27" i="11"/>
  <c r="AN27" i="11"/>
  <c r="AM27" i="11"/>
  <c r="AL27" i="11"/>
  <c r="AJ27" i="11"/>
  <c r="AI27" i="11"/>
  <c r="AH27" i="11"/>
  <c r="AG27" i="11"/>
  <c r="AF27" i="11"/>
  <c r="AE27" i="11"/>
  <c r="AD27" i="11"/>
  <c r="AC27" i="11"/>
  <c r="AA27" i="11"/>
  <c r="Z27" i="11"/>
  <c r="Y27" i="11"/>
  <c r="X27" i="11"/>
  <c r="W27" i="11"/>
  <c r="V27" i="11"/>
  <c r="U27" i="11"/>
  <c r="T27" i="11"/>
  <c r="R27" i="11"/>
  <c r="Q27" i="11"/>
  <c r="P27" i="11"/>
  <c r="O27" i="11"/>
  <c r="N27" i="11"/>
  <c r="M27" i="11"/>
  <c r="L27" i="11"/>
  <c r="K27" i="11"/>
  <c r="B27" i="11"/>
  <c r="BB28" i="10"/>
  <c r="BA28" i="10"/>
  <c r="AZ28" i="10"/>
  <c r="AY28" i="10"/>
  <c r="AX28" i="10"/>
  <c r="AW28" i="10"/>
  <c r="AV28" i="10"/>
  <c r="AU28" i="10"/>
  <c r="AS28" i="10"/>
  <c r="AR28" i="10"/>
  <c r="AQ28" i="10"/>
  <c r="AP28" i="10"/>
  <c r="AO28" i="10"/>
  <c r="AN28" i="10"/>
  <c r="AM28" i="10"/>
  <c r="AL28" i="10"/>
  <c r="AJ28" i="10"/>
  <c r="AI28" i="10"/>
  <c r="AH28" i="10"/>
  <c r="AG28" i="10"/>
  <c r="AF28" i="10"/>
  <c r="AE28" i="10"/>
  <c r="AD28" i="10"/>
  <c r="AC28" i="10"/>
  <c r="AA28" i="10"/>
  <c r="Z28" i="10"/>
  <c r="Y28" i="10"/>
  <c r="X28" i="10"/>
  <c r="W28" i="10"/>
  <c r="V28" i="10"/>
  <c r="U28" i="10"/>
  <c r="T28" i="10"/>
  <c r="R28" i="10"/>
  <c r="Q28" i="10"/>
  <c r="P28" i="10"/>
  <c r="O28" i="10"/>
  <c r="N28" i="10"/>
  <c r="M28" i="10"/>
  <c r="L28" i="10"/>
  <c r="K28" i="10"/>
  <c r="I28" i="10"/>
  <c r="H28" i="10"/>
  <c r="G28" i="10"/>
  <c r="F28" i="10"/>
  <c r="E28" i="10"/>
  <c r="D28" i="10"/>
  <c r="C28" i="10"/>
  <c r="B28" i="10"/>
  <c r="BB27" i="10"/>
  <c r="BA27" i="10"/>
  <c r="AZ27" i="10"/>
  <c r="AY27" i="10"/>
  <c r="AX27" i="10"/>
  <c r="AW27" i="10"/>
  <c r="AV27" i="10"/>
  <c r="AU27" i="10"/>
  <c r="AS27" i="10"/>
  <c r="AR27" i="10"/>
  <c r="AQ27" i="10"/>
  <c r="AP27" i="10"/>
  <c r="AO27" i="10"/>
  <c r="AN27" i="10"/>
  <c r="AM27" i="10"/>
  <c r="AL27" i="10"/>
  <c r="AJ27" i="10"/>
  <c r="AI27" i="10"/>
  <c r="AH27" i="10"/>
  <c r="AG27" i="10"/>
  <c r="AF27" i="10"/>
  <c r="AE27" i="10"/>
  <c r="AD27" i="10"/>
  <c r="AC27" i="10"/>
  <c r="AA27" i="10"/>
  <c r="Z27" i="10"/>
  <c r="Y27" i="10"/>
  <c r="X27" i="10"/>
  <c r="W27" i="10"/>
  <c r="V27" i="10"/>
  <c r="U27" i="10"/>
  <c r="T27" i="10"/>
  <c r="R27" i="10"/>
  <c r="Q27" i="10"/>
  <c r="P27" i="10"/>
  <c r="O27" i="10"/>
  <c r="N27" i="10"/>
  <c r="M27" i="10"/>
  <c r="L27" i="10"/>
  <c r="K27" i="10"/>
  <c r="I27" i="10"/>
  <c r="H27" i="10"/>
  <c r="G27" i="10"/>
  <c r="F27" i="10"/>
  <c r="E27" i="10"/>
  <c r="D27" i="10"/>
  <c r="C27" i="10"/>
  <c r="B27" i="10"/>
  <c r="BB28" i="9"/>
  <c r="BA28" i="9"/>
  <c r="AZ28" i="9"/>
  <c r="AY28" i="9"/>
  <c r="AX28" i="9"/>
  <c r="AW28" i="9"/>
  <c r="AV28" i="9"/>
  <c r="AU28" i="9"/>
  <c r="AS28" i="9"/>
  <c r="AR28" i="9"/>
  <c r="AQ28" i="9"/>
  <c r="AP28" i="9"/>
  <c r="AO28" i="9"/>
  <c r="AN28" i="9"/>
  <c r="AM28" i="9"/>
  <c r="AL28" i="9"/>
  <c r="AJ28" i="9"/>
  <c r="AI28" i="9"/>
  <c r="AH28" i="9"/>
  <c r="AG28" i="9"/>
  <c r="AF28" i="9"/>
  <c r="AE28" i="9"/>
  <c r="AD28" i="9"/>
  <c r="AC28" i="9"/>
  <c r="AA28" i="9"/>
  <c r="Z28" i="9"/>
  <c r="Y28" i="9"/>
  <c r="X28" i="9"/>
  <c r="W28" i="9"/>
  <c r="V28" i="9"/>
  <c r="U28" i="9"/>
  <c r="T28" i="9"/>
  <c r="R28" i="9"/>
  <c r="Q28" i="9"/>
  <c r="P28" i="9"/>
  <c r="O28" i="9"/>
  <c r="N28" i="9"/>
  <c r="M28" i="9"/>
  <c r="L28" i="9"/>
  <c r="K28" i="9"/>
  <c r="BB27" i="9"/>
  <c r="BA27" i="9"/>
  <c r="AZ27" i="9"/>
  <c r="AY27" i="9"/>
  <c r="AX27" i="9"/>
  <c r="AW27" i="9"/>
  <c r="AV27" i="9"/>
  <c r="AU27" i="9"/>
  <c r="AS27" i="9"/>
  <c r="AR27" i="9"/>
  <c r="AQ27" i="9"/>
  <c r="AP27" i="9"/>
  <c r="AO27" i="9"/>
  <c r="AN27" i="9"/>
  <c r="AM27" i="9"/>
  <c r="AL27" i="9"/>
  <c r="AJ27" i="9"/>
  <c r="AI27" i="9"/>
  <c r="AH27" i="9"/>
  <c r="AG27" i="9"/>
  <c r="AF27" i="9"/>
  <c r="AE27" i="9"/>
  <c r="AD27" i="9"/>
  <c r="AC27" i="9"/>
  <c r="AA27" i="9"/>
  <c r="Z27" i="9"/>
  <c r="Y27" i="9"/>
  <c r="X27" i="9"/>
  <c r="W27" i="9"/>
  <c r="V27" i="9"/>
  <c r="U27" i="9"/>
  <c r="T27" i="9"/>
  <c r="R27" i="9"/>
  <c r="Q27" i="9"/>
  <c r="P27" i="9"/>
  <c r="O27" i="9"/>
  <c r="N27" i="9"/>
  <c r="M27" i="9"/>
  <c r="L27" i="9"/>
  <c r="K27" i="9"/>
  <c r="C67" i="9"/>
  <c r="C28" i="9"/>
  <c r="D28" i="9"/>
  <c r="E28" i="9"/>
  <c r="F28" i="9"/>
  <c r="G28" i="9"/>
  <c r="H28" i="9"/>
  <c r="I28" i="9"/>
  <c r="B28" i="9"/>
  <c r="C27" i="9"/>
  <c r="D27" i="9"/>
  <c r="E27" i="9"/>
  <c r="F27" i="9"/>
  <c r="G27" i="9"/>
  <c r="H27" i="9"/>
  <c r="I27" i="9"/>
  <c r="B27" i="9"/>
  <c r="L167" i="1"/>
  <c r="M167" i="1"/>
  <c r="N167" i="1"/>
  <c r="O167" i="1"/>
  <c r="P167" i="1"/>
  <c r="Q167" i="1"/>
  <c r="R167" i="1"/>
  <c r="L168" i="1"/>
  <c r="M168" i="1"/>
  <c r="N168" i="1"/>
  <c r="O168" i="1"/>
  <c r="P168" i="1"/>
  <c r="Q168" i="1"/>
  <c r="R168" i="1"/>
  <c r="L169" i="1"/>
  <c r="M169" i="1"/>
  <c r="N169" i="1"/>
  <c r="O169" i="1"/>
  <c r="P169" i="1"/>
  <c r="Q169" i="1"/>
  <c r="R169" i="1"/>
  <c r="K169" i="1"/>
  <c r="K168" i="1"/>
  <c r="K167" i="1"/>
  <c r="L139" i="1"/>
  <c r="M139" i="1"/>
  <c r="N139" i="1"/>
  <c r="O139" i="1"/>
  <c r="P139" i="1"/>
  <c r="Q139" i="1"/>
  <c r="R139" i="1"/>
  <c r="L140" i="1"/>
  <c r="M140" i="1"/>
  <c r="N140" i="1"/>
  <c r="O140" i="1"/>
  <c r="P140" i="1"/>
  <c r="Q140" i="1"/>
  <c r="R140" i="1"/>
  <c r="L141" i="1"/>
  <c r="M141" i="1"/>
  <c r="N141" i="1"/>
  <c r="O141" i="1"/>
  <c r="P141" i="1"/>
  <c r="Q141" i="1"/>
  <c r="R141" i="1"/>
  <c r="K141" i="1"/>
  <c r="K140" i="1"/>
  <c r="K139" i="1"/>
  <c r="L98" i="1"/>
  <c r="M98" i="1"/>
  <c r="N98" i="1"/>
  <c r="O98" i="1"/>
  <c r="P98" i="1"/>
  <c r="Q98" i="1"/>
  <c r="R98" i="1"/>
  <c r="L99" i="1"/>
  <c r="M99" i="1"/>
  <c r="N99" i="1"/>
  <c r="O99" i="1"/>
  <c r="P99" i="1"/>
  <c r="Q99" i="1"/>
  <c r="R99" i="1"/>
  <c r="L100" i="1"/>
  <c r="M100" i="1"/>
  <c r="N100" i="1"/>
  <c r="O100" i="1"/>
  <c r="P100" i="1"/>
  <c r="Q100" i="1"/>
  <c r="R100" i="1"/>
  <c r="K100" i="1"/>
  <c r="K99" i="1"/>
  <c r="K98" i="1"/>
  <c r="L84" i="1"/>
  <c r="M84" i="1"/>
  <c r="N84" i="1"/>
  <c r="O84" i="1"/>
  <c r="P84" i="1"/>
  <c r="Q84" i="1"/>
  <c r="R84" i="1"/>
  <c r="L85" i="1"/>
  <c r="L22" i="12" s="1"/>
  <c r="M85" i="1"/>
  <c r="N85" i="1"/>
  <c r="N22" i="12" s="1"/>
  <c r="O85" i="1"/>
  <c r="P85" i="1"/>
  <c r="P22" i="12" s="1"/>
  <c r="Q85" i="1"/>
  <c r="R85" i="1"/>
  <c r="R22" i="12" s="1"/>
  <c r="L86" i="1"/>
  <c r="M86" i="1"/>
  <c r="N86" i="1"/>
  <c r="O86" i="1"/>
  <c r="P86" i="1"/>
  <c r="Q86" i="1"/>
  <c r="R86" i="1"/>
  <c r="K86" i="1"/>
  <c r="K85" i="1"/>
  <c r="K84" i="1"/>
  <c r="L71" i="1"/>
  <c r="M71" i="1"/>
  <c r="N71" i="1"/>
  <c r="O71" i="1"/>
  <c r="P71" i="1"/>
  <c r="Q71" i="1"/>
  <c r="R71" i="1"/>
  <c r="L72" i="1"/>
  <c r="M72" i="1"/>
  <c r="N72" i="1"/>
  <c r="O72" i="1"/>
  <c r="P72" i="1"/>
  <c r="Q72" i="1"/>
  <c r="R72" i="1"/>
  <c r="L73" i="1"/>
  <c r="M73" i="1"/>
  <c r="N73" i="1"/>
  <c r="O73" i="1"/>
  <c r="P73" i="1"/>
  <c r="Q73" i="1"/>
  <c r="R73" i="1"/>
  <c r="K73" i="1"/>
  <c r="K72" i="1"/>
  <c r="K71" i="1"/>
  <c r="L57" i="1"/>
  <c r="M57" i="1"/>
  <c r="N57" i="1"/>
  <c r="O57" i="1"/>
  <c r="P57" i="1"/>
  <c r="Q57" i="1"/>
  <c r="R57" i="1"/>
  <c r="L58" i="1"/>
  <c r="M58" i="1"/>
  <c r="N58" i="1"/>
  <c r="O58" i="1"/>
  <c r="P58" i="1"/>
  <c r="Q58" i="1"/>
  <c r="R58" i="1"/>
  <c r="L59" i="1"/>
  <c r="M59" i="1"/>
  <c r="N59" i="1"/>
  <c r="O59" i="1"/>
  <c r="P59" i="1"/>
  <c r="Q59" i="1"/>
  <c r="R59" i="1"/>
  <c r="K59" i="1"/>
  <c r="K58" i="1"/>
  <c r="K57" i="1"/>
  <c r="L32" i="1"/>
  <c r="M32" i="1"/>
  <c r="N32" i="1"/>
  <c r="O32" i="1"/>
  <c r="P32" i="1"/>
  <c r="Q32" i="1"/>
  <c r="R32" i="1"/>
  <c r="K32" i="1"/>
  <c r="L31" i="1"/>
  <c r="M31" i="1"/>
  <c r="N31" i="1"/>
  <c r="O31" i="1"/>
  <c r="P31" i="1"/>
  <c r="Q31" i="1"/>
  <c r="R31" i="1"/>
  <c r="K31" i="1"/>
  <c r="L30" i="1"/>
  <c r="M30" i="1"/>
  <c r="N30" i="1"/>
  <c r="O30" i="1"/>
  <c r="P30" i="1"/>
  <c r="Q30" i="1"/>
  <c r="R30" i="1"/>
  <c r="K30" i="1"/>
  <c r="L166" i="1"/>
  <c r="M166" i="1"/>
  <c r="N166" i="1"/>
  <c r="O166" i="1"/>
  <c r="P166" i="1"/>
  <c r="Q166" i="1"/>
  <c r="R166" i="1"/>
  <c r="K166" i="1"/>
  <c r="L138" i="1"/>
  <c r="M138" i="1"/>
  <c r="N138" i="1"/>
  <c r="O138" i="1"/>
  <c r="P138" i="1"/>
  <c r="Q138" i="1"/>
  <c r="R138" i="1"/>
  <c r="K138" i="1"/>
  <c r="L97" i="1"/>
  <c r="M97" i="1"/>
  <c r="N97" i="1"/>
  <c r="O97" i="1"/>
  <c r="P97" i="1"/>
  <c r="Q97" i="1"/>
  <c r="R97" i="1"/>
  <c r="K97" i="1"/>
  <c r="L83" i="1"/>
  <c r="M83" i="1"/>
  <c r="N83" i="1"/>
  <c r="O83" i="1"/>
  <c r="P83" i="1"/>
  <c r="Q83" i="1"/>
  <c r="R83" i="1"/>
  <c r="K83" i="1"/>
  <c r="L70" i="1"/>
  <c r="M70" i="1"/>
  <c r="N70" i="1"/>
  <c r="O70" i="1"/>
  <c r="P70" i="1"/>
  <c r="Q70" i="1"/>
  <c r="R70" i="1"/>
  <c r="K70" i="1"/>
  <c r="L56" i="1"/>
  <c r="M56" i="1"/>
  <c r="N56" i="1"/>
  <c r="O56" i="1"/>
  <c r="P56" i="1"/>
  <c r="Q56" i="1"/>
  <c r="R56" i="1"/>
  <c r="K56" i="1"/>
  <c r="L29" i="1"/>
  <c r="M29" i="1"/>
  <c r="N29" i="1"/>
  <c r="O29" i="1"/>
  <c r="P29" i="1"/>
  <c r="Q29" i="1"/>
  <c r="R29" i="1"/>
  <c r="K29" i="1"/>
  <c r="L16" i="1"/>
  <c r="M16" i="1"/>
  <c r="N16" i="1"/>
  <c r="O16" i="1"/>
  <c r="P16" i="1"/>
  <c r="Q16" i="1"/>
  <c r="R16" i="1"/>
  <c r="K16" i="1"/>
  <c r="L165" i="1"/>
  <c r="M165" i="1"/>
  <c r="N165" i="1"/>
  <c r="O165" i="1"/>
  <c r="P165" i="1"/>
  <c r="Q165" i="1"/>
  <c r="R165" i="1"/>
  <c r="K165" i="1"/>
  <c r="L137" i="1"/>
  <c r="M137" i="1"/>
  <c r="N137" i="1"/>
  <c r="O137" i="1"/>
  <c r="P137" i="1"/>
  <c r="Q137" i="1"/>
  <c r="R137" i="1"/>
  <c r="K137" i="1"/>
  <c r="L96" i="1"/>
  <c r="M96" i="1"/>
  <c r="N96" i="1"/>
  <c r="O96" i="1"/>
  <c r="P96" i="1"/>
  <c r="Q96" i="1"/>
  <c r="R96" i="1"/>
  <c r="K96" i="1"/>
  <c r="L82" i="1"/>
  <c r="M82" i="1"/>
  <c r="N82" i="1"/>
  <c r="O82" i="1"/>
  <c r="P82" i="1"/>
  <c r="Q82" i="1"/>
  <c r="R82" i="1"/>
  <c r="K82" i="1"/>
  <c r="L69" i="1"/>
  <c r="M69" i="1"/>
  <c r="N69" i="1"/>
  <c r="O69" i="1"/>
  <c r="P69" i="1"/>
  <c r="Q69" i="1"/>
  <c r="R69" i="1"/>
  <c r="K69" i="1"/>
  <c r="L55" i="1"/>
  <c r="M55" i="1"/>
  <c r="N55" i="1"/>
  <c r="O55" i="1"/>
  <c r="P55" i="1"/>
  <c r="Q55" i="1"/>
  <c r="R55" i="1"/>
  <c r="K55" i="1"/>
  <c r="L28" i="1"/>
  <c r="M28" i="1"/>
  <c r="N28" i="1"/>
  <c r="O28" i="1"/>
  <c r="P28" i="1"/>
  <c r="Q28" i="1"/>
  <c r="R28" i="1"/>
  <c r="K28" i="1"/>
  <c r="L35" i="1"/>
  <c r="L34" i="1"/>
  <c r="E66" i="9"/>
  <c r="E67" i="9"/>
  <c r="E73" i="9"/>
  <c r="E75" i="9"/>
  <c r="E83" i="9"/>
  <c r="E58" i="9"/>
  <c r="E57" i="9"/>
  <c r="D58" i="9"/>
  <c r="D60" i="9"/>
  <c r="D62" i="9"/>
  <c r="D63" i="9"/>
  <c r="D66" i="9"/>
  <c r="D67" i="9"/>
  <c r="D68" i="9"/>
  <c r="D69" i="9"/>
  <c r="D70" i="9"/>
  <c r="D73" i="9"/>
  <c r="D74" i="9"/>
  <c r="D75" i="9"/>
  <c r="D83" i="9"/>
  <c r="D85" i="9"/>
  <c r="D57" i="9"/>
  <c r="C58" i="9"/>
  <c r="C66" i="9"/>
  <c r="C68" i="9"/>
  <c r="E68" i="9" s="1"/>
  <c r="C73" i="9"/>
  <c r="C75" i="9"/>
  <c r="C83" i="9"/>
  <c r="C57" i="9"/>
  <c r="C88" i="21"/>
  <c r="D88" i="21"/>
  <c r="E88" i="21"/>
  <c r="F88" i="21"/>
  <c r="G88" i="21"/>
  <c r="H88" i="21"/>
  <c r="I88" i="21"/>
  <c r="C93" i="21"/>
  <c r="D93" i="21"/>
  <c r="E93" i="21"/>
  <c r="F93" i="21"/>
  <c r="G93" i="21"/>
  <c r="H93" i="21"/>
  <c r="I93" i="21"/>
  <c r="C94" i="21"/>
  <c r="D94" i="21"/>
  <c r="E94" i="21"/>
  <c r="F94" i="21"/>
  <c r="G94" i="21"/>
  <c r="H94" i="21"/>
  <c r="I94" i="21"/>
  <c r="C96" i="21"/>
  <c r="D96" i="21"/>
  <c r="E96" i="21"/>
  <c r="F96" i="21"/>
  <c r="G96" i="21"/>
  <c r="H96" i="21"/>
  <c r="I96" i="21"/>
  <c r="C98" i="21"/>
  <c r="D98" i="21"/>
  <c r="E98" i="21"/>
  <c r="F98" i="21"/>
  <c r="G98" i="21"/>
  <c r="H98" i="21"/>
  <c r="I98" i="21"/>
  <c r="B98" i="21"/>
  <c r="B96" i="21"/>
  <c r="B94" i="21"/>
  <c r="B93" i="21"/>
  <c r="B88" i="21"/>
  <c r="C72" i="21"/>
  <c r="D72" i="21"/>
  <c r="E72" i="21"/>
  <c r="F72" i="21"/>
  <c r="G72" i="21"/>
  <c r="H72" i="21"/>
  <c r="I72" i="21"/>
  <c r="C77" i="21"/>
  <c r="D77" i="21"/>
  <c r="E77" i="21"/>
  <c r="F77" i="21"/>
  <c r="G77" i="21"/>
  <c r="H77" i="21"/>
  <c r="I77" i="21"/>
  <c r="C78" i="21"/>
  <c r="D78" i="21"/>
  <c r="E78" i="21"/>
  <c r="F78" i="21"/>
  <c r="G78" i="21"/>
  <c r="H78" i="21"/>
  <c r="I78" i="21"/>
  <c r="C80" i="21"/>
  <c r="D80" i="21"/>
  <c r="E80" i="21"/>
  <c r="F80" i="21"/>
  <c r="G80" i="21"/>
  <c r="H80" i="21"/>
  <c r="I80" i="21"/>
  <c r="C82" i="21"/>
  <c r="D82" i="21"/>
  <c r="E82" i="21"/>
  <c r="F82" i="21"/>
  <c r="G82" i="21"/>
  <c r="H82" i="21"/>
  <c r="I82" i="21"/>
  <c r="B82" i="21"/>
  <c r="B80" i="21"/>
  <c r="B78" i="21"/>
  <c r="B77" i="21"/>
  <c r="B72" i="21"/>
  <c r="C61" i="21"/>
  <c r="D61" i="21"/>
  <c r="E61" i="21"/>
  <c r="F61" i="21"/>
  <c r="G61" i="21"/>
  <c r="H61" i="21"/>
  <c r="I61" i="21"/>
  <c r="C62" i="21"/>
  <c r="D62" i="21"/>
  <c r="E62" i="21"/>
  <c r="F62" i="21"/>
  <c r="G62" i="21"/>
  <c r="H62" i="21"/>
  <c r="I62" i="21"/>
  <c r="C64" i="21"/>
  <c r="D64" i="21"/>
  <c r="E64" i="21"/>
  <c r="F64" i="21"/>
  <c r="G64" i="21"/>
  <c r="H64" i="21"/>
  <c r="I64" i="21"/>
  <c r="C66" i="21"/>
  <c r="D66" i="21"/>
  <c r="E66" i="21"/>
  <c r="F66" i="21"/>
  <c r="G66" i="21"/>
  <c r="H66" i="21"/>
  <c r="I66" i="21"/>
  <c r="B66" i="21"/>
  <c r="B64" i="21"/>
  <c r="B62" i="21"/>
  <c r="B61" i="21"/>
  <c r="C45" i="21"/>
  <c r="D45" i="21"/>
  <c r="E45" i="21"/>
  <c r="F45" i="21"/>
  <c r="G45" i="21"/>
  <c r="H45" i="21"/>
  <c r="I45" i="21"/>
  <c r="C46" i="21"/>
  <c r="D46" i="21"/>
  <c r="E46" i="21"/>
  <c r="F46" i="21"/>
  <c r="G46" i="21"/>
  <c r="H46" i="21"/>
  <c r="I46" i="21"/>
  <c r="C48" i="21"/>
  <c r="D48" i="21"/>
  <c r="E48" i="21"/>
  <c r="F48" i="21"/>
  <c r="G48" i="21"/>
  <c r="H48" i="21"/>
  <c r="I48" i="21"/>
  <c r="C50" i="21"/>
  <c r="D50" i="21"/>
  <c r="E50" i="21"/>
  <c r="F50" i="21"/>
  <c r="G50" i="21"/>
  <c r="H50" i="21"/>
  <c r="I50" i="21"/>
  <c r="B50" i="21"/>
  <c r="B48" i="21"/>
  <c r="B46" i="21"/>
  <c r="B45" i="21"/>
  <c r="B40" i="21"/>
  <c r="C29" i="21"/>
  <c r="D29" i="21"/>
  <c r="E29" i="21"/>
  <c r="F29" i="21"/>
  <c r="G29" i="21"/>
  <c r="H29" i="21"/>
  <c r="I29" i="21"/>
  <c r="C30" i="21"/>
  <c r="D30" i="21"/>
  <c r="E30" i="21"/>
  <c r="F30" i="21"/>
  <c r="G30" i="21"/>
  <c r="H30" i="21"/>
  <c r="I30" i="21"/>
  <c r="C32" i="21"/>
  <c r="D32" i="21"/>
  <c r="E32" i="21"/>
  <c r="F32" i="21"/>
  <c r="G32" i="21"/>
  <c r="H32" i="21"/>
  <c r="I32" i="21"/>
  <c r="C34" i="21"/>
  <c r="D34" i="21"/>
  <c r="E34" i="21"/>
  <c r="F34" i="21"/>
  <c r="G34" i="21"/>
  <c r="H34" i="21"/>
  <c r="I34" i="21"/>
  <c r="B34" i="21"/>
  <c r="B32" i="21"/>
  <c r="B30" i="21"/>
  <c r="B29" i="21"/>
  <c r="B24" i="21"/>
  <c r="C13" i="21"/>
  <c r="D13" i="21"/>
  <c r="E13" i="21"/>
  <c r="F13" i="21"/>
  <c r="G13" i="21"/>
  <c r="H13" i="21"/>
  <c r="I13" i="21"/>
  <c r="C14" i="21"/>
  <c r="D14" i="21"/>
  <c r="E14" i="21"/>
  <c r="F14" i="21"/>
  <c r="G14" i="21"/>
  <c r="H14" i="21"/>
  <c r="I14" i="21"/>
  <c r="C16" i="21"/>
  <c r="D16" i="21"/>
  <c r="E16" i="21"/>
  <c r="F16" i="21"/>
  <c r="G16" i="21"/>
  <c r="H16" i="21"/>
  <c r="I16" i="21"/>
  <c r="C18" i="21"/>
  <c r="D18" i="21"/>
  <c r="E18" i="21"/>
  <c r="F18" i="21"/>
  <c r="G18" i="21"/>
  <c r="H18" i="21"/>
  <c r="I18" i="21"/>
  <c r="B18" i="21"/>
  <c r="B16" i="21"/>
  <c r="B14" i="21"/>
  <c r="B13" i="21"/>
  <c r="C4" i="19"/>
  <c r="D4" i="19"/>
  <c r="E4" i="19"/>
  <c r="F4" i="19"/>
  <c r="G4" i="19"/>
  <c r="H4" i="19"/>
  <c r="I4" i="19"/>
  <c r="C5" i="19"/>
  <c r="D5" i="19"/>
  <c r="E5" i="19"/>
  <c r="F5" i="19"/>
  <c r="G5" i="19"/>
  <c r="H5" i="19"/>
  <c r="I5" i="19"/>
  <c r="C6" i="19"/>
  <c r="D6" i="19"/>
  <c r="E6" i="19"/>
  <c r="F6" i="19"/>
  <c r="G6" i="19"/>
  <c r="H6" i="19"/>
  <c r="I6" i="19"/>
  <c r="C7" i="19"/>
  <c r="D7" i="19"/>
  <c r="E7" i="19"/>
  <c r="F7" i="19"/>
  <c r="G7" i="19"/>
  <c r="H7" i="19"/>
  <c r="I7" i="19"/>
  <c r="C8" i="19"/>
  <c r="D8" i="19"/>
  <c r="E8" i="19"/>
  <c r="F8" i="19"/>
  <c r="G8" i="19"/>
  <c r="H8" i="19"/>
  <c r="I8" i="19"/>
  <c r="C9" i="19"/>
  <c r="D9" i="19"/>
  <c r="E9" i="19"/>
  <c r="F9" i="19"/>
  <c r="G9" i="19"/>
  <c r="H9" i="19"/>
  <c r="I9" i="19"/>
  <c r="B9" i="19"/>
  <c r="B8" i="19"/>
  <c r="B7" i="19"/>
  <c r="B6" i="19"/>
  <c r="B5" i="19"/>
  <c r="B4" i="19"/>
  <c r="C4" i="17"/>
  <c r="D4" i="17"/>
  <c r="E4" i="17"/>
  <c r="F4" i="17"/>
  <c r="G4" i="17"/>
  <c r="H4" i="17"/>
  <c r="I4" i="17"/>
  <c r="C5" i="17"/>
  <c r="D5" i="17"/>
  <c r="E5" i="17"/>
  <c r="F5" i="17"/>
  <c r="G5" i="17"/>
  <c r="H5" i="17"/>
  <c r="I5" i="17"/>
  <c r="C6" i="17"/>
  <c r="D6" i="17"/>
  <c r="E6" i="17"/>
  <c r="F6" i="17"/>
  <c r="G6" i="17"/>
  <c r="H6" i="17"/>
  <c r="I6" i="17"/>
  <c r="C7" i="17"/>
  <c r="D7" i="17"/>
  <c r="E7" i="17"/>
  <c r="F7" i="17"/>
  <c r="G7" i="17"/>
  <c r="H7" i="17"/>
  <c r="I7" i="17"/>
  <c r="C8" i="17"/>
  <c r="D8" i="17"/>
  <c r="E8" i="17"/>
  <c r="F8" i="17"/>
  <c r="G8" i="17"/>
  <c r="H8" i="17"/>
  <c r="I8" i="17"/>
  <c r="C9" i="17"/>
  <c r="D9" i="17"/>
  <c r="E9" i="17"/>
  <c r="F9" i="17"/>
  <c r="G9" i="17"/>
  <c r="H9" i="17"/>
  <c r="I9" i="17"/>
  <c r="B9" i="17"/>
  <c r="B8" i="17"/>
  <c r="B7" i="17"/>
  <c r="B6" i="17"/>
  <c r="B5" i="17"/>
  <c r="B4" i="17"/>
  <c r="B4" i="15"/>
  <c r="B5" i="15"/>
  <c r="B6" i="15"/>
  <c r="B7" i="15"/>
  <c r="C4" i="13"/>
  <c r="D4" i="13"/>
  <c r="E4" i="13"/>
  <c r="F4" i="13"/>
  <c r="G4" i="13"/>
  <c r="H4" i="13"/>
  <c r="I4" i="13"/>
  <c r="C5" i="13"/>
  <c r="D5" i="13"/>
  <c r="E5" i="13"/>
  <c r="F5" i="13"/>
  <c r="G5" i="13"/>
  <c r="H5" i="13"/>
  <c r="I5" i="13"/>
  <c r="C6" i="13"/>
  <c r="D6" i="13"/>
  <c r="E6" i="13"/>
  <c r="F6" i="13"/>
  <c r="G6" i="13"/>
  <c r="H6" i="13"/>
  <c r="I6" i="13"/>
  <c r="C7" i="13"/>
  <c r="D7" i="13"/>
  <c r="E7" i="13"/>
  <c r="F7" i="13"/>
  <c r="G7" i="13"/>
  <c r="H7" i="13"/>
  <c r="I7" i="13"/>
  <c r="C8" i="13"/>
  <c r="D8" i="13"/>
  <c r="E8" i="13"/>
  <c r="F8" i="13"/>
  <c r="G8" i="13"/>
  <c r="H8" i="13"/>
  <c r="I8" i="13"/>
  <c r="C9" i="13"/>
  <c r="D9" i="13"/>
  <c r="E9" i="13"/>
  <c r="F9" i="13"/>
  <c r="G9" i="13"/>
  <c r="H9" i="13"/>
  <c r="I9" i="13"/>
  <c r="B9" i="13"/>
  <c r="B8" i="13"/>
  <c r="B7" i="13"/>
  <c r="B6" i="13"/>
  <c r="B5" i="13"/>
  <c r="B4" i="13"/>
  <c r="C4" i="12"/>
  <c r="D4" i="12"/>
  <c r="E4" i="12"/>
  <c r="F4" i="12"/>
  <c r="G4" i="12"/>
  <c r="H4" i="12"/>
  <c r="I4" i="12"/>
  <c r="C5" i="12"/>
  <c r="D5" i="12"/>
  <c r="E5" i="12"/>
  <c r="F5" i="12"/>
  <c r="G5" i="12"/>
  <c r="H5" i="12"/>
  <c r="I5" i="12"/>
  <c r="C6" i="12"/>
  <c r="D6" i="12"/>
  <c r="E6" i="12"/>
  <c r="F6" i="12"/>
  <c r="G6" i="12"/>
  <c r="H6" i="12"/>
  <c r="I6" i="12"/>
  <c r="C7" i="12"/>
  <c r="D7" i="12"/>
  <c r="E7" i="12"/>
  <c r="F7" i="12"/>
  <c r="G7" i="12"/>
  <c r="H7" i="12"/>
  <c r="I7" i="12"/>
  <c r="C8" i="12"/>
  <c r="D8" i="12"/>
  <c r="E8" i="12"/>
  <c r="F8" i="12"/>
  <c r="G8" i="12"/>
  <c r="H8" i="12"/>
  <c r="I8" i="12"/>
  <c r="C9" i="12"/>
  <c r="D9" i="12"/>
  <c r="E9" i="12"/>
  <c r="F9" i="12"/>
  <c r="G9" i="12"/>
  <c r="H9" i="12"/>
  <c r="I9" i="12"/>
  <c r="B9" i="12"/>
  <c r="B8" i="12"/>
  <c r="B7" i="12"/>
  <c r="B6" i="12"/>
  <c r="B5" i="12"/>
  <c r="B4" i="12"/>
  <c r="B9" i="11"/>
  <c r="B8" i="11"/>
  <c r="B7" i="11"/>
  <c r="B6" i="11"/>
  <c r="B5" i="11"/>
  <c r="B4" i="11"/>
  <c r="C4" i="10"/>
  <c r="D4" i="10"/>
  <c r="E4" i="10"/>
  <c r="F4" i="10"/>
  <c r="G4" i="10"/>
  <c r="H4" i="10"/>
  <c r="I4" i="10"/>
  <c r="C5" i="10"/>
  <c r="D5" i="10"/>
  <c r="E5" i="10"/>
  <c r="F5" i="10"/>
  <c r="G5" i="10"/>
  <c r="H5" i="10"/>
  <c r="I5" i="10"/>
  <c r="C6" i="10"/>
  <c r="D6" i="10"/>
  <c r="E6" i="10"/>
  <c r="F6" i="10"/>
  <c r="G6" i="10"/>
  <c r="H6" i="10"/>
  <c r="I6" i="10"/>
  <c r="C7" i="10"/>
  <c r="D7" i="10"/>
  <c r="E7" i="10"/>
  <c r="F7" i="10"/>
  <c r="G7" i="10"/>
  <c r="H7" i="10"/>
  <c r="I7" i="10"/>
  <c r="C8" i="10"/>
  <c r="D8" i="10"/>
  <c r="E8" i="10"/>
  <c r="F8" i="10"/>
  <c r="G8" i="10"/>
  <c r="H8" i="10"/>
  <c r="I8" i="10"/>
  <c r="C9" i="10"/>
  <c r="D9" i="10"/>
  <c r="E9" i="10"/>
  <c r="F9" i="10"/>
  <c r="G9" i="10"/>
  <c r="H9" i="10"/>
  <c r="I9" i="10"/>
  <c r="B9" i="10"/>
  <c r="B8" i="10"/>
  <c r="B7" i="10"/>
  <c r="B6" i="10"/>
  <c r="B5" i="10"/>
  <c r="B4" i="10"/>
  <c r="BB23" i="19"/>
  <c r="BA23" i="19"/>
  <c r="AZ23" i="19"/>
  <c r="AY23" i="19"/>
  <c r="AX23" i="19"/>
  <c r="AW23" i="19"/>
  <c r="AV23" i="19"/>
  <c r="AU23" i="19"/>
  <c r="BB22" i="19"/>
  <c r="BA22" i="19"/>
  <c r="AZ22" i="19"/>
  <c r="AY22" i="19"/>
  <c r="AX22" i="19"/>
  <c r="AW22" i="19"/>
  <c r="AV22" i="19"/>
  <c r="AU22" i="19"/>
  <c r="BB21" i="19"/>
  <c r="BA21" i="19"/>
  <c r="AZ21" i="19"/>
  <c r="AY21" i="19"/>
  <c r="AX21" i="19"/>
  <c r="AW21" i="19"/>
  <c r="AV21" i="19"/>
  <c r="AU21" i="19"/>
  <c r="BB20" i="19"/>
  <c r="BA20" i="19"/>
  <c r="AZ20" i="19"/>
  <c r="AY20" i="19"/>
  <c r="AX20" i="19"/>
  <c r="AW20" i="19"/>
  <c r="AV20" i="19"/>
  <c r="AU20" i="19"/>
  <c r="BB19" i="19"/>
  <c r="BA19" i="19"/>
  <c r="AZ19" i="19"/>
  <c r="AY19" i="19"/>
  <c r="AX19" i="19"/>
  <c r="AW19" i="19"/>
  <c r="AV19" i="19"/>
  <c r="AU19" i="19"/>
  <c r="BB18" i="19"/>
  <c r="BA18" i="19"/>
  <c r="AZ18" i="19"/>
  <c r="AY18" i="19"/>
  <c r="AX18" i="19"/>
  <c r="AW18" i="19"/>
  <c r="AV18" i="19"/>
  <c r="AU18" i="19"/>
  <c r="BB17" i="19"/>
  <c r="BA17" i="19"/>
  <c r="AZ17" i="19"/>
  <c r="AY17" i="19"/>
  <c r="AX17" i="19"/>
  <c r="AW17" i="19"/>
  <c r="AV17" i="19"/>
  <c r="AU17" i="19"/>
  <c r="AS23" i="19"/>
  <c r="AR23" i="19"/>
  <c r="AQ23" i="19"/>
  <c r="AP23" i="19"/>
  <c r="AO23" i="19"/>
  <c r="AN23" i="19"/>
  <c r="AM23" i="19"/>
  <c r="AL23" i="19"/>
  <c r="AS22" i="19"/>
  <c r="AR22" i="19"/>
  <c r="AQ22" i="19"/>
  <c r="AP22" i="19"/>
  <c r="AO22" i="19"/>
  <c r="AN22" i="19"/>
  <c r="AM22" i="19"/>
  <c r="AL22" i="19"/>
  <c r="AS21" i="19"/>
  <c r="AR21" i="19"/>
  <c r="AQ21" i="19"/>
  <c r="AP21" i="19"/>
  <c r="AO21" i="19"/>
  <c r="AN21" i="19"/>
  <c r="AM21" i="19"/>
  <c r="AL21" i="19"/>
  <c r="AS20" i="19"/>
  <c r="AR20" i="19"/>
  <c r="AQ20" i="19"/>
  <c r="AP20" i="19"/>
  <c r="AO20" i="19"/>
  <c r="AN20" i="19"/>
  <c r="AM20" i="19"/>
  <c r="AL20" i="19"/>
  <c r="AS19" i="19"/>
  <c r="AR19" i="19"/>
  <c r="AQ19" i="19"/>
  <c r="AP19" i="19"/>
  <c r="AO19" i="19"/>
  <c r="AN19" i="19"/>
  <c r="AM19" i="19"/>
  <c r="AL19" i="19"/>
  <c r="AS18" i="19"/>
  <c r="AR18" i="19"/>
  <c r="AQ18" i="19"/>
  <c r="AP18" i="19"/>
  <c r="AO18" i="19"/>
  <c r="AN18" i="19"/>
  <c r="AM18" i="19"/>
  <c r="AL18" i="19"/>
  <c r="AS17" i="19"/>
  <c r="AR17" i="19"/>
  <c r="AQ17" i="19"/>
  <c r="AP17" i="19"/>
  <c r="AO17" i="19"/>
  <c r="AN17" i="19"/>
  <c r="AM17" i="19"/>
  <c r="AL17" i="19"/>
  <c r="AJ23" i="19"/>
  <c r="AI23" i="19"/>
  <c r="AH23" i="19"/>
  <c r="AG23" i="19"/>
  <c r="AF23" i="19"/>
  <c r="AE23" i="19"/>
  <c r="AD23" i="19"/>
  <c r="AC23" i="19"/>
  <c r="AJ22" i="19"/>
  <c r="AI22" i="19"/>
  <c r="AH22" i="19"/>
  <c r="AG22" i="19"/>
  <c r="AF22" i="19"/>
  <c r="AE22" i="19"/>
  <c r="AD22" i="19"/>
  <c r="AC22" i="19"/>
  <c r="AJ21" i="19"/>
  <c r="AI21" i="19"/>
  <c r="AH21" i="19"/>
  <c r="AG21" i="19"/>
  <c r="AF21" i="19"/>
  <c r="AE21" i="19"/>
  <c r="AD21" i="19"/>
  <c r="AC21" i="19"/>
  <c r="AJ20" i="19"/>
  <c r="AI20" i="19"/>
  <c r="AH20" i="19"/>
  <c r="AG20" i="19"/>
  <c r="AF20" i="19"/>
  <c r="AE20" i="19"/>
  <c r="AD20" i="19"/>
  <c r="AC20" i="19"/>
  <c r="AJ19" i="19"/>
  <c r="AI19" i="19"/>
  <c r="AH19" i="19"/>
  <c r="AG19" i="19"/>
  <c r="AF19" i="19"/>
  <c r="AE19" i="19"/>
  <c r="AD19" i="19"/>
  <c r="AC19" i="19"/>
  <c r="AJ18" i="19"/>
  <c r="AI18" i="19"/>
  <c r="AH18" i="19"/>
  <c r="AG18" i="19"/>
  <c r="AF18" i="19"/>
  <c r="AE18" i="19"/>
  <c r="AD18" i="19"/>
  <c r="AC18" i="19"/>
  <c r="AJ17" i="19"/>
  <c r="AI17" i="19"/>
  <c r="AH17" i="19"/>
  <c r="AG17" i="19"/>
  <c r="AF17" i="19"/>
  <c r="AE17" i="19"/>
  <c r="AD17" i="19"/>
  <c r="AC17" i="19"/>
  <c r="AA23" i="19"/>
  <c r="Z23" i="19"/>
  <c r="Y23" i="19"/>
  <c r="X23" i="19"/>
  <c r="W23" i="19"/>
  <c r="V23" i="19"/>
  <c r="U23" i="19"/>
  <c r="T23" i="19"/>
  <c r="AA22" i="19"/>
  <c r="Z22" i="19"/>
  <c r="Y22" i="19"/>
  <c r="X22" i="19"/>
  <c r="W22" i="19"/>
  <c r="V22" i="19"/>
  <c r="U22" i="19"/>
  <c r="T22" i="19"/>
  <c r="AA21" i="19"/>
  <c r="Z21" i="19"/>
  <c r="Y21" i="19"/>
  <c r="X21" i="19"/>
  <c r="W21" i="19"/>
  <c r="V21" i="19"/>
  <c r="U21" i="19"/>
  <c r="T21" i="19"/>
  <c r="AA20" i="19"/>
  <c r="Z20" i="19"/>
  <c r="Y20" i="19"/>
  <c r="X20" i="19"/>
  <c r="W20" i="19"/>
  <c r="V20" i="19"/>
  <c r="U20" i="19"/>
  <c r="T20" i="19"/>
  <c r="AA19" i="19"/>
  <c r="Z19" i="19"/>
  <c r="Y19" i="19"/>
  <c r="X19" i="19"/>
  <c r="W19" i="19"/>
  <c r="V19" i="19"/>
  <c r="U19" i="19"/>
  <c r="T19" i="19"/>
  <c r="AA18" i="19"/>
  <c r="Z18" i="19"/>
  <c r="Y18" i="19"/>
  <c r="X18" i="19"/>
  <c r="W18" i="19"/>
  <c r="V18" i="19"/>
  <c r="U18" i="19"/>
  <c r="T18" i="19"/>
  <c r="AA17" i="19"/>
  <c r="Z17" i="19"/>
  <c r="Y17" i="19"/>
  <c r="X17" i="19"/>
  <c r="W17" i="19"/>
  <c r="V17" i="19"/>
  <c r="U17" i="19"/>
  <c r="T17" i="19"/>
  <c r="R23" i="19"/>
  <c r="Q23" i="19"/>
  <c r="P23" i="19"/>
  <c r="O23" i="19"/>
  <c r="N23" i="19"/>
  <c r="M23" i="19"/>
  <c r="L23" i="19"/>
  <c r="K23" i="19"/>
  <c r="R22" i="19"/>
  <c r="Q22" i="19"/>
  <c r="P22" i="19"/>
  <c r="O22" i="19"/>
  <c r="N22" i="19"/>
  <c r="M22" i="19"/>
  <c r="L22" i="19"/>
  <c r="K22" i="19"/>
  <c r="R21" i="19"/>
  <c r="Q21" i="19"/>
  <c r="P21" i="19"/>
  <c r="O21" i="19"/>
  <c r="N21" i="19"/>
  <c r="M21" i="19"/>
  <c r="L21" i="19"/>
  <c r="K21" i="19"/>
  <c r="R20" i="19"/>
  <c r="Q20" i="19"/>
  <c r="P20" i="19"/>
  <c r="O20" i="19"/>
  <c r="N20" i="19"/>
  <c r="M20" i="19"/>
  <c r="L20" i="19"/>
  <c r="K20" i="19"/>
  <c r="R19" i="19"/>
  <c r="Q19" i="19"/>
  <c r="P19" i="19"/>
  <c r="O19" i="19"/>
  <c r="N19" i="19"/>
  <c r="M19" i="19"/>
  <c r="L19" i="19"/>
  <c r="K19" i="19"/>
  <c r="R18" i="19"/>
  <c r="Q18" i="19"/>
  <c r="P18" i="19"/>
  <c r="O18" i="19"/>
  <c r="N18" i="19"/>
  <c r="M18" i="19"/>
  <c r="L18" i="19"/>
  <c r="K18" i="19"/>
  <c r="R17" i="19"/>
  <c r="Q17" i="19"/>
  <c r="P17" i="19"/>
  <c r="O17" i="19"/>
  <c r="N17" i="19"/>
  <c r="M17" i="19"/>
  <c r="L17" i="19"/>
  <c r="K17" i="19"/>
  <c r="I23" i="19"/>
  <c r="H23" i="19"/>
  <c r="G23" i="19"/>
  <c r="F23" i="19"/>
  <c r="E23" i="19"/>
  <c r="D23" i="19"/>
  <c r="C23" i="19"/>
  <c r="B23" i="19"/>
  <c r="I22" i="19"/>
  <c r="H22" i="19"/>
  <c r="G22" i="19"/>
  <c r="F22" i="19"/>
  <c r="E22" i="19"/>
  <c r="D22" i="19"/>
  <c r="C22" i="19"/>
  <c r="B22" i="19"/>
  <c r="I21" i="19"/>
  <c r="H21" i="19"/>
  <c r="G21" i="19"/>
  <c r="F21" i="19"/>
  <c r="E21" i="19"/>
  <c r="D21" i="19"/>
  <c r="C21" i="19"/>
  <c r="B21" i="19"/>
  <c r="I20" i="19"/>
  <c r="H20" i="19"/>
  <c r="G20" i="19"/>
  <c r="F20" i="19"/>
  <c r="E20" i="19"/>
  <c r="D20" i="19"/>
  <c r="C20" i="19"/>
  <c r="B20" i="19"/>
  <c r="I19" i="19"/>
  <c r="H19" i="19"/>
  <c r="G19" i="19"/>
  <c r="F19" i="19"/>
  <c r="E19" i="19"/>
  <c r="D19" i="19"/>
  <c r="C19" i="19"/>
  <c r="B19" i="19"/>
  <c r="I18" i="19"/>
  <c r="H18" i="19"/>
  <c r="G18" i="19"/>
  <c r="F18" i="19"/>
  <c r="E18" i="19"/>
  <c r="D18" i="19"/>
  <c r="C18" i="19"/>
  <c r="B18" i="19"/>
  <c r="I17" i="19"/>
  <c r="H17" i="19"/>
  <c r="G17" i="19"/>
  <c r="F17" i="19"/>
  <c r="E17" i="19"/>
  <c r="D17" i="19"/>
  <c r="C17" i="19"/>
  <c r="B17" i="19"/>
  <c r="C12" i="19"/>
  <c r="D12" i="19"/>
  <c r="E12" i="19"/>
  <c r="F12" i="19"/>
  <c r="G12" i="19"/>
  <c r="H12" i="19"/>
  <c r="I12" i="19"/>
  <c r="B12" i="19"/>
  <c r="BB23" i="17"/>
  <c r="BA23" i="17"/>
  <c r="AZ23" i="17"/>
  <c r="AY23" i="17"/>
  <c r="AX23" i="17"/>
  <c r="AW23" i="17"/>
  <c r="AV23" i="17"/>
  <c r="AU23" i="17"/>
  <c r="BB22" i="17"/>
  <c r="BA22" i="17"/>
  <c r="AZ22" i="17"/>
  <c r="AY22" i="17"/>
  <c r="AX22" i="17"/>
  <c r="AW22" i="17"/>
  <c r="AV22" i="17"/>
  <c r="AU22" i="17"/>
  <c r="BB21" i="17"/>
  <c r="BA21" i="17"/>
  <c r="AZ21" i="17"/>
  <c r="AY21" i="17"/>
  <c r="AX21" i="17"/>
  <c r="AW21" i="17"/>
  <c r="AV21" i="17"/>
  <c r="AU21" i="17"/>
  <c r="BB20" i="17"/>
  <c r="BA20" i="17"/>
  <c r="AZ20" i="17"/>
  <c r="AY20" i="17"/>
  <c r="AX20" i="17"/>
  <c r="AW20" i="17"/>
  <c r="AV20" i="17"/>
  <c r="AU20" i="17"/>
  <c r="BB19" i="17"/>
  <c r="BA19" i="17"/>
  <c r="AZ19" i="17"/>
  <c r="AY19" i="17"/>
  <c r="AX19" i="17"/>
  <c r="AW19" i="17"/>
  <c r="AV19" i="17"/>
  <c r="AU19" i="17"/>
  <c r="BB18" i="17"/>
  <c r="BA18" i="17"/>
  <c r="AZ18" i="17"/>
  <c r="AY18" i="17"/>
  <c r="AX18" i="17"/>
  <c r="AW18" i="17"/>
  <c r="AV18" i="17"/>
  <c r="AU18" i="17"/>
  <c r="BB17" i="17"/>
  <c r="BA17" i="17"/>
  <c r="AZ17" i="17"/>
  <c r="AY17" i="17"/>
  <c r="AX17" i="17"/>
  <c r="AW17" i="17"/>
  <c r="AV17" i="17"/>
  <c r="AU17" i="17"/>
  <c r="AS23" i="17"/>
  <c r="AR23" i="17"/>
  <c r="AQ23" i="17"/>
  <c r="AP23" i="17"/>
  <c r="AO23" i="17"/>
  <c r="AN23" i="17"/>
  <c r="AM23" i="17"/>
  <c r="AL23" i="17"/>
  <c r="AS22" i="17"/>
  <c r="AR22" i="17"/>
  <c r="AQ22" i="17"/>
  <c r="AP22" i="17"/>
  <c r="AO22" i="17"/>
  <c r="AN22" i="17"/>
  <c r="AM22" i="17"/>
  <c r="AL22" i="17"/>
  <c r="AS21" i="17"/>
  <c r="AR21" i="17"/>
  <c r="AQ21" i="17"/>
  <c r="AP21" i="17"/>
  <c r="AO21" i="17"/>
  <c r="AN21" i="17"/>
  <c r="AM21" i="17"/>
  <c r="AL21" i="17"/>
  <c r="AS20" i="17"/>
  <c r="AR20" i="17"/>
  <c r="AQ20" i="17"/>
  <c r="AP20" i="17"/>
  <c r="AO20" i="17"/>
  <c r="AN20" i="17"/>
  <c r="AM20" i="17"/>
  <c r="AL20" i="17"/>
  <c r="AS19" i="17"/>
  <c r="AR19" i="17"/>
  <c r="AQ19" i="17"/>
  <c r="AP19" i="17"/>
  <c r="AO19" i="17"/>
  <c r="AN19" i="17"/>
  <c r="AM19" i="17"/>
  <c r="AL19" i="17"/>
  <c r="AS18" i="17"/>
  <c r="AR18" i="17"/>
  <c r="AQ18" i="17"/>
  <c r="AP18" i="17"/>
  <c r="AO18" i="17"/>
  <c r="AN18" i="17"/>
  <c r="AM18" i="17"/>
  <c r="AL18" i="17"/>
  <c r="AS17" i="17"/>
  <c r="AR17" i="17"/>
  <c r="AQ17" i="17"/>
  <c r="AP17" i="17"/>
  <c r="AO17" i="17"/>
  <c r="AN17" i="17"/>
  <c r="AM17" i="17"/>
  <c r="AL17" i="17"/>
  <c r="AJ23" i="17"/>
  <c r="AI23" i="17"/>
  <c r="AH23" i="17"/>
  <c r="AG23" i="17"/>
  <c r="AF23" i="17"/>
  <c r="AE23" i="17"/>
  <c r="AD23" i="17"/>
  <c r="AC23" i="17"/>
  <c r="AJ22" i="17"/>
  <c r="AI22" i="17"/>
  <c r="AH22" i="17"/>
  <c r="AG22" i="17"/>
  <c r="AF22" i="17"/>
  <c r="AE22" i="17"/>
  <c r="AD22" i="17"/>
  <c r="AC22" i="17"/>
  <c r="AJ21" i="17"/>
  <c r="AI21" i="17"/>
  <c r="AH21" i="17"/>
  <c r="AG21" i="17"/>
  <c r="AF21" i="17"/>
  <c r="AE21" i="17"/>
  <c r="AD21" i="17"/>
  <c r="AC21" i="17"/>
  <c r="AJ20" i="17"/>
  <c r="AI20" i="17"/>
  <c r="AH20" i="17"/>
  <c r="AG20" i="17"/>
  <c r="AF20" i="17"/>
  <c r="AE20" i="17"/>
  <c r="AD20" i="17"/>
  <c r="AC20" i="17"/>
  <c r="AJ19" i="17"/>
  <c r="AI19" i="17"/>
  <c r="AH19" i="17"/>
  <c r="AG19" i="17"/>
  <c r="AF19" i="17"/>
  <c r="AE19" i="17"/>
  <c r="AD19" i="17"/>
  <c r="AC19" i="17"/>
  <c r="AJ18" i="17"/>
  <c r="AI18" i="17"/>
  <c r="AH18" i="17"/>
  <c r="AG18" i="17"/>
  <c r="AF18" i="17"/>
  <c r="AE18" i="17"/>
  <c r="AD18" i="17"/>
  <c r="AC18" i="17"/>
  <c r="AJ17" i="17"/>
  <c r="AI17" i="17"/>
  <c r="AH17" i="17"/>
  <c r="AG17" i="17"/>
  <c r="AF17" i="17"/>
  <c r="AE17" i="17"/>
  <c r="AD17" i="17"/>
  <c r="AC17" i="17"/>
  <c r="AA23" i="17"/>
  <c r="Z23" i="17"/>
  <c r="Y23" i="17"/>
  <c r="X23" i="17"/>
  <c r="W23" i="17"/>
  <c r="V23" i="17"/>
  <c r="U23" i="17"/>
  <c r="T23" i="17"/>
  <c r="AA22" i="17"/>
  <c r="Z22" i="17"/>
  <c r="Y22" i="17"/>
  <c r="X22" i="17"/>
  <c r="W22" i="17"/>
  <c r="V22" i="17"/>
  <c r="U22" i="17"/>
  <c r="T22" i="17"/>
  <c r="AA21" i="17"/>
  <c r="Z21" i="17"/>
  <c r="Y21" i="17"/>
  <c r="X21" i="17"/>
  <c r="W21" i="17"/>
  <c r="V21" i="17"/>
  <c r="U21" i="17"/>
  <c r="T21" i="17"/>
  <c r="AA20" i="17"/>
  <c r="Z20" i="17"/>
  <c r="Y20" i="17"/>
  <c r="X20" i="17"/>
  <c r="W20" i="17"/>
  <c r="V20" i="17"/>
  <c r="U20" i="17"/>
  <c r="T20" i="17"/>
  <c r="AA19" i="17"/>
  <c r="Z19" i="17"/>
  <c r="Y19" i="17"/>
  <c r="X19" i="17"/>
  <c r="W19" i="17"/>
  <c r="V19" i="17"/>
  <c r="U19" i="17"/>
  <c r="T19" i="17"/>
  <c r="AA18" i="17"/>
  <c r="Z18" i="17"/>
  <c r="Y18" i="17"/>
  <c r="X18" i="17"/>
  <c r="W18" i="17"/>
  <c r="V18" i="17"/>
  <c r="U18" i="17"/>
  <c r="T18" i="17"/>
  <c r="AA17" i="17"/>
  <c r="Z17" i="17"/>
  <c r="Y17" i="17"/>
  <c r="X17" i="17"/>
  <c r="W17" i="17"/>
  <c r="V17" i="17"/>
  <c r="U17" i="17"/>
  <c r="T17" i="17"/>
  <c r="R23" i="17"/>
  <c r="Q23" i="17"/>
  <c r="P23" i="17"/>
  <c r="O23" i="17"/>
  <c r="N23" i="17"/>
  <c r="M23" i="17"/>
  <c r="L23" i="17"/>
  <c r="K23" i="17"/>
  <c r="R22" i="17"/>
  <c r="Q22" i="17"/>
  <c r="P22" i="17"/>
  <c r="O22" i="17"/>
  <c r="N22" i="17"/>
  <c r="M22" i="17"/>
  <c r="L22" i="17"/>
  <c r="K22" i="17"/>
  <c r="R21" i="17"/>
  <c r="Q21" i="17"/>
  <c r="P21" i="17"/>
  <c r="O21" i="17"/>
  <c r="N21" i="17"/>
  <c r="M21" i="17"/>
  <c r="L21" i="17"/>
  <c r="K21" i="17"/>
  <c r="R20" i="17"/>
  <c r="Q20" i="17"/>
  <c r="P20" i="17"/>
  <c r="O20" i="17"/>
  <c r="N20" i="17"/>
  <c r="M20" i="17"/>
  <c r="L20" i="17"/>
  <c r="K20" i="17"/>
  <c r="R19" i="17"/>
  <c r="Q19" i="17"/>
  <c r="P19" i="17"/>
  <c r="O19" i="17"/>
  <c r="N19" i="17"/>
  <c r="M19" i="17"/>
  <c r="L19" i="17"/>
  <c r="K19" i="17"/>
  <c r="R18" i="17"/>
  <c r="Q18" i="17"/>
  <c r="P18" i="17"/>
  <c r="O18" i="17"/>
  <c r="N18" i="17"/>
  <c r="M18" i="17"/>
  <c r="L18" i="17"/>
  <c r="K18" i="17"/>
  <c r="R17" i="17"/>
  <c r="Q17" i="17"/>
  <c r="P17" i="17"/>
  <c r="O17" i="17"/>
  <c r="N17" i="17"/>
  <c r="M17" i="17"/>
  <c r="L17" i="17"/>
  <c r="K17" i="17"/>
  <c r="I23" i="17"/>
  <c r="H23" i="17"/>
  <c r="G23" i="17"/>
  <c r="F23" i="17"/>
  <c r="E23" i="17"/>
  <c r="D23" i="17"/>
  <c r="C23" i="17"/>
  <c r="B23" i="17"/>
  <c r="I22" i="17"/>
  <c r="H22" i="17"/>
  <c r="G22" i="17"/>
  <c r="F22" i="17"/>
  <c r="E22" i="17"/>
  <c r="D22" i="17"/>
  <c r="C22" i="17"/>
  <c r="B22" i="17"/>
  <c r="I21" i="17"/>
  <c r="H21" i="17"/>
  <c r="G21" i="17"/>
  <c r="F21" i="17"/>
  <c r="E21" i="17"/>
  <c r="D21" i="17"/>
  <c r="C21" i="17"/>
  <c r="B21" i="17"/>
  <c r="I20" i="17"/>
  <c r="H20" i="17"/>
  <c r="G20" i="17"/>
  <c r="F20" i="17"/>
  <c r="E20" i="17"/>
  <c r="D20" i="17"/>
  <c r="C20" i="17"/>
  <c r="B20" i="17"/>
  <c r="I19" i="17"/>
  <c r="H19" i="17"/>
  <c r="G19" i="17"/>
  <c r="F19" i="17"/>
  <c r="E19" i="17"/>
  <c r="D19" i="17"/>
  <c r="C19" i="17"/>
  <c r="B19" i="17"/>
  <c r="I18" i="17"/>
  <c r="H18" i="17"/>
  <c r="G18" i="17"/>
  <c r="F18" i="17"/>
  <c r="E18" i="17"/>
  <c r="D18" i="17"/>
  <c r="C18" i="17"/>
  <c r="B18" i="17"/>
  <c r="I17" i="17"/>
  <c r="H17" i="17"/>
  <c r="G17" i="17"/>
  <c r="F17" i="17"/>
  <c r="E17" i="17"/>
  <c r="D17" i="17"/>
  <c r="C17" i="17"/>
  <c r="B17" i="17"/>
  <c r="C12" i="17"/>
  <c r="D12" i="17"/>
  <c r="E12" i="17"/>
  <c r="F12" i="17"/>
  <c r="G12" i="17"/>
  <c r="H12" i="17"/>
  <c r="I12" i="17"/>
  <c r="B12" i="17"/>
  <c r="BB23" i="13"/>
  <c r="BA23" i="13"/>
  <c r="AZ23" i="13"/>
  <c r="AY23" i="13"/>
  <c r="AX23" i="13"/>
  <c r="AW23" i="13"/>
  <c r="AV23" i="13"/>
  <c r="AU23" i="13"/>
  <c r="BB22" i="13"/>
  <c r="BA22" i="13"/>
  <c r="AZ22" i="13"/>
  <c r="AY22" i="13"/>
  <c r="AX22" i="13"/>
  <c r="AW22" i="13"/>
  <c r="AV22" i="13"/>
  <c r="AU22" i="13"/>
  <c r="BB21" i="13"/>
  <c r="BA21" i="13"/>
  <c r="AZ21" i="13"/>
  <c r="AY21" i="13"/>
  <c r="AX21" i="13"/>
  <c r="AW21" i="13"/>
  <c r="AV21" i="13"/>
  <c r="AU21" i="13"/>
  <c r="BB20" i="13"/>
  <c r="BA20" i="13"/>
  <c r="AZ20" i="13"/>
  <c r="AY20" i="13"/>
  <c r="AX20" i="13"/>
  <c r="AW20" i="13"/>
  <c r="AV20" i="13"/>
  <c r="AU20" i="13"/>
  <c r="BB19" i="13"/>
  <c r="BA19" i="13"/>
  <c r="AZ19" i="13"/>
  <c r="AY19" i="13"/>
  <c r="AX19" i="13"/>
  <c r="AW19" i="13"/>
  <c r="AV19" i="13"/>
  <c r="AU19" i="13"/>
  <c r="BB18" i="13"/>
  <c r="BA18" i="13"/>
  <c r="AZ18" i="13"/>
  <c r="AY18" i="13"/>
  <c r="AX18" i="13"/>
  <c r="AW18" i="13"/>
  <c r="AV18" i="13"/>
  <c r="AU18" i="13"/>
  <c r="BB17" i="13"/>
  <c r="BA17" i="13"/>
  <c r="AZ17" i="13"/>
  <c r="AY17" i="13"/>
  <c r="AX17" i="13"/>
  <c r="AW17" i="13"/>
  <c r="AV17" i="13"/>
  <c r="AU17" i="13"/>
  <c r="AS23" i="13"/>
  <c r="AR23" i="13"/>
  <c r="AQ23" i="13"/>
  <c r="AP23" i="13"/>
  <c r="AO23" i="13"/>
  <c r="AN23" i="13"/>
  <c r="AM23" i="13"/>
  <c r="AL23" i="13"/>
  <c r="AS22" i="13"/>
  <c r="AR22" i="13"/>
  <c r="AQ22" i="13"/>
  <c r="AP22" i="13"/>
  <c r="AO22" i="13"/>
  <c r="AN22" i="13"/>
  <c r="AM22" i="13"/>
  <c r="AL22" i="13"/>
  <c r="AS21" i="13"/>
  <c r="AR21" i="13"/>
  <c r="AQ21" i="13"/>
  <c r="AP21" i="13"/>
  <c r="AO21" i="13"/>
  <c r="AN21" i="13"/>
  <c r="AM21" i="13"/>
  <c r="AL21" i="13"/>
  <c r="AS20" i="13"/>
  <c r="AR20" i="13"/>
  <c r="AQ20" i="13"/>
  <c r="AP20" i="13"/>
  <c r="AO20" i="13"/>
  <c r="AN20" i="13"/>
  <c r="AM20" i="13"/>
  <c r="AL20" i="13"/>
  <c r="AS19" i="13"/>
  <c r="AR19" i="13"/>
  <c r="AQ19" i="13"/>
  <c r="AP19" i="13"/>
  <c r="AO19" i="13"/>
  <c r="AN19" i="13"/>
  <c r="AM19" i="13"/>
  <c r="AL19" i="13"/>
  <c r="AS18" i="13"/>
  <c r="AR18" i="13"/>
  <c r="AQ18" i="13"/>
  <c r="AP18" i="13"/>
  <c r="AO18" i="13"/>
  <c r="AN18" i="13"/>
  <c r="AM18" i="13"/>
  <c r="AL18" i="13"/>
  <c r="AS17" i="13"/>
  <c r="AR17" i="13"/>
  <c r="AQ17" i="13"/>
  <c r="AP17" i="13"/>
  <c r="AO17" i="13"/>
  <c r="AN17" i="13"/>
  <c r="AM17" i="13"/>
  <c r="AL17" i="13"/>
  <c r="AJ23" i="13"/>
  <c r="AI23" i="13"/>
  <c r="AH23" i="13"/>
  <c r="AG23" i="13"/>
  <c r="AF23" i="13"/>
  <c r="AE23" i="13"/>
  <c r="AD23" i="13"/>
  <c r="AC23" i="13"/>
  <c r="AJ22" i="13"/>
  <c r="AI22" i="13"/>
  <c r="AH22" i="13"/>
  <c r="AG22" i="13"/>
  <c r="AF22" i="13"/>
  <c r="AE22" i="13"/>
  <c r="AD22" i="13"/>
  <c r="AC22" i="13"/>
  <c r="AJ21" i="13"/>
  <c r="AI21" i="13"/>
  <c r="AH21" i="13"/>
  <c r="AG21" i="13"/>
  <c r="AF21" i="13"/>
  <c r="AE21" i="13"/>
  <c r="AD21" i="13"/>
  <c r="AC21" i="13"/>
  <c r="AJ20" i="13"/>
  <c r="AI20" i="13"/>
  <c r="AH20" i="13"/>
  <c r="AG20" i="13"/>
  <c r="AF20" i="13"/>
  <c r="AE20" i="13"/>
  <c r="AD20" i="13"/>
  <c r="AC20" i="13"/>
  <c r="AJ19" i="13"/>
  <c r="AI19" i="13"/>
  <c r="AH19" i="13"/>
  <c r="AG19" i="13"/>
  <c r="AF19" i="13"/>
  <c r="AE19" i="13"/>
  <c r="AD19" i="13"/>
  <c r="AC19" i="13"/>
  <c r="AJ18" i="13"/>
  <c r="AI18" i="13"/>
  <c r="AH18" i="13"/>
  <c r="AG18" i="13"/>
  <c r="AF18" i="13"/>
  <c r="AE18" i="13"/>
  <c r="AD18" i="13"/>
  <c r="AC18" i="13"/>
  <c r="AJ17" i="13"/>
  <c r="AI17" i="13"/>
  <c r="AH17" i="13"/>
  <c r="AG17" i="13"/>
  <c r="AF17" i="13"/>
  <c r="AE17" i="13"/>
  <c r="AD17" i="13"/>
  <c r="AC17" i="13"/>
  <c r="AA23" i="13"/>
  <c r="Z23" i="13"/>
  <c r="Y23" i="13"/>
  <c r="X23" i="13"/>
  <c r="W23" i="13"/>
  <c r="V23" i="13"/>
  <c r="U23" i="13"/>
  <c r="T23" i="13"/>
  <c r="AA22" i="13"/>
  <c r="Z22" i="13"/>
  <c r="Y22" i="13"/>
  <c r="X22" i="13"/>
  <c r="W22" i="13"/>
  <c r="V22" i="13"/>
  <c r="U22" i="13"/>
  <c r="T22" i="13"/>
  <c r="AA21" i="13"/>
  <c r="Z21" i="13"/>
  <c r="Y21" i="13"/>
  <c r="X21" i="13"/>
  <c r="W21" i="13"/>
  <c r="V21" i="13"/>
  <c r="U21" i="13"/>
  <c r="T21" i="13"/>
  <c r="AA20" i="13"/>
  <c r="Z20" i="13"/>
  <c r="Y20" i="13"/>
  <c r="X20" i="13"/>
  <c r="W20" i="13"/>
  <c r="V20" i="13"/>
  <c r="U20" i="13"/>
  <c r="T20" i="13"/>
  <c r="AA19" i="13"/>
  <c r="Z19" i="13"/>
  <c r="Y19" i="13"/>
  <c r="X19" i="13"/>
  <c r="W19" i="13"/>
  <c r="V19" i="13"/>
  <c r="U19" i="13"/>
  <c r="T19" i="13"/>
  <c r="AA18" i="13"/>
  <c r="Z18" i="13"/>
  <c r="Y18" i="13"/>
  <c r="X18" i="13"/>
  <c r="W18" i="13"/>
  <c r="V18" i="13"/>
  <c r="U18" i="13"/>
  <c r="T18" i="13"/>
  <c r="AA17" i="13"/>
  <c r="Z17" i="13"/>
  <c r="Y17" i="13"/>
  <c r="X17" i="13"/>
  <c r="W17" i="13"/>
  <c r="V17" i="13"/>
  <c r="U17" i="13"/>
  <c r="T17" i="13"/>
  <c r="R23" i="13"/>
  <c r="Q23" i="13"/>
  <c r="P23" i="13"/>
  <c r="O23" i="13"/>
  <c r="N23" i="13"/>
  <c r="M23" i="13"/>
  <c r="L23" i="13"/>
  <c r="K23" i="13"/>
  <c r="R22" i="13"/>
  <c r="Q22" i="13"/>
  <c r="P22" i="13"/>
  <c r="O22" i="13"/>
  <c r="N22" i="13"/>
  <c r="M22" i="13"/>
  <c r="L22" i="13"/>
  <c r="K22" i="13"/>
  <c r="R21" i="13"/>
  <c r="Q21" i="13"/>
  <c r="P21" i="13"/>
  <c r="O21" i="13"/>
  <c r="N21" i="13"/>
  <c r="M21" i="13"/>
  <c r="L21" i="13"/>
  <c r="K21" i="13"/>
  <c r="R20" i="13"/>
  <c r="Q20" i="13"/>
  <c r="P20" i="13"/>
  <c r="O20" i="13"/>
  <c r="N20" i="13"/>
  <c r="M20" i="13"/>
  <c r="L20" i="13"/>
  <c r="K20" i="13"/>
  <c r="R19" i="13"/>
  <c r="Q19" i="13"/>
  <c r="P19" i="13"/>
  <c r="O19" i="13"/>
  <c r="N19" i="13"/>
  <c r="M19" i="13"/>
  <c r="L19" i="13"/>
  <c r="K19" i="13"/>
  <c r="R18" i="13"/>
  <c r="Q18" i="13"/>
  <c r="P18" i="13"/>
  <c r="O18" i="13"/>
  <c r="N18" i="13"/>
  <c r="M18" i="13"/>
  <c r="L18" i="13"/>
  <c r="K18" i="13"/>
  <c r="R17" i="13"/>
  <c r="Q17" i="13"/>
  <c r="P17" i="13"/>
  <c r="O17" i="13"/>
  <c r="N17" i="13"/>
  <c r="M17" i="13"/>
  <c r="L17" i="13"/>
  <c r="K17" i="13"/>
  <c r="I23" i="13"/>
  <c r="H23" i="13"/>
  <c r="G23" i="13"/>
  <c r="F23" i="13"/>
  <c r="E23" i="13"/>
  <c r="D23" i="13"/>
  <c r="C23" i="13"/>
  <c r="B23" i="13"/>
  <c r="I22" i="13"/>
  <c r="H22" i="13"/>
  <c r="G22" i="13"/>
  <c r="F22" i="13"/>
  <c r="E22" i="13"/>
  <c r="D22" i="13"/>
  <c r="C22" i="13"/>
  <c r="B22" i="13"/>
  <c r="I21" i="13"/>
  <c r="H21" i="13"/>
  <c r="G21" i="13"/>
  <c r="F21" i="13"/>
  <c r="E21" i="13"/>
  <c r="D21" i="13"/>
  <c r="C21" i="13"/>
  <c r="B21" i="13"/>
  <c r="I20" i="13"/>
  <c r="H20" i="13"/>
  <c r="G20" i="13"/>
  <c r="F20" i="13"/>
  <c r="E20" i="13"/>
  <c r="D20" i="13"/>
  <c r="C20" i="13"/>
  <c r="B20" i="13"/>
  <c r="I19" i="13"/>
  <c r="H19" i="13"/>
  <c r="G19" i="13"/>
  <c r="F19" i="13"/>
  <c r="E19" i="13"/>
  <c r="D19" i="13"/>
  <c r="C19" i="13"/>
  <c r="B19" i="13"/>
  <c r="I18" i="13"/>
  <c r="H18" i="13"/>
  <c r="G18" i="13"/>
  <c r="F18" i="13"/>
  <c r="E18" i="13"/>
  <c r="D18" i="13"/>
  <c r="C18" i="13"/>
  <c r="B18" i="13"/>
  <c r="I17" i="13"/>
  <c r="H17" i="13"/>
  <c r="G17" i="13"/>
  <c r="F17" i="13"/>
  <c r="E17" i="13"/>
  <c r="D17" i="13"/>
  <c r="C17" i="13"/>
  <c r="B17" i="13"/>
  <c r="I12" i="13"/>
  <c r="H12" i="13"/>
  <c r="G12" i="13"/>
  <c r="F12" i="13"/>
  <c r="E12" i="13"/>
  <c r="D12" i="13"/>
  <c r="C12" i="13"/>
  <c r="B12" i="13"/>
  <c r="BB23" i="12"/>
  <c r="BA23" i="12"/>
  <c r="AZ23" i="12"/>
  <c r="AY23" i="12"/>
  <c r="AX23" i="12"/>
  <c r="AW23" i="12"/>
  <c r="AV23" i="12"/>
  <c r="AU23" i="12"/>
  <c r="BB22" i="12"/>
  <c r="BA22" i="12"/>
  <c r="AZ22" i="12"/>
  <c r="AY22" i="12"/>
  <c r="AX22" i="12"/>
  <c r="AW22" i="12"/>
  <c r="AV22" i="12"/>
  <c r="AU22" i="12"/>
  <c r="BB21" i="12"/>
  <c r="BA21" i="12"/>
  <c r="AZ21" i="12"/>
  <c r="AY21" i="12"/>
  <c r="AX21" i="12"/>
  <c r="AW21" i="12"/>
  <c r="AV21" i="12"/>
  <c r="AU21" i="12"/>
  <c r="BB20" i="12"/>
  <c r="BA20" i="12"/>
  <c r="AZ20" i="12"/>
  <c r="AY20" i="12"/>
  <c r="AX20" i="12"/>
  <c r="AW20" i="12"/>
  <c r="AV20" i="12"/>
  <c r="AU20" i="12"/>
  <c r="BB19" i="12"/>
  <c r="BA19" i="12"/>
  <c r="AZ19" i="12"/>
  <c r="AY19" i="12"/>
  <c r="AX19" i="12"/>
  <c r="AW19" i="12"/>
  <c r="AV19" i="12"/>
  <c r="AU19" i="12"/>
  <c r="BB18" i="12"/>
  <c r="BA18" i="12"/>
  <c r="AZ18" i="12"/>
  <c r="AY18" i="12"/>
  <c r="AX18" i="12"/>
  <c r="AW18" i="12"/>
  <c r="AV18" i="12"/>
  <c r="AU18" i="12"/>
  <c r="BB17" i="12"/>
  <c r="BA17" i="12"/>
  <c r="AZ17" i="12"/>
  <c r="AY17" i="12"/>
  <c r="AX17" i="12"/>
  <c r="AW17" i="12"/>
  <c r="AV17" i="12"/>
  <c r="AU17" i="12"/>
  <c r="AS23" i="12"/>
  <c r="AR23" i="12"/>
  <c r="AQ23" i="12"/>
  <c r="AP23" i="12"/>
  <c r="AO23" i="12"/>
  <c r="AN23" i="12"/>
  <c r="AM23" i="12"/>
  <c r="AL23" i="12"/>
  <c r="AS22" i="12"/>
  <c r="AR22" i="12"/>
  <c r="AQ22" i="12"/>
  <c r="AP22" i="12"/>
  <c r="AO22" i="12"/>
  <c r="AN22" i="12"/>
  <c r="AM22" i="12"/>
  <c r="AL22" i="12"/>
  <c r="AS21" i="12"/>
  <c r="AR21" i="12"/>
  <c r="AQ21" i="12"/>
  <c r="AP21" i="12"/>
  <c r="AO21" i="12"/>
  <c r="AN21" i="12"/>
  <c r="AM21" i="12"/>
  <c r="AL21" i="12"/>
  <c r="AS20" i="12"/>
  <c r="AR20" i="12"/>
  <c r="AQ20" i="12"/>
  <c r="AP20" i="12"/>
  <c r="AO20" i="12"/>
  <c r="AN20" i="12"/>
  <c r="AM20" i="12"/>
  <c r="AL20" i="12"/>
  <c r="AS19" i="12"/>
  <c r="AR19" i="12"/>
  <c r="AQ19" i="12"/>
  <c r="AP19" i="12"/>
  <c r="AO19" i="12"/>
  <c r="AN19" i="12"/>
  <c r="AM19" i="12"/>
  <c r="AL19" i="12"/>
  <c r="AS18" i="12"/>
  <c r="AR18" i="12"/>
  <c r="AQ18" i="12"/>
  <c r="AP18" i="12"/>
  <c r="AO18" i="12"/>
  <c r="AN18" i="12"/>
  <c r="AM18" i="12"/>
  <c r="AL18" i="12"/>
  <c r="AS17" i="12"/>
  <c r="AR17" i="12"/>
  <c r="AQ17" i="12"/>
  <c r="AP17" i="12"/>
  <c r="AO17" i="12"/>
  <c r="AN17" i="12"/>
  <c r="AM17" i="12"/>
  <c r="AL17" i="12"/>
  <c r="AJ23" i="12"/>
  <c r="AI23" i="12"/>
  <c r="AH23" i="12"/>
  <c r="AG23" i="12"/>
  <c r="AF23" i="12"/>
  <c r="AE23" i="12"/>
  <c r="AD23" i="12"/>
  <c r="AC23" i="12"/>
  <c r="AJ22" i="12"/>
  <c r="AI22" i="12"/>
  <c r="AH22" i="12"/>
  <c r="AG22" i="12"/>
  <c r="AF22" i="12"/>
  <c r="AE22" i="12"/>
  <c r="AD22" i="12"/>
  <c r="AC22" i="12"/>
  <c r="AJ21" i="12"/>
  <c r="AI21" i="12"/>
  <c r="AH21" i="12"/>
  <c r="AG21" i="12"/>
  <c r="AF21" i="12"/>
  <c r="AE21" i="12"/>
  <c r="AD21" i="12"/>
  <c r="AC21" i="12"/>
  <c r="AJ20" i="12"/>
  <c r="AI20" i="12"/>
  <c r="AH20" i="12"/>
  <c r="AG20" i="12"/>
  <c r="AF20" i="12"/>
  <c r="AE20" i="12"/>
  <c r="AD20" i="12"/>
  <c r="AC20" i="12"/>
  <c r="AJ19" i="12"/>
  <c r="AI19" i="12"/>
  <c r="AH19" i="12"/>
  <c r="AG19" i="12"/>
  <c r="AF19" i="12"/>
  <c r="AE19" i="12"/>
  <c r="AD19" i="12"/>
  <c r="AC19" i="12"/>
  <c r="AJ18" i="12"/>
  <c r="AI18" i="12"/>
  <c r="AH18" i="12"/>
  <c r="AG18" i="12"/>
  <c r="AF18" i="12"/>
  <c r="AE18" i="12"/>
  <c r="AD18" i="12"/>
  <c r="AC18" i="12"/>
  <c r="AJ17" i="12"/>
  <c r="AI17" i="12"/>
  <c r="AH17" i="12"/>
  <c r="AG17" i="12"/>
  <c r="AF17" i="12"/>
  <c r="AE17" i="12"/>
  <c r="AD17" i="12"/>
  <c r="AC17" i="12"/>
  <c r="AA23" i="12"/>
  <c r="Z23" i="12"/>
  <c r="Y23" i="12"/>
  <c r="X23" i="12"/>
  <c r="W23" i="12"/>
  <c r="V23" i="12"/>
  <c r="U23" i="12"/>
  <c r="T23" i="12"/>
  <c r="AA22" i="12"/>
  <c r="Z22" i="12"/>
  <c r="Y22" i="12"/>
  <c r="X22" i="12"/>
  <c r="W22" i="12"/>
  <c r="V22" i="12"/>
  <c r="U22" i="12"/>
  <c r="T22" i="12"/>
  <c r="AA21" i="12"/>
  <c r="Z21" i="12"/>
  <c r="Y21" i="12"/>
  <c r="X21" i="12"/>
  <c r="W21" i="12"/>
  <c r="V21" i="12"/>
  <c r="U21" i="12"/>
  <c r="T21" i="12"/>
  <c r="AA20" i="12"/>
  <c r="Z20" i="12"/>
  <c r="Y20" i="12"/>
  <c r="X20" i="12"/>
  <c r="W20" i="12"/>
  <c r="V20" i="12"/>
  <c r="U20" i="12"/>
  <c r="T20" i="12"/>
  <c r="AA19" i="12"/>
  <c r="Z19" i="12"/>
  <c r="Y19" i="12"/>
  <c r="X19" i="12"/>
  <c r="W19" i="12"/>
  <c r="V19" i="12"/>
  <c r="U19" i="12"/>
  <c r="T19" i="12"/>
  <c r="AA18" i="12"/>
  <c r="Z18" i="12"/>
  <c r="Y18" i="12"/>
  <c r="X18" i="12"/>
  <c r="W18" i="12"/>
  <c r="V18" i="12"/>
  <c r="U18" i="12"/>
  <c r="T18" i="12"/>
  <c r="AA17" i="12"/>
  <c r="Z17" i="12"/>
  <c r="Y17" i="12"/>
  <c r="X17" i="12"/>
  <c r="W17" i="12"/>
  <c r="V17" i="12"/>
  <c r="U17" i="12"/>
  <c r="T17" i="12"/>
  <c r="R23" i="12"/>
  <c r="Q23" i="12"/>
  <c r="P23" i="12"/>
  <c r="O23" i="12"/>
  <c r="N23" i="12"/>
  <c r="M23" i="12"/>
  <c r="L23" i="12"/>
  <c r="K23" i="12"/>
  <c r="Q22" i="12"/>
  <c r="O22" i="12"/>
  <c r="M22" i="12"/>
  <c r="K22" i="12"/>
  <c r="R21" i="12"/>
  <c r="Q21" i="12"/>
  <c r="P21" i="12"/>
  <c r="O21" i="12"/>
  <c r="N21" i="12"/>
  <c r="M21" i="12"/>
  <c r="L21" i="12"/>
  <c r="K21" i="12"/>
  <c r="R20" i="12"/>
  <c r="Q20" i="12"/>
  <c r="P20" i="12"/>
  <c r="O20" i="12"/>
  <c r="N20" i="12"/>
  <c r="M20" i="12"/>
  <c r="L20" i="12"/>
  <c r="K20" i="12"/>
  <c r="R19" i="12"/>
  <c r="Q19" i="12"/>
  <c r="P19" i="12"/>
  <c r="O19" i="12"/>
  <c r="N19" i="12"/>
  <c r="M19" i="12"/>
  <c r="L19" i="12"/>
  <c r="K19" i="12"/>
  <c r="R18" i="12"/>
  <c r="Q18" i="12"/>
  <c r="P18" i="12"/>
  <c r="O18" i="12"/>
  <c r="N18" i="12"/>
  <c r="M18" i="12"/>
  <c r="L18" i="12"/>
  <c r="K18" i="12"/>
  <c r="R17" i="12"/>
  <c r="Q17" i="12"/>
  <c r="P17" i="12"/>
  <c r="O17" i="12"/>
  <c r="N17" i="12"/>
  <c r="M17" i="12"/>
  <c r="L17" i="12"/>
  <c r="K17" i="12"/>
  <c r="I23" i="12"/>
  <c r="H23" i="12"/>
  <c r="G23" i="12"/>
  <c r="F23" i="12"/>
  <c r="E23" i="12"/>
  <c r="D23" i="12"/>
  <c r="C23" i="12"/>
  <c r="B23" i="12"/>
  <c r="I22" i="12"/>
  <c r="H22" i="12"/>
  <c r="G22" i="12"/>
  <c r="F22" i="12"/>
  <c r="E22" i="12"/>
  <c r="D22" i="12"/>
  <c r="C22" i="12"/>
  <c r="B22" i="12"/>
  <c r="I21" i="12"/>
  <c r="H21" i="12"/>
  <c r="G21" i="12"/>
  <c r="F21" i="12"/>
  <c r="E21" i="12"/>
  <c r="D21" i="12"/>
  <c r="C21" i="12"/>
  <c r="B21" i="12"/>
  <c r="I20" i="12"/>
  <c r="H20" i="12"/>
  <c r="G20" i="12"/>
  <c r="F20" i="12"/>
  <c r="E20" i="12"/>
  <c r="D20" i="12"/>
  <c r="C20" i="12"/>
  <c r="B20" i="12"/>
  <c r="I19" i="12"/>
  <c r="H19" i="12"/>
  <c r="G19" i="12"/>
  <c r="F19" i="12"/>
  <c r="E19" i="12"/>
  <c r="D19" i="12"/>
  <c r="C19" i="12"/>
  <c r="B19" i="12"/>
  <c r="I18" i="12"/>
  <c r="H18" i="12"/>
  <c r="G18" i="12"/>
  <c r="F18" i="12"/>
  <c r="E18" i="12"/>
  <c r="D18" i="12"/>
  <c r="C18" i="12"/>
  <c r="B18" i="12"/>
  <c r="I17" i="12"/>
  <c r="H17" i="12"/>
  <c r="G17" i="12"/>
  <c r="F17" i="12"/>
  <c r="E17" i="12"/>
  <c r="D17" i="12"/>
  <c r="C17" i="12"/>
  <c r="B17" i="12"/>
  <c r="I12" i="12"/>
  <c r="H12" i="12"/>
  <c r="G12" i="12"/>
  <c r="F12" i="12"/>
  <c r="E12" i="12"/>
  <c r="D12" i="12"/>
  <c r="C12" i="12"/>
  <c r="B12" i="12"/>
  <c r="BB23" i="11"/>
  <c r="BA23" i="11"/>
  <c r="AZ23" i="11"/>
  <c r="AY23" i="11"/>
  <c r="AX23" i="11"/>
  <c r="AW23" i="11"/>
  <c r="AV23" i="11"/>
  <c r="AU23" i="11"/>
  <c r="BB22" i="11"/>
  <c r="BA22" i="11"/>
  <c r="AZ22" i="11"/>
  <c r="AY22" i="11"/>
  <c r="AX22" i="11"/>
  <c r="AW22" i="11"/>
  <c r="AV22" i="11"/>
  <c r="AU22" i="11"/>
  <c r="BB21" i="11"/>
  <c r="BA21" i="11"/>
  <c r="AZ21" i="11"/>
  <c r="AY21" i="11"/>
  <c r="AX21" i="11"/>
  <c r="AW21" i="11"/>
  <c r="AV21" i="11"/>
  <c r="AU21" i="11"/>
  <c r="BB20" i="11"/>
  <c r="BA20" i="11"/>
  <c r="AZ20" i="11"/>
  <c r="AY20" i="11"/>
  <c r="AX20" i="11"/>
  <c r="AW20" i="11"/>
  <c r="AV20" i="11"/>
  <c r="AU20" i="11"/>
  <c r="BB19" i="11"/>
  <c r="BA19" i="11"/>
  <c r="AZ19" i="11"/>
  <c r="AY19" i="11"/>
  <c r="AX19" i="11"/>
  <c r="AW19" i="11"/>
  <c r="AV19" i="11"/>
  <c r="AU19" i="11"/>
  <c r="BB18" i="11"/>
  <c r="BA18" i="11"/>
  <c r="AZ18" i="11"/>
  <c r="AY18" i="11"/>
  <c r="AX18" i="11"/>
  <c r="AW18" i="11"/>
  <c r="AV18" i="11"/>
  <c r="AU18" i="11"/>
  <c r="BB17" i="11"/>
  <c r="BA17" i="11"/>
  <c r="AZ17" i="11"/>
  <c r="AY17" i="11"/>
  <c r="AX17" i="11"/>
  <c r="AW17" i="11"/>
  <c r="AV17" i="11"/>
  <c r="AU17" i="11"/>
  <c r="AS23" i="11"/>
  <c r="AR23" i="11"/>
  <c r="AQ23" i="11"/>
  <c r="AP23" i="11"/>
  <c r="AO23" i="11"/>
  <c r="AN23" i="11"/>
  <c r="AM23" i="11"/>
  <c r="AL23" i="11"/>
  <c r="AS22" i="11"/>
  <c r="AR22" i="11"/>
  <c r="AQ22" i="11"/>
  <c r="AP22" i="11"/>
  <c r="AO22" i="11"/>
  <c r="AN22" i="11"/>
  <c r="AM22" i="11"/>
  <c r="AL22" i="11"/>
  <c r="AS21" i="11"/>
  <c r="AR21" i="11"/>
  <c r="AQ21" i="11"/>
  <c r="AP21" i="11"/>
  <c r="AO21" i="11"/>
  <c r="AN21" i="11"/>
  <c r="AM21" i="11"/>
  <c r="AL21" i="11"/>
  <c r="AS20" i="11"/>
  <c r="AR20" i="11"/>
  <c r="AQ20" i="11"/>
  <c r="AP20" i="11"/>
  <c r="AO20" i="11"/>
  <c r="AN20" i="11"/>
  <c r="AM20" i="11"/>
  <c r="AL20" i="11"/>
  <c r="AS19" i="11"/>
  <c r="AR19" i="11"/>
  <c r="AQ19" i="11"/>
  <c r="AP19" i="11"/>
  <c r="AO19" i="11"/>
  <c r="AN19" i="11"/>
  <c r="AM19" i="11"/>
  <c r="AL19" i="11"/>
  <c r="AS18" i="11"/>
  <c r="AR18" i="11"/>
  <c r="AQ18" i="11"/>
  <c r="AP18" i="11"/>
  <c r="AO18" i="11"/>
  <c r="AN18" i="11"/>
  <c r="AM18" i="11"/>
  <c r="AL18" i="11"/>
  <c r="AS17" i="11"/>
  <c r="AR17" i="11"/>
  <c r="AQ17" i="11"/>
  <c r="AP17" i="11"/>
  <c r="AO17" i="11"/>
  <c r="AN17" i="11"/>
  <c r="AM17" i="11"/>
  <c r="AL17" i="11"/>
  <c r="AJ23" i="11"/>
  <c r="AI23" i="11"/>
  <c r="AH23" i="11"/>
  <c r="AG23" i="11"/>
  <c r="AF23" i="11"/>
  <c r="AE23" i="11"/>
  <c r="AD23" i="11"/>
  <c r="AC23" i="11"/>
  <c r="AJ22" i="11"/>
  <c r="AI22" i="11"/>
  <c r="AH22" i="11"/>
  <c r="AG22" i="11"/>
  <c r="AF22" i="11"/>
  <c r="AE22" i="11"/>
  <c r="AD22" i="11"/>
  <c r="AC22" i="11"/>
  <c r="AJ21" i="11"/>
  <c r="AI21" i="11"/>
  <c r="AH21" i="11"/>
  <c r="AG21" i="11"/>
  <c r="AF21" i="11"/>
  <c r="AE21" i="11"/>
  <c r="AD21" i="11"/>
  <c r="AC21" i="11"/>
  <c r="AJ20" i="11"/>
  <c r="AI20" i="11"/>
  <c r="AH20" i="11"/>
  <c r="AG20" i="11"/>
  <c r="AF20" i="11"/>
  <c r="AE20" i="11"/>
  <c r="AD20" i="11"/>
  <c r="AC20" i="11"/>
  <c r="AJ19" i="11"/>
  <c r="AI19" i="11"/>
  <c r="AH19" i="11"/>
  <c r="AG19" i="11"/>
  <c r="AF19" i="11"/>
  <c r="AE19" i="11"/>
  <c r="AD19" i="11"/>
  <c r="AC19" i="11"/>
  <c r="AJ18" i="11"/>
  <c r="AI18" i="11"/>
  <c r="AH18" i="11"/>
  <c r="AG18" i="11"/>
  <c r="AF18" i="11"/>
  <c r="AE18" i="11"/>
  <c r="AD18" i="11"/>
  <c r="AC18" i="11"/>
  <c r="AJ17" i="11"/>
  <c r="AI17" i="11"/>
  <c r="AH17" i="11"/>
  <c r="AG17" i="11"/>
  <c r="AF17" i="11"/>
  <c r="AE17" i="11"/>
  <c r="AD17" i="11"/>
  <c r="AC17" i="11"/>
  <c r="AA23" i="11"/>
  <c r="Z23" i="11"/>
  <c r="Y23" i="11"/>
  <c r="X23" i="11"/>
  <c r="W23" i="11"/>
  <c r="V23" i="11"/>
  <c r="U23" i="11"/>
  <c r="T23" i="11"/>
  <c r="AA22" i="11"/>
  <c r="Z22" i="11"/>
  <c r="Y22" i="11"/>
  <c r="X22" i="11"/>
  <c r="W22" i="11"/>
  <c r="V22" i="11"/>
  <c r="U22" i="11"/>
  <c r="T22" i="11"/>
  <c r="AA21" i="11"/>
  <c r="Z21" i="11"/>
  <c r="Y21" i="11"/>
  <c r="X21" i="11"/>
  <c r="W21" i="11"/>
  <c r="V21" i="11"/>
  <c r="U21" i="11"/>
  <c r="T21" i="11"/>
  <c r="AA20" i="11"/>
  <c r="Z20" i="11"/>
  <c r="Y20" i="11"/>
  <c r="X20" i="11"/>
  <c r="W20" i="11"/>
  <c r="V20" i="11"/>
  <c r="U20" i="11"/>
  <c r="T20" i="11"/>
  <c r="AA19" i="11"/>
  <c r="Z19" i="11"/>
  <c r="Y19" i="11"/>
  <c r="X19" i="11"/>
  <c r="W19" i="11"/>
  <c r="V19" i="11"/>
  <c r="U19" i="11"/>
  <c r="T19" i="11"/>
  <c r="AA18" i="11"/>
  <c r="Z18" i="11"/>
  <c r="Y18" i="11"/>
  <c r="X18" i="11"/>
  <c r="W18" i="11"/>
  <c r="V18" i="11"/>
  <c r="U18" i="11"/>
  <c r="T18" i="11"/>
  <c r="AA17" i="11"/>
  <c r="Z17" i="11"/>
  <c r="Y17" i="11"/>
  <c r="X17" i="11"/>
  <c r="W17" i="11"/>
  <c r="V17" i="11"/>
  <c r="U17" i="11"/>
  <c r="T17" i="11"/>
  <c r="R23" i="11"/>
  <c r="Q23" i="11"/>
  <c r="P23" i="11"/>
  <c r="O23" i="11"/>
  <c r="N23" i="11"/>
  <c r="M23" i="11"/>
  <c r="L23" i="11"/>
  <c r="K23" i="11"/>
  <c r="R22" i="11"/>
  <c r="Q22" i="11"/>
  <c r="P22" i="11"/>
  <c r="O22" i="11"/>
  <c r="N22" i="11"/>
  <c r="M22" i="11"/>
  <c r="L22" i="11"/>
  <c r="K22" i="11"/>
  <c r="R21" i="11"/>
  <c r="Q21" i="11"/>
  <c r="P21" i="11"/>
  <c r="O21" i="11"/>
  <c r="N21" i="11"/>
  <c r="M21" i="11"/>
  <c r="L21" i="11"/>
  <c r="K21" i="11"/>
  <c r="R20" i="11"/>
  <c r="Q20" i="11"/>
  <c r="P20" i="11"/>
  <c r="O20" i="11"/>
  <c r="N20" i="11"/>
  <c r="M20" i="11"/>
  <c r="L20" i="11"/>
  <c r="K20" i="11"/>
  <c r="R19" i="11"/>
  <c r="Q19" i="11"/>
  <c r="P19" i="11"/>
  <c r="O19" i="11"/>
  <c r="N19" i="11"/>
  <c r="M19" i="11"/>
  <c r="L19" i="11"/>
  <c r="K19" i="11"/>
  <c r="R18" i="11"/>
  <c r="Q18" i="11"/>
  <c r="P18" i="11"/>
  <c r="O18" i="11"/>
  <c r="N18" i="11"/>
  <c r="M18" i="11"/>
  <c r="L18" i="11"/>
  <c r="K18" i="11"/>
  <c r="R17" i="11"/>
  <c r="Q17" i="11"/>
  <c r="P17" i="11"/>
  <c r="O17" i="11"/>
  <c r="N17" i="11"/>
  <c r="M17" i="11"/>
  <c r="L17" i="11"/>
  <c r="K17" i="11"/>
  <c r="I23" i="11"/>
  <c r="H23" i="11"/>
  <c r="G23" i="11"/>
  <c r="F23" i="11"/>
  <c r="E23" i="11"/>
  <c r="D23" i="11"/>
  <c r="C23" i="11"/>
  <c r="B23" i="11"/>
  <c r="I22" i="11"/>
  <c r="H22" i="11"/>
  <c r="G22" i="11"/>
  <c r="F22" i="11"/>
  <c r="E22" i="11"/>
  <c r="D22" i="11"/>
  <c r="C22" i="11"/>
  <c r="B22" i="11"/>
  <c r="I21" i="11"/>
  <c r="H21" i="11"/>
  <c r="G21" i="11"/>
  <c r="F21" i="11"/>
  <c r="E21" i="11"/>
  <c r="D21" i="11"/>
  <c r="C21" i="11"/>
  <c r="B21" i="11"/>
  <c r="I20" i="11"/>
  <c r="H20" i="11"/>
  <c r="G20" i="11"/>
  <c r="F20" i="11"/>
  <c r="E20" i="11"/>
  <c r="D20" i="11"/>
  <c r="C20" i="11"/>
  <c r="B20" i="11"/>
  <c r="I19" i="11"/>
  <c r="H19" i="11"/>
  <c r="H44" i="11" s="1"/>
  <c r="G19" i="11"/>
  <c r="F19" i="11"/>
  <c r="F44" i="11" s="1"/>
  <c r="E19" i="11"/>
  <c r="D19" i="11"/>
  <c r="D44" i="11" s="1"/>
  <c r="C19" i="11"/>
  <c r="B19" i="11"/>
  <c r="H18" i="11"/>
  <c r="F18" i="11"/>
  <c r="D18" i="11"/>
  <c r="B18" i="11"/>
  <c r="I17" i="11"/>
  <c r="H17" i="11"/>
  <c r="G17" i="11"/>
  <c r="F17" i="11"/>
  <c r="E17" i="11"/>
  <c r="D17" i="11"/>
  <c r="C17" i="11"/>
  <c r="B17" i="11"/>
  <c r="I12" i="11"/>
  <c r="H12" i="11"/>
  <c r="G12" i="11"/>
  <c r="F12" i="11"/>
  <c r="E12" i="11"/>
  <c r="D12" i="11"/>
  <c r="C12" i="11"/>
  <c r="B12" i="11"/>
  <c r="BB23" i="10"/>
  <c r="BA23" i="10"/>
  <c r="AZ23" i="10"/>
  <c r="AY23" i="10"/>
  <c r="AX23" i="10"/>
  <c r="AW23" i="10"/>
  <c r="AV23" i="10"/>
  <c r="AU23" i="10"/>
  <c r="BB22" i="10"/>
  <c r="BA22" i="10"/>
  <c r="AZ22" i="10"/>
  <c r="AY22" i="10"/>
  <c r="AX22" i="10"/>
  <c r="AW22" i="10"/>
  <c r="AV22" i="10"/>
  <c r="AU22" i="10"/>
  <c r="BB21" i="10"/>
  <c r="BA21" i="10"/>
  <c r="AZ21" i="10"/>
  <c r="AY21" i="10"/>
  <c r="AX21" i="10"/>
  <c r="AW21" i="10"/>
  <c r="AV21" i="10"/>
  <c r="AU21" i="10"/>
  <c r="BB20" i="10"/>
  <c r="BA20" i="10"/>
  <c r="AZ20" i="10"/>
  <c r="AY20" i="10"/>
  <c r="AX20" i="10"/>
  <c r="AW20" i="10"/>
  <c r="AV20" i="10"/>
  <c r="AU20" i="10"/>
  <c r="BB19" i="10"/>
  <c r="BA19" i="10"/>
  <c r="AZ19" i="10"/>
  <c r="AY19" i="10"/>
  <c r="AX19" i="10"/>
  <c r="AW19" i="10"/>
  <c r="AV19" i="10"/>
  <c r="AU19" i="10"/>
  <c r="BB18" i="10"/>
  <c r="BA18" i="10"/>
  <c r="AZ18" i="10"/>
  <c r="AY18" i="10"/>
  <c r="AX18" i="10"/>
  <c r="AW18" i="10"/>
  <c r="AV18" i="10"/>
  <c r="AU18" i="10"/>
  <c r="BB17" i="10"/>
  <c r="BA17" i="10"/>
  <c r="AZ17" i="10"/>
  <c r="AY17" i="10"/>
  <c r="AX17" i="10"/>
  <c r="AW17" i="10"/>
  <c r="AV17" i="10"/>
  <c r="AU17" i="10"/>
  <c r="AS23" i="10"/>
  <c r="AR23" i="10"/>
  <c r="AQ23" i="10"/>
  <c r="AP23" i="10"/>
  <c r="AO23" i="10"/>
  <c r="AN23" i="10"/>
  <c r="AM23" i="10"/>
  <c r="AL23" i="10"/>
  <c r="AS22" i="10"/>
  <c r="AR22" i="10"/>
  <c r="AQ22" i="10"/>
  <c r="AP22" i="10"/>
  <c r="AO22" i="10"/>
  <c r="AN22" i="10"/>
  <c r="AM22" i="10"/>
  <c r="AL22" i="10"/>
  <c r="AS21" i="10"/>
  <c r="AR21" i="10"/>
  <c r="AQ21" i="10"/>
  <c r="AP21" i="10"/>
  <c r="AO21" i="10"/>
  <c r="AN21" i="10"/>
  <c r="AM21" i="10"/>
  <c r="AL21" i="10"/>
  <c r="AS20" i="10"/>
  <c r="AR20" i="10"/>
  <c r="AQ20" i="10"/>
  <c r="AP20" i="10"/>
  <c r="AO20" i="10"/>
  <c r="AN20" i="10"/>
  <c r="AM20" i="10"/>
  <c r="AL20" i="10"/>
  <c r="AS19" i="10"/>
  <c r="AR19" i="10"/>
  <c r="AQ19" i="10"/>
  <c r="AP19" i="10"/>
  <c r="AO19" i="10"/>
  <c r="AN19" i="10"/>
  <c r="AM19" i="10"/>
  <c r="AL19" i="10"/>
  <c r="AS18" i="10"/>
  <c r="AR18" i="10"/>
  <c r="AQ18" i="10"/>
  <c r="AP18" i="10"/>
  <c r="AO18" i="10"/>
  <c r="AN18" i="10"/>
  <c r="AM18" i="10"/>
  <c r="AL18" i="10"/>
  <c r="AS17" i="10"/>
  <c r="AR17" i="10"/>
  <c r="AQ17" i="10"/>
  <c r="AP17" i="10"/>
  <c r="AO17" i="10"/>
  <c r="AN17" i="10"/>
  <c r="AM17" i="10"/>
  <c r="AL17" i="10"/>
  <c r="AJ23" i="10"/>
  <c r="AI23" i="10"/>
  <c r="AH23" i="10"/>
  <c r="AG23" i="10"/>
  <c r="AF23" i="10"/>
  <c r="AE23" i="10"/>
  <c r="AD23" i="10"/>
  <c r="AC23" i="10"/>
  <c r="AJ22" i="10"/>
  <c r="AI22" i="10"/>
  <c r="AH22" i="10"/>
  <c r="AG22" i="10"/>
  <c r="AF22" i="10"/>
  <c r="AE22" i="10"/>
  <c r="AD22" i="10"/>
  <c r="AC22" i="10"/>
  <c r="AJ21" i="10"/>
  <c r="AI21" i="10"/>
  <c r="AH21" i="10"/>
  <c r="AG21" i="10"/>
  <c r="AF21" i="10"/>
  <c r="AE21" i="10"/>
  <c r="AD21" i="10"/>
  <c r="AC21" i="10"/>
  <c r="AJ20" i="10"/>
  <c r="AI20" i="10"/>
  <c r="AH20" i="10"/>
  <c r="AG20" i="10"/>
  <c r="AF20" i="10"/>
  <c r="AE20" i="10"/>
  <c r="AD20" i="10"/>
  <c r="AC20" i="10"/>
  <c r="AJ19" i="10"/>
  <c r="AI19" i="10"/>
  <c r="AH19" i="10"/>
  <c r="AG19" i="10"/>
  <c r="AF19" i="10"/>
  <c r="AE19" i="10"/>
  <c r="AD19" i="10"/>
  <c r="AC19" i="10"/>
  <c r="AJ18" i="10"/>
  <c r="AI18" i="10"/>
  <c r="AH18" i="10"/>
  <c r="AG18" i="10"/>
  <c r="AF18" i="10"/>
  <c r="AE18" i="10"/>
  <c r="AD18" i="10"/>
  <c r="AC18" i="10"/>
  <c r="AJ17" i="10"/>
  <c r="AI17" i="10"/>
  <c r="AH17" i="10"/>
  <c r="AG17" i="10"/>
  <c r="AF17" i="10"/>
  <c r="AE17" i="10"/>
  <c r="AD17" i="10"/>
  <c r="AC17" i="10"/>
  <c r="AA23" i="10"/>
  <c r="Z23" i="10"/>
  <c r="Y23" i="10"/>
  <c r="X23" i="10"/>
  <c r="W23" i="10"/>
  <c r="V23" i="10"/>
  <c r="U23" i="10"/>
  <c r="T23" i="10"/>
  <c r="AA22" i="10"/>
  <c r="Z22" i="10"/>
  <c r="Y22" i="10"/>
  <c r="X22" i="10"/>
  <c r="W22" i="10"/>
  <c r="V22" i="10"/>
  <c r="U22" i="10"/>
  <c r="T22" i="10"/>
  <c r="AA21" i="10"/>
  <c r="Z21" i="10"/>
  <c r="Y21" i="10"/>
  <c r="X21" i="10"/>
  <c r="W21" i="10"/>
  <c r="V21" i="10"/>
  <c r="U21" i="10"/>
  <c r="T21" i="10"/>
  <c r="AA20" i="10"/>
  <c r="Z20" i="10"/>
  <c r="Y20" i="10"/>
  <c r="X20" i="10"/>
  <c r="W20" i="10"/>
  <c r="V20" i="10"/>
  <c r="U20" i="10"/>
  <c r="T20" i="10"/>
  <c r="AA19" i="10"/>
  <c r="Z19" i="10"/>
  <c r="Y19" i="10"/>
  <c r="X19" i="10"/>
  <c r="W19" i="10"/>
  <c r="V19" i="10"/>
  <c r="U19" i="10"/>
  <c r="T19" i="10"/>
  <c r="AA18" i="10"/>
  <c r="Z18" i="10"/>
  <c r="Y18" i="10"/>
  <c r="X18" i="10"/>
  <c r="W18" i="10"/>
  <c r="V18" i="10"/>
  <c r="U18" i="10"/>
  <c r="T18" i="10"/>
  <c r="AA17" i="10"/>
  <c r="Z17" i="10"/>
  <c r="Y17" i="10"/>
  <c r="X17" i="10"/>
  <c r="W17" i="10"/>
  <c r="V17" i="10"/>
  <c r="U17" i="10"/>
  <c r="T17" i="10"/>
  <c r="R23" i="10"/>
  <c r="Q23" i="10"/>
  <c r="P23" i="10"/>
  <c r="O23" i="10"/>
  <c r="N23" i="10"/>
  <c r="M23" i="10"/>
  <c r="L23" i="10"/>
  <c r="K23" i="10"/>
  <c r="R22" i="10"/>
  <c r="Q22" i="10"/>
  <c r="P22" i="10"/>
  <c r="O22" i="10"/>
  <c r="N22" i="10"/>
  <c r="M22" i="10"/>
  <c r="L22" i="10"/>
  <c r="K22" i="10"/>
  <c r="R21" i="10"/>
  <c r="Q21" i="10"/>
  <c r="P21" i="10"/>
  <c r="O21" i="10"/>
  <c r="N21" i="10"/>
  <c r="M21" i="10"/>
  <c r="L21" i="10"/>
  <c r="K21" i="10"/>
  <c r="R20" i="10"/>
  <c r="Q20" i="10"/>
  <c r="P20" i="10"/>
  <c r="O20" i="10"/>
  <c r="N20" i="10"/>
  <c r="M20" i="10"/>
  <c r="L20" i="10"/>
  <c r="K20" i="10"/>
  <c r="R19" i="10"/>
  <c r="Q19" i="10"/>
  <c r="Q44" i="10" s="1"/>
  <c r="P19" i="10"/>
  <c r="O19" i="10"/>
  <c r="O44" i="10" s="1"/>
  <c r="N19" i="10"/>
  <c r="M19" i="10"/>
  <c r="M44" i="10" s="1"/>
  <c r="L19" i="10"/>
  <c r="K19" i="10"/>
  <c r="R18" i="10"/>
  <c r="Q18" i="10"/>
  <c r="P18" i="10"/>
  <c r="O18" i="10"/>
  <c r="N18" i="10"/>
  <c r="M18" i="10"/>
  <c r="L18" i="10"/>
  <c r="K18" i="10"/>
  <c r="R17" i="10"/>
  <c r="Q17" i="10"/>
  <c r="P17" i="10"/>
  <c r="O17" i="10"/>
  <c r="N17" i="10"/>
  <c r="M17" i="10"/>
  <c r="L17" i="10"/>
  <c r="K17" i="10"/>
  <c r="I23" i="10"/>
  <c r="H23" i="10"/>
  <c r="G23" i="10"/>
  <c r="F23" i="10"/>
  <c r="E23" i="10"/>
  <c r="D23" i="10"/>
  <c r="C23" i="10"/>
  <c r="B23" i="10"/>
  <c r="I22" i="10"/>
  <c r="H22" i="10"/>
  <c r="G22" i="10"/>
  <c r="F22" i="10"/>
  <c r="E22" i="10"/>
  <c r="D22" i="10"/>
  <c r="C22" i="10"/>
  <c r="B22" i="10"/>
  <c r="I21" i="10"/>
  <c r="H21" i="10"/>
  <c r="G21" i="10"/>
  <c r="F21" i="10"/>
  <c r="E21" i="10"/>
  <c r="D21" i="10"/>
  <c r="C21" i="10"/>
  <c r="B21" i="10"/>
  <c r="I20" i="10"/>
  <c r="H20" i="10"/>
  <c r="G20" i="10"/>
  <c r="F20" i="10"/>
  <c r="E20" i="10"/>
  <c r="D20" i="10"/>
  <c r="C20" i="10"/>
  <c r="B20" i="10"/>
  <c r="I19" i="10"/>
  <c r="H19" i="10"/>
  <c r="G19" i="10"/>
  <c r="F19" i="10"/>
  <c r="E19" i="10"/>
  <c r="D19" i="10"/>
  <c r="C19" i="10"/>
  <c r="B19" i="10"/>
  <c r="I18" i="10"/>
  <c r="H18" i="10"/>
  <c r="G18" i="10"/>
  <c r="F18" i="10"/>
  <c r="E18" i="10"/>
  <c r="D18" i="10"/>
  <c r="C18" i="10"/>
  <c r="B18" i="10"/>
  <c r="I17" i="10"/>
  <c r="H17" i="10"/>
  <c r="G17" i="10"/>
  <c r="F17" i="10"/>
  <c r="E17" i="10"/>
  <c r="D17" i="10"/>
  <c r="C17" i="10"/>
  <c r="B17" i="10"/>
  <c r="I12" i="10"/>
  <c r="H12" i="10"/>
  <c r="G12" i="10"/>
  <c r="F12" i="10"/>
  <c r="E12" i="10"/>
  <c r="D12" i="10"/>
  <c r="C12" i="10"/>
  <c r="B12" i="10"/>
  <c r="BB30" i="19"/>
  <c r="BB45" i="19" s="1"/>
  <c r="BA30" i="19"/>
  <c r="BA45" i="19" s="1"/>
  <c r="AZ30" i="19"/>
  <c r="AZ45" i="19" s="1"/>
  <c r="AY30" i="19"/>
  <c r="AY45" i="19" s="1"/>
  <c r="AX30" i="19"/>
  <c r="AX45" i="19" s="1"/>
  <c r="AW30" i="19"/>
  <c r="AW45" i="19" s="1"/>
  <c r="AV30" i="19"/>
  <c r="AV45" i="19" s="1"/>
  <c r="AU30" i="19"/>
  <c r="AU45" i="19" s="1"/>
  <c r="AS30" i="19"/>
  <c r="AS45" i="19" s="1"/>
  <c r="AR30" i="19"/>
  <c r="AR45" i="19" s="1"/>
  <c r="AQ30" i="19"/>
  <c r="AQ45" i="19" s="1"/>
  <c r="AP30" i="19"/>
  <c r="AP45" i="19" s="1"/>
  <c r="AO30" i="19"/>
  <c r="AO45" i="19" s="1"/>
  <c r="AN30" i="19"/>
  <c r="AN45" i="19" s="1"/>
  <c r="AM30" i="19"/>
  <c r="AM45" i="19" s="1"/>
  <c r="AL30" i="19"/>
  <c r="AL45" i="19" s="1"/>
  <c r="AJ30" i="19"/>
  <c r="AJ45" i="19" s="1"/>
  <c r="AI30" i="19"/>
  <c r="AI45" i="19" s="1"/>
  <c r="AH30" i="19"/>
  <c r="AH45" i="19" s="1"/>
  <c r="AG30" i="19"/>
  <c r="AG45" i="19" s="1"/>
  <c r="AF30" i="19"/>
  <c r="AF45" i="19" s="1"/>
  <c r="AE30" i="19"/>
  <c r="AE45" i="19" s="1"/>
  <c r="AD30" i="19"/>
  <c r="AD45" i="19" s="1"/>
  <c r="AC30" i="19"/>
  <c r="AC45" i="19" s="1"/>
  <c r="AA30" i="19"/>
  <c r="AA45" i="19" s="1"/>
  <c r="Z30" i="19"/>
  <c r="Z45" i="19" s="1"/>
  <c r="Y30" i="19"/>
  <c r="Y45" i="19" s="1"/>
  <c r="X30" i="19"/>
  <c r="X45" i="19" s="1"/>
  <c r="W30" i="19"/>
  <c r="W45" i="19" s="1"/>
  <c r="V30" i="19"/>
  <c r="V45" i="19" s="1"/>
  <c r="U30" i="19"/>
  <c r="U45" i="19" s="1"/>
  <c r="T30" i="19"/>
  <c r="T45" i="19" s="1"/>
  <c r="R30" i="19"/>
  <c r="R45" i="19" s="1"/>
  <c r="Q30" i="19"/>
  <c r="Q45" i="19" s="1"/>
  <c r="P30" i="19"/>
  <c r="P45" i="19" s="1"/>
  <c r="O30" i="19"/>
  <c r="O45" i="19" s="1"/>
  <c r="N30" i="19"/>
  <c r="N45" i="19" s="1"/>
  <c r="M30" i="19"/>
  <c r="M45" i="19" s="1"/>
  <c r="L30" i="19"/>
  <c r="L45" i="19" s="1"/>
  <c r="K30" i="19"/>
  <c r="K45" i="19" s="1"/>
  <c r="I30" i="19"/>
  <c r="I45" i="19" s="1"/>
  <c r="H30" i="19"/>
  <c r="H45" i="19" s="1"/>
  <c r="G30" i="19"/>
  <c r="G45" i="19" s="1"/>
  <c r="F30" i="19"/>
  <c r="F45" i="19" s="1"/>
  <c r="E30" i="19"/>
  <c r="E45" i="19" s="1"/>
  <c r="D30" i="19"/>
  <c r="D45" i="19" s="1"/>
  <c r="C30" i="19"/>
  <c r="C45" i="19" s="1"/>
  <c r="B30" i="19"/>
  <c r="B45" i="19" s="1"/>
  <c r="BB29" i="19"/>
  <c r="BA29" i="19"/>
  <c r="AZ29" i="19"/>
  <c r="AY29" i="19"/>
  <c r="AX29" i="19"/>
  <c r="AW29" i="19"/>
  <c r="AV29" i="19"/>
  <c r="AU29" i="19"/>
  <c r="AS29" i="19"/>
  <c r="AR29" i="19"/>
  <c r="AQ29" i="19"/>
  <c r="AP29" i="19"/>
  <c r="AO29" i="19"/>
  <c r="AN29" i="19"/>
  <c r="AM29" i="19"/>
  <c r="AL29" i="19"/>
  <c r="AJ29" i="19"/>
  <c r="AI29" i="19"/>
  <c r="AH29" i="19"/>
  <c r="AG29" i="19"/>
  <c r="AF29" i="19"/>
  <c r="AE29" i="19"/>
  <c r="AD29" i="19"/>
  <c r="AC29" i="19"/>
  <c r="AA29" i="19"/>
  <c r="Z29" i="19"/>
  <c r="Y29" i="19"/>
  <c r="X29" i="19"/>
  <c r="W29" i="19"/>
  <c r="V29" i="19"/>
  <c r="U29" i="19"/>
  <c r="T29" i="19"/>
  <c r="R29" i="19"/>
  <c r="Q29" i="19"/>
  <c r="P29" i="19"/>
  <c r="O29" i="19"/>
  <c r="N29" i="19"/>
  <c r="M29" i="19"/>
  <c r="L29" i="19"/>
  <c r="K29" i="19"/>
  <c r="I29" i="19"/>
  <c r="H29" i="19"/>
  <c r="G29" i="19"/>
  <c r="F29" i="19"/>
  <c r="E29" i="19"/>
  <c r="D29" i="19"/>
  <c r="C29" i="19"/>
  <c r="B29" i="19"/>
  <c r="BB34" i="19"/>
  <c r="BA34" i="19"/>
  <c r="AZ34" i="19"/>
  <c r="AY34" i="19"/>
  <c r="AX34" i="19"/>
  <c r="AW34" i="19"/>
  <c r="AV34" i="19"/>
  <c r="AU34" i="19"/>
  <c r="AS34" i="19"/>
  <c r="AR34" i="19"/>
  <c r="AQ34" i="19"/>
  <c r="AP34" i="19"/>
  <c r="AO34" i="19"/>
  <c r="AN34" i="19"/>
  <c r="AM34" i="19"/>
  <c r="AL34" i="19"/>
  <c r="AJ34" i="19"/>
  <c r="AI34" i="19"/>
  <c r="AH34" i="19"/>
  <c r="AG34" i="19"/>
  <c r="AF34" i="19"/>
  <c r="AE34" i="19"/>
  <c r="AD34" i="19"/>
  <c r="AC34" i="19"/>
  <c r="AA34" i="19"/>
  <c r="Z34" i="19"/>
  <c r="Y34" i="19"/>
  <c r="X34" i="19"/>
  <c r="W34" i="19"/>
  <c r="V34" i="19"/>
  <c r="U34" i="19"/>
  <c r="T34" i="19"/>
  <c r="R34" i="19"/>
  <c r="Q34" i="19"/>
  <c r="P34" i="19"/>
  <c r="O34" i="19"/>
  <c r="N34" i="19"/>
  <c r="M34" i="19"/>
  <c r="L34" i="19"/>
  <c r="K34" i="19"/>
  <c r="I34" i="19"/>
  <c r="H34" i="19"/>
  <c r="G34" i="19"/>
  <c r="F34" i="19"/>
  <c r="E34" i="19"/>
  <c r="D34" i="19"/>
  <c r="C34" i="19"/>
  <c r="B34" i="19"/>
  <c r="BB44" i="19"/>
  <c r="BA44" i="19"/>
  <c r="AZ44" i="19"/>
  <c r="AY44" i="19"/>
  <c r="AX44" i="19"/>
  <c r="AW44" i="19"/>
  <c r="AV44" i="19"/>
  <c r="AU44" i="19"/>
  <c r="AS44" i="19"/>
  <c r="AR44" i="19"/>
  <c r="AQ44" i="19"/>
  <c r="AP44" i="19"/>
  <c r="AO44" i="19"/>
  <c r="AN44" i="19"/>
  <c r="AM44" i="19"/>
  <c r="AL44" i="19"/>
  <c r="AJ44" i="19"/>
  <c r="AI44" i="19"/>
  <c r="AH44" i="19"/>
  <c r="AG44" i="19"/>
  <c r="AF44" i="19"/>
  <c r="AE44" i="19"/>
  <c r="AD44" i="19"/>
  <c r="AC44" i="19"/>
  <c r="AA44" i="19"/>
  <c r="Z44" i="19"/>
  <c r="Y44" i="19"/>
  <c r="X44" i="19"/>
  <c r="W44" i="19"/>
  <c r="V44" i="19"/>
  <c r="U44" i="19"/>
  <c r="T44" i="19"/>
  <c r="R44" i="19"/>
  <c r="Q44" i="19"/>
  <c r="P44" i="19"/>
  <c r="O44" i="19"/>
  <c r="N44" i="19"/>
  <c r="M44" i="19"/>
  <c r="L44" i="19"/>
  <c r="K44" i="19"/>
  <c r="I44" i="19"/>
  <c r="H44" i="19"/>
  <c r="G44" i="19"/>
  <c r="F44" i="19"/>
  <c r="E44" i="19"/>
  <c r="D44" i="19"/>
  <c r="C44" i="19"/>
  <c r="B44" i="19"/>
  <c r="AX33" i="19"/>
  <c r="AV33" i="19"/>
  <c r="AS33" i="19"/>
  <c r="AQ33" i="19"/>
  <c r="AO33" i="19"/>
  <c r="AM33" i="19"/>
  <c r="AJ33" i="19"/>
  <c r="AH33" i="19"/>
  <c r="AF33" i="19"/>
  <c r="AD33" i="19"/>
  <c r="AA33" i="19"/>
  <c r="Y33" i="19"/>
  <c r="W33" i="19"/>
  <c r="U33" i="19"/>
  <c r="R33" i="19"/>
  <c r="P33" i="19"/>
  <c r="N33" i="19"/>
  <c r="L33" i="19"/>
  <c r="I33" i="19"/>
  <c r="G33" i="19"/>
  <c r="E33" i="19"/>
  <c r="C33" i="19"/>
  <c r="I3" i="19"/>
  <c r="BB35" i="19" s="1"/>
  <c r="BB43" i="19" s="1"/>
  <c r="BB46" i="19" s="1"/>
  <c r="H3" i="19"/>
  <c r="BA35" i="19" s="1"/>
  <c r="BA43" i="19" s="1"/>
  <c r="BA46" i="19" s="1"/>
  <c r="G3" i="19"/>
  <c r="AZ35" i="19" s="1"/>
  <c r="AZ43" i="19" s="1"/>
  <c r="AZ46" i="19" s="1"/>
  <c r="F3" i="19"/>
  <c r="AY35" i="19" s="1"/>
  <c r="AY43" i="19" s="1"/>
  <c r="AY46" i="19" s="1"/>
  <c r="E3" i="19"/>
  <c r="AX35" i="19" s="1"/>
  <c r="AX43" i="19" s="1"/>
  <c r="AX46" i="19" s="1"/>
  <c r="D3" i="19"/>
  <c r="AW35" i="19" s="1"/>
  <c r="AW43" i="19" s="1"/>
  <c r="AW46" i="19" s="1"/>
  <c r="C3" i="19"/>
  <c r="AV35" i="19" s="1"/>
  <c r="AV43" i="19" s="1"/>
  <c r="AV46" i="19" s="1"/>
  <c r="B3" i="19"/>
  <c r="AU35" i="19" s="1"/>
  <c r="AU43" i="19" s="1"/>
  <c r="AU46" i="19" s="1"/>
  <c r="BB30" i="17"/>
  <c r="BB45" i="17" s="1"/>
  <c r="AZ30" i="17"/>
  <c r="AZ45" i="17" s="1"/>
  <c r="AX30" i="17"/>
  <c r="AX45" i="17" s="1"/>
  <c r="AV30" i="17"/>
  <c r="AV45" i="17" s="1"/>
  <c r="AS30" i="17"/>
  <c r="AS45" i="17" s="1"/>
  <c r="AQ30" i="17"/>
  <c r="AQ45" i="17" s="1"/>
  <c r="AO30" i="17"/>
  <c r="AO45" i="17" s="1"/>
  <c r="AM30" i="17"/>
  <c r="AM45" i="17" s="1"/>
  <c r="AJ30" i="17"/>
  <c r="AJ45" i="17" s="1"/>
  <c r="AH30" i="17"/>
  <c r="AH45" i="17" s="1"/>
  <c r="AF30" i="17"/>
  <c r="AF45" i="17" s="1"/>
  <c r="AD30" i="17"/>
  <c r="AD45" i="17" s="1"/>
  <c r="AA30" i="17"/>
  <c r="AA45" i="17" s="1"/>
  <c r="Y30" i="17"/>
  <c r="Y45" i="17" s="1"/>
  <c r="W30" i="17"/>
  <c r="W45" i="17" s="1"/>
  <c r="U30" i="17"/>
  <c r="U45" i="17" s="1"/>
  <c r="R30" i="17"/>
  <c r="R45" i="17" s="1"/>
  <c r="P30" i="17"/>
  <c r="P45" i="17" s="1"/>
  <c r="N30" i="17"/>
  <c r="N45" i="17" s="1"/>
  <c r="L30" i="17"/>
  <c r="L45" i="17" s="1"/>
  <c r="I30" i="17"/>
  <c r="I45" i="17" s="1"/>
  <c r="G30" i="17"/>
  <c r="G45" i="17" s="1"/>
  <c r="E30" i="17"/>
  <c r="E45" i="17" s="1"/>
  <c r="C30" i="17"/>
  <c r="C45" i="17" s="1"/>
  <c r="BB29" i="17"/>
  <c r="AZ29" i="17"/>
  <c r="AX29" i="17"/>
  <c r="AV29" i="17"/>
  <c r="AS29" i="17"/>
  <c r="AQ29" i="17"/>
  <c r="AO29" i="17"/>
  <c r="AM29" i="17"/>
  <c r="AJ29" i="17"/>
  <c r="AH29" i="17"/>
  <c r="AF29" i="17"/>
  <c r="AD29" i="17"/>
  <c r="AA29" i="17"/>
  <c r="Y29" i="17"/>
  <c r="W29" i="17"/>
  <c r="U29" i="17"/>
  <c r="R29" i="17"/>
  <c r="P29" i="17"/>
  <c r="N29" i="17"/>
  <c r="L29" i="17"/>
  <c r="I29" i="17"/>
  <c r="G29" i="17"/>
  <c r="E29" i="17"/>
  <c r="C29" i="17"/>
  <c r="BB34" i="17"/>
  <c r="BA34" i="17"/>
  <c r="AZ34" i="17"/>
  <c r="AY34" i="17"/>
  <c r="AX34" i="17"/>
  <c r="AW34" i="17"/>
  <c r="AV34" i="17"/>
  <c r="AU34" i="17"/>
  <c r="AS34" i="17"/>
  <c r="AR34" i="17"/>
  <c r="AQ34" i="17"/>
  <c r="AP34" i="17"/>
  <c r="AO34" i="17"/>
  <c r="AN34" i="17"/>
  <c r="AM34" i="17"/>
  <c r="AL34" i="17"/>
  <c r="AJ34" i="17"/>
  <c r="AI34" i="17"/>
  <c r="AH34" i="17"/>
  <c r="AG34" i="17"/>
  <c r="AF34" i="17"/>
  <c r="AE34" i="17"/>
  <c r="AD34" i="17"/>
  <c r="AC34" i="17"/>
  <c r="AA34" i="17"/>
  <c r="Z34" i="17"/>
  <c r="Y34" i="17"/>
  <c r="X34" i="17"/>
  <c r="W34" i="17"/>
  <c r="V34" i="17"/>
  <c r="U34" i="17"/>
  <c r="T34" i="17"/>
  <c r="R34" i="17"/>
  <c r="Q34" i="17"/>
  <c r="P34" i="17"/>
  <c r="O34" i="17"/>
  <c r="N34" i="17"/>
  <c r="M34" i="17"/>
  <c r="L34" i="17"/>
  <c r="K34" i="17"/>
  <c r="I34" i="17"/>
  <c r="H34" i="17"/>
  <c r="G34" i="17"/>
  <c r="F34" i="17"/>
  <c r="E34" i="17"/>
  <c r="D34" i="17"/>
  <c r="C34" i="17"/>
  <c r="B34" i="17"/>
  <c r="BB44" i="17"/>
  <c r="BA44" i="17"/>
  <c r="AZ44" i="17"/>
  <c r="AY44" i="17"/>
  <c r="AX44" i="17"/>
  <c r="AW44" i="17"/>
  <c r="AV44" i="17"/>
  <c r="AU44" i="17"/>
  <c r="AS44" i="17"/>
  <c r="AR44" i="17"/>
  <c r="AQ44" i="17"/>
  <c r="AP44" i="17"/>
  <c r="AO44" i="17"/>
  <c r="AN44" i="17"/>
  <c r="AM44" i="17"/>
  <c r="AL44" i="17"/>
  <c r="AJ44" i="17"/>
  <c r="AI44" i="17"/>
  <c r="AH44" i="17"/>
  <c r="AG44" i="17"/>
  <c r="AF44" i="17"/>
  <c r="AE44" i="17"/>
  <c r="AD44" i="17"/>
  <c r="AC44" i="17"/>
  <c r="AA44" i="17"/>
  <c r="Z44" i="17"/>
  <c r="Y44" i="17"/>
  <c r="X44" i="17"/>
  <c r="W44" i="17"/>
  <c r="V44" i="17"/>
  <c r="U44" i="17"/>
  <c r="T44" i="17"/>
  <c r="R44" i="17"/>
  <c r="Q44" i="17"/>
  <c r="P44" i="17"/>
  <c r="O44" i="17"/>
  <c r="N44" i="17"/>
  <c r="M44" i="17"/>
  <c r="L44" i="17"/>
  <c r="K44" i="17"/>
  <c r="I44" i="17"/>
  <c r="H44" i="17"/>
  <c r="G44" i="17"/>
  <c r="F44" i="17"/>
  <c r="E44" i="17"/>
  <c r="D44" i="17"/>
  <c r="C44" i="17"/>
  <c r="B44" i="17"/>
  <c r="BB33" i="17"/>
  <c r="BA33" i="17"/>
  <c r="AZ33" i="17"/>
  <c r="AY33" i="17"/>
  <c r="AX33" i="17"/>
  <c r="AW33" i="17"/>
  <c r="AV33" i="17"/>
  <c r="AU33" i="17"/>
  <c r="AS33" i="17"/>
  <c r="AR33" i="17"/>
  <c r="AQ33" i="17"/>
  <c r="AP33" i="17"/>
  <c r="AO33" i="17"/>
  <c r="AN33" i="17"/>
  <c r="AM33" i="17"/>
  <c r="AL33" i="17"/>
  <c r="AJ33" i="17"/>
  <c r="AI33" i="17"/>
  <c r="AH33" i="17"/>
  <c r="AG33" i="17"/>
  <c r="AF33" i="17"/>
  <c r="AE33" i="17"/>
  <c r="AD33" i="17"/>
  <c r="AC33" i="17"/>
  <c r="AA33" i="17"/>
  <c r="Z33" i="17"/>
  <c r="Y33" i="17"/>
  <c r="X33" i="17"/>
  <c r="W33" i="17"/>
  <c r="V33" i="17"/>
  <c r="U33" i="17"/>
  <c r="T33" i="17"/>
  <c r="R33" i="17"/>
  <c r="Q33" i="17"/>
  <c r="P33" i="17"/>
  <c r="O33" i="17"/>
  <c r="N33" i="17"/>
  <c r="M33" i="17"/>
  <c r="L33" i="17"/>
  <c r="K33" i="17"/>
  <c r="I33" i="17"/>
  <c r="H33" i="17"/>
  <c r="G33" i="17"/>
  <c r="F33" i="17"/>
  <c r="E33" i="17"/>
  <c r="D33" i="17"/>
  <c r="C33" i="17"/>
  <c r="B33" i="17"/>
  <c r="I3" i="17"/>
  <c r="BB35" i="17" s="1"/>
  <c r="BB43" i="17" s="1"/>
  <c r="BB46" i="17" s="1"/>
  <c r="H3" i="17"/>
  <c r="BA35" i="17" s="1"/>
  <c r="BA43" i="17" s="1"/>
  <c r="G3" i="17"/>
  <c r="AZ35" i="17" s="1"/>
  <c r="AZ43" i="17" s="1"/>
  <c r="AZ46" i="17" s="1"/>
  <c r="F3" i="17"/>
  <c r="AY35" i="17" s="1"/>
  <c r="AY43" i="17" s="1"/>
  <c r="E3" i="17"/>
  <c r="AX35" i="17" s="1"/>
  <c r="AX43" i="17" s="1"/>
  <c r="AX46" i="17" s="1"/>
  <c r="D3" i="17"/>
  <c r="AW35" i="17" s="1"/>
  <c r="AW43" i="17" s="1"/>
  <c r="C3" i="17"/>
  <c r="AV35" i="17" s="1"/>
  <c r="AV43" i="17" s="1"/>
  <c r="AV46" i="17" s="1"/>
  <c r="B3" i="17"/>
  <c r="AU35" i="17" s="1"/>
  <c r="AU43" i="17" s="1"/>
  <c r="BB30" i="13"/>
  <c r="BB45" i="13" s="1"/>
  <c r="BA30" i="13"/>
  <c r="BA45" i="13" s="1"/>
  <c r="AZ30" i="13"/>
  <c r="AZ45" i="13" s="1"/>
  <c r="AY30" i="13"/>
  <c r="AY45" i="13" s="1"/>
  <c r="AX30" i="13"/>
  <c r="AX45" i="13" s="1"/>
  <c r="AW30" i="13"/>
  <c r="AW45" i="13" s="1"/>
  <c r="AV30" i="13"/>
  <c r="AV45" i="13" s="1"/>
  <c r="AU30" i="13"/>
  <c r="AU45" i="13" s="1"/>
  <c r="AS30" i="13"/>
  <c r="AS45" i="13" s="1"/>
  <c r="AR30" i="13"/>
  <c r="AR45" i="13" s="1"/>
  <c r="AQ30" i="13"/>
  <c r="AQ45" i="13" s="1"/>
  <c r="AP30" i="13"/>
  <c r="AP45" i="13" s="1"/>
  <c r="AO30" i="13"/>
  <c r="AO45" i="13" s="1"/>
  <c r="AN30" i="13"/>
  <c r="AN45" i="13" s="1"/>
  <c r="AM30" i="13"/>
  <c r="AM45" i="13" s="1"/>
  <c r="AL30" i="13"/>
  <c r="AL45" i="13" s="1"/>
  <c r="AJ30" i="13"/>
  <c r="AJ45" i="13" s="1"/>
  <c r="AI30" i="13"/>
  <c r="AI45" i="13" s="1"/>
  <c r="AH30" i="13"/>
  <c r="AH45" i="13" s="1"/>
  <c r="AG30" i="13"/>
  <c r="AG45" i="13" s="1"/>
  <c r="AF30" i="13"/>
  <c r="AF45" i="13" s="1"/>
  <c r="AE30" i="13"/>
  <c r="AE45" i="13" s="1"/>
  <c r="AD30" i="13"/>
  <c r="AD45" i="13" s="1"/>
  <c r="AC30" i="13"/>
  <c r="AC45" i="13" s="1"/>
  <c r="AA30" i="13"/>
  <c r="AA45" i="13" s="1"/>
  <c r="Z30" i="13"/>
  <c r="Z45" i="13" s="1"/>
  <c r="Y30" i="13"/>
  <c r="Y45" i="13" s="1"/>
  <c r="X30" i="13"/>
  <c r="X45" i="13" s="1"/>
  <c r="W30" i="13"/>
  <c r="W45" i="13" s="1"/>
  <c r="V30" i="13"/>
  <c r="V45" i="13" s="1"/>
  <c r="U30" i="13"/>
  <c r="U45" i="13" s="1"/>
  <c r="T30" i="13"/>
  <c r="T45" i="13" s="1"/>
  <c r="R30" i="13"/>
  <c r="R45" i="13" s="1"/>
  <c r="Q30" i="13"/>
  <c r="Q45" i="13" s="1"/>
  <c r="P30" i="13"/>
  <c r="P45" i="13" s="1"/>
  <c r="O30" i="13"/>
  <c r="O45" i="13" s="1"/>
  <c r="N30" i="13"/>
  <c r="N45" i="13" s="1"/>
  <c r="M30" i="13"/>
  <c r="M45" i="13" s="1"/>
  <c r="L30" i="13"/>
  <c r="L45" i="13" s="1"/>
  <c r="K30" i="13"/>
  <c r="K45" i="13" s="1"/>
  <c r="I30" i="13"/>
  <c r="I45" i="13" s="1"/>
  <c r="H30" i="13"/>
  <c r="H45" i="13" s="1"/>
  <c r="G30" i="13"/>
  <c r="G45" i="13" s="1"/>
  <c r="F30" i="13"/>
  <c r="F45" i="13" s="1"/>
  <c r="E30" i="13"/>
  <c r="E45" i="13" s="1"/>
  <c r="D30" i="13"/>
  <c r="D45" i="13" s="1"/>
  <c r="C30" i="13"/>
  <c r="C45" i="13" s="1"/>
  <c r="B30" i="13"/>
  <c r="B45" i="13" s="1"/>
  <c r="BB29" i="13"/>
  <c r="BA29" i="13"/>
  <c r="AZ29" i="13"/>
  <c r="AY29" i="13"/>
  <c r="AX29" i="13"/>
  <c r="AW29" i="13"/>
  <c r="AV29" i="13"/>
  <c r="AU29" i="13"/>
  <c r="AS29" i="13"/>
  <c r="AR29" i="13"/>
  <c r="AQ29" i="13"/>
  <c r="AP29" i="13"/>
  <c r="AO29" i="13"/>
  <c r="AN29" i="13"/>
  <c r="AM29" i="13"/>
  <c r="AL29" i="13"/>
  <c r="AJ29" i="13"/>
  <c r="AI29" i="13"/>
  <c r="AH29" i="13"/>
  <c r="AG29" i="13"/>
  <c r="AF29" i="13"/>
  <c r="AE29" i="13"/>
  <c r="AD29" i="13"/>
  <c r="AC29" i="13"/>
  <c r="AA29" i="13"/>
  <c r="Z29" i="13"/>
  <c r="Y29" i="13"/>
  <c r="X29" i="13"/>
  <c r="W29" i="13"/>
  <c r="V29" i="13"/>
  <c r="U29" i="13"/>
  <c r="T29" i="13"/>
  <c r="R29" i="13"/>
  <c r="Q29" i="13"/>
  <c r="P29" i="13"/>
  <c r="O29" i="13"/>
  <c r="N29" i="13"/>
  <c r="M29" i="13"/>
  <c r="L29" i="13"/>
  <c r="K29" i="13"/>
  <c r="I29" i="13"/>
  <c r="H29" i="13"/>
  <c r="G29" i="13"/>
  <c r="F29" i="13"/>
  <c r="E29" i="13"/>
  <c r="D29" i="13"/>
  <c r="C29" i="13"/>
  <c r="B29" i="13"/>
  <c r="BB34" i="13"/>
  <c r="BA34" i="13"/>
  <c r="AZ34" i="13"/>
  <c r="AY34" i="13"/>
  <c r="AX34" i="13"/>
  <c r="AW34" i="13"/>
  <c r="AV34" i="13"/>
  <c r="AU34" i="13"/>
  <c r="AS34" i="13"/>
  <c r="AR34" i="13"/>
  <c r="AQ34" i="13"/>
  <c r="AP34" i="13"/>
  <c r="AO34" i="13"/>
  <c r="AN34" i="13"/>
  <c r="AM34" i="13"/>
  <c r="AL34" i="13"/>
  <c r="AJ34" i="13"/>
  <c r="AI34" i="13"/>
  <c r="AH34" i="13"/>
  <c r="AG34" i="13"/>
  <c r="AF34" i="13"/>
  <c r="AE34" i="13"/>
  <c r="AD34" i="13"/>
  <c r="AC34" i="13"/>
  <c r="AA34" i="13"/>
  <c r="Z34" i="13"/>
  <c r="Y34" i="13"/>
  <c r="X34" i="13"/>
  <c r="W34" i="13"/>
  <c r="V34" i="13"/>
  <c r="U34" i="13"/>
  <c r="T34" i="13"/>
  <c r="R34" i="13"/>
  <c r="Q34" i="13"/>
  <c r="P34" i="13"/>
  <c r="O34" i="13"/>
  <c r="N34" i="13"/>
  <c r="M34" i="13"/>
  <c r="L34" i="13"/>
  <c r="K34" i="13"/>
  <c r="I34" i="13"/>
  <c r="H34" i="13"/>
  <c r="G34" i="13"/>
  <c r="F34" i="13"/>
  <c r="E34" i="13"/>
  <c r="D34" i="13"/>
  <c r="C34" i="13"/>
  <c r="B34" i="13"/>
  <c r="BB44" i="13"/>
  <c r="BA44" i="13"/>
  <c r="AZ44" i="13"/>
  <c r="AY44" i="13"/>
  <c r="AX44" i="13"/>
  <c r="AW44" i="13"/>
  <c r="AV44" i="13"/>
  <c r="AU44" i="13"/>
  <c r="AS44" i="13"/>
  <c r="AR44" i="13"/>
  <c r="AQ44" i="13"/>
  <c r="AP44" i="13"/>
  <c r="AO44" i="13"/>
  <c r="AN44" i="13"/>
  <c r="AM44" i="13"/>
  <c r="AL44" i="13"/>
  <c r="AJ44" i="13"/>
  <c r="AI44" i="13"/>
  <c r="AH44" i="13"/>
  <c r="AG44" i="13"/>
  <c r="AF44" i="13"/>
  <c r="AE44" i="13"/>
  <c r="AD44" i="13"/>
  <c r="AC44" i="13"/>
  <c r="AA44" i="13"/>
  <c r="Z44" i="13"/>
  <c r="Y44" i="13"/>
  <c r="X44" i="13"/>
  <c r="W44" i="13"/>
  <c r="V44" i="13"/>
  <c r="U44" i="13"/>
  <c r="T44" i="13"/>
  <c r="R44" i="13"/>
  <c r="Q44" i="13"/>
  <c r="P44" i="13"/>
  <c r="O44" i="13"/>
  <c r="N44" i="13"/>
  <c r="M44" i="13"/>
  <c r="L44" i="13"/>
  <c r="K44" i="13"/>
  <c r="I44" i="13"/>
  <c r="H44" i="13"/>
  <c r="G44" i="13"/>
  <c r="F44" i="13"/>
  <c r="E44" i="13"/>
  <c r="D44" i="13"/>
  <c r="C44" i="13"/>
  <c r="B44" i="13"/>
  <c r="BB33" i="13"/>
  <c r="BA33" i="13"/>
  <c r="AZ33" i="13"/>
  <c r="AY33" i="13"/>
  <c r="AX33" i="13"/>
  <c r="AW33" i="13"/>
  <c r="AV33" i="13"/>
  <c r="AU33" i="13"/>
  <c r="AS33" i="13"/>
  <c r="AR33" i="13"/>
  <c r="AQ33" i="13"/>
  <c r="AP33" i="13"/>
  <c r="AO33" i="13"/>
  <c r="AN33" i="13"/>
  <c r="AM33" i="13"/>
  <c r="AL33" i="13"/>
  <c r="AJ33" i="13"/>
  <c r="AI33" i="13"/>
  <c r="AH33" i="13"/>
  <c r="AG33" i="13"/>
  <c r="AF33" i="13"/>
  <c r="AE33" i="13"/>
  <c r="AD33" i="13"/>
  <c r="AC33" i="13"/>
  <c r="AA33" i="13"/>
  <c r="Z33" i="13"/>
  <c r="Y33" i="13"/>
  <c r="X33" i="13"/>
  <c r="W33" i="13"/>
  <c r="V33" i="13"/>
  <c r="U33" i="13"/>
  <c r="T33" i="13"/>
  <c r="R33" i="13"/>
  <c r="Q33" i="13"/>
  <c r="P33" i="13"/>
  <c r="O33" i="13"/>
  <c r="N33" i="13"/>
  <c r="M33" i="13"/>
  <c r="L33" i="13"/>
  <c r="K33" i="13"/>
  <c r="I33" i="13"/>
  <c r="H33" i="13"/>
  <c r="G33" i="13"/>
  <c r="F33" i="13"/>
  <c r="E33" i="13"/>
  <c r="D33" i="13"/>
  <c r="C33" i="13"/>
  <c r="B33" i="13"/>
  <c r="I3" i="13"/>
  <c r="BB35" i="13" s="1"/>
  <c r="BB43" i="13" s="1"/>
  <c r="BB46" i="13" s="1"/>
  <c r="H3" i="13"/>
  <c r="BA35" i="13" s="1"/>
  <c r="BA43" i="13" s="1"/>
  <c r="BA46" i="13" s="1"/>
  <c r="G3" i="13"/>
  <c r="AZ35" i="13" s="1"/>
  <c r="AZ43" i="13" s="1"/>
  <c r="AZ46" i="13" s="1"/>
  <c r="F3" i="13"/>
  <c r="AY35" i="13" s="1"/>
  <c r="AY43" i="13" s="1"/>
  <c r="AY46" i="13" s="1"/>
  <c r="E3" i="13"/>
  <c r="AX35" i="13" s="1"/>
  <c r="AX43" i="13" s="1"/>
  <c r="AX46" i="13" s="1"/>
  <c r="D3" i="13"/>
  <c r="AW35" i="13" s="1"/>
  <c r="AW43" i="13" s="1"/>
  <c r="AW46" i="13" s="1"/>
  <c r="C3" i="13"/>
  <c r="AV35" i="13" s="1"/>
  <c r="AV43" i="13" s="1"/>
  <c r="AV46" i="13" s="1"/>
  <c r="B3" i="13"/>
  <c r="AU35" i="13" s="1"/>
  <c r="AU43" i="13" s="1"/>
  <c r="AU46" i="13" s="1"/>
  <c r="BB30" i="12"/>
  <c r="BB45" i="12" s="1"/>
  <c r="BA30" i="12"/>
  <c r="BA45" i="12" s="1"/>
  <c r="AZ30" i="12"/>
  <c r="AZ45" i="12" s="1"/>
  <c r="AY30" i="12"/>
  <c r="AY45" i="12" s="1"/>
  <c r="AX30" i="12"/>
  <c r="AX45" i="12" s="1"/>
  <c r="AW30" i="12"/>
  <c r="AW45" i="12" s="1"/>
  <c r="AV30" i="12"/>
  <c r="AV45" i="12" s="1"/>
  <c r="AU30" i="12"/>
  <c r="AU45" i="12" s="1"/>
  <c r="AS30" i="12"/>
  <c r="AS45" i="12" s="1"/>
  <c r="AR30" i="12"/>
  <c r="AR45" i="12" s="1"/>
  <c r="AQ30" i="12"/>
  <c r="AQ45" i="12" s="1"/>
  <c r="AP30" i="12"/>
  <c r="AP45" i="12" s="1"/>
  <c r="AO30" i="12"/>
  <c r="AO45" i="12" s="1"/>
  <c r="AN30" i="12"/>
  <c r="AN45" i="12" s="1"/>
  <c r="AM30" i="12"/>
  <c r="AM45" i="12" s="1"/>
  <c r="AL30" i="12"/>
  <c r="AL45" i="12" s="1"/>
  <c r="AJ30" i="12"/>
  <c r="AJ45" i="12" s="1"/>
  <c r="AI30" i="12"/>
  <c r="AI45" i="12" s="1"/>
  <c r="AH30" i="12"/>
  <c r="AH45" i="12" s="1"/>
  <c r="AG30" i="12"/>
  <c r="AG45" i="12" s="1"/>
  <c r="AF30" i="12"/>
  <c r="AF45" i="12" s="1"/>
  <c r="AE30" i="12"/>
  <c r="AE45" i="12" s="1"/>
  <c r="AD30" i="12"/>
  <c r="AD45" i="12" s="1"/>
  <c r="AC30" i="12"/>
  <c r="AC45" i="12" s="1"/>
  <c r="AA30" i="12"/>
  <c r="AA45" i="12" s="1"/>
  <c r="Z30" i="12"/>
  <c r="Z45" i="12" s="1"/>
  <c r="Y30" i="12"/>
  <c r="Y45" i="12" s="1"/>
  <c r="X30" i="12"/>
  <c r="X45" i="12" s="1"/>
  <c r="W30" i="12"/>
  <c r="W45" i="12" s="1"/>
  <c r="V30" i="12"/>
  <c r="V45" i="12" s="1"/>
  <c r="U30" i="12"/>
  <c r="U45" i="12" s="1"/>
  <c r="T30" i="12"/>
  <c r="T45" i="12" s="1"/>
  <c r="R30" i="12"/>
  <c r="R45" i="12" s="1"/>
  <c r="Q30" i="12"/>
  <c r="Q45" i="12" s="1"/>
  <c r="P30" i="12"/>
  <c r="P45" i="12" s="1"/>
  <c r="O30" i="12"/>
  <c r="O45" i="12" s="1"/>
  <c r="N30" i="12"/>
  <c r="N45" i="12" s="1"/>
  <c r="M30" i="12"/>
  <c r="M45" i="12" s="1"/>
  <c r="L30" i="12"/>
  <c r="L45" i="12" s="1"/>
  <c r="K30" i="12"/>
  <c r="K45" i="12" s="1"/>
  <c r="I30" i="12"/>
  <c r="I45" i="12" s="1"/>
  <c r="H30" i="12"/>
  <c r="H45" i="12" s="1"/>
  <c r="G30" i="12"/>
  <c r="G45" i="12" s="1"/>
  <c r="F30" i="12"/>
  <c r="F45" i="12" s="1"/>
  <c r="E30" i="12"/>
  <c r="E45" i="12" s="1"/>
  <c r="D30" i="12"/>
  <c r="D45" i="12" s="1"/>
  <c r="C30" i="12"/>
  <c r="C45" i="12" s="1"/>
  <c r="B30" i="12"/>
  <c r="B45" i="12" s="1"/>
  <c r="BB29" i="12"/>
  <c r="BA29" i="12"/>
  <c r="AZ29" i="12"/>
  <c r="AY29" i="12"/>
  <c r="AX29" i="12"/>
  <c r="AW29" i="12"/>
  <c r="AV29" i="12"/>
  <c r="AU29" i="12"/>
  <c r="AS29" i="12"/>
  <c r="AR29" i="12"/>
  <c r="AQ29" i="12"/>
  <c r="AP29" i="12"/>
  <c r="AO29" i="12"/>
  <c r="AN29" i="12"/>
  <c r="AM29" i="12"/>
  <c r="AL29" i="12"/>
  <c r="AJ29" i="12"/>
  <c r="AI29" i="12"/>
  <c r="AH29" i="12"/>
  <c r="AG29" i="12"/>
  <c r="AF29" i="12"/>
  <c r="AE29" i="12"/>
  <c r="AD29" i="12"/>
  <c r="AC29" i="12"/>
  <c r="AA29" i="12"/>
  <c r="Z29" i="12"/>
  <c r="Y29" i="12"/>
  <c r="X29" i="12"/>
  <c r="W29" i="12"/>
  <c r="V29" i="12"/>
  <c r="U29" i="12"/>
  <c r="T29" i="12"/>
  <c r="R29" i="12"/>
  <c r="Q29" i="12"/>
  <c r="P29" i="12"/>
  <c r="O29" i="12"/>
  <c r="N29" i="12"/>
  <c r="M29" i="12"/>
  <c r="L29" i="12"/>
  <c r="K29" i="12"/>
  <c r="I29" i="12"/>
  <c r="H29" i="12"/>
  <c r="G29" i="12"/>
  <c r="F29" i="12"/>
  <c r="E29" i="12"/>
  <c r="D29" i="12"/>
  <c r="C29" i="12"/>
  <c r="B29" i="12"/>
  <c r="BB34" i="12"/>
  <c r="BA34" i="12"/>
  <c r="AZ34" i="12"/>
  <c r="AY34" i="12"/>
  <c r="AX34" i="12"/>
  <c r="AW34" i="12"/>
  <c r="AV34" i="12"/>
  <c r="AU34" i="12"/>
  <c r="AS34" i="12"/>
  <c r="AR34" i="12"/>
  <c r="AQ34" i="12"/>
  <c r="AP34" i="12"/>
  <c r="AO34" i="12"/>
  <c r="AN34" i="12"/>
  <c r="AM34" i="12"/>
  <c r="AL34" i="12"/>
  <c r="AJ34" i="12"/>
  <c r="AI34" i="12"/>
  <c r="AH34" i="12"/>
  <c r="AG34" i="12"/>
  <c r="AF34" i="12"/>
  <c r="AE34" i="12"/>
  <c r="AD34" i="12"/>
  <c r="AC34" i="12"/>
  <c r="AA34" i="12"/>
  <c r="Z34" i="12"/>
  <c r="Y34" i="12"/>
  <c r="X34" i="12"/>
  <c r="W34" i="12"/>
  <c r="V34" i="12"/>
  <c r="U34" i="12"/>
  <c r="T34" i="12"/>
  <c r="R34" i="12"/>
  <c r="Q34" i="12"/>
  <c r="P34" i="12"/>
  <c r="O34" i="12"/>
  <c r="N34" i="12"/>
  <c r="M34" i="12"/>
  <c r="L34" i="12"/>
  <c r="K34" i="12"/>
  <c r="I34" i="12"/>
  <c r="H34" i="12"/>
  <c r="G34" i="12"/>
  <c r="F34" i="12"/>
  <c r="E34" i="12"/>
  <c r="D34" i="12"/>
  <c r="C34" i="12"/>
  <c r="B34" i="12"/>
  <c r="BB44" i="12"/>
  <c r="BA44" i="12"/>
  <c r="AZ44" i="12"/>
  <c r="AY44" i="12"/>
  <c r="AX44" i="12"/>
  <c r="AW44" i="12"/>
  <c r="AV44" i="12"/>
  <c r="AU44" i="12"/>
  <c r="AS44" i="12"/>
  <c r="AR44" i="12"/>
  <c r="AQ44" i="12"/>
  <c r="AP44" i="12"/>
  <c r="AO44" i="12"/>
  <c r="AN44" i="12"/>
  <c r="AM44" i="12"/>
  <c r="AL44" i="12"/>
  <c r="AJ44" i="12"/>
  <c r="AI44" i="12"/>
  <c r="AH44" i="12"/>
  <c r="AG44" i="12"/>
  <c r="AF44" i="12"/>
  <c r="AE44" i="12"/>
  <c r="AD44" i="12"/>
  <c r="AC44" i="12"/>
  <c r="AA44" i="12"/>
  <c r="Z44" i="12"/>
  <c r="Y44" i="12"/>
  <c r="X44" i="12"/>
  <c r="W44" i="12"/>
  <c r="V44" i="12"/>
  <c r="U44" i="12"/>
  <c r="T44" i="12"/>
  <c r="R44" i="12"/>
  <c r="Q44" i="12"/>
  <c r="P44" i="12"/>
  <c r="O44" i="12"/>
  <c r="N44" i="12"/>
  <c r="M44" i="12"/>
  <c r="L44" i="12"/>
  <c r="K44" i="12"/>
  <c r="I44" i="12"/>
  <c r="H44" i="12"/>
  <c r="G44" i="12"/>
  <c r="F44" i="12"/>
  <c r="E44" i="12"/>
  <c r="D44" i="12"/>
  <c r="C44" i="12"/>
  <c r="B44" i="12"/>
  <c r="C33" i="12"/>
  <c r="I3" i="12"/>
  <c r="BB35" i="12" s="1"/>
  <c r="BB43" i="12" s="1"/>
  <c r="BB46" i="12" s="1"/>
  <c r="H3" i="12"/>
  <c r="BA35" i="12" s="1"/>
  <c r="BA43" i="12" s="1"/>
  <c r="BA46" i="12" s="1"/>
  <c r="G3" i="12"/>
  <c r="AZ35" i="12" s="1"/>
  <c r="AZ43" i="12" s="1"/>
  <c r="AZ46" i="12" s="1"/>
  <c r="F3" i="12"/>
  <c r="AY35" i="12" s="1"/>
  <c r="AY43" i="12" s="1"/>
  <c r="AY46" i="12" s="1"/>
  <c r="E3" i="12"/>
  <c r="AX35" i="12" s="1"/>
  <c r="AX43" i="12" s="1"/>
  <c r="AX46" i="12" s="1"/>
  <c r="D3" i="12"/>
  <c r="AW35" i="12" s="1"/>
  <c r="AW43" i="12" s="1"/>
  <c r="AW46" i="12" s="1"/>
  <c r="C3" i="12"/>
  <c r="AV35" i="12" s="1"/>
  <c r="AV43" i="12" s="1"/>
  <c r="AV46" i="12" s="1"/>
  <c r="B3" i="12"/>
  <c r="AU35" i="12" s="1"/>
  <c r="AU43" i="12" s="1"/>
  <c r="AU46" i="12" s="1"/>
  <c r="BB30" i="11"/>
  <c r="BB45" i="11" s="1"/>
  <c r="BA30" i="11"/>
  <c r="BA45" i="11" s="1"/>
  <c r="AZ30" i="11"/>
  <c r="AZ45" i="11" s="1"/>
  <c r="AY30" i="11"/>
  <c r="AY45" i="11" s="1"/>
  <c r="AX30" i="11"/>
  <c r="AX45" i="11" s="1"/>
  <c r="AW30" i="11"/>
  <c r="AW45" i="11" s="1"/>
  <c r="AV30" i="11"/>
  <c r="AV45" i="11" s="1"/>
  <c r="AU30" i="11"/>
  <c r="AU45" i="11" s="1"/>
  <c r="AS30" i="11"/>
  <c r="AS45" i="11" s="1"/>
  <c r="AR30" i="11"/>
  <c r="AR45" i="11" s="1"/>
  <c r="AQ30" i="11"/>
  <c r="AQ45" i="11" s="1"/>
  <c r="AP30" i="11"/>
  <c r="AP45" i="11" s="1"/>
  <c r="AO30" i="11"/>
  <c r="AO45" i="11" s="1"/>
  <c r="AN30" i="11"/>
  <c r="AN45" i="11" s="1"/>
  <c r="AM30" i="11"/>
  <c r="AM45" i="11" s="1"/>
  <c r="AL30" i="11"/>
  <c r="AL45" i="11" s="1"/>
  <c r="AJ30" i="11"/>
  <c r="AJ45" i="11" s="1"/>
  <c r="AI30" i="11"/>
  <c r="AI45" i="11" s="1"/>
  <c r="AH30" i="11"/>
  <c r="AH45" i="11" s="1"/>
  <c r="AG30" i="11"/>
  <c r="AG45" i="11" s="1"/>
  <c r="AF30" i="11"/>
  <c r="AF45" i="11" s="1"/>
  <c r="AE30" i="11"/>
  <c r="AE45" i="11" s="1"/>
  <c r="AD30" i="11"/>
  <c r="AD45" i="11" s="1"/>
  <c r="AC30" i="11"/>
  <c r="AC45" i="11" s="1"/>
  <c r="AA30" i="11"/>
  <c r="AA45" i="11" s="1"/>
  <c r="Z30" i="11"/>
  <c r="Z45" i="11" s="1"/>
  <c r="Y30" i="11"/>
  <c r="Y45" i="11" s="1"/>
  <c r="X30" i="11"/>
  <c r="X45" i="11" s="1"/>
  <c r="W30" i="11"/>
  <c r="W45" i="11" s="1"/>
  <c r="V30" i="11"/>
  <c r="V45" i="11" s="1"/>
  <c r="U30" i="11"/>
  <c r="U45" i="11" s="1"/>
  <c r="T30" i="11"/>
  <c r="T45" i="11" s="1"/>
  <c r="R30" i="11"/>
  <c r="R45" i="11" s="1"/>
  <c r="Q30" i="11"/>
  <c r="Q45" i="11" s="1"/>
  <c r="P30" i="11"/>
  <c r="P45" i="11" s="1"/>
  <c r="O30" i="11"/>
  <c r="O45" i="11" s="1"/>
  <c r="N30" i="11"/>
  <c r="N45" i="11" s="1"/>
  <c r="M30" i="11"/>
  <c r="M45" i="11" s="1"/>
  <c r="L30" i="11"/>
  <c r="L45" i="11" s="1"/>
  <c r="K30" i="11"/>
  <c r="K45" i="11" s="1"/>
  <c r="B30" i="11"/>
  <c r="B45" i="11" s="1"/>
  <c r="BB29" i="11"/>
  <c r="BA29" i="11"/>
  <c r="AZ29" i="11"/>
  <c r="AY29" i="11"/>
  <c r="AX29" i="11"/>
  <c r="AW29" i="11"/>
  <c r="AV29" i="11"/>
  <c r="AU29" i="11"/>
  <c r="AS29" i="11"/>
  <c r="AR29" i="11"/>
  <c r="AQ29" i="11"/>
  <c r="AP29" i="11"/>
  <c r="AO29" i="11"/>
  <c r="AN29" i="11"/>
  <c r="AM29" i="11"/>
  <c r="AL29" i="11"/>
  <c r="AJ29" i="11"/>
  <c r="AI29" i="11"/>
  <c r="AH29" i="11"/>
  <c r="AG29" i="11"/>
  <c r="AF29" i="11"/>
  <c r="AE29" i="11"/>
  <c r="AD29" i="11"/>
  <c r="AC29" i="11"/>
  <c r="AA29" i="11"/>
  <c r="Z29" i="11"/>
  <c r="Y29" i="11"/>
  <c r="X29" i="11"/>
  <c r="W29" i="11"/>
  <c r="V29" i="11"/>
  <c r="U29" i="11"/>
  <c r="T29" i="11"/>
  <c r="R29" i="11"/>
  <c r="Q29" i="11"/>
  <c r="P29" i="11"/>
  <c r="O29" i="11"/>
  <c r="N29" i="11"/>
  <c r="M29" i="11"/>
  <c r="L29" i="11"/>
  <c r="K29" i="11"/>
  <c r="B29" i="11"/>
  <c r="BB34" i="11"/>
  <c r="BA34" i="11"/>
  <c r="AZ34" i="11"/>
  <c r="AY34" i="11"/>
  <c r="AX34" i="11"/>
  <c r="AW34" i="11"/>
  <c r="AV34" i="11"/>
  <c r="AU34" i="11"/>
  <c r="AS34" i="11"/>
  <c r="AR34" i="11"/>
  <c r="AQ34" i="11"/>
  <c r="AP34" i="11"/>
  <c r="AO34" i="11"/>
  <c r="AN34" i="11"/>
  <c r="AM34" i="11"/>
  <c r="AL34" i="11"/>
  <c r="AJ34" i="11"/>
  <c r="AI34" i="11"/>
  <c r="AH34" i="11"/>
  <c r="AG34" i="11"/>
  <c r="AF34" i="11"/>
  <c r="AE34" i="11"/>
  <c r="AD34" i="11"/>
  <c r="AC34" i="11"/>
  <c r="AA34" i="11"/>
  <c r="Z34" i="11"/>
  <c r="Y34" i="11"/>
  <c r="X34" i="11"/>
  <c r="W34" i="11"/>
  <c r="V34" i="11"/>
  <c r="U34" i="11"/>
  <c r="T34" i="11"/>
  <c r="R34" i="11"/>
  <c r="Q34" i="11"/>
  <c r="P34" i="11"/>
  <c r="O34" i="11"/>
  <c r="N34" i="11"/>
  <c r="M34" i="11"/>
  <c r="L34" i="11"/>
  <c r="K34" i="11"/>
  <c r="I34" i="11"/>
  <c r="H34" i="11"/>
  <c r="G34" i="11"/>
  <c r="F34" i="11"/>
  <c r="E34" i="11"/>
  <c r="D34" i="11"/>
  <c r="C34" i="11"/>
  <c r="B34" i="11"/>
  <c r="BB44" i="11"/>
  <c r="BA44" i="11"/>
  <c r="AZ44" i="11"/>
  <c r="AY44" i="11"/>
  <c r="AX44" i="11"/>
  <c r="AW44" i="11"/>
  <c r="AV44" i="11"/>
  <c r="AU44" i="11"/>
  <c r="AS44" i="11"/>
  <c r="AR44" i="11"/>
  <c r="AQ44" i="11"/>
  <c r="AP44" i="11"/>
  <c r="AO44" i="11"/>
  <c r="AN44" i="11"/>
  <c r="AM44" i="11"/>
  <c r="AL44" i="11"/>
  <c r="AJ44" i="11"/>
  <c r="AI44" i="11"/>
  <c r="AH44" i="11"/>
  <c r="AG44" i="11"/>
  <c r="AF44" i="11"/>
  <c r="AE44" i="11"/>
  <c r="AD44" i="11"/>
  <c r="AC44" i="11"/>
  <c r="AA44" i="11"/>
  <c r="Z44" i="11"/>
  <c r="Y44" i="11"/>
  <c r="X44" i="11"/>
  <c r="W44" i="11"/>
  <c r="V44" i="11"/>
  <c r="U44" i="11"/>
  <c r="T44" i="11"/>
  <c r="R44" i="11"/>
  <c r="Q44" i="11"/>
  <c r="P44" i="11"/>
  <c r="O44" i="11"/>
  <c r="N44" i="11"/>
  <c r="M44" i="11"/>
  <c r="L44" i="11"/>
  <c r="K44" i="11"/>
  <c r="I44" i="11"/>
  <c r="G44" i="11"/>
  <c r="E44" i="11"/>
  <c r="C44" i="11"/>
  <c r="B44" i="11"/>
  <c r="BB33" i="11"/>
  <c r="BA33" i="11"/>
  <c r="AZ26" i="11"/>
  <c r="AY33" i="11"/>
  <c r="AX33" i="11"/>
  <c r="AW33" i="11"/>
  <c r="AV26" i="11"/>
  <c r="AU33" i="11"/>
  <c r="AS33" i="11"/>
  <c r="AR33" i="11"/>
  <c r="AQ26" i="11"/>
  <c r="AP33" i="11"/>
  <c r="AO33" i="11"/>
  <c r="AN33" i="11"/>
  <c r="AM26" i="11"/>
  <c r="AL33" i="11"/>
  <c r="AJ33" i="11"/>
  <c r="AI33" i="11"/>
  <c r="AH26" i="11"/>
  <c r="AG33" i="11"/>
  <c r="AF33" i="11"/>
  <c r="AE33" i="11"/>
  <c r="AD26" i="11"/>
  <c r="AC33" i="11"/>
  <c r="AA33" i="11"/>
  <c r="Z33" i="11"/>
  <c r="Y26" i="11"/>
  <c r="X33" i="11"/>
  <c r="W33" i="11"/>
  <c r="V33" i="11"/>
  <c r="U26" i="11"/>
  <c r="T33" i="11"/>
  <c r="R33" i="11"/>
  <c r="Q33" i="11"/>
  <c r="P26" i="11"/>
  <c r="O33" i="11"/>
  <c r="N33" i="11"/>
  <c r="M33" i="11"/>
  <c r="L26" i="11"/>
  <c r="K33" i="11"/>
  <c r="I33" i="11"/>
  <c r="H33" i="11"/>
  <c r="G26" i="11"/>
  <c r="G28" i="11" s="1"/>
  <c r="G30" i="11" s="1"/>
  <c r="G45" i="11" s="1"/>
  <c r="F33" i="11"/>
  <c r="E33" i="11"/>
  <c r="D33" i="11"/>
  <c r="C26" i="11"/>
  <c r="B33" i="11"/>
  <c r="I3" i="11"/>
  <c r="I4" i="11" s="1"/>
  <c r="H3" i="11"/>
  <c r="H4" i="11" s="1"/>
  <c r="G3" i="11"/>
  <c r="G4" i="11" s="1"/>
  <c r="F3" i="11"/>
  <c r="F4" i="11" s="1"/>
  <c r="E3" i="11"/>
  <c r="E4" i="11" s="1"/>
  <c r="D3" i="11"/>
  <c r="D4" i="11" s="1"/>
  <c r="C3" i="11"/>
  <c r="C4" i="11" s="1"/>
  <c r="B3" i="11"/>
  <c r="AU35" i="11" s="1"/>
  <c r="AU43" i="11" s="1"/>
  <c r="AU46" i="11" s="1"/>
  <c r="BB30" i="10"/>
  <c r="BB45" i="10" s="1"/>
  <c r="BA30" i="10"/>
  <c r="BA45" i="10" s="1"/>
  <c r="AZ30" i="10"/>
  <c r="AZ45" i="10" s="1"/>
  <c r="AY30" i="10"/>
  <c r="AY45" i="10" s="1"/>
  <c r="AX30" i="10"/>
  <c r="AX45" i="10" s="1"/>
  <c r="AW30" i="10"/>
  <c r="AW45" i="10" s="1"/>
  <c r="AV30" i="10"/>
  <c r="AV45" i="10" s="1"/>
  <c r="AU30" i="10"/>
  <c r="AU45" i="10" s="1"/>
  <c r="AS30" i="10"/>
  <c r="AS45" i="10" s="1"/>
  <c r="AR30" i="10"/>
  <c r="AR45" i="10" s="1"/>
  <c r="AQ30" i="10"/>
  <c r="AQ45" i="10" s="1"/>
  <c r="AP30" i="10"/>
  <c r="AP45" i="10" s="1"/>
  <c r="AO30" i="10"/>
  <c r="AO45" i="10" s="1"/>
  <c r="AN30" i="10"/>
  <c r="AN45" i="10" s="1"/>
  <c r="AM30" i="10"/>
  <c r="AM45" i="10" s="1"/>
  <c r="AL30" i="10"/>
  <c r="AL45" i="10" s="1"/>
  <c r="AJ30" i="10"/>
  <c r="AJ45" i="10" s="1"/>
  <c r="AI30" i="10"/>
  <c r="AI45" i="10" s="1"/>
  <c r="AH30" i="10"/>
  <c r="AH45" i="10" s="1"/>
  <c r="AG30" i="10"/>
  <c r="AG45" i="10" s="1"/>
  <c r="AF30" i="10"/>
  <c r="AF45" i="10" s="1"/>
  <c r="AE30" i="10"/>
  <c r="AE45" i="10" s="1"/>
  <c r="AD30" i="10"/>
  <c r="AD45" i="10" s="1"/>
  <c r="AC30" i="10"/>
  <c r="AC45" i="10" s="1"/>
  <c r="AA30" i="10"/>
  <c r="AA45" i="10" s="1"/>
  <c r="Z30" i="10"/>
  <c r="Z45" i="10" s="1"/>
  <c r="Y30" i="10"/>
  <c r="Y45" i="10" s="1"/>
  <c r="X30" i="10"/>
  <c r="X45" i="10" s="1"/>
  <c r="W30" i="10"/>
  <c r="W45" i="10" s="1"/>
  <c r="V30" i="10"/>
  <c r="V45" i="10" s="1"/>
  <c r="U30" i="10"/>
  <c r="U45" i="10" s="1"/>
  <c r="T30" i="10"/>
  <c r="T45" i="10" s="1"/>
  <c r="R30" i="10"/>
  <c r="R45" i="10" s="1"/>
  <c r="Q30" i="10"/>
  <c r="Q45" i="10" s="1"/>
  <c r="P30" i="10"/>
  <c r="P45" i="10" s="1"/>
  <c r="O30" i="10"/>
  <c r="O45" i="10" s="1"/>
  <c r="N30" i="10"/>
  <c r="N45" i="10" s="1"/>
  <c r="M30" i="10"/>
  <c r="M45" i="10" s="1"/>
  <c r="L30" i="10"/>
  <c r="L45" i="10" s="1"/>
  <c r="K30" i="10"/>
  <c r="K45" i="10" s="1"/>
  <c r="I30" i="10"/>
  <c r="I45" i="10" s="1"/>
  <c r="H30" i="10"/>
  <c r="H45" i="10" s="1"/>
  <c r="G30" i="10"/>
  <c r="G45" i="10" s="1"/>
  <c r="F30" i="10"/>
  <c r="F45" i="10" s="1"/>
  <c r="E30" i="10"/>
  <c r="E45" i="10" s="1"/>
  <c r="D30" i="10"/>
  <c r="D45" i="10" s="1"/>
  <c r="C30" i="10"/>
  <c r="C45" i="10" s="1"/>
  <c r="B30" i="10"/>
  <c r="B45" i="10" s="1"/>
  <c r="BB29" i="10"/>
  <c r="BA29" i="10"/>
  <c r="AZ29" i="10"/>
  <c r="AY29" i="10"/>
  <c r="AX29" i="10"/>
  <c r="AW29" i="10"/>
  <c r="AV29" i="10"/>
  <c r="AU29" i="10"/>
  <c r="AS29" i="10"/>
  <c r="AR29" i="10"/>
  <c r="AQ29" i="10"/>
  <c r="AP29" i="10"/>
  <c r="AO29" i="10"/>
  <c r="AN29" i="10"/>
  <c r="AM29" i="10"/>
  <c r="AL29" i="10"/>
  <c r="AJ29" i="10"/>
  <c r="AI29" i="10"/>
  <c r="AH29" i="10"/>
  <c r="AG29" i="10"/>
  <c r="AF29" i="10"/>
  <c r="AE29" i="10"/>
  <c r="AD29" i="10"/>
  <c r="AC29" i="10"/>
  <c r="AA29" i="10"/>
  <c r="Z29" i="10"/>
  <c r="Y29" i="10"/>
  <c r="X29" i="10"/>
  <c r="W29" i="10"/>
  <c r="V29" i="10"/>
  <c r="U29" i="10"/>
  <c r="T29" i="10"/>
  <c r="R29" i="10"/>
  <c r="Q29" i="10"/>
  <c r="P29" i="10"/>
  <c r="O29" i="10"/>
  <c r="N29" i="10"/>
  <c r="M29" i="10"/>
  <c r="L29" i="10"/>
  <c r="K29" i="10"/>
  <c r="I29" i="10"/>
  <c r="H29" i="10"/>
  <c r="G29" i="10"/>
  <c r="F29" i="10"/>
  <c r="E29" i="10"/>
  <c r="D29" i="10"/>
  <c r="C29" i="10"/>
  <c r="B29" i="10"/>
  <c r="BB34" i="10"/>
  <c r="BA34" i="10"/>
  <c r="AZ34" i="10"/>
  <c r="AY34" i="10"/>
  <c r="AX34" i="10"/>
  <c r="AW34" i="10"/>
  <c r="AV34" i="10"/>
  <c r="AU34" i="10"/>
  <c r="AS34" i="10"/>
  <c r="AR34" i="10"/>
  <c r="AQ34" i="10"/>
  <c r="AP34" i="10"/>
  <c r="AO34" i="10"/>
  <c r="AN34" i="10"/>
  <c r="AM34" i="10"/>
  <c r="AL34" i="10"/>
  <c r="AJ34" i="10"/>
  <c r="AI34" i="10"/>
  <c r="AH34" i="10"/>
  <c r="AG34" i="10"/>
  <c r="AF34" i="10"/>
  <c r="AE34" i="10"/>
  <c r="AD34" i="10"/>
  <c r="AC34" i="10"/>
  <c r="AA34" i="10"/>
  <c r="Z34" i="10"/>
  <c r="Y34" i="10"/>
  <c r="X34" i="10"/>
  <c r="W34" i="10"/>
  <c r="V34" i="10"/>
  <c r="U34" i="10"/>
  <c r="T34" i="10"/>
  <c r="R34" i="10"/>
  <c r="Q34" i="10"/>
  <c r="P34" i="10"/>
  <c r="O34" i="10"/>
  <c r="N34" i="10"/>
  <c r="M34" i="10"/>
  <c r="L34" i="10"/>
  <c r="K34" i="10"/>
  <c r="I34" i="10"/>
  <c r="H34" i="10"/>
  <c r="G34" i="10"/>
  <c r="F34" i="10"/>
  <c r="E34" i="10"/>
  <c r="D34" i="10"/>
  <c r="C34" i="10"/>
  <c r="B34" i="10"/>
  <c r="BB44" i="10"/>
  <c r="BA44" i="10"/>
  <c r="AZ44" i="10"/>
  <c r="AY44" i="10"/>
  <c r="AX44" i="10"/>
  <c r="AW44" i="10"/>
  <c r="AV44" i="10"/>
  <c r="AU44" i="10"/>
  <c r="AS44" i="10"/>
  <c r="AR44" i="10"/>
  <c r="AQ44" i="10"/>
  <c r="AP44" i="10"/>
  <c r="AO44" i="10"/>
  <c r="AN44" i="10"/>
  <c r="AM44" i="10"/>
  <c r="AL44" i="10"/>
  <c r="AJ44" i="10"/>
  <c r="AI44" i="10"/>
  <c r="AH44" i="10"/>
  <c r="AG44" i="10"/>
  <c r="AF44" i="10"/>
  <c r="AE44" i="10"/>
  <c r="AD44" i="10"/>
  <c r="AC44" i="10"/>
  <c r="AA44" i="10"/>
  <c r="Z44" i="10"/>
  <c r="Y44" i="10"/>
  <c r="X44" i="10"/>
  <c r="W44" i="10"/>
  <c r="V44" i="10"/>
  <c r="U44" i="10"/>
  <c r="T44" i="10"/>
  <c r="R44" i="10"/>
  <c r="P44" i="10"/>
  <c r="N44" i="10"/>
  <c r="L44" i="10"/>
  <c r="K44" i="10"/>
  <c r="I44" i="10"/>
  <c r="H44" i="10"/>
  <c r="G44" i="10"/>
  <c r="F44" i="10"/>
  <c r="E44" i="10"/>
  <c r="D44" i="10"/>
  <c r="C44" i="10"/>
  <c r="B44" i="10"/>
  <c r="BB26" i="10"/>
  <c r="BA33" i="10"/>
  <c r="AZ33" i="10"/>
  <c r="AY33" i="10"/>
  <c r="AX26" i="10"/>
  <c r="AW33" i="10"/>
  <c r="AV33" i="10"/>
  <c r="AU33" i="10"/>
  <c r="AS26" i="10"/>
  <c r="AR33" i="10"/>
  <c r="AQ33" i="10"/>
  <c r="AP33" i="10"/>
  <c r="AO26" i="10"/>
  <c r="AN33" i="10"/>
  <c r="AM33" i="10"/>
  <c r="AL33" i="10"/>
  <c r="AJ26" i="10"/>
  <c r="AI33" i="10"/>
  <c r="AH33" i="10"/>
  <c r="AG33" i="10"/>
  <c r="AF26" i="10"/>
  <c r="AE33" i="10"/>
  <c r="AD33" i="10"/>
  <c r="AC33" i="10"/>
  <c r="AA26" i="10"/>
  <c r="Z33" i="10"/>
  <c r="Y33" i="10"/>
  <c r="X33" i="10"/>
  <c r="W26" i="10"/>
  <c r="V33" i="10"/>
  <c r="U33" i="10"/>
  <c r="T33" i="10"/>
  <c r="R26" i="10"/>
  <c r="Q33" i="10"/>
  <c r="P33" i="10"/>
  <c r="O33" i="10"/>
  <c r="N26" i="10"/>
  <c r="M33" i="10"/>
  <c r="L33" i="10"/>
  <c r="K33" i="10"/>
  <c r="I26" i="10"/>
  <c r="H33" i="10"/>
  <c r="G33" i="10"/>
  <c r="F33" i="10"/>
  <c r="E26" i="10"/>
  <c r="D33" i="10"/>
  <c r="C33" i="10"/>
  <c r="B33" i="10"/>
  <c r="I3" i="10"/>
  <c r="BB35" i="10" s="1"/>
  <c r="BB43" i="10" s="1"/>
  <c r="BB46" i="10" s="1"/>
  <c r="H3" i="10"/>
  <c r="BA35" i="10" s="1"/>
  <c r="BA43" i="10" s="1"/>
  <c r="BA46" i="10" s="1"/>
  <c r="G3" i="10"/>
  <c r="AZ35" i="10" s="1"/>
  <c r="AZ43" i="10" s="1"/>
  <c r="AZ46" i="10" s="1"/>
  <c r="F3" i="10"/>
  <c r="AY35" i="10" s="1"/>
  <c r="AY43" i="10" s="1"/>
  <c r="AY46" i="10" s="1"/>
  <c r="E3" i="10"/>
  <c r="AX35" i="10" s="1"/>
  <c r="AX43" i="10" s="1"/>
  <c r="AX46" i="10" s="1"/>
  <c r="D3" i="10"/>
  <c r="AW35" i="10" s="1"/>
  <c r="AW43" i="10" s="1"/>
  <c r="AW46" i="10" s="1"/>
  <c r="C3" i="10"/>
  <c r="AV35" i="10" s="1"/>
  <c r="AV43" i="10" s="1"/>
  <c r="AV46" i="10" s="1"/>
  <c r="B3" i="10"/>
  <c r="AU35" i="10" s="1"/>
  <c r="AU43" i="10" s="1"/>
  <c r="AU46" i="10" s="1"/>
  <c r="BB23" i="20"/>
  <c r="BA23" i="20"/>
  <c r="AZ23" i="20"/>
  <c r="AY23" i="20"/>
  <c r="AX23" i="20"/>
  <c r="AW23" i="20"/>
  <c r="AV23" i="20"/>
  <c r="AU23" i="20"/>
  <c r="BB22" i="20"/>
  <c r="BA22" i="20"/>
  <c r="AZ22" i="20"/>
  <c r="AY22" i="20"/>
  <c r="AX22" i="20"/>
  <c r="AW22" i="20"/>
  <c r="AV22" i="20"/>
  <c r="AU22" i="20"/>
  <c r="BB21" i="20"/>
  <c r="BA21" i="20"/>
  <c r="AZ21" i="20"/>
  <c r="AY21" i="20"/>
  <c r="AX21" i="20"/>
  <c r="AW21" i="20"/>
  <c r="AV21" i="20"/>
  <c r="AU21" i="20"/>
  <c r="BB20" i="20"/>
  <c r="BA20" i="20"/>
  <c r="AZ20" i="20"/>
  <c r="AY20" i="20"/>
  <c r="AX20" i="20"/>
  <c r="AW20" i="20"/>
  <c r="AV20" i="20"/>
  <c r="AU20" i="20"/>
  <c r="BB19" i="20"/>
  <c r="BA19" i="20"/>
  <c r="AZ19" i="20"/>
  <c r="AY19" i="20"/>
  <c r="AX19" i="20"/>
  <c r="AW19" i="20"/>
  <c r="AV19" i="20"/>
  <c r="AU19" i="20"/>
  <c r="BB18" i="20"/>
  <c r="BA18" i="20"/>
  <c r="AZ18" i="20"/>
  <c r="AY18" i="20"/>
  <c r="AX18" i="20"/>
  <c r="AW18" i="20"/>
  <c r="AV18" i="20"/>
  <c r="AU18" i="20"/>
  <c r="BB17" i="20"/>
  <c r="BA17" i="20"/>
  <c r="AZ17" i="20"/>
  <c r="AY17" i="20"/>
  <c r="AX17" i="20"/>
  <c r="AW17" i="20"/>
  <c r="AV17" i="20"/>
  <c r="AU17" i="20"/>
  <c r="AS23" i="20"/>
  <c r="AR23" i="20"/>
  <c r="AQ23" i="20"/>
  <c r="AP23" i="20"/>
  <c r="AO23" i="20"/>
  <c r="AN23" i="20"/>
  <c r="AM23" i="20"/>
  <c r="AL23" i="20"/>
  <c r="AS22" i="20"/>
  <c r="AR22" i="20"/>
  <c r="AQ22" i="20"/>
  <c r="AP22" i="20"/>
  <c r="AO22" i="20"/>
  <c r="AN22" i="20"/>
  <c r="AM22" i="20"/>
  <c r="AL22" i="20"/>
  <c r="AS21" i="20"/>
  <c r="AR21" i="20"/>
  <c r="AQ21" i="20"/>
  <c r="AP21" i="20"/>
  <c r="AO21" i="20"/>
  <c r="AN21" i="20"/>
  <c r="AM21" i="20"/>
  <c r="AL21" i="20"/>
  <c r="AS20" i="20"/>
  <c r="AR20" i="20"/>
  <c r="AQ20" i="20"/>
  <c r="AP20" i="20"/>
  <c r="AO20" i="20"/>
  <c r="AN20" i="20"/>
  <c r="AM20" i="20"/>
  <c r="AL20" i="20"/>
  <c r="AS19" i="20"/>
  <c r="AR19" i="20"/>
  <c r="AQ19" i="20"/>
  <c r="AP19" i="20"/>
  <c r="AO19" i="20"/>
  <c r="AN19" i="20"/>
  <c r="AM19" i="20"/>
  <c r="AL19" i="20"/>
  <c r="AS18" i="20"/>
  <c r="AR18" i="20"/>
  <c r="AQ18" i="20"/>
  <c r="AP18" i="20"/>
  <c r="AO18" i="20"/>
  <c r="AN18" i="20"/>
  <c r="AM18" i="20"/>
  <c r="AL18" i="20"/>
  <c r="AS17" i="20"/>
  <c r="AR17" i="20"/>
  <c r="AQ17" i="20"/>
  <c r="AP17" i="20"/>
  <c r="AO17" i="20"/>
  <c r="AN17" i="20"/>
  <c r="AM17" i="20"/>
  <c r="AL17" i="20"/>
  <c r="AJ23" i="20"/>
  <c r="AI23" i="20"/>
  <c r="AH23" i="20"/>
  <c r="AG23" i="20"/>
  <c r="AF23" i="20"/>
  <c r="AE23" i="20"/>
  <c r="AD23" i="20"/>
  <c r="AC23" i="20"/>
  <c r="AJ22" i="20"/>
  <c r="AI22" i="20"/>
  <c r="AH22" i="20"/>
  <c r="AG22" i="20"/>
  <c r="AF22" i="20"/>
  <c r="AE22" i="20"/>
  <c r="AD22" i="20"/>
  <c r="AC22" i="20"/>
  <c r="AJ21" i="20"/>
  <c r="AI21" i="20"/>
  <c r="AH21" i="20"/>
  <c r="AG21" i="20"/>
  <c r="AF21" i="20"/>
  <c r="AE21" i="20"/>
  <c r="AD21" i="20"/>
  <c r="AC21" i="20"/>
  <c r="AJ20" i="20"/>
  <c r="AI20" i="20"/>
  <c r="AH20" i="20"/>
  <c r="AG20" i="20"/>
  <c r="AF20" i="20"/>
  <c r="AE20" i="20"/>
  <c r="AD20" i="20"/>
  <c r="AC20" i="20"/>
  <c r="AJ19" i="20"/>
  <c r="AI19" i="20"/>
  <c r="AH19" i="20"/>
  <c r="AG19" i="20"/>
  <c r="AF19" i="20"/>
  <c r="AE19" i="20"/>
  <c r="AD19" i="20"/>
  <c r="AC19" i="20"/>
  <c r="AJ18" i="20"/>
  <c r="AI18" i="20"/>
  <c r="AH18" i="20"/>
  <c r="AG18" i="20"/>
  <c r="AF18" i="20"/>
  <c r="AE18" i="20"/>
  <c r="AD18" i="20"/>
  <c r="AC18" i="20"/>
  <c r="AJ17" i="20"/>
  <c r="AI17" i="20"/>
  <c r="AH17" i="20"/>
  <c r="AG17" i="20"/>
  <c r="AF17" i="20"/>
  <c r="AE17" i="20"/>
  <c r="AD17" i="20"/>
  <c r="AC17" i="20"/>
  <c r="AA23" i="20"/>
  <c r="Z23" i="20"/>
  <c r="Y23" i="20"/>
  <c r="X23" i="20"/>
  <c r="W23" i="20"/>
  <c r="V23" i="20"/>
  <c r="U23" i="20"/>
  <c r="T23" i="20"/>
  <c r="AA22" i="20"/>
  <c r="Z22" i="20"/>
  <c r="Y22" i="20"/>
  <c r="X22" i="20"/>
  <c r="W22" i="20"/>
  <c r="V22" i="20"/>
  <c r="U22" i="20"/>
  <c r="T22" i="20"/>
  <c r="AA21" i="20"/>
  <c r="Z21" i="20"/>
  <c r="Y21" i="20"/>
  <c r="X21" i="20"/>
  <c r="W21" i="20"/>
  <c r="V21" i="20"/>
  <c r="U21" i="20"/>
  <c r="T21" i="20"/>
  <c r="AA20" i="20"/>
  <c r="Z20" i="20"/>
  <c r="Y20" i="20"/>
  <c r="X20" i="20"/>
  <c r="W20" i="20"/>
  <c r="V20" i="20"/>
  <c r="U20" i="20"/>
  <c r="T20" i="20"/>
  <c r="AA19" i="20"/>
  <c r="Z19" i="20"/>
  <c r="Y19" i="20"/>
  <c r="X19" i="20"/>
  <c r="W19" i="20"/>
  <c r="V19" i="20"/>
  <c r="U19" i="20"/>
  <c r="T19" i="20"/>
  <c r="AA18" i="20"/>
  <c r="Z18" i="20"/>
  <c r="Y18" i="20"/>
  <c r="X18" i="20"/>
  <c r="W18" i="20"/>
  <c r="V18" i="20"/>
  <c r="U18" i="20"/>
  <c r="T18" i="20"/>
  <c r="AA17" i="20"/>
  <c r="Z17" i="20"/>
  <c r="Y17" i="20"/>
  <c r="X17" i="20"/>
  <c r="W17" i="20"/>
  <c r="V17" i="20"/>
  <c r="U17" i="20"/>
  <c r="T17" i="20"/>
  <c r="R23" i="20"/>
  <c r="Q23" i="20"/>
  <c r="P23" i="20"/>
  <c r="O23" i="20"/>
  <c r="N23" i="20"/>
  <c r="M23" i="20"/>
  <c r="L23" i="20"/>
  <c r="K23" i="20"/>
  <c r="R22" i="20"/>
  <c r="Q22" i="20"/>
  <c r="P22" i="20"/>
  <c r="O22" i="20"/>
  <c r="N22" i="20"/>
  <c r="M22" i="20"/>
  <c r="L22" i="20"/>
  <c r="K22" i="20"/>
  <c r="R21" i="20"/>
  <c r="Q21" i="20"/>
  <c r="P21" i="20"/>
  <c r="O21" i="20"/>
  <c r="N21" i="20"/>
  <c r="M21" i="20"/>
  <c r="L21" i="20"/>
  <c r="K21" i="20"/>
  <c r="R20" i="20"/>
  <c r="Q20" i="20"/>
  <c r="P20" i="20"/>
  <c r="O20" i="20"/>
  <c r="N20" i="20"/>
  <c r="M20" i="20"/>
  <c r="L20" i="20"/>
  <c r="K20" i="20"/>
  <c r="R19" i="20"/>
  <c r="Q19" i="20"/>
  <c r="P19" i="20"/>
  <c r="O19" i="20"/>
  <c r="N19" i="20"/>
  <c r="M19" i="20"/>
  <c r="L19" i="20"/>
  <c r="K19" i="20"/>
  <c r="R18" i="20"/>
  <c r="Q18" i="20"/>
  <c r="P18" i="20"/>
  <c r="O18" i="20"/>
  <c r="N18" i="20"/>
  <c r="M18" i="20"/>
  <c r="L18" i="20"/>
  <c r="K18" i="20"/>
  <c r="R17" i="20"/>
  <c r="Q17" i="20"/>
  <c r="P17" i="20"/>
  <c r="O17" i="20"/>
  <c r="N17" i="20"/>
  <c r="M17" i="20"/>
  <c r="L17" i="20"/>
  <c r="K17" i="20"/>
  <c r="I23" i="20"/>
  <c r="H23" i="20"/>
  <c r="G23" i="20"/>
  <c r="F23" i="20"/>
  <c r="E23" i="20"/>
  <c r="D23" i="20"/>
  <c r="C23" i="20"/>
  <c r="B23" i="20"/>
  <c r="I22" i="20"/>
  <c r="H22" i="20"/>
  <c r="G22" i="20"/>
  <c r="F22" i="20"/>
  <c r="E22" i="20"/>
  <c r="D22" i="20"/>
  <c r="C22" i="20"/>
  <c r="B22" i="20"/>
  <c r="I21" i="20"/>
  <c r="H21" i="20"/>
  <c r="G21" i="20"/>
  <c r="F21" i="20"/>
  <c r="E21" i="20"/>
  <c r="D21" i="20"/>
  <c r="C21" i="20"/>
  <c r="B21" i="20"/>
  <c r="I20" i="20"/>
  <c r="H20" i="20"/>
  <c r="G20" i="20"/>
  <c r="F20" i="20"/>
  <c r="E20" i="20"/>
  <c r="D20" i="20"/>
  <c r="C20" i="20"/>
  <c r="B20" i="20"/>
  <c r="I19" i="20"/>
  <c r="H19" i="20"/>
  <c r="G19" i="20"/>
  <c r="F19" i="20"/>
  <c r="E19" i="20"/>
  <c r="D19" i="20"/>
  <c r="C19" i="20"/>
  <c r="B19" i="20"/>
  <c r="I18" i="20"/>
  <c r="H18" i="20"/>
  <c r="G18" i="20"/>
  <c r="F18" i="20"/>
  <c r="E18" i="20"/>
  <c r="D18" i="20"/>
  <c r="C18" i="20"/>
  <c r="B18" i="20"/>
  <c r="I17" i="20"/>
  <c r="H17" i="20"/>
  <c r="G17" i="20"/>
  <c r="F17" i="20"/>
  <c r="E17" i="20"/>
  <c r="D17" i="20"/>
  <c r="C17" i="20"/>
  <c r="B17" i="20"/>
  <c r="I12" i="20"/>
  <c r="H12" i="20"/>
  <c r="G12" i="20"/>
  <c r="F12" i="20"/>
  <c r="E12" i="20"/>
  <c r="D12" i="20"/>
  <c r="C12" i="20"/>
  <c r="B12" i="20"/>
  <c r="BB23" i="18"/>
  <c r="BA23" i="18"/>
  <c r="AZ23" i="18"/>
  <c r="AY23" i="18"/>
  <c r="AX23" i="18"/>
  <c r="AW23" i="18"/>
  <c r="AV23" i="18"/>
  <c r="AU23" i="18"/>
  <c r="BB22" i="18"/>
  <c r="BA22" i="18"/>
  <c r="AZ22" i="18"/>
  <c r="AY22" i="18"/>
  <c r="AX22" i="18"/>
  <c r="AW22" i="18"/>
  <c r="AV22" i="18"/>
  <c r="AU22" i="18"/>
  <c r="BB21" i="18"/>
  <c r="BA21" i="18"/>
  <c r="AZ21" i="18"/>
  <c r="AY21" i="18"/>
  <c r="AX21" i="18"/>
  <c r="AW21" i="18"/>
  <c r="AV21" i="18"/>
  <c r="AU21" i="18"/>
  <c r="BB20" i="18"/>
  <c r="BA20" i="18"/>
  <c r="AZ20" i="18"/>
  <c r="AY20" i="18"/>
  <c r="AX20" i="18"/>
  <c r="AW20" i="18"/>
  <c r="AV20" i="18"/>
  <c r="AU20" i="18"/>
  <c r="BB19" i="18"/>
  <c r="BA19" i="18"/>
  <c r="AZ19" i="18"/>
  <c r="AY19" i="18"/>
  <c r="AX19" i="18"/>
  <c r="AW19" i="18"/>
  <c r="AV19" i="18"/>
  <c r="AU19" i="18"/>
  <c r="BB18" i="18"/>
  <c r="BA18" i="18"/>
  <c r="AZ18" i="18"/>
  <c r="AY18" i="18"/>
  <c r="AX18" i="18"/>
  <c r="AW18" i="18"/>
  <c r="AV18" i="18"/>
  <c r="AU18" i="18"/>
  <c r="BB17" i="18"/>
  <c r="BA17" i="18"/>
  <c r="AZ17" i="18"/>
  <c r="AY17" i="18"/>
  <c r="AX17" i="18"/>
  <c r="AW17" i="18"/>
  <c r="AV17" i="18"/>
  <c r="AU17" i="18"/>
  <c r="AS23" i="18"/>
  <c r="AR23" i="18"/>
  <c r="AQ23" i="18"/>
  <c r="AP23" i="18"/>
  <c r="AO23" i="18"/>
  <c r="AN23" i="18"/>
  <c r="AM23" i="18"/>
  <c r="AL23" i="18"/>
  <c r="AS22" i="18"/>
  <c r="AR22" i="18"/>
  <c r="AQ22" i="18"/>
  <c r="AP22" i="18"/>
  <c r="AO22" i="18"/>
  <c r="AN22" i="18"/>
  <c r="AM22" i="18"/>
  <c r="AL22" i="18"/>
  <c r="AS21" i="18"/>
  <c r="AR21" i="18"/>
  <c r="AQ21" i="18"/>
  <c r="AP21" i="18"/>
  <c r="AO21" i="18"/>
  <c r="AN21" i="18"/>
  <c r="AM21" i="18"/>
  <c r="AL21" i="18"/>
  <c r="AS20" i="18"/>
  <c r="AR20" i="18"/>
  <c r="AQ20" i="18"/>
  <c r="AP20" i="18"/>
  <c r="AO20" i="18"/>
  <c r="AN20" i="18"/>
  <c r="AM20" i="18"/>
  <c r="AL20" i="18"/>
  <c r="AS19" i="18"/>
  <c r="AR19" i="18"/>
  <c r="AQ19" i="18"/>
  <c r="AP19" i="18"/>
  <c r="AO19" i="18"/>
  <c r="AN19" i="18"/>
  <c r="AM19" i="18"/>
  <c r="AL19" i="18"/>
  <c r="AS18" i="18"/>
  <c r="AR18" i="18"/>
  <c r="AQ18" i="18"/>
  <c r="AP18" i="18"/>
  <c r="AO18" i="18"/>
  <c r="AN18" i="18"/>
  <c r="AM18" i="18"/>
  <c r="AL18" i="18"/>
  <c r="AS17" i="18"/>
  <c r="AR17" i="18"/>
  <c r="AQ17" i="18"/>
  <c r="AP17" i="18"/>
  <c r="AO17" i="18"/>
  <c r="AN17" i="18"/>
  <c r="AM17" i="18"/>
  <c r="AL17" i="18"/>
  <c r="AJ23" i="18"/>
  <c r="AI23" i="18"/>
  <c r="AH23" i="18"/>
  <c r="AG23" i="18"/>
  <c r="AF23" i="18"/>
  <c r="AE23" i="18"/>
  <c r="AD23" i="18"/>
  <c r="AC23" i="18"/>
  <c r="AJ22" i="18"/>
  <c r="AI22" i="18"/>
  <c r="AH22" i="18"/>
  <c r="AG22" i="18"/>
  <c r="AF22" i="18"/>
  <c r="AE22" i="18"/>
  <c r="AD22" i="18"/>
  <c r="AC22" i="18"/>
  <c r="AJ21" i="18"/>
  <c r="AI21" i="18"/>
  <c r="AH21" i="18"/>
  <c r="AG21" i="18"/>
  <c r="AF21" i="18"/>
  <c r="AE21" i="18"/>
  <c r="AD21" i="18"/>
  <c r="AC21" i="18"/>
  <c r="AJ20" i="18"/>
  <c r="AI20" i="18"/>
  <c r="AH20" i="18"/>
  <c r="AG20" i="18"/>
  <c r="AF20" i="18"/>
  <c r="AE20" i="18"/>
  <c r="AD20" i="18"/>
  <c r="AC20" i="18"/>
  <c r="AJ19" i="18"/>
  <c r="AI19" i="18"/>
  <c r="AH19" i="18"/>
  <c r="AG19" i="18"/>
  <c r="AF19" i="18"/>
  <c r="AE19" i="18"/>
  <c r="AD19" i="18"/>
  <c r="AC19" i="18"/>
  <c r="AJ18" i="18"/>
  <c r="AI18" i="18"/>
  <c r="AH18" i="18"/>
  <c r="AG18" i="18"/>
  <c r="AF18" i="18"/>
  <c r="AE18" i="18"/>
  <c r="AD18" i="18"/>
  <c r="AC18" i="18"/>
  <c r="AJ17" i="18"/>
  <c r="AI17" i="18"/>
  <c r="AH17" i="18"/>
  <c r="AG17" i="18"/>
  <c r="AF17" i="18"/>
  <c r="AE17" i="18"/>
  <c r="AD17" i="18"/>
  <c r="AC17" i="18"/>
  <c r="AA23" i="18"/>
  <c r="Z23" i="18"/>
  <c r="Y23" i="18"/>
  <c r="X23" i="18"/>
  <c r="W23" i="18"/>
  <c r="V23" i="18"/>
  <c r="U23" i="18"/>
  <c r="T23" i="18"/>
  <c r="AA22" i="18"/>
  <c r="Z22" i="18"/>
  <c r="Y22" i="18"/>
  <c r="X22" i="18"/>
  <c r="W22" i="18"/>
  <c r="V22" i="18"/>
  <c r="U22" i="18"/>
  <c r="T22" i="18"/>
  <c r="AA21" i="18"/>
  <c r="Z21" i="18"/>
  <c r="Y21" i="18"/>
  <c r="X21" i="18"/>
  <c r="W21" i="18"/>
  <c r="V21" i="18"/>
  <c r="U21" i="18"/>
  <c r="T21" i="18"/>
  <c r="AA20" i="18"/>
  <c r="Z20" i="18"/>
  <c r="Y20" i="18"/>
  <c r="X20" i="18"/>
  <c r="W20" i="18"/>
  <c r="V20" i="18"/>
  <c r="U20" i="18"/>
  <c r="T20" i="18"/>
  <c r="AA19" i="18"/>
  <c r="Z19" i="18"/>
  <c r="Y19" i="18"/>
  <c r="X19" i="18"/>
  <c r="W19" i="18"/>
  <c r="V19" i="18"/>
  <c r="U19" i="18"/>
  <c r="T19" i="18"/>
  <c r="AA18" i="18"/>
  <c r="Z18" i="18"/>
  <c r="Y18" i="18"/>
  <c r="X18" i="18"/>
  <c r="W18" i="18"/>
  <c r="V18" i="18"/>
  <c r="U18" i="18"/>
  <c r="T18" i="18"/>
  <c r="AA17" i="18"/>
  <c r="Z17" i="18"/>
  <c r="Y17" i="18"/>
  <c r="X17" i="18"/>
  <c r="W17" i="18"/>
  <c r="V17" i="18"/>
  <c r="U17" i="18"/>
  <c r="T17" i="18"/>
  <c r="R23" i="18"/>
  <c r="Q23" i="18"/>
  <c r="P23" i="18"/>
  <c r="O23" i="18"/>
  <c r="N23" i="18"/>
  <c r="M23" i="18"/>
  <c r="L23" i="18"/>
  <c r="K23" i="18"/>
  <c r="R22" i="18"/>
  <c r="Q22" i="18"/>
  <c r="P22" i="18"/>
  <c r="O22" i="18"/>
  <c r="N22" i="18"/>
  <c r="M22" i="18"/>
  <c r="L22" i="18"/>
  <c r="K22" i="18"/>
  <c r="R21" i="18"/>
  <c r="Q21" i="18"/>
  <c r="P21" i="18"/>
  <c r="O21" i="18"/>
  <c r="N21" i="18"/>
  <c r="M21" i="18"/>
  <c r="L21" i="18"/>
  <c r="K21" i="18"/>
  <c r="R20" i="18"/>
  <c r="Q20" i="18"/>
  <c r="P20" i="18"/>
  <c r="O20" i="18"/>
  <c r="N20" i="18"/>
  <c r="M20" i="18"/>
  <c r="L20" i="18"/>
  <c r="K20" i="18"/>
  <c r="R19" i="18"/>
  <c r="Q19" i="18"/>
  <c r="P19" i="18"/>
  <c r="O19" i="18"/>
  <c r="N19" i="18"/>
  <c r="M19" i="18"/>
  <c r="L19" i="18"/>
  <c r="K19" i="18"/>
  <c r="R18" i="18"/>
  <c r="Q18" i="18"/>
  <c r="P18" i="18"/>
  <c r="O18" i="18"/>
  <c r="N18" i="18"/>
  <c r="M18" i="18"/>
  <c r="L18" i="18"/>
  <c r="K18" i="18"/>
  <c r="R17" i="18"/>
  <c r="Q17" i="18"/>
  <c r="P17" i="18"/>
  <c r="O17" i="18"/>
  <c r="N17" i="18"/>
  <c r="M17" i="18"/>
  <c r="L17" i="18"/>
  <c r="K17" i="18"/>
  <c r="I23" i="18"/>
  <c r="H23" i="18"/>
  <c r="G23" i="18"/>
  <c r="F23" i="18"/>
  <c r="E23" i="18"/>
  <c r="D23" i="18"/>
  <c r="C23" i="18"/>
  <c r="B23" i="18"/>
  <c r="I22" i="18"/>
  <c r="H22" i="18"/>
  <c r="G22" i="18"/>
  <c r="F22" i="18"/>
  <c r="E22" i="18"/>
  <c r="D22" i="18"/>
  <c r="C22" i="18"/>
  <c r="B22" i="18"/>
  <c r="I21" i="18"/>
  <c r="H21" i="18"/>
  <c r="G21" i="18"/>
  <c r="F21" i="18"/>
  <c r="E21" i="18"/>
  <c r="D21" i="18"/>
  <c r="C21" i="18"/>
  <c r="B21" i="18"/>
  <c r="I20" i="18"/>
  <c r="H20" i="18"/>
  <c r="G20" i="18"/>
  <c r="F20" i="18"/>
  <c r="E20" i="18"/>
  <c r="D20" i="18"/>
  <c r="C20" i="18"/>
  <c r="B20" i="18"/>
  <c r="I19" i="18"/>
  <c r="H19" i="18"/>
  <c r="G19" i="18"/>
  <c r="F19" i="18"/>
  <c r="E19" i="18"/>
  <c r="D19" i="18"/>
  <c r="C19" i="18"/>
  <c r="B19" i="18"/>
  <c r="I18" i="18"/>
  <c r="H18" i="18"/>
  <c r="G18" i="18"/>
  <c r="F18" i="18"/>
  <c r="E18" i="18"/>
  <c r="D18" i="18"/>
  <c r="C18" i="18"/>
  <c r="B18" i="18"/>
  <c r="I17" i="18"/>
  <c r="H17" i="18"/>
  <c r="G17" i="18"/>
  <c r="F17" i="18"/>
  <c r="E17" i="18"/>
  <c r="D17" i="18"/>
  <c r="C17" i="18"/>
  <c r="B17" i="18"/>
  <c r="I12" i="18"/>
  <c r="H12" i="18"/>
  <c r="G12" i="18"/>
  <c r="F12" i="18"/>
  <c r="E12" i="18"/>
  <c r="D12" i="18"/>
  <c r="C12" i="18"/>
  <c r="B12" i="18"/>
  <c r="BB23" i="16"/>
  <c r="BA23" i="16"/>
  <c r="AZ23" i="16"/>
  <c r="AY23" i="16"/>
  <c r="AX23" i="16"/>
  <c r="AW23" i="16"/>
  <c r="AV23" i="16"/>
  <c r="AU23" i="16"/>
  <c r="BB22" i="16"/>
  <c r="BA22" i="16"/>
  <c r="AZ22" i="16"/>
  <c r="AY22" i="16"/>
  <c r="AX22" i="16"/>
  <c r="AW22" i="16"/>
  <c r="AV22" i="16"/>
  <c r="AU22" i="16"/>
  <c r="BB21" i="16"/>
  <c r="BA21" i="16"/>
  <c r="AZ21" i="16"/>
  <c r="AY21" i="16"/>
  <c r="AX21" i="16"/>
  <c r="AW21" i="16"/>
  <c r="AV21" i="16"/>
  <c r="AU21" i="16"/>
  <c r="BB20" i="16"/>
  <c r="BA20" i="16"/>
  <c r="AZ20" i="16"/>
  <c r="AY20" i="16"/>
  <c r="AX20" i="16"/>
  <c r="AW20" i="16"/>
  <c r="AV20" i="16"/>
  <c r="AU20" i="16"/>
  <c r="BB19" i="16"/>
  <c r="BA19" i="16"/>
  <c r="AZ19" i="16"/>
  <c r="AY19" i="16"/>
  <c r="AX19" i="16"/>
  <c r="AW19" i="16"/>
  <c r="AV19" i="16"/>
  <c r="AU19" i="16"/>
  <c r="BB18" i="16"/>
  <c r="BA18" i="16"/>
  <c r="AZ18" i="16"/>
  <c r="AY18" i="16"/>
  <c r="AX18" i="16"/>
  <c r="AW18" i="16"/>
  <c r="AV18" i="16"/>
  <c r="AU18" i="16"/>
  <c r="BB17" i="16"/>
  <c r="BA17" i="16"/>
  <c r="AZ17" i="16"/>
  <c r="AY17" i="16"/>
  <c r="AX17" i="16"/>
  <c r="AW17" i="16"/>
  <c r="AV17" i="16"/>
  <c r="AU17" i="16"/>
  <c r="AS23" i="16"/>
  <c r="AR23" i="16"/>
  <c r="AQ23" i="16"/>
  <c r="AP23" i="16"/>
  <c r="AO23" i="16"/>
  <c r="AN23" i="16"/>
  <c r="AM23" i="16"/>
  <c r="AL23" i="16"/>
  <c r="AS22" i="16"/>
  <c r="AR22" i="16"/>
  <c r="AQ22" i="16"/>
  <c r="AP22" i="16"/>
  <c r="AO22" i="16"/>
  <c r="AN22" i="16"/>
  <c r="AM22" i="16"/>
  <c r="AL22" i="16"/>
  <c r="AS21" i="16"/>
  <c r="AR21" i="16"/>
  <c r="AQ21" i="16"/>
  <c r="AP21" i="16"/>
  <c r="AO21" i="16"/>
  <c r="AN21" i="16"/>
  <c r="AM21" i="16"/>
  <c r="AL21" i="16"/>
  <c r="AS20" i="16"/>
  <c r="AR20" i="16"/>
  <c r="AQ20" i="16"/>
  <c r="AP20" i="16"/>
  <c r="AO20" i="16"/>
  <c r="AN20" i="16"/>
  <c r="AM20" i="16"/>
  <c r="AL20" i="16"/>
  <c r="AS19" i="16"/>
  <c r="AR19" i="16"/>
  <c r="AQ19" i="16"/>
  <c r="AP19" i="16"/>
  <c r="AO19" i="16"/>
  <c r="AN19" i="16"/>
  <c r="AM19" i="16"/>
  <c r="AL19" i="16"/>
  <c r="AS18" i="16"/>
  <c r="AR18" i="16"/>
  <c r="AQ18" i="16"/>
  <c r="AP18" i="16"/>
  <c r="AO18" i="16"/>
  <c r="AN18" i="16"/>
  <c r="AM18" i="16"/>
  <c r="AL18" i="16"/>
  <c r="AS17" i="16"/>
  <c r="AR17" i="16"/>
  <c r="AQ17" i="16"/>
  <c r="AP17" i="16"/>
  <c r="AO17" i="16"/>
  <c r="AN17" i="16"/>
  <c r="AM17" i="16"/>
  <c r="AL17" i="16"/>
  <c r="AJ23" i="16"/>
  <c r="AI23" i="16"/>
  <c r="AH23" i="16"/>
  <c r="AG23" i="16"/>
  <c r="AF23" i="16"/>
  <c r="AE23" i="16"/>
  <c r="AD23" i="16"/>
  <c r="AC23" i="16"/>
  <c r="AJ22" i="16"/>
  <c r="AI22" i="16"/>
  <c r="AH22" i="16"/>
  <c r="AG22" i="16"/>
  <c r="AF22" i="16"/>
  <c r="AE22" i="16"/>
  <c r="AD22" i="16"/>
  <c r="AC22" i="16"/>
  <c r="AJ21" i="16"/>
  <c r="AI21" i="16"/>
  <c r="AH21" i="16"/>
  <c r="AG21" i="16"/>
  <c r="AF21" i="16"/>
  <c r="AE21" i="16"/>
  <c r="AD21" i="16"/>
  <c r="AC21" i="16"/>
  <c r="AJ20" i="16"/>
  <c r="AI20" i="16"/>
  <c r="AH20" i="16"/>
  <c r="AG20" i="16"/>
  <c r="AF20" i="16"/>
  <c r="AE20" i="16"/>
  <c r="AD20" i="16"/>
  <c r="AC20" i="16"/>
  <c r="AJ19" i="16"/>
  <c r="AI19" i="16"/>
  <c r="AH19" i="16"/>
  <c r="AG19" i="16"/>
  <c r="AF19" i="16"/>
  <c r="AE19" i="16"/>
  <c r="AD19" i="16"/>
  <c r="AC19" i="16"/>
  <c r="AJ18" i="16"/>
  <c r="AI18" i="16"/>
  <c r="AH18" i="16"/>
  <c r="AG18" i="16"/>
  <c r="AF18" i="16"/>
  <c r="AE18" i="16"/>
  <c r="AD18" i="16"/>
  <c r="AC18" i="16"/>
  <c r="AJ17" i="16"/>
  <c r="AI17" i="16"/>
  <c r="AH17" i="16"/>
  <c r="AG17" i="16"/>
  <c r="AF17" i="16"/>
  <c r="AE17" i="16"/>
  <c r="AD17" i="16"/>
  <c r="AC17" i="16"/>
  <c r="AA23" i="16"/>
  <c r="Z23" i="16"/>
  <c r="Y23" i="16"/>
  <c r="X23" i="16"/>
  <c r="W23" i="16"/>
  <c r="V23" i="16"/>
  <c r="U23" i="16"/>
  <c r="T23" i="16"/>
  <c r="AA22" i="16"/>
  <c r="Z22" i="16"/>
  <c r="Y22" i="16"/>
  <c r="X22" i="16"/>
  <c r="W22" i="16"/>
  <c r="V22" i="16"/>
  <c r="U22" i="16"/>
  <c r="T22" i="16"/>
  <c r="AA21" i="16"/>
  <c r="Z21" i="16"/>
  <c r="Y21" i="16"/>
  <c r="X21" i="16"/>
  <c r="W21" i="16"/>
  <c r="V21" i="16"/>
  <c r="U21" i="16"/>
  <c r="T21" i="16"/>
  <c r="AA20" i="16"/>
  <c r="Z20" i="16"/>
  <c r="Y20" i="16"/>
  <c r="X20" i="16"/>
  <c r="W20" i="16"/>
  <c r="V20" i="16"/>
  <c r="U20" i="16"/>
  <c r="T20" i="16"/>
  <c r="AA19" i="16"/>
  <c r="Z19" i="16"/>
  <c r="Y19" i="16"/>
  <c r="X19" i="16"/>
  <c r="W19" i="16"/>
  <c r="V19" i="16"/>
  <c r="U19" i="16"/>
  <c r="T19" i="16"/>
  <c r="AA18" i="16"/>
  <c r="Z18" i="16"/>
  <c r="Y18" i="16"/>
  <c r="X18" i="16"/>
  <c r="W18" i="16"/>
  <c r="V18" i="16"/>
  <c r="U18" i="16"/>
  <c r="T18" i="16"/>
  <c r="AA17" i="16"/>
  <c r="Z17" i="16"/>
  <c r="Y17" i="16"/>
  <c r="X17" i="16"/>
  <c r="W17" i="16"/>
  <c r="V17" i="16"/>
  <c r="U17" i="16"/>
  <c r="T17" i="16"/>
  <c r="R23" i="16"/>
  <c r="Q23" i="16"/>
  <c r="P23" i="16"/>
  <c r="O23" i="16"/>
  <c r="N23" i="16"/>
  <c r="M23" i="16"/>
  <c r="L23" i="16"/>
  <c r="K23" i="16"/>
  <c r="R22" i="16"/>
  <c r="Q22" i="16"/>
  <c r="P22" i="16"/>
  <c r="O22" i="16"/>
  <c r="N22" i="16"/>
  <c r="M22" i="16"/>
  <c r="L22" i="16"/>
  <c r="K22" i="16"/>
  <c r="R21" i="16"/>
  <c r="Q21" i="16"/>
  <c r="P21" i="16"/>
  <c r="O21" i="16"/>
  <c r="N21" i="16"/>
  <c r="M21" i="16"/>
  <c r="L21" i="16"/>
  <c r="K21" i="16"/>
  <c r="R20" i="16"/>
  <c r="Q20" i="16"/>
  <c r="P20" i="16"/>
  <c r="O20" i="16"/>
  <c r="N20" i="16"/>
  <c r="M20" i="16"/>
  <c r="L20" i="16"/>
  <c r="K20" i="16"/>
  <c r="R19" i="16"/>
  <c r="Q19" i="16"/>
  <c r="P19" i="16"/>
  <c r="O19" i="16"/>
  <c r="N19" i="16"/>
  <c r="M19" i="16"/>
  <c r="L19" i="16"/>
  <c r="K19" i="16"/>
  <c r="R18" i="16"/>
  <c r="Q18" i="16"/>
  <c r="P18" i="16"/>
  <c r="O18" i="16"/>
  <c r="N18" i="16"/>
  <c r="M18" i="16"/>
  <c r="L18" i="16"/>
  <c r="K18" i="16"/>
  <c r="R17" i="16"/>
  <c r="Q17" i="16"/>
  <c r="P17" i="16"/>
  <c r="O17" i="16"/>
  <c r="N17" i="16"/>
  <c r="M17" i="16"/>
  <c r="L17" i="16"/>
  <c r="K17" i="16"/>
  <c r="I23" i="16"/>
  <c r="H23" i="16"/>
  <c r="G23" i="16"/>
  <c r="F23" i="16"/>
  <c r="E23" i="16"/>
  <c r="D23" i="16"/>
  <c r="C23" i="16"/>
  <c r="B23" i="16"/>
  <c r="I22" i="16"/>
  <c r="H22" i="16"/>
  <c r="G22" i="16"/>
  <c r="F22" i="16"/>
  <c r="E22" i="16"/>
  <c r="D22" i="16"/>
  <c r="C22" i="16"/>
  <c r="B22" i="16"/>
  <c r="I21" i="16"/>
  <c r="H21" i="16"/>
  <c r="G21" i="16"/>
  <c r="F21" i="16"/>
  <c r="E21" i="16"/>
  <c r="D21" i="16"/>
  <c r="C21" i="16"/>
  <c r="B21" i="16"/>
  <c r="I20" i="16"/>
  <c r="H20" i="16"/>
  <c r="G20" i="16"/>
  <c r="F20" i="16"/>
  <c r="E20" i="16"/>
  <c r="D20" i="16"/>
  <c r="C20" i="16"/>
  <c r="B20" i="16"/>
  <c r="I19" i="16"/>
  <c r="H19" i="16"/>
  <c r="G19" i="16"/>
  <c r="F19" i="16"/>
  <c r="E19" i="16"/>
  <c r="D19" i="16"/>
  <c r="C19" i="16"/>
  <c r="B19" i="16"/>
  <c r="I18" i="16"/>
  <c r="H18" i="16"/>
  <c r="G18" i="16"/>
  <c r="F18" i="16"/>
  <c r="E18" i="16"/>
  <c r="D18" i="16"/>
  <c r="C18" i="16"/>
  <c r="B18" i="16"/>
  <c r="I17" i="16"/>
  <c r="H17" i="16"/>
  <c r="G17" i="16"/>
  <c r="F17" i="16"/>
  <c r="E17" i="16"/>
  <c r="D17" i="16"/>
  <c r="C17" i="16"/>
  <c r="B17" i="16"/>
  <c r="I12" i="16"/>
  <c r="H12" i="16"/>
  <c r="G12" i="16"/>
  <c r="F12" i="16"/>
  <c r="E12" i="16"/>
  <c r="D12" i="16"/>
  <c r="C12" i="16"/>
  <c r="B12" i="16"/>
  <c r="BB23" i="15"/>
  <c r="BA23" i="15"/>
  <c r="AZ23" i="15"/>
  <c r="AY23" i="15"/>
  <c r="AX23" i="15"/>
  <c r="AW23" i="15"/>
  <c r="AV23" i="15"/>
  <c r="AU23" i="15"/>
  <c r="BB22" i="15"/>
  <c r="BA22" i="15"/>
  <c r="AZ22" i="15"/>
  <c r="AY22" i="15"/>
  <c r="AX22" i="15"/>
  <c r="AW22" i="15"/>
  <c r="AV22" i="15"/>
  <c r="AU22" i="15"/>
  <c r="BB21" i="15"/>
  <c r="BA21" i="15"/>
  <c r="AZ21" i="15"/>
  <c r="AY21" i="15"/>
  <c r="AX21" i="15"/>
  <c r="AW21" i="15"/>
  <c r="AV21" i="15"/>
  <c r="AU21" i="15"/>
  <c r="BB20" i="15"/>
  <c r="BA20" i="15"/>
  <c r="AZ20" i="15"/>
  <c r="AY20" i="15"/>
  <c r="AX20" i="15"/>
  <c r="AW20" i="15"/>
  <c r="AV20" i="15"/>
  <c r="AU20" i="15"/>
  <c r="BB19" i="15"/>
  <c r="BA19" i="15"/>
  <c r="AZ19" i="15"/>
  <c r="AY19" i="15"/>
  <c r="AX19" i="15"/>
  <c r="AW19" i="15"/>
  <c r="AV19" i="15"/>
  <c r="AU19" i="15"/>
  <c r="BB18" i="15"/>
  <c r="BA18" i="15"/>
  <c r="AZ18" i="15"/>
  <c r="AY18" i="15"/>
  <c r="AX18" i="15"/>
  <c r="AW18" i="15"/>
  <c r="AV18" i="15"/>
  <c r="AU18" i="15"/>
  <c r="BB17" i="15"/>
  <c r="BA17" i="15"/>
  <c r="AZ17" i="15"/>
  <c r="AY17" i="15"/>
  <c r="AX17" i="15"/>
  <c r="AW17" i="15"/>
  <c r="AV17" i="15"/>
  <c r="AU17" i="15"/>
  <c r="AS23" i="15"/>
  <c r="AR23" i="15"/>
  <c r="AQ23" i="15"/>
  <c r="AP23" i="15"/>
  <c r="AO23" i="15"/>
  <c r="AN23" i="15"/>
  <c r="AM23" i="15"/>
  <c r="AL23" i="15"/>
  <c r="AS22" i="15"/>
  <c r="AR22" i="15"/>
  <c r="AQ22" i="15"/>
  <c r="AP22" i="15"/>
  <c r="AO22" i="15"/>
  <c r="AN22" i="15"/>
  <c r="AM22" i="15"/>
  <c r="AL22" i="15"/>
  <c r="AS21" i="15"/>
  <c r="AR21" i="15"/>
  <c r="AQ21" i="15"/>
  <c r="AP21" i="15"/>
  <c r="AO21" i="15"/>
  <c r="AN21" i="15"/>
  <c r="AM21" i="15"/>
  <c r="AL21" i="15"/>
  <c r="AS20" i="15"/>
  <c r="AR20" i="15"/>
  <c r="AQ20" i="15"/>
  <c r="AP20" i="15"/>
  <c r="AO20" i="15"/>
  <c r="AN20" i="15"/>
  <c r="AM20" i="15"/>
  <c r="AL20" i="15"/>
  <c r="AS19" i="15"/>
  <c r="AR19" i="15"/>
  <c r="AQ19" i="15"/>
  <c r="AP19" i="15"/>
  <c r="AO19" i="15"/>
  <c r="AN19" i="15"/>
  <c r="AM19" i="15"/>
  <c r="AL19" i="15"/>
  <c r="AS18" i="15"/>
  <c r="AR18" i="15"/>
  <c r="AQ18" i="15"/>
  <c r="AP18" i="15"/>
  <c r="AO18" i="15"/>
  <c r="AN18" i="15"/>
  <c r="AM18" i="15"/>
  <c r="AL18" i="15"/>
  <c r="AS17" i="15"/>
  <c r="AR17" i="15"/>
  <c r="AQ17" i="15"/>
  <c r="AP17" i="15"/>
  <c r="AO17" i="15"/>
  <c r="AN17" i="15"/>
  <c r="AM17" i="15"/>
  <c r="AL17" i="15"/>
  <c r="AJ23" i="15"/>
  <c r="AI23" i="15"/>
  <c r="AH23" i="15"/>
  <c r="AG23" i="15"/>
  <c r="AF23" i="15"/>
  <c r="AE23" i="15"/>
  <c r="AD23" i="15"/>
  <c r="AC23" i="15"/>
  <c r="AJ22" i="15"/>
  <c r="AI22" i="15"/>
  <c r="AH22" i="15"/>
  <c r="AG22" i="15"/>
  <c r="AF22" i="15"/>
  <c r="AE22" i="15"/>
  <c r="AD22" i="15"/>
  <c r="AC22" i="15"/>
  <c r="AJ21" i="15"/>
  <c r="AI21" i="15"/>
  <c r="AH21" i="15"/>
  <c r="AG21" i="15"/>
  <c r="AF21" i="15"/>
  <c r="AE21" i="15"/>
  <c r="AD21" i="15"/>
  <c r="AC21" i="15"/>
  <c r="AJ20" i="15"/>
  <c r="AI20" i="15"/>
  <c r="AH20" i="15"/>
  <c r="AG20" i="15"/>
  <c r="AF20" i="15"/>
  <c r="AE20" i="15"/>
  <c r="AD20" i="15"/>
  <c r="AC20" i="15"/>
  <c r="AJ19" i="15"/>
  <c r="AI19" i="15"/>
  <c r="AH19" i="15"/>
  <c r="AG19" i="15"/>
  <c r="AF19" i="15"/>
  <c r="AE19" i="15"/>
  <c r="AD19" i="15"/>
  <c r="AC19" i="15"/>
  <c r="AJ18" i="15"/>
  <c r="AI18" i="15"/>
  <c r="AH18" i="15"/>
  <c r="AG18" i="15"/>
  <c r="AF18" i="15"/>
  <c r="AE18" i="15"/>
  <c r="AD18" i="15"/>
  <c r="AC18" i="15"/>
  <c r="AJ17" i="15"/>
  <c r="AI17" i="15"/>
  <c r="AH17" i="15"/>
  <c r="AG17" i="15"/>
  <c r="AF17" i="15"/>
  <c r="AE17" i="15"/>
  <c r="AD17" i="15"/>
  <c r="AC17" i="15"/>
  <c r="AA23" i="15"/>
  <c r="Z23" i="15"/>
  <c r="Y23" i="15"/>
  <c r="X23" i="15"/>
  <c r="W23" i="15"/>
  <c r="V23" i="15"/>
  <c r="U23" i="15"/>
  <c r="T23" i="15"/>
  <c r="AA22" i="15"/>
  <c r="Z22" i="15"/>
  <c r="Y22" i="15"/>
  <c r="X22" i="15"/>
  <c r="W22" i="15"/>
  <c r="V22" i="15"/>
  <c r="U22" i="15"/>
  <c r="T22" i="15"/>
  <c r="AA21" i="15"/>
  <c r="Z21" i="15"/>
  <c r="Y21" i="15"/>
  <c r="X21" i="15"/>
  <c r="W21" i="15"/>
  <c r="V21" i="15"/>
  <c r="U21" i="15"/>
  <c r="T21" i="15"/>
  <c r="AA20" i="15"/>
  <c r="Z20" i="15"/>
  <c r="Y20" i="15"/>
  <c r="X20" i="15"/>
  <c r="W20" i="15"/>
  <c r="V20" i="15"/>
  <c r="U20" i="15"/>
  <c r="T20" i="15"/>
  <c r="AA19" i="15"/>
  <c r="Z19" i="15"/>
  <c r="Y19" i="15"/>
  <c r="X19" i="15"/>
  <c r="W19" i="15"/>
  <c r="V19" i="15"/>
  <c r="U19" i="15"/>
  <c r="T19" i="15"/>
  <c r="AA18" i="15"/>
  <c r="Z18" i="15"/>
  <c r="Y18" i="15"/>
  <c r="X18" i="15"/>
  <c r="W18" i="15"/>
  <c r="V18" i="15"/>
  <c r="U18" i="15"/>
  <c r="T18" i="15"/>
  <c r="AA17" i="15"/>
  <c r="Z17" i="15"/>
  <c r="Y17" i="15"/>
  <c r="X17" i="15"/>
  <c r="W17" i="15"/>
  <c r="V17" i="15"/>
  <c r="U17" i="15"/>
  <c r="T17" i="15"/>
  <c r="R23" i="15"/>
  <c r="Q23" i="15"/>
  <c r="P23" i="15"/>
  <c r="O23" i="15"/>
  <c r="N23" i="15"/>
  <c r="M23" i="15"/>
  <c r="L23" i="15"/>
  <c r="K23" i="15"/>
  <c r="R22" i="15"/>
  <c r="Q22" i="15"/>
  <c r="P22" i="15"/>
  <c r="O22" i="15"/>
  <c r="N22" i="15"/>
  <c r="M22" i="15"/>
  <c r="L22" i="15"/>
  <c r="K22" i="15"/>
  <c r="R21" i="15"/>
  <c r="Q21" i="15"/>
  <c r="P21" i="15"/>
  <c r="O21" i="15"/>
  <c r="N21" i="15"/>
  <c r="M21" i="15"/>
  <c r="L21" i="15"/>
  <c r="K21" i="15"/>
  <c r="R20" i="15"/>
  <c r="Q20" i="15"/>
  <c r="P20" i="15"/>
  <c r="O20" i="15"/>
  <c r="N20" i="15"/>
  <c r="M20" i="15"/>
  <c r="L20" i="15"/>
  <c r="K20" i="15"/>
  <c r="R19" i="15"/>
  <c r="Q19" i="15"/>
  <c r="P19" i="15"/>
  <c r="O19" i="15"/>
  <c r="N19" i="15"/>
  <c r="M19" i="15"/>
  <c r="L19" i="15"/>
  <c r="K19" i="15"/>
  <c r="R18" i="15"/>
  <c r="Q18" i="15"/>
  <c r="P18" i="15"/>
  <c r="O18" i="15"/>
  <c r="N18" i="15"/>
  <c r="M18" i="15"/>
  <c r="L18" i="15"/>
  <c r="K18" i="15"/>
  <c r="R17" i="15"/>
  <c r="Q17" i="15"/>
  <c r="P17" i="15"/>
  <c r="O17" i="15"/>
  <c r="N17" i="15"/>
  <c r="M17" i="15"/>
  <c r="L17" i="15"/>
  <c r="K17" i="15"/>
  <c r="I23" i="15"/>
  <c r="H23" i="15"/>
  <c r="G23" i="15"/>
  <c r="F23" i="15"/>
  <c r="E23" i="15"/>
  <c r="D23" i="15"/>
  <c r="C23" i="15"/>
  <c r="B23" i="15"/>
  <c r="I22" i="15"/>
  <c r="H22" i="15"/>
  <c r="G22" i="15"/>
  <c r="F22" i="15"/>
  <c r="E22" i="15"/>
  <c r="D22" i="15"/>
  <c r="C22" i="15"/>
  <c r="B22" i="15"/>
  <c r="I21" i="15"/>
  <c r="H21" i="15"/>
  <c r="G21" i="15"/>
  <c r="F21" i="15"/>
  <c r="E21" i="15"/>
  <c r="D21" i="15"/>
  <c r="C21" i="15"/>
  <c r="B21" i="15"/>
  <c r="I20" i="15"/>
  <c r="H20" i="15"/>
  <c r="G20" i="15"/>
  <c r="F20" i="15"/>
  <c r="E20" i="15"/>
  <c r="D20" i="15"/>
  <c r="C20" i="15"/>
  <c r="B20" i="15"/>
  <c r="I19" i="15"/>
  <c r="H19" i="15"/>
  <c r="G19" i="15"/>
  <c r="F19" i="15"/>
  <c r="E19" i="15"/>
  <c r="D19" i="15"/>
  <c r="C19" i="15"/>
  <c r="B19" i="15"/>
  <c r="I18" i="15"/>
  <c r="H18" i="15"/>
  <c r="G18" i="15"/>
  <c r="F18" i="15"/>
  <c r="E18" i="15"/>
  <c r="D18" i="15"/>
  <c r="C18" i="15"/>
  <c r="B18" i="15"/>
  <c r="I17" i="15"/>
  <c r="H17" i="15"/>
  <c r="G17" i="15"/>
  <c r="F17" i="15"/>
  <c r="E17" i="15"/>
  <c r="D17" i="15"/>
  <c r="C17" i="15"/>
  <c r="B17" i="15"/>
  <c r="C12" i="15"/>
  <c r="D12" i="15"/>
  <c r="E12" i="15"/>
  <c r="F12" i="15"/>
  <c r="G12" i="15"/>
  <c r="H12" i="15"/>
  <c r="I12" i="15"/>
  <c r="B12" i="15"/>
  <c r="BB34" i="20"/>
  <c r="BA34" i="20"/>
  <c r="AZ34" i="20"/>
  <c r="AY34" i="20"/>
  <c r="AX34" i="20"/>
  <c r="AW34" i="20"/>
  <c r="AV34" i="20"/>
  <c r="AU34" i="20"/>
  <c r="AS34" i="20"/>
  <c r="AR34" i="20"/>
  <c r="AQ34" i="20"/>
  <c r="AP34" i="20"/>
  <c r="AO34" i="20"/>
  <c r="AN34" i="20"/>
  <c r="AM34" i="20"/>
  <c r="AL34" i="20"/>
  <c r="AJ34" i="20"/>
  <c r="AI34" i="20"/>
  <c r="AH34" i="20"/>
  <c r="AG34" i="20"/>
  <c r="AF34" i="20"/>
  <c r="AE34" i="20"/>
  <c r="AD34" i="20"/>
  <c r="AC34" i="20"/>
  <c r="AA34" i="20"/>
  <c r="Z34" i="20"/>
  <c r="Y34" i="20"/>
  <c r="X34" i="20"/>
  <c r="W34" i="20"/>
  <c r="V34" i="20"/>
  <c r="U34" i="20"/>
  <c r="T34" i="20"/>
  <c r="R34" i="20"/>
  <c r="Q34" i="20"/>
  <c r="P34" i="20"/>
  <c r="O34" i="20"/>
  <c r="N34" i="20"/>
  <c r="M34" i="20"/>
  <c r="L34" i="20"/>
  <c r="K34" i="20"/>
  <c r="I34" i="20"/>
  <c r="H34" i="20"/>
  <c r="G34" i="20"/>
  <c r="F34" i="20"/>
  <c r="E34" i="20"/>
  <c r="D34" i="20"/>
  <c r="C34" i="20"/>
  <c r="B34" i="20"/>
  <c r="BB44" i="20"/>
  <c r="BA44" i="20"/>
  <c r="AZ44" i="20"/>
  <c r="AY44" i="20"/>
  <c r="AX44" i="20"/>
  <c r="AW44" i="20"/>
  <c r="AV44" i="20"/>
  <c r="AU44" i="20"/>
  <c r="AS44" i="20"/>
  <c r="AR44" i="20"/>
  <c r="AQ44" i="20"/>
  <c r="AP44" i="20"/>
  <c r="AO44" i="20"/>
  <c r="AN44" i="20"/>
  <c r="AM44" i="20"/>
  <c r="AL44" i="20"/>
  <c r="AJ44" i="20"/>
  <c r="AI44" i="20"/>
  <c r="AH44" i="20"/>
  <c r="AG44" i="20"/>
  <c r="AF44" i="20"/>
  <c r="AE44" i="20"/>
  <c r="AD44" i="20"/>
  <c r="AC44" i="20"/>
  <c r="AA44" i="20"/>
  <c r="Z44" i="20"/>
  <c r="Y44" i="20"/>
  <c r="X44" i="20"/>
  <c r="W44" i="20"/>
  <c r="V44" i="20"/>
  <c r="U44" i="20"/>
  <c r="T44" i="20"/>
  <c r="R44" i="20"/>
  <c r="Q44" i="20"/>
  <c r="P44" i="20"/>
  <c r="O44" i="20"/>
  <c r="N44" i="20"/>
  <c r="M44" i="20"/>
  <c r="L44" i="20"/>
  <c r="K44" i="20"/>
  <c r="I44" i="20"/>
  <c r="H44" i="20"/>
  <c r="G44" i="20"/>
  <c r="F44" i="20"/>
  <c r="E44" i="20"/>
  <c r="D44" i="20"/>
  <c r="C44" i="20"/>
  <c r="B44" i="20"/>
  <c r="BB33" i="20"/>
  <c r="BA33" i="20"/>
  <c r="AZ33" i="20"/>
  <c r="AY33" i="20"/>
  <c r="AX33" i="20"/>
  <c r="AW33" i="20"/>
  <c r="AV33" i="20"/>
  <c r="AU33" i="20"/>
  <c r="AS33" i="20"/>
  <c r="AR33" i="20"/>
  <c r="AQ33" i="20"/>
  <c r="AP33" i="20"/>
  <c r="AO33" i="20"/>
  <c r="AN33" i="20"/>
  <c r="AM33" i="20"/>
  <c r="AL33" i="20"/>
  <c r="AJ33" i="20"/>
  <c r="AI33" i="20"/>
  <c r="AH33" i="20"/>
  <c r="AG33" i="20"/>
  <c r="AF33" i="20"/>
  <c r="AE33" i="20"/>
  <c r="AD33" i="20"/>
  <c r="AC33" i="20"/>
  <c r="AA33" i="20"/>
  <c r="Z33" i="20"/>
  <c r="Y33" i="20"/>
  <c r="X33" i="20"/>
  <c r="W33" i="20"/>
  <c r="V33" i="20"/>
  <c r="U33" i="20"/>
  <c r="T33" i="20"/>
  <c r="R33" i="20"/>
  <c r="Q33" i="20"/>
  <c r="P33" i="20"/>
  <c r="O33" i="20"/>
  <c r="N33" i="20"/>
  <c r="M33" i="20"/>
  <c r="L33" i="20"/>
  <c r="K33" i="20"/>
  <c r="I33" i="20"/>
  <c r="H33" i="20"/>
  <c r="G33" i="20"/>
  <c r="F33" i="20"/>
  <c r="E33" i="20"/>
  <c r="D33" i="20"/>
  <c r="C33" i="20"/>
  <c r="B33" i="20"/>
  <c r="I3" i="20"/>
  <c r="I9" i="20" s="1"/>
  <c r="BB35" i="20" s="1"/>
  <c r="BB43" i="20" s="1"/>
  <c r="H3" i="20"/>
  <c r="H9" i="20" s="1"/>
  <c r="BA35" i="20" s="1"/>
  <c r="BA43" i="20" s="1"/>
  <c r="G3" i="20"/>
  <c r="G9" i="20" s="1"/>
  <c r="AZ35" i="20" s="1"/>
  <c r="AZ43" i="20" s="1"/>
  <c r="F3" i="20"/>
  <c r="F9" i="20" s="1"/>
  <c r="AY35" i="20" s="1"/>
  <c r="AY43" i="20" s="1"/>
  <c r="E3" i="20"/>
  <c r="E9" i="20" s="1"/>
  <c r="AX35" i="20" s="1"/>
  <c r="AX43" i="20" s="1"/>
  <c r="D3" i="20"/>
  <c r="D9" i="20" s="1"/>
  <c r="AW35" i="20" s="1"/>
  <c r="AW43" i="20" s="1"/>
  <c r="C3" i="20"/>
  <c r="C9" i="20" s="1"/>
  <c r="AV35" i="20" s="1"/>
  <c r="AV43" i="20" s="1"/>
  <c r="B3" i="20"/>
  <c r="B9" i="20" s="1"/>
  <c r="AU35" i="20" s="1"/>
  <c r="AU43" i="20" s="1"/>
  <c r="BB34" i="18"/>
  <c r="BA34" i="18"/>
  <c r="AZ34" i="18"/>
  <c r="AY34" i="18"/>
  <c r="AX34" i="18"/>
  <c r="AW34" i="18"/>
  <c r="AV34" i="18"/>
  <c r="AU34" i="18"/>
  <c r="AS34" i="18"/>
  <c r="AR34" i="18"/>
  <c r="AQ34" i="18"/>
  <c r="AP34" i="18"/>
  <c r="AO34" i="18"/>
  <c r="AN34" i="18"/>
  <c r="AM34" i="18"/>
  <c r="AL34" i="18"/>
  <c r="AJ34" i="18"/>
  <c r="AI34" i="18"/>
  <c r="AH34" i="18"/>
  <c r="AG34" i="18"/>
  <c r="AF34" i="18"/>
  <c r="AE34" i="18"/>
  <c r="AD34" i="18"/>
  <c r="AC34" i="18"/>
  <c r="AA34" i="18"/>
  <c r="Z34" i="18"/>
  <c r="Y34" i="18"/>
  <c r="X34" i="18"/>
  <c r="W34" i="18"/>
  <c r="V34" i="18"/>
  <c r="U34" i="18"/>
  <c r="T34" i="18"/>
  <c r="R34" i="18"/>
  <c r="Q34" i="18"/>
  <c r="P34" i="18"/>
  <c r="O34" i="18"/>
  <c r="N34" i="18"/>
  <c r="M34" i="18"/>
  <c r="L34" i="18"/>
  <c r="K34" i="18"/>
  <c r="I34" i="18"/>
  <c r="H34" i="18"/>
  <c r="G34" i="18"/>
  <c r="F34" i="18"/>
  <c r="E34" i="18"/>
  <c r="D34" i="18"/>
  <c r="C34" i="18"/>
  <c r="B34" i="18"/>
  <c r="BB44" i="18"/>
  <c r="BA44" i="18"/>
  <c r="AZ44" i="18"/>
  <c r="AY44" i="18"/>
  <c r="AX44" i="18"/>
  <c r="AW44" i="18"/>
  <c r="AV44" i="18"/>
  <c r="AU44" i="18"/>
  <c r="AS44" i="18"/>
  <c r="AR44" i="18"/>
  <c r="AQ44" i="18"/>
  <c r="AP44" i="18"/>
  <c r="AO44" i="18"/>
  <c r="AN44" i="18"/>
  <c r="AM44" i="18"/>
  <c r="AL44" i="18"/>
  <c r="AJ44" i="18"/>
  <c r="AI44" i="18"/>
  <c r="AH44" i="18"/>
  <c r="AG44" i="18"/>
  <c r="AF44" i="18"/>
  <c r="AE44" i="18"/>
  <c r="AD44" i="18"/>
  <c r="AC44" i="18"/>
  <c r="AA44" i="18"/>
  <c r="Z44" i="18"/>
  <c r="Y44" i="18"/>
  <c r="X44" i="18"/>
  <c r="W44" i="18"/>
  <c r="V44" i="18"/>
  <c r="U44" i="18"/>
  <c r="T44" i="18"/>
  <c r="R44" i="18"/>
  <c r="Q44" i="18"/>
  <c r="P44" i="18"/>
  <c r="O44" i="18"/>
  <c r="N44" i="18"/>
  <c r="M44" i="18"/>
  <c r="L44" i="18"/>
  <c r="K44" i="18"/>
  <c r="I44" i="18"/>
  <c r="H44" i="18"/>
  <c r="G44" i="18"/>
  <c r="F44" i="18"/>
  <c r="E44" i="18"/>
  <c r="D44" i="18"/>
  <c r="C44" i="18"/>
  <c r="B44" i="18"/>
  <c r="BB33" i="18"/>
  <c r="BA33" i="18"/>
  <c r="AZ33" i="18"/>
  <c r="AY33" i="18"/>
  <c r="AX33" i="18"/>
  <c r="AW33" i="18"/>
  <c r="AV33" i="18"/>
  <c r="AU33" i="18"/>
  <c r="AS33" i="18"/>
  <c r="AR33" i="18"/>
  <c r="AQ33" i="18"/>
  <c r="AP33" i="18"/>
  <c r="AO33" i="18"/>
  <c r="AN33" i="18"/>
  <c r="AM33" i="18"/>
  <c r="AL33" i="18"/>
  <c r="AJ33" i="18"/>
  <c r="AI33" i="18"/>
  <c r="AH33" i="18"/>
  <c r="AG33" i="18"/>
  <c r="AF33" i="18"/>
  <c r="AE33" i="18"/>
  <c r="AD33" i="18"/>
  <c r="AC33" i="18"/>
  <c r="AA33" i="18"/>
  <c r="Z33" i="18"/>
  <c r="Y33" i="18"/>
  <c r="X26" i="18"/>
  <c r="W33" i="18"/>
  <c r="V33" i="18"/>
  <c r="U33" i="18"/>
  <c r="T26" i="18"/>
  <c r="R33" i="18"/>
  <c r="Q33" i="18"/>
  <c r="P33" i="18"/>
  <c r="O26" i="18"/>
  <c r="N33" i="18"/>
  <c r="M33" i="18"/>
  <c r="L33" i="18"/>
  <c r="K26" i="18"/>
  <c r="I33" i="18"/>
  <c r="H33" i="18"/>
  <c r="G33" i="18"/>
  <c r="F26" i="18"/>
  <c r="E33" i="18"/>
  <c r="D33" i="18"/>
  <c r="C33" i="18"/>
  <c r="B26" i="18"/>
  <c r="I3" i="18"/>
  <c r="I9" i="18" s="1"/>
  <c r="BB35" i="18" s="1"/>
  <c r="BB43" i="18" s="1"/>
  <c r="H3" i="18"/>
  <c r="H9" i="18" s="1"/>
  <c r="BA35" i="18" s="1"/>
  <c r="BA43" i="18" s="1"/>
  <c r="G3" i="18"/>
  <c r="G9" i="18" s="1"/>
  <c r="AZ35" i="18" s="1"/>
  <c r="AZ43" i="18" s="1"/>
  <c r="F3" i="18"/>
  <c r="F9" i="18" s="1"/>
  <c r="AY35" i="18" s="1"/>
  <c r="AY43" i="18" s="1"/>
  <c r="E3" i="18"/>
  <c r="E9" i="18" s="1"/>
  <c r="AX35" i="18" s="1"/>
  <c r="AX43" i="18" s="1"/>
  <c r="D3" i="18"/>
  <c r="D9" i="18" s="1"/>
  <c r="AW35" i="18" s="1"/>
  <c r="AW43" i="18" s="1"/>
  <c r="C3" i="18"/>
  <c r="C9" i="18" s="1"/>
  <c r="AV35" i="18" s="1"/>
  <c r="AV43" i="18" s="1"/>
  <c r="B3" i="18"/>
  <c r="B9" i="18" s="1"/>
  <c r="AU35" i="18" s="1"/>
  <c r="AU43" i="18" s="1"/>
  <c r="BB34" i="16"/>
  <c r="BA34" i="16"/>
  <c r="AZ34" i="16"/>
  <c r="AY34" i="16"/>
  <c r="AX34" i="16"/>
  <c r="AW34" i="16"/>
  <c r="AV34" i="16"/>
  <c r="AU34" i="16"/>
  <c r="AS34" i="16"/>
  <c r="AR34" i="16"/>
  <c r="AQ34" i="16"/>
  <c r="AP34" i="16"/>
  <c r="AO34" i="16"/>
  <c r="AN34" i="16"/>
  <c r="AM34" i="16"/>
  <c r="AL34" i="16"/>
  <c r="AJ34" i="16"/>
  <c r="AI34" i="16"/>
  <c r="AH34" i="16"/>
  <c r="AG34" i="16"/>
  <c r="AF34" i="16"/>
  <c r="AE34" i="16"/>
  <c r="AD34" i="16"/>
  <c r="AC34" i="16"/>
  <c r="AA34" i="16"/>
  <c r="Z34" i="16"/>
  <c r="Y34" i="16"/>
  <c r="X34" i="16"/>
  <c r="W34" i="16"/>
  <c r="V34" i="16"/>
  <c r="U34" i="16"/>
  <c r="T34" i="16"/>
  <c r="R34" i="16"/>
  <c r="Q34" i="16"/>
  <c r="P34" i="16"/>
  <c r="O34" i="16"/>
  <c r="N34" i="16"/>
  <c r="M34" i="16"/>
  <c r="L34" i="16"/>
  <c r="K34" i="16"/>
  <c r="I34" i="16"/>
  <c r="H34" i="16"/>
  <c r="G34" i="16"/>
  <c r="F34" i="16"/>
  <c r="E34" i="16"/>
  <c r="D34" i="16"/>
  <c r="C34" i="16"/>
  <c r="B34" i="16"/>
  <c r="BB44" i="16"/>
  <c r="BA44" i="16"/>
  <c r="AZ44" i="16"/>
  <c r="AY44" i="16"/>
  <c r="AX44" i="16"/>
  <c r="AW44" i="16"/>
  <c r="AV44" i="16"/>
  <c r="AU44" i="16"/>
  <c r="AS44" i="16"/>
  <c r="AR44" i="16"/>
  <c r="AQ44" i="16"/>
  <c r="AP44" i="16"/>
  <c r="AO44" i="16"/>
  <c r="AN44" i="16"/>
  <c r="AM44" i="16"/>
  <c r="AL44" i="16"/>
  <c r="AJ44" i="16"/>
  <c r="AI44" i="16"/>
  <c r="AH44" i="16"/>
  <c r="AG44" i="16"/>
  <c r="AF44" i="16"/>
  <c r="AE44" i="16"/>
  <c r="AD44" i="16"/>
  <c r="AC44" i="16"/>
  <c r="AA44" i="16"/>
  <c r="Z44" i="16"/>
  <c r="Y44" i="16"/>
  <c r="X44" i="16"/>
  <c r="W44" i="16"/>
  <c r="V44" i="16"/>
  <c r="U44" i="16"/>
  <c r="T44" i="16"/>
  <c r="R44" i="16"/>
  <c r="Q44" i="16"/>
  <c r="P44" i="16"/>
  <c r="O44" i="16"/>
  <c r="N44" i="16"/>
  <c r="M44" i="16"/>
  <c r="L44" i="16"/>
  <c r="K44" i="16"/>
  <c r="I44" i="16"/>
  <c r="H44" i="16"/>
  <c r="G44" i="16"/>
  <c r="F44" i="16"/>
  <c r="E44" i="16"/>
  <c r="D44" i="16"/>
  <c r="C44" i="16"/>
  <c r="B44" i="16"/>
  <c r="BB33" i="16"/>
  <c r="BA33" i="16"/>
  <c r="AZ33" i="16"/>
  <c r="AY33" i="16"/>
  <c r="AX33" i="16"/>
  <c r="AW33" i="16"/>
  <c r="AV33" i="16"/>
  <c r="AU33" i="16"/>
  <c r="AS33" i="16"/>
  <c r="AR33" i="16"/>
  <c r="AQ33" i="16"/>
  <c r="AP33" i="16"/>
  <c r="AO33" i="16"/>
  <c r="AN33" i="16"/>
  <c r="AM33" i="16"/>
  <c r="AL33" i="16"/>
  <c r="AJ33" i="16"/>
  <c r="AI33" i="16"/>
  <c r="AH33" i="16"/>
  <c r="AG33" i="16"/>
  <c r="AF33" i="16"/>
  <c r="AE33" i="16"/>
  <c r="AD33" i="16"/>
  <c r="AC33" i="16"/>
  <c r="AA33" i="16"/>
  <c r="Z33" i="16"/>
  <c r="Y33" i="16"/>
  <c r="X33" i="16"/>
  <c r="W33" i="16"/>
  <c r="V33" i="16"/>
  <c r="U33" i="16"/>
  <c r="T33" i="16"/>
  <c r="R33" i="16"/>
  <c r="Q33" i="16"/>
  <c r="P33" i="16"/>
  <c r="O33" i="16"/>
  <c r="N33" i="16"/>
  <c r="M33" i="16"/>
  <c r="L33" i="16"/>
  <c r="K33" i="16"/>
  <c r="I33" i="16"/>
  <c r="H33" i="16"/>
  <c r="G33" i="16"/>
  <c r="F33" i="16"/>
  <c r="E33" i="16"/>
  <c r="D33" i="16"/>
  <c r="C33" i="16"/>
  <c r="B33" i="16"/>
  <c r="I3" i="16"/>
  <c r="I9" i="16" s="1"/>
  <c r="BB35" i="16" s="1"/>
  <c r="BB43" i="16" s="1"/>
  <c r="H3" i="16"/>
  <c r="H9" i="16" s="1"/>
  <c r="BA35" i="16" s="1"/>
  <c r="BA43" i="16" s="1"/>
  <c r="G3" i="16"/>
  <c r="G9" i="16" s="1"/>
  <c r="AZ35" i="16" s="1"/>
  <c r="AZ43" i="16" s="1"/>
  <c r="F3" i="16"/>
  <c r="F9" i="16" s="1"/>
  <c r="AY35" i="16" s="1"/>
  <c r="AY43" i="16" s="1"/>
  <c r="E3" i="16"/>
  <c r="E9" i="16" s="1"/>
  <c r="AX35" i="16" s="1"/>
  <c r="AX43" i="16" s="1"/>
  <c r="D3" i="16"/>
  <c r="D9" i="16" s="1"/>
  <c r="AW35" i="16" s="1"/>
  <c r="AW43" i="16" s="1"/>
  <c r="C3" i="16"/>
  <c r="C9" i="16" s="1"/>
  <c r="AV35" i="16" s="1"/>
  <c r="AV43" i="16" s="1"/>
  <c r="B3" i="16"/>
  <c r="B9" i="16" s="1"/>
  <c r="AU35" i="16" s="1"/>
  <c r="AU43" i="16" s="1"/>
  <c r="BB34" i="15"/>
  <c r="BA34" i="15"/>
  <c r="AZ34" i="15"/>
  <c r="AY34" i="15"/>
  <c r="AX34" i="15"/>
  <c r="AW34" i="15"/>
  <c r="AV34" i="15"/>
  <c r="AU34" i="15"/>
  <c r="AS34" i="15"/>
  <c r="AR34" i="15"/>
  <c r="AQ34" i="15"/>
  <c r="AP34" i="15"/>
  <c r="AO34" i="15"/>
  <c r="AN34" i="15"/>
  <c r="AM34" i="15"/>
  <c r="AL34" i="15"/>
  <c r="AJ34" i="15"/>
  <c r="AI34" i="15"/>
  <c r="AH34" i="15"/>
  <c r="AG34" i="15"/>
  <c r="AF34" i="15"/>
  <c r="AE34" i="15"/>
  <c r="AD34" i="15"/>
  <c r="AC34" i="15"/>
  <c r="AA34" i="15"/>
  <c r="Z34" i="15"/>
  <c r="Y34" i="15"/>
  <c r="X34" i="15"/>
  <c r="W34" i="15"/>
  <c r="V34" i="15"/>
  <c r="U34" i="15"/>
  <c r="T34" i="15"/>
  <c r="R34" i="15"/>
  <c r="Q34" i="15"/>
  <c r="P34" i="15"/>
  <c r="O34" i="15"/>
  <c r="N34" i="15"/>
  <c r="M34" i="15"/>
  <c r="L34" i="15"/>
  <c r="K34" i="15"/>
  <c r="I34" i="15"/>
  <c r="H34" i="15"/>
  <c r="G34" i="15"/>
  <c r="F34" i="15"/>
  <c r="E34" i="15"/>
  <c r="D34" i="15"/>
  <c r="C34" i="15"/>
  <c r="B34" i="15"/>
  <c r="BB44" i="15"/>
  <c r="BA44" i="15"/>
  <c r="AZ44" i="15"/>
  <c r="AY44" i="15"/>
  <c r="AX44" i="15"/>
  <c r="AW44" i="15"/>
  <c r="AV44" i="15"/>
  <c r="AU44" i="15"/>
  <c r="AS44" i="15"/>
  <c r="AR44" i="15"/>
  <c r="AQ44" i="15"/>
  <c r="AP44" i="15"/>
  <c r="AO44" i="15"/>
  <c r="AN44" i="15"/>
  <c r="AM44" i="15"/>
  <c r="AL44" i="15"/>
  <c r="AJ44" i="15"/>
  <c r="AI44" i="15"/>
  <c r="AH44" i="15"/>
  <c r="AG44" i="15"/>
  <c r="AF44" i="15"/>
  <c r="AE44" i="15"/>
  <c r="AD44" i="15"/>
  <c r="AC44" i="15"/>
  <c r="AA44" i="15"/>
  <c r="Z44" i="15"/>
  <c r="Y44" i="15"/>
  <c r="X44" i="15"/>
  <c r="W44" i="15"/>
  <c r="V44" i="15"/>
  <c r="U44" i="15"/>
  <c r="T44" i="15"/>
  <c r="R44" i="15"/>
  <c r="Q44" i="15"/>
  <c r="P44" i="15"/>
  <c r="O44" i="15"/>
  <c r="N44" i="15"/>
  <c r="M44" i="15"/>
  <c r="L44" i="15"/>
  <c r="K44" i="15"/>
  <c r="I44" i="15"/>
  <c r="H44" i="15"/>
  <c r="G44" i="15"/>
  <c r="F44" i="15"/>
  <c r="E44" i="15"/>
  <c r="D44" i="15"/>
  <c r="C44" i="15"/>
  <c r="B44" i="15"/>
  <c r="BB33" i="15"/>
  <c r="BA33" i="15"/>
  <c r="AZ33" i="15"/>
  <c r="AY33" i="15"/>
  <c r="AX33" i="15"/>
  <c r="AW33" i="15"/>
  <c r="AV33" i="15"/>
  <c r="AU33" i="15"/>
  <c r="AS33" i="15"/>
  <c r="AR33" i="15"/>
  <c r="AQ33" i="15"/>
  <c r="AP33" i="15"/>
  <c r="AO33" i="15"/>
  <c r="AN33" i="15"/>
  <c r="AM33" i="15"/>
  <c r="AL33" i="15"/>
  <c r="AJ33" i="15"/>
  <c r="AI33" i="15"/>
  <c r="AH33" i="15"/>
  <c r="AG33" i="15"/>
  <c r="AF33" i="15"/>
  <c r="AE33" i="15"/>
  <c r="AD33" i="15"/>
  <c r="AC33" i="15"/>
  <c r="AA33" i="15"/>
  <c r="Z33" i="15"/>
  <c r="Y33" i="15"/>
  <c r="X33" i="15"/>
  <c r="W33" i="15"/>
  <c r="V33" i="15"/>
  <c r="U33" i="15"/>
  <c r="T33" i="15"/>
  <c r="R33" i="15"/>
  <c r="Q33" i="15"/>
  <c r="P33" i="15"/>
  <c r="O33" i="15"/>
  <c r="N26" i="15"/>
  <c r="M33" i="15"/>
  <c r="L33" i="15"/>
  <c r="K33" i="15"/>
  <c r="I26" i="15"/>
  <c r="H33" i="15"/>
  <c r="G33" i="15"/>
  <c r="F33" i="15"/>
  <c r="E26" i="15"/>
  <c r="D33" i="15"/>
  <c r="C33" i="15"/>
  <c r="B33" i="15"/>
  <c r="I3" i="15"/>
  <c r="I9" i="15" s="1"/>
  <c r="BB35" i="15" s="1"/>
  <c r="BB43" i="15" s="1"/>
  <c r="H3" i="15"/>
  <c r="H9" i="15" s="1"/>
  <c r="BA35" i="15" s="1"/>
  <c r="BA43" i="15" s="1"/>
  <c r="G3" i="15"/>
  <c r="G9" i="15" s="1"/>
  <c r="AZ35" i="15" s="1"/>
  <c r="AZ43" i="15" s="1"/>
  <c r="F3" i="15"/>
  <c r="F9" i="15" s="1"/>
  <c r="AY35" i="15" s="1"/>
  <c r="AY43" i="15" s="1"/>
  <c r="E3" i="15"/>
  <c r="E9" i="15" s="1"/>
  <c r="AX35" i="15" s="1"/>
  <c r="AX43" i="15" s="1"/>
  <c r="D3" i="15"/>
  <c r="D9" i="15" s="1"/>
  <c r="AW35" i="15" s="1"/>
  <c r="AW43" i="15" s="1"/>
  <c r="C3" i="15"/>
  <c r="C9" i="15" s="1"/>
  <c r="AV35" i="15" s="1"/>
  <c r="AV43" i="15" s="1"/>
  <c r="B3" i="15"/>
  <c r="B9" i="15" s="1"/>
  <c r="AU35" i="15" s="1"/>
  <c r="AU43" i="15" s="1"/>
  <c r="AA35" i="8"/>
  <c r="Z35" i="8"/>
  <c r="Y35" i="8"/>
  <c r="X35" i="8"/>
  <c r="W35" i="8"/>
  <c r="V35" i="8"/>
  <c r="U35" i="8"/>
  <c r="AA34" i="8"/>
  <c r="Z34" i="8"/>
  <c r="Y34" i="8"/>
  <c r="X34" i="8"/>
  <c r="W34" i="8"/>
  <c r="V34" i="8"/>
  <c r="U34" i="8"/>
  <c r="AA33" i="8"/>
  <c r="Z33" i="8"/>
  <c r="Y33" i="8"/>
  <c r="X33" i="8"/>
  <c r="W33" i="8"/>
  <c r="V33" i="8"/>
  <c r="U33" i="8"/>
  <c r="T33" i="8"/>
  <c r="R52" i="8"/>
  <c r="Q52" i="8"/>
  <c r="P52" i="8"/>
  <c r="O52" i="8"/>
  <c r="N52" i="8"/>
  <c r="M52" i="8"/>
  <c r="L52" i="8"/>
  <c r="K52" i="8"/>
  <c r="R35" i="8"/>
  <c r="Q35" i="8"/>
  <c r="P35" i="8"/>
  <c r="O35" i="8"/>
  <c r="N35" i="8"/>
  <c r="M35" i="8"/>
  <c r="L35" i="8"/>
  <c r="R34" i="8"/>
  <c r="Q34" i="8"/>
  <c r="P34" i="8"/>
  <c r="O34" i="8"/>
  <c r="N34" i="8"/>
  <c r="M34" i="8"/>
  <c r="L34" i="8"/>
  <c r="R33" i="8"/>
  <c r="Q33" i="8"/>
  <c r="P33" i="8"/>
  <c r="O33" i="8"/>
  <c r="N33" i="8"/>
  <c r="M33" i="8"/>
  <c r="L33" i="8"/>
  <c r="K33" i="8"/>
  <c r="I9" i="11" l="1"/>
  <c r="G9" i="11"/>
  <c r="E9" i="11"/>
  <c r="C9" i="11"/>
  <c r="H8" i="11"/>
  <c r="F8" i="11"/>
  <c r="D8" i="11"/>
  <c r="I7" i="11"/>
  <c r="G7" i="11"/>
  <c r="E7" i="11"/>
  <c r="C7" i="11"/>
  <c r="H6" i="11"/>
  <c r="F6" i="11"/>
  <c r="D6" i="11"/>
  <c r="I5" i="11"/>
  <c r="G5" i="11"/>
  <c r="E5" i="11"/>
  <c r="C5" i="11"/>
  <c r="C27" i="11"/>
  <c r="G27" i="11"/>
  <c r="G29" i="11" s="1"/>
  <c r="C28" i="11"/>
  <c r="AY35" i="11"/>
  <c r="AY43" i="11" s="1"/>
  <c r="AY46" i="11" s="1"/>
  <c r="H9" i="11"/>
  <c r="BA35" i="11" s="1"/>
  <c r="BA43" i="11" s="1"/>
  <c r="F9" i="11"/>
  <c r="D9" i="11"/>
  <c r="AW35" i="11" s="1"/>
  <c r="AW43" i="11" s="1"/>
  <c r="I8" i="11"/>
  <c r="G8" i="11"/>
  <c r="E8" i="11"/>
  <c r="C8" i="11"/>
  <c r="H7" i="11"/>
  <c r="F7" i="11"/>
  <c r="D7" i="11"/>
  <c r="I6" i="11"/>
  <c r="G6" i="11"/>
  <c r="E6" i="11"/>
  <c r="C6" i="11"/>
  <c r="H5" i="11"/>
  <c r="F5" i="11"/>
  <c r="D5" i="11"/>
  <c r="AU46" i="17"/>
  <c r="AW46" i="17"/>
  <c r="AY46" i="17"/>
  <c r="BA46" i="17"/>
  <c r="B35" i="19"/>
  <c r="B43" i="19" s="1"/>
  <c r="F35" i="19"/>
  <c r="F43" i="19" s="1"/>
  <c r="K35" i="19"/>
  <c r="K43" i="19" s="1"/>
  <c r="T35" i="19"/>
  <c r="T43" i="19" s="1"/>
  <c r="X35" i="19"/>
  <c r="X43" i="19" s="1"/>
  <c r="X46" i="19" s="1"/>
  <c r="AL35" i="19"/>
  <c r="AL43" i="19" s="1"/>
  <c r="AL46" i="19" s="1"/>
  <c r="AN35" i="19"/>
  <c r="AN43" i="19" s="1"/>
  <c r="AN46" i="19" s="1"/>
  <c r="AP35" i="19"/>
  <c r="AP43" i="19" s="1"/>
  <c r="AP46" i="19" s="1"/>
  <c r="AR35" i="19"/>
  <c r="AR43" i="19" s="1"/>
  <c r="AR46" i="19" s="1"/>
  <c r="AC35" i="19"/>
  <c r="AC43" i="19" s="1"/>
  <c r="AC46" i="19" s="1"/>
  <c r="AE35" i="19"/>
  <c r="AE43" i="19" s="1"/>
  <c r="AE46" i="19" s="1"/>
  <c r="V35" i="19"/>
  <c r="V43" i="19" s="1"/>
  <c r="V46" i="19" s="1"/>
  <c r="M35" i="19"/>
  <c r="M43" i="19" s="1"/>
  <c r="M46" i="19" s="1"/>
  <c r="D35" i="19"/>
  <c r="D43" i="19" s="1"/>
  <c r="D46" i="19" s="1"/>
  <c r="AG35" i="19"/>
  <c r="AG43" i="19" s="1"/>
  <c r="AG46" i="19" s="1"/>
  <c r="O35" i="19"/>
  <c r="O43" i="19" s="1"/>
  <c r="O46" i="19" s="1"/>
  <c r="AI35" i="19"/>
  <c r="AI43" i="19" s="1"/>
  <c r="AI46" i="19" s="1"/>
  <c r="Z35" i="19"/>
  <c r="Z43" i="19" s="1"/>
  <c r="Z46" i="19" s="1"/>
  <c r="Z52" i="19" s="1"/>
  <c r="Z36" i="19" s="1"/>
  <c r="Q35" i="19"/>
  <c r="Q43" i="19" s="1"/>
  <c r="Q46" i="19" s="1"/>
  <c r="H35" i="19"/>
  <c r="H43" i="19" s="1"/>
  <c r="H46" i="19" s="1"/>
  <c r="B33" i="19"/>
  <c r="B26" i="19"/>
  <c r="D33" i="19"/>
  <c r="D26" i="19"/>
  <c r="F33" i="19"/>
  <c r="F26" i="19"/>
  <c r="H33" i="19"/>
  <c r="H26" i="19"/>
  <c r="K33" i="19"/>
  <c r="K26" i="19"/>
  <c r="M33" i="19"/>
  <c r="M26" i="19"/>
  <c r="O33" i="19"/>
  <c r="O26" i="19"/>
  <c r="Q33" i="19"/>
  <c r="Q26" i="19"/>
  <c r="T33" i="19"/>
  <c r="T26" i="19"/>
  <c r="V33" i="19"/>
  <c r="V26" i="19"/>
  <c r="X33" i="19"/>
  <c r="X26" i="19"/>
  <c r="Z33" i="19"/>
  <c r="Z26" i="19"/>
  <c r="AC33" i="19"/>
  <c r="AC26" i="19"/>
  <c r="AE33" i="19"/>
  <c r="AE26" i="19"/>
  <c r="AG33" i="19"/>
  <c r="AG26" i="19"/>
  <c r="AI33" i="19"/>
  <c r="AI26" i="19"/>
  <c r="AL33" i="19"/>
  <c r="AL26" i="19"/>
  <c r="AN33" i="19"/>
  <c r="AN26" i="19"/>
  <c r="AP33" i="19"/>
  <c r="AP26" i="19"/>
  <c r="AR33" i="19"/>
  <c r="AR26" i="19"/>
  <c r="AU33" i="19"/>
  <c r="AU26" i="19"/>
  <c r="AW33" i="19"/>
  <c r="AW26" i="19"/>
  <c r="AY33" i="19"/>
  <c r="AY26" i="19"/>
  <c r="BA33" i="19"/>
  <c r="BA26" i="19"/>
  <c r="C26" i="19"/>
  <c r="G26" i="19"/>
  <c r="L26" i="19"/>
  <c r="P26" i="19"/>
  <c r="U26" i="19"/>
  <c r="Y26" i="19"/>
  <c r="AD26" i="19"/>
  <c r="AH26" i="19"/>
  <c r="AM26" i="19"/>
  <c r="AQ26" i="19"/>
  <c r="AV26" i="19"/>
  <c r="O52" i="19"/>
  <c r="O36" i="19" s="1"/>
  <c r="AE52" i="19"/>
  <c r="AE36" i="19" s="1"/>
  <c r="AI52" i="19"/>
  <c r="AI36" i="19" s="1"/>
  <c r="AN52" i="19"/>
  <c r="AN36" i="19" s="1"/>
  <c r="AP52" i="19"/>
  <c r="AP36" i="19" s="1"/>
  <c r="AR52" i="19"/>
  <c r="AR36" i="19" s="1"/>
  <c r="AU52" i="19"/>
  <c r="AU36" i="19" s="1"/>
  <c r="AW52" i="19"/>
  <c r="AW36" i="19" s="1"/>
  <c r="AY52" i="19"/>
  <c r="AY36" i="19" s="1"/>
  <c r="BA52" i="19"/>
  <c r="BA36" i="19" s="1"/>
  <c r="C35" i="19"/>
  <c r="C43" i="19" s="1"/>
  <c r="G35" i="19"/>
  <c r="G43" i="19" s="1"/>
  <c r="L35" i="19"/>
  <c r="L43" i="19" s="1"/>
  <c r="L46" i="19" s="1"/>
  <c r="N35" i="19"/>
  <c r="N43" i="19" s="1"/>
  <c r="P35" i="19"/>
  <c r="P43" i="19" s="1"/>
  <c r="P46" i="19" s="1"/>
  <c r="U35" i="19"/>
  <c r="AH35" i="19"/>
  <c r="AH43" i="19" s="1"/>
  <c r="AM35" i="19"/>
  <c r="AM43" i="19" s="1"/>
  <c r="AM46" i="19" s="1"/>
  <c r="AO35" i="19"/>
  <c r="AO43" i="19" s="1"/>
  <c r="AO46" i="19" s="1"/>
  <c r="AQ35" i="19"/>
  <c r="AQ43" i="19" s="1"/>
  <c r="AQ46" i="19" s="1"/>
  <c r="AS35" i="19"/>
  <c r="AS43" i="19" s="1"/>
  <c r="AS46" i="19" s="1"/>
  <c r="AD35" i="19"/>
  <c r="AD43" i="19" s="1"/>
  <c r="AD46" i="19" s="1"/>
  <c r="W35" i="19"/>
  <c r="W43" i="19" s="1"/>
  <c r="W46" i="19" s="1"/>
  <c r="E35" i="19"/>
  <c r="E43" i="19" s="1"/>
  <c r="E46" i="19" s="1"/>
  <c r="AF35" i="19"/>
  <c r="AF43" i="19" s="1"/>
  <c r="AF46" i="19" s="1"/>
  <c r="Y35" i="19"/>
  <c r="Y43" i="19" s="1"/>
  <c r="Y46" i="19" s="1"/>
  <c r="AA35" i="19"/>
  <c r="AA43" i="19" s="1"/>
  <c r="AA46" i="19" s="1"/>
  <c r="R35" i="19"/>
  <c r="R43" i="19" s="1"/>
  <c r="R46" i="19" s="1"/>
  <c r="I35" i="19"/>
  <c r="I43" i="19" s="1"/>
  <c r="I46" i="19" s="1"/>
  <c r="AJ35" i="19"/>
  <c r="AJ43" i="19" s="1"/>
  <c r="AJ46" i="19" s="1"/>
  <c r="AZ33" i="19"/>
  <c r="AZ26" i="19"/>
  <c r="BB33" i="19"/>
  <c r="BB26" i="19"/>
  <c r="E26" i="19"/>
  <c r="I26" i="19"/>
  <c r="N26" i="19"/>
  <c r="R26" i="19"/>
  <c r="W26" i="19"/>
  <c r="AA26" i="19"/>
  <c r="AF26" i="19"/>
  <c r="AJ26" i="19"/>
  <c r="AO26" i="19"/>
  <c r="AS26" i="19"/>
  <c r="AX26" i="19"/>
  <c r="E52" i="19"/>
  <c r="E36" i="19" s="1"/>
  <c r="I52" i="19"/>
  <c r="I36" i="19" s="1"/>
  <c r="AO52" i="19"/>
  <c r="AO36" i="19" s="1"/>
  <c r="AV52" i="19"/>
  <c r="AV36" i="19" s="1"/>
  <c r="AX52" i="19"/>
  <c r="AX36" i="19" s="1"/>
  <c r="AZ52" i="19"/>
  <c r="AZ36" i="19" s="1"/>
  <c r="BB52" i="19"/>
  <c r="BB36" i="19" s="1"/>
  <c r="AU52" i="17"/>
  <c r="AU36" i="17" s="1"/>
  <c r="AW52" i="17"/>
  <c r="AW36" i="17" s="1"/>
  <c r="AY52" i="17"/>
  <c r="AY36" i="17" s="1"/>
  <c r="BA52" i="17"/>
  <c r="BA36" i="17" s="1"/>
  <c r="AV52" i="17"/>
  <c r="AV36" i="17" s="1"/>
  <c r="AX52" i="17"/>
  <c r="AX36" i="17" s="1"/>
  <c r="AZ52" i="17"/>
  <c r="AZ36" i="17" s="1"/>
  <c r="BB52" i="17"/>
  <c r="BB36" i="17" s="1"/>
  <c r="C35" i="17"/>
  <c r="C43" i="17" s="1"/>
  <c r="C46" i="17" s="1"/>
  <c r="E35" i="17"/>
  <c r="E43" i="17" s="1"/>
  <c r="E46" i="17" s="1"/>
  <c r="I35" i="17"/>
  <c r="I43" i="17" s="1"/>
  <c r="I46" i="17" s="1"/>
  <c r="N35" i="17"/>
  <c r="N43" i="17" s="1"/>
  <c r="N46" i="17" s="1"/>
  <c r="P35" i="17"/>
  <c r="P43" i="17" s="1"/>
  <c r="P46" i="17" s="1"/>
  <c r="R35" i="17"/>
  <c r="R43" i="17" s="1"/>
  <c r="R46" i="17" s="1"/>
  <c r="U35" i="17"/>
  <c r="U43" i="17" s="1"/>
  <c r="U46" i="17" s="1"/>
  <c r="W35" i="17"/>
  <c r="W43" i="17" s="1"/>
  <c r="W46" i="17" s="1"/>
  <c r="AA35" i="17"/>
  <c r="AA43" i="17" s="1"/>
  <c r="AA46" i="17" s="1"/>
  <c r="AF35" i="17"/>
  <c r="AF43" i="17" s="1"/>
  <c r="AF46" i="17" s="1"/>
  <c r="AH35" i="17"/>
  <c r="AH43" i="17" s="1"/>
  <c r="AH46" i="17" s="1"/>
  <c r="AJ35" i="17"/>
  <c r="AJ43" i="17" s="1"/>
  <c r="AJ46" i="17" s="1"/>
  <c r="AM35" i="17"/>
  <c r="AM43" i="17" s="1"/>
  <c r="AM46" i="17" s="1"/>
  <c r="AO35" i="17"/>
  <c r="AO43" i="17" s="1"/>
  <c r="AO46" i="17" s="1"/>
  <c r="AQ35" i="17"/>
  <c r="AQ43" i="17" s="1"/>
  <c r="AQ46" i="17" s="1"/>
  <c r="AS35" i="17"/>
  <c r="AS43" i="17" s="1"/>
  <c r="AS46" i="17" s="1"/>
  <c r="AD35" i="17"/>
  <c r="AD43" i="17" s="1"/>
  <c r="AD46" i="17" s="1"/>
  <c r="L35" i="17"/>
  <c r="L43" i="17" s="1"/>
  <c r="L46" i="17" s="1"/>
  <c r="Y35" i="17"/>
  <c r="Y43" i="17" s="1"/>
  <c r="Y46" i="17" s="1"/>
  <c r="G35" i="17"/>
  <c r="G43" i="17" s="1"/>
  <c r="G46" i="17" s="1"/>
  <c r="C26" i="17"/>
  <c r="E26" i="17"/>
  <c r="G26" i="17"/>
  <c r="I26" i="17"/>
  <c r="L26" i="17"/>
  <c r="N26" i="17"/>
  <c r="P26" i="17"/>
  <c r="R26" i="17"/>
  <c r="U26" i="17"/>
  <c r="W26" i="17"/>
  <c r="Y26" i="17"/>
  <c r="AA26" i="17"/>
  <c r="AD26" i="17"/>
  <c r="AF26" i="17"/>
  <c r="AH26" i="17"/>
  <c r="AJ26" i="17"/>
  <c r="AM26" i="17"/>
  <c r="AO26" i="17"/>
  <c r="AQ26" i="17"/>
  <c r="AS26" i="17"/>
  <c r="AV26" i="17"/>
  <c r="AX26" i="17"/>
  <c r="AZ26" i="17"/>
  <c r="BB26" i="17"/>
  <c r="B35" i="17"/>
  <c r="B43" i="17" s="1"/>
  <c r="B46" i="17" s="1"/>
  <c r="F35" i="17"/>
  <c r="F43" i="17" s="1"/>
  <c r="F46" i="17" s="1"/>
  <c r="K35" i="17"/>
  <c r="K43" i="17" s="1"/>
  <c r="K46" i="17" s="1"/>
  <c r="M35" i="17"/>
  <c r="M43" i="17" s="1"/>
  <c r="M46" i="17" s="1"/>
  <c r="O35" i="17"/>
  <c r="O43" i="17" s="1"/>
  <c r="O46" i="17" s="1"/>
  <c r="Q35" i="17"/>
  <c r="Q43" i="17" s="1"/>
  <c r="Q46" i="17" s="1"/>
  <c r="T35" i="17"/>
  <c r="T43" i="17" s="1"/>
  <c r="T46" i="17" s="1"/>
  <c r="V35" i="17"/>
  <c r="V43" i="17" s="1"/>
  <c r="V46" i="17" s="1"/>
  <c r="Z35" i="17"/>
  <c r="Z43" i="17" s="1"/>
  <c r="Z46" i="17" s="1"/>
  <c r="AE35" i="17"/>
  <c r="AE43" i="17" s="1"/>
  <c r="AE46" i="17" s="1"/>
  <c r="AG35" i="17"/>
  <c r="AG43" i="17" s="1"/>
  <c r="AG46" i="17" s="1"/>
  <c r="AI35" i="17"/>
  <c r="AI43" i="17" s="1"/>
  <c r="AI46" i="17" s="1"/>
  <c r="AL35" i="17"/>
  <c r="AL43" i="17" s="1"/>
  <c r="AL46" i="17" s="1"/>
  <c r="AN35" i="17"/>
  <c r="AN43" i="17" s="1"/>
  <c r="AN46" i="17" s="1"/>
  <c r="AP35" i="17"/>
  <c r="AP43" i="17" s="1"/>
  <c r="AP46" i="17" s="1"/>
  <c r="AR35" i="17"/>
  <c r="AR43" i="17" s="1"/>
  <c r="AR46" i="17" s="1"/>
  <c r="AC35" i="17"/>
  <c r="AC43" i="17" s="1"/>
  <c r="AC46" i="17" s="1"/>
  <c r="D35" i="17"/>
  <c r="D43" i="17" s="1"/>
  <c r="D46" i="17" s="1"/>
  <c r="X35" i="17"/>
  <c r="X43" i="17" s="1"/>
  <c r="X46" i="17" s="1"/>
  <c r="H35" i="17"/>
  <c r="H43" i="17" s="1"/>
  <c r="H46" i="17" s="1"/>
  <c r="B26" i="17"/>
  <c r="D26" i="17"/>
  <c r="F26" i="17"/>
  <c r="H26" i="17"/>
  <c r="K26" i="17"/>
  <c r="M26" i="17"/>
  <c r="O26" i="17"/>
  <c r="Q26" i="17"/>
  <c r="T26" i="17"/>
  <c r="V26" i="17"/>
  <c r="X26" i="17"/>
  <c r="Z26" i="17"/>
  <c r="AC26" i="17"/>
  <c r="AE26" i="17"/>
  <c r="AG26" i="17"/>
  <c r="AI26" i="17"/>
  <c r="AL26" i="17"/>
  <c r="AN26" i="17"/>
  <c r="AP26" i="17"/>
  <c r="AR26" i="17"/>
  <c r="AU26" i="17"/>
  <c r="AW26" i="17"/>
  <c r="AY26" i="17"/>
  <c r="BA26" i="17"/>
  <c r="B35" i="13"/>
  <c r="B43" i="13" s="1"/>
  <c r="B46" i="13" s="1"/>
  <c r="O35" i="13"/>
  <c r="T35" i="13"/>
  <c r="T43" i="13" s="1"/>
  <c r="T46" i="13" s="1"/>
  <c r="X35" i="13"/>
  <c r="AG35" i="13"/>
  <c r="AL35" i="13"/>
  <c r="AL43" i="13" s="1"/>
  <c r="AL46" i="13" s="1"/>
  <c r="AP35" i="13"/>
  <c r="AP43" i="13" s="1"/>
  <c r="AP46" i="13" s="1"/>
  <c r="AC35" i="13"/>
  <c r="AC43" i="13" s="1"/>
  <c r="AC46" i="13" s="1"/>
  <c r="AL52" i="13"/>
  <c r="AL36" i="13" s="1"/>
  <c r="AU52" i="13"/>
  <c r="AU36" i="13" s="1"/>
  <c r="AW52" i="13"/>
  <c r="AW36" i="13" s="1"/>
  <c r="AY52" i="13"/>
  <c r="AY36" i="13" s="1"/>
  <c r="BA52" i="13"/>
  <c r="BA36" i="13" s="1"/>
  <c r="M35" i="13"/>
  <c r="M43" i="13" s="1"/>
  <c r="M46" i="13" s="1"/>
  <c r="V35" i="13"/>
  <c r="V43" i="13" s="1"/>
  <c r="V46" i="13" s="1"/>
  <c r="Z35" i="13"/>
  <c r="Z43" i="13" s="1"/>
  <c r="Z46" i="13" s="1"/>
  <c r="AE35" i="13"/>
  <c r="AE43" i="13" s="1"/>
  <c r="AI35" i="13"/>
  <c r="AN35" i="13"/>
  <c r="AN43" i="13" s="1"/>
  <c r="AN46" i="13" s="1"/>
  <c r="AR35" i="13"/>
  <c r="AR43" i="13" s="1"/>
  <c r="AR46" i="13" s="1"/>
  <c r="AV52" i="13"/>
  <c r="AV36" i="13" s="1"/>
  <c r="AX52" i="13"/>
  <c r="AX36" i="13" s="1"/>
  <c r="AZ52" i="13"/>
  <c r="AZ36" i="13" s="1"/>
  <c r="BB52" i="13"/>
  <c r="BB36" i="13" s="1"/>
  <c r="B26" i="13"/>
  <c r="D26" i="13"/>
  <c r="F26" i="13"/>
  <c r="H26" i="13"/>
  <c r="K26" i="13"/>
  <c r="M26" i="13"/>
  <c r="O26" i="13"/>
  <c r="Q26" i="13"/>
  <c r="T26" i="13"/>
  <c r="V26" i="13"/>
  <c r="X26" i="13"/>
  <c r="Z26" i="13"/>
  <c r="AC26" i="13"/>
  <c r="AE26" i="13"/>
  <c r="AG26" i="13"/>
  <c r="AI26" i="13"/>
  <c r="AL26" i="13"/>
  <c r="AN26" i="13"/>
  <c r="AP26" i="13"/>
  <c r="AR26" i="13"/>
  <c r="AU26" i="13"/>
  <c r="AW26" i="13"/>
  <c r="AY26" i="13"/>
  <c r="BA26" i="13"/>
  <c r="D35" i="13"/>
  <c r="D43" i="13" s="1"/>
  <c r="D46" i="13" s="1"/>
  <c r="H35" i="13"/>
  <c r="H43" i="13" s="1"/>
  <c r="H46" i="13" s="1"/>
  <c r="K35" i="13"/>
  <c r="K43" i="13" s="1"/>
  <c r="K46" i="13" s="1"/>
  <c r="Q35" i="13"/>
  <c r="Q43" i="13" s="1"/>
  <c r="Q46" i="13" s="1"/>
  <c r="AD35" i="13"/>
  <c r="AF35" i="13"/>
  <c r="AH35" i="13"/>
  <c r="AJ35" i="13"/>
  <c r="AM35" i="13"/>
  <c r="AM43" i="13" s="1"/>
  <c r="AM46" i="13" s="1"/>
  <c r="AO35" i="13"/>
  <c r="AO43" i="13" s="1"/>
  <c r="AO46" i="13" s="1"/>
  <c r="AQ35" i="13"/>
  <c r="AQ43" i="13" s="1"/>
  <c r="AQ46" i="13" s="1"/>
  <c r="AS35" i="13"/>
  <c r="AS43" i="13" s="1"/>
  <c r="AS46" i="13" s="1"/>
  <c r="C26" i="13"/>
  <c r="E26" i="13"/>
  <c r="G26" i="13"/>
  <c r="I26" i="13"/>
  <c r="L26" i="13"/>
  <c r="N26" i="13"/>
  <c r="P26" i="13"/>
  <c r="R26" i="13"/>
  <c r="U26" i="13"/>
  <c r="W26" i="13"/>
  <c r="Y26" i="13"/>
  <c r="AA26" i="13"/>
  <c r="AD26" i="13"/>
  <c r="AF26" i="13"/>
  <c r="AH26" i="13"/>
  <c r="AJ26" i="13"/>
  <c r="AM26" i="13"/>
  <c r="AO26" i="13"/>
  <c r="AQ26" i="13"/>
  <c r="AS26" i="13"/>
  <c r="AV26" i="13"/>
  <c r="AX26" i="13"/>
  <c r="AZ26" i="13"/>
  <c r="BB26" i="13"/>
  <c r="C35" i="13"/>
  <c r="C43" i="13" s="1"/>
  <c r="C46" i="13" s="1"/>
  <c r="E35" i="13"/>
  <c r="E43" i="13" s="1"/>
  <c r="E46" i="13" s="1"/>
  <c r="G35" i="13"/>
  <c r="G43" i="13" s="1"/>
  <c r="G46" i="13" s="1"/>
  <c r="I35" i="13"/>
  <c r="I43" i="13" s="1"/>
  <c r="I46" i="13" s="1"/>
  <c r="L35" i="13"/>
  <c r="L43" i="13" s="1"/>
  <c r="L46" i="13" s="1"/>
  <c r="N35" i="13"/>
  <c r="N43" i="13" s="1"/>
  <c r="N46" i="13" s="1"/>
  <c r="P35" i="13"/>
  <c r="P43" i="13" s="1"/>
  <c r="P46" i="13" s="1"/>
  <c r="R35" i="13"/>
  <c r="R43" i="13" s="1"/>
  <c r="R46" i="13" s="1"/>
  <c r="U35" i="13"/>
  <c r="U43" i="13" s="1"/>
  <c r="U46" i="13" s="1"/>
  <c r="W35" i="13"/>
  <c r="W43" i="13" s="1"/>
  <c r="W46" i="13" s="1"/>
  <c r="Y35" i="13"/>
  <c r="Y43" i="13" s="1"/>
  <c r="Y46" i="13" s="1"/>
  <c r="AA35" i="13"/>
  <c r="AA43" i="13" s="1"/>
  <c r="AA46" i="13" s="1"/>
  <c r="U35" i="12"/>
  <c r="U43" i="12" s="1"/>
  <c r="Y35" i="12"/>
  <c r="Y43" i="12" s="1"/>
  <c r="AM35" i="12"/>
  <c r="AM43" i="12" s="1"/>
  <c r="AM46" i="12" s="1"/>
  <c r="AO35" i="12"/>
  <c r="AO43" i="12" s="1"/>
  <c r="AO46" i="12" s="1"/>
  <c r="AQ35" i="12"/>
  <c r="AQ43" i="12" s="1"/>
  <c r="AQ46" i="12" s="1"/>
  <c r="AS35" i="12"/>
  <c r="AS43" i="12" s="1"/>
  <c r="AS46" i="12" s="1"/>
  <c r="AD35" i="12"/>
  <c r="AD43" i="12" s="1"/>
  <c r="AD46" i="12" s="1"/>
  <c r="L35" i="12"/>
  <c r="L43" i="12" s="1"/>
  <c r="L46" i="12" s="1"/>
  <c r="C35" i="12"/>
  <c r="C43" i="12" s="1"/>
  <c r="C46" i="12" s="1"/>
  <c r="AF35" i="12"/>
  <c r="AF43" i="12" s="1"/>
  <c r="AF46" i="12" s="1"/>
  <c r="W35" i="12"/>
  <c r="W43" i="12" s="1"/>
  <c r="W46" i="12" s="1"/>
  <c r="N35" i="12"/>
  <c r="N43" i="12" s="1"/>
  <c r="N46" i="12" s="1"/>
  <c r="E35" i="12"/>
  <c r="E43" i="12" s="1"/>
  <c r="E46" i="12" s="1"/>
  <c r="AH35" i="12"/>
  <c r="AH43" i="12" s="1"/>
  <c r="AH46" i="12" s="1"/>
  <c r="P35" i="12"/>
  <c r="P43" i="12" s="1"/>
  <c r="P46" i="12" s="1"/>
  <c r="G35" i="12"/>
  <c r="G43" i="12" s="1"/>
  <c r="G46" i="12" s="1"/>
  <c r="AJ35" i="12"/>
  <c r="AJ43" i="12" s="1"/>
  <c r="AJ46" i="12" s="1"/>
  <c r="AA35" i="12"/>
  <c r="AA43" i="12" s="1"/>
  <c r="AA46" i="12" s="1"/>
  <c r="R35" i="12"/>
  <c r="R43" i="12" s="1"/>
  <c r="R46" i="12" s="1"/>
  <c r="I35" i="12"/>
  <c r="I43" i="12" s="1"/>
  <c r="I46" i="12" s="1"/>
  <c r="E33" i="12"/>
  <c r="E26" i="12"/>
  <c r="G33" i="12"/>
  <c r="G26" i="12"/>
  <c r="I33" i="12"/>
  <c r="I26" i="12"/>
  <c r="L33" i="12"/>
  <c r="L26" i="12"/>
  <c r="N33" i="12"/>
  <c r="N26" i="12"/>
  <c r="P33" i="12"/>
  <c r="P26" i="12"/>
  <c r="R33" i="12"/>
  <c r="R26" i="12"/>
  <c r="U33" i="12"/>
  <c r="U26" i="12"/>
  <c r="W33" i="12"/>
  <c r="W26" i="12"/>
  <c r="Y33" i="12"/>
  <c r="Y26" i="12"/>
  <c r="AA33" i="12"/>
  <c r="AA26" i="12"/>
  <c r="AD33" i="12"/>
  <c r="AD26" i="12"/>
  <c r="AF33" i="12"/>
  <c r="AF26" i="12"/>
  <c r="AH33" i="12"/>
  <c r="AH26" i="12"/>
  <c r="AJ33" i="12"/>
  <c r="AJ26" i="12"/>
  <c r="AM33" i="12"/>
  <c r="AM26" i="12"/>
  <c r="AO33" i="12"/>
  <c r="AO26" i="12"/>
  <c r="AQ33" i="12"/>
  <c r="AQ26" i="12"/>
  <c r="AS33" i="12"/>
  <c r="AS26" i="12"/>
  <c r="AV33" i="12"/>
  <c r="AV26" i="12"/>
  <c r="AX33" i="12"/>
  <c r="AX26" i="12"/>
  <c r="AZ33" i="12"/>
  <c r="AZ26" i="12"/>
  <c r="BB33" i="12"/>
  <c r="BB26" i="12"/>
  <c r="AU52" i="12"/>
  <c r="AU36" i="12" s="1"/>
  <c r="AW52" i="12"/>
  <c r="AW36" i="12" s="1"/>
  <c r="AY52" i="12"/>
  <c r="AY36" i="12" s="1"/>
  <c r="BA52" i="12"/>
  <c r="BA36" i="12" s="1"/>
  <c r="B35" i="12"/>
  <c r="B43" i="12" s="1"/>
  <c r="F35" i="12"/>
  <c r="F43" i="12" s="1"/>
  <c r="K35" i="12"/>
  <c r="K43" i="12" s="1"/>
  <c r="K46" i="12" s="1"/>
  <c r="T35" i="12"/>
  <c r="T43" i="12" s="1"/>
  <c r="V35" i="12"/>
  <c r="V43" i="12" s="1"/>
  <c r="V46" i="12" s="1"/>
  <c r="X35" i="12"/>
  <c r="X43" i="12" s="1"/>
  <c r="AL35" i="12"/>
  <c r="AL43" i="12" s="1"/>
  <c r="AL46" i="12" s="1"/>
  <c r="AN35" i="12"/>
  <c r="AN43" i="12" s="1"/>
  <c r="AN46" i="12" s="1"/>
  <c r="AP35" i="12"/>
  <c r="AP43" i="12" s="1"/>
  <c r="AP46" i="12" s="1"/>
  <c r="AR35" i="12"/>
  <c r="AR43" i="12" s="1"/>
  <c r="AR46" i="12" s="1"/>
  <c r="AC35" i="12"/>
  <c r="AC43" i="12" s="1"/>
  <c r="AC46" i="12" s="1"/>
  <c r="AE35" i="12"/>
  <c r="AE43" i="12" s="1"/>
  <c r="AE46" i="12" s="1"/>
  <c r="M35" i="12"/>
  <c r="M43" i="12" s="1"/>
  <c r="M46" i="12" s="1"/>
  <c r="D35" i="12"/>
  <c r="D43" i="12" s="1"/>
  <c r="D46" i="12" s="1"/>
  <c r="AG35" i="12"/>
  <c r="AG43" i="12" s="1"/>
  <c r="AG46" i="12" s="1"/>
  <c r="O35" i="12"/>
  <c r="O43" i="12" s="1"/>
  <c r="O46" i="12" s="1"/>
  <c r="AI35" i="12"/>
  <c r="AI43" i="12" s="1"/>
  <c r="AI46" i="12" s="1"/>
  <c r="Z35" i="12"/>
  <c r="Z43" i="12" s="1"/>
  <c r="Z46" i="12" s="1"/>
  <c r="Q35" i="12"/>
  <c r="Q43" i="12" s="1"/>
  <c r="Q46" i="12" s="1"/>
  <c r="H35" i="12"/>
  <c r="H43" i="12" s="1"/>
  <c r="H46" i="12" s="1"/>
  <c r="B33" i="12"/>
  <c r="B26" i="12"/>
  <c r="D33" i="12"/>
  <c r="D26" i="12"/>
  <c r="F33" i="12"/>
  <c r="F26" i="12"/>
  <c r="H33" i="12"/>
  <c r="H26" i="12"/>
  <c r="K33" i="12"/>
  <c r="K26" i="12"/>
  <c r="M33" i="12"/>
  <c r="M26" i="12"/>
  <c r="O33" i="12"/>
  <c r="O26" i="12"/>
  <c r="Q33" i="12"/>
  <c r="Q26" i="12"/>
  <c r="T33" i="12"/>
  <c r="T26" i="12"/>
  <c r="V33" i="12"/>
  <c r="V26" i="12"/>
  <c r="X33" i="12"/>
  <c r="X26" i="12"/>
  <c r="Z33" i="12"/>
  <c r="Z26" i="12"/>
  <c r="AC33" i="12"/>
  <c r="AC26" i="12"/>
  <c r="AE33" i="12"/>
  <c r="AE26" i="12"/>
  <c r="AG33" i="12"/>
  <c r="AG26" i="12"/>
  <c r="AI33" i="12"/>
  <c r="AI26" i="12"/>
  <c r="AL33" i="12"/>
  <c r="AL26" i="12"/>
  <c r="AN33" i="12"/>
  <c r="AN26" i="12"/>
  <c r="AP33" i="12"/>
  <c r="AP26" i="12"/>
  <c r="AR33" i="12"/>
  <c r="AR26" i="12"/>
  <c r="AU33" i="12"/>
  <c r="AU26" i="12"/>
  <c r="AW33" i="12"/>
  <c r="AW26" i="12"/>
  <c r="AY33" i="12"/>
  <c r="AY26" i="12"/>
  <c r="BA33" i="12"/>
  <c r="BA26" i="12"/>
  <c r="C26" i="12"/>
  <c r="C52" i="12"/>
  <c r="C36" i="12" s="1"/>
  <c r="E52" i="12"/>
  <c r="E36" i="12" s="1"/>
  <c r="G52" i="12"/>
  <c r="G36" i="12" s="1"/>
  <c r="I52" i="12"/>
  <c r="I36" i="12" s="1"/>
  <c r="L52" i="12"/>
  <c r="L36" i="12" s="1"/>
  <c r="N52" i="12"/>
  <c r="N36" i="12" s="1"/>
  <c r="P52" i="12"/>
  <c r="P36" i="12" s="1"/>
  <c r="R52" i="12"/>
  <c r="R36" i="12" s="1"/>
  <c r="W52" i="12"/>
  <c r="W36" i="12" s="1"/>
  <c r="AA52" i="12"/>
  <c r="AA36" i="12" s="1"/>
  <c r="AD52" i="12"/>
  <c r="AD36" i="12" s="1"/>
  <c r="AF52" i="12"/>
  <c r="AF36" i="12" s="1"/>
  <c r="AH52" i="12"/>
  <c r="AH36" i="12" s="1"/>
  <c r="AJ52" i="12"/>
  <c r="AJ36" i="12" s="1"/>
  <c r="AM52" i="12"/>
  <c r="AM36" i="12" s="1"/>
  <c r="AO52" i="12"/>
  <c r="AO36" i="12" s="1"/>
  <c r="AQ52" i="12"/>
  <c r="AQ36" i="12" s="1"/>
  <c r="AS52" i="12"/>
  <c r="AS36" i="12" s="1"/>
  <c r="AV52" i="12"/>
  <c r="AV36" i="12" s="1"/>
  <c r="AX52" i="12"/>
  <c r="AX36" i="12" s="1"/>
  <c r="AZ52" i="12"/>
  <c r="AZ36" i="12" s="1"/>
  <c r="BB52" i="12"/>
  <c r="BB36" i="12" s="1"/>
  <c r="AU52" i="11"/>
  <c r="AU36" i="11" s="1"/>
  <c r="AY52" i="11"/>
  <c r="AY36" i="11" s="1"/>
  <c r="AV35" i="11"/>
  <c r="AV43" i="11" s="1"/>
  <c r="AV46" i="11" s="1"/>
  <c r="AM35" i="11"/>
  <c r="AM43" i="11" s="1"/>
  <c r="AM46" i="11" s="1"/>
  <c r="AD35" i="11"/>
  <c r="AD43" i="11" s="1"/>
  <c r="AD46" i="11" s="1"/>
  <c r="AX35" i="11"/>
  <c r="AX43" i="11" s="1"/>
  <c r="AX46" i="11" s="1"/>
  <c r="AO35" i="11"/>
  <c r="AO43" i="11" s="1"/>
  <c r="AO46" i="11" s="1"/>
  <c r="AF35" i="11"/>
  <c r="AF43" i="11" s="1"/>
  <c r="AZ35" i="11"/>
  <c r="AZ43" i="11" s="1"/>
  <c r="AZ46" i="11" s="1"/>
  <c r="AQ35" i="11"/>
  <c r="AQ43" i="11" s="1"/>
  <c r="AQ46" i="11" s="1"/>
  <c r="AH35" i="11"/>
  <c r="AH43" i="11" s="1"/>
  <c r="BB35" i="11"/>
  <c r="BB43" i="11" s="1"/>
  <c r="BB46" i="11" s="1"/>
  <c r="AS35" i="11"/>
  <c r="AS43" i="11" s="1"/>
  <c r="AS46" i="11" s="1"/>
  <c r="AJ35" i="11"/>
  <c r="AJ43" i="11" s="1"/>
  <c r="AJ46" i="11" s="1"/>
  <c r="E35" i="11"/>
  <c r="E43" i="11" s="1"/>
  <c r="N35" i="11"/>
  <c r="N43" i="11" s="1"/>
  <c r="N46" i="11" s="1"/>
  <c r="W35" i="11"/>
  <c r="W43" i="11" s="1"/>
  <c r="W46" i="11" s="1"/>
  <c r="AM52" i="11"/>
  <c r="AM36" i="11" s="1"/>
  <c r="AO52" i="11"/>
  <c r="AO36" i="11" s="1"/>
  <c r="AQ52" i="11"/>
  <c r="AQ36" i="11" s="1"/>
  <c r="AV52" i="11"/>
  <c r="AV36" i="11" s="1"/>
  <c r="B35" i="11"/>
  <c r="B43" i="11" s="1"/>
  <c r="B46" i="11" s="1"/>
  <c r="D35" i="11"/>
  <c r="D43" i="11" s="1"/>
  <c r="F35" i="11"/>
  <c r="F43" i="11" s="1"/>
  <c r="K35" i="11"/>
  <c r="K43" i="11" s="1"/>
  <c r="K46" i="11" s="1"/>
  <c r="M35" i="11"/>
  <c r="O35" i="11"/>
  <c r="O43" i="11" s="1"/>
  <c r="O46" i="11" s="1"/>
  <c r="Q35" i="11"/>
  <c r="T35" i="11"/>
  <c r="T43" i="11" s="1"/>
  <c r="T46" i="11" s="1"/>
  <c r="V35" i="11"/>
  <c r="V43" i="11" s="1"/>
  <c r="V46" i="11" s="1"/>
  <c r="X35" i="11"/>
  <c r="X43" i="11" s="1"/>
  <c r="X46" i="11" s="1"/>
  <c r="Z35" i="11"/>
  <c r="Z43" i="11" s="1"/>
  <c r="Z46" i="11" s="1"/>
  <c r="AE35" i="11"/>
  <c r="AI35" i="11"/>
  <c r="AL35" i="11"/>
  <c r="AL43" i="11" s="1"/>
  <c r="AL46" i="11" s="1"/>
  <c r="AN35" i="11"/>
  <c r="AN43" i="11" s="1"/>
  <c r="AN46" i="11" s="1"/>
  <c r="AP35" i="11"/>
  <c r="AP43" i="11" s="1"/>
  <c r="AP46" i="11" s="1"/>
  <c r="AR35" i="11"/>
  <c r="AR43" i="11" s="1"/>
  <c r="AR46" i="11" s="1"/>
  <c r="AC35" i="11"/>
  <c r="AC43" i="11" s="1"/>
  <c r="AC46" i="11" s="1"/>
  <c r="AG35" i="11"/>
  <c r="AG43" i="11" s="1"/>
  <c r="AG46" i="11" s="1"/>
  <c r="H35" i="11"/>
  <c r="H43" i="11" s="1"/>
  <c r="B26" i="11"/>
  <c r="D26" i="11"/>
  <c r="F26" i="11"/>
  <c r="H26" i="11"/>
  <c r="K26" i="11"/>
  <c r="M26" i="11"/>
  <c r="O26" i="11"/>
  <c r="Q26" i="11"/>
  <c r="T26" i="11"/>
  <c r="V26" i="11"/>
  <c r="X26" i="11"/>
  <c r="Z26" i="11"/>
  <c r="AC26" i="11"/>
  <c r="AE26" i="11"/>
  <c r="AG26" i="11"/>
  <c r="AI26" i="11"/>
  <c r="AL26" i="11"/>
  <c r="AN26" i="11"/>
  <c r="AP26" i="11"/>
  <c r="AR26" i="11"/>
  <c r="AU26" i="11"/>
  <c r="AW26" i="11"/>
  <c r="AY26" i="11"/>
  <c r="BA26" i="11"/>
  <c r="C33" i="11"/>
  <c r="G33" i="11"/>
  <c r="L33" i="11"/>
  <c r="P33" i="11"/>
  <c r="U33" i="11"/>
  <c r="Y33" i="11"/>
  <c r="AD33" i="11"/>
  <c r="AH33" i="11"/>
  <c r="AM33" i="11"/>
  <c r="AQ33" i="11"/>
  <c r="AV33" i="11"/>
  <c r="AZ33" i="11"/>
  <c r="C35" i="11"/>
  <c r="G35" i="11"/>
  <c r="G43" i="11" s="1"/>
  <c r="G46" i="11" s="1"/>
  <c r="L35" i="11"/>
  <c r="L43" i="11" s="1"/>
  <c r="L46" i="11" s="1"/>
  <c r="P35" i="11"/>
  <c r="P43" i="11" s="1"/>
  <c r="P46" i="11" s="1"/>
  <c r="U35" i="11"/>
  <c r="U43" i="11" s="1"/>
  <c r="U46" i="11" s="1"/>
  <c r="Y35" i="11"/>
  <c r="Y43" i="11" s="1"/>
  <c r="Y46" i="11" s="1"/>
  <c r="E26" i="11"/>
  <c r="I26" i="11"/>
  <c r="N26" i="11"/>
  <c r="R26" i="11"/>
  <c r="W26" i="11"/>
  <c r="AA26" i="11"/>
  <c r="AF26" i="11"/>
  <c r="AJ26" i="11"/>
  <c r="AO26" i="11"/>
  <c r="AS26" i="11"/>
  <c r="AX26" i="11"/>
  <c r="BB26" i="11"/>
  <c r="I35" i="11"/>
  <c r="I43" i="11" s="1"/>
  <c r="R35" i="11"/>
  <c r="R43" i="11" s="1"/>
  <c r="R46" i="11" s="1"/>
  <c r="AA35" i="11"/>
  <c r="AA43" i="11" s="1"/>
  <c r="AA46" i="11" s="1"/>
  <c r="AU52" i="10"/>
  <c r="AU36" i="10" s="1"/>
  <c r="AW52" i="10"/>
  <c r="AW36" i="10" s="1"/>
  <c r="AY52" i="10"/>
  <c r="AY36" i="10" s="1"/>
  <c r="BA52" i="10"/>
  <c r="BA36" i="10" s="1"/>
  <c r="AV52" i="10"/>
  <c r="AV36" i="10" s="1"/>
  <c r="AX52" i="10"/>
  <c r="AX36" i="10" s="1"/>
  <c r="AZ52" i="10"/>
  <c r="AZ36" i="10" s="1"/>
  <c r="BB52" i="10"/>
  <c r="BB36" i="10" s="1"/>
  <c r="B35" i="10"/>
  <c r="B43" i="10" s="1"/>
  <c r="B46" i="10" s="1"/>
  <c r="F35" i="10"/>
  <c r="F43" i="10" s="1"/>
  <c r="F46" i="10" s="1"/>
  <c r="K35" i="10"/>
  <c r="K43" i="10" s="1"/>
  <c r="K46" i="10" s="1"/>
  <c r="T35" i="10"/>
  <c r="T43" i="10" s="1"/>
  <c r="T46" i="10" s="1"/>
  <c r="X35" i="10"/>
  <c r="X43" i="10" s="1"/>
  <c r="X46" i="10" s="1"/>
  <c r="AG35" i="10"/>
  <c r="AG43" i="10" s="1"/>
  <c r="AG46" i="10" s="1"/>
  <c r="AL35" i="10"/>
  <c r="AL43" i="10" s="1"/>
  <c r="AL46" i="10" s="1"/>
  <c r="AN35" i="10"/>
  <c r="AN43" i="10" s="1"/>
  <c r="AN46" i="10" s="1"/>
  <c r="AP35" i="10"/>
  <c r="AP43" i="10" s="1"/>
  <c r="AP46" i="10" s="1"/>
  <c r="AR35" i="10"/>
  <c r="AR43" i="10" s="1"/>
  <c r="AR46" i="10" s="1"/>
  <c r="AC35" i="10"/>
  <c r="AC43" i="10" s="1"/>
  <c r="AC46" i="10" s="1"/>
  <c r="AE35" i="10"/>
  <c r="AE43" i="10" s="1"/>
  <c r="AE46" i="10" s="1"/>
  <c r="V35" i="10"/>
  <c r="V43" i="10" s="1"/>
  <c r="V46" i="10" s="1"/>
  <c r="M35" i="10"/>
  <c r="M43" i="10" s="1"/>
  <c r="M46" i="10" s="1"/>
  <c r="D35" i="10"/>
  <c r="D43" i="10" s="1"/>
  <c r="D46" i="10" s="1"/>
  <c r="O35" i="10"/>
  <c r="O43" i="10" s="1"/>
  <c r="O46" i="10" s="1"/>
  <c r="AI35" i="10"/>
  <c r="AI43" i="10" s="1"/>
  <c r="AI46" i="10" s="1"/>
  <c r="Z35" i="10"/>
  <c r="Z43" i="10" s="1"/>
  <c r="Z46" i="10" s="1"/>
  <c r="Q35" i="10"/>
  <c r="Q43" i="10" s="1"/>
  <c r="Q46" i="10" s="1"/>
  <c r="H35" i="10"/>
  <c r="H43" i="10" s="1"/>
  <c r="H46" i="10" s="1"/>
  <c r="B26" i="10"/>
  <c r="D26" i="10"/>
  <c r="F26" i="10"/>
  <c r="H26" i="10"/>
  <c r="K26" i="10"/>
  <c r="M26" i="10"/>
  <c r="O26" i="10"/>
  <c r="Q26" i="10"/>
  <c r="T26" i="10"/>
  <c r="V26" i="10"/>
  <c r="X26" i="10"/>
  <c r="Z26" i="10"/>
  <c r="AC26" i="10"/>
  <c r="AE26" i="10"/>
  <c r="AG26" i="10"/>
  <c r="AI26" i="10"/>
  <c r="AL26" i="10"/>
  <c r="AN26" i="10"/>
  <c r="AP26" i="10"/>
  <c r="AR26" i="10"/>
  <c r="AU26" i="10"/>
  <c r="AW26" i="10"/>
  <c r="AY26" i="10"/>
  <c r="BA26" i="10"/>
  <c r="E33" i="10"/>
  <c r="I33" i="10"/>
  <c r="N33" i="10"/>
  <c r="R33" i="10"/>
  <c r="W33" i="10"/>
  <c r="AA33" i="10"/>
  <c r="AF33" i="10"/>
  <c r="AJ33" i="10"/>
  <c r="AO33" i="10"/>
  <c r="AS33" i="10"/>
  <c r="AX33" i="10"/>
  <c r="BB33" i="10"/>
  <c r="G35" i="10"/>
  <c r="G43" i="10" s="1"/>
  <c r="G46" i="10" s="1"/>
  <c r="R35" i="10"/>
  <c r="R43" i="10" s="1"/>
  <c r="R46" i="10" s="1"/>
  <c r="U35" i="10"/>
  <c r="U43" i="10" s="1"/>
  <c r="U46" i="10" s="1"/>
  <c r="W35" i="10"/>
  <c r="W43" i="10" s="1"/>
  <c r="W46" i="10" s="1"/>
  <c r="Y35" i="10"/>
  <c r="Y43" i="10" s="1"/>
  <c r="Y46" i="10" s="1"/>
  <c r="AJ35" i="10"/>
  <c r="AJ43" i="10" s="1"/>
  <c r="AJ46" i="10" s="1"/>
  <c r="AM35" i="10"/>
  <c r="AM43" i="10" s="1"/>
  <c r="AM46" i="10" s="1"/>
  <c r="AO35" i="10"/>
  <c r="AO43" i="10" s="1"/>
  <c r="AO46" i="10" s="1"/>
  <c r="AQ35" i="10"/>
  <c r="AQ43" i="10" s="1"/>
  <c r="AQ46" i="10" s="1"/>
  <c r="AS35" i="10"/>
  <c r="AS43" i="10" s="1"/>
  <c r="AS46" i="10" s="1"/>
  <c r="AD35" i="10"/>
  <c r="AD43" i="10" s="1"/>
  <c r="AD46" i="10" s="1"/>
  <c r="AF35" i="10"/>
  <c r="AF43" i="10" s="1"/>
  <c r="AF46" i="10" s="1"/>
  <c r="N35" i="10"/>
  <c r="N43" i="10" s="1"/>
  <c r="N46" i="10" s="1"/>
  <c r="AH35" i="10"/>
  <c r="AH43" i="10" s="1"/>
  <c r="AH46" i="10" s="1"/>
  <c r="P35" i="10"/>
  <c r="P43" i="10" s="1"/>
  <c r="P46" i="10" s="1"/>
  <c r="AA35" i="10"/>
  <c r="AA43" i="10" s="1"/>
  <c r="AA46" i="10" s="1"/>
  <c r="C26" i="10"/>
  <c r="G26" i="10"/>
  <c r="L26" i="10"/>
  <c r="P26" i="10"/>
  <c r="U26" i="10"/>
  <c r="Y26" i="10"/>
  <c r="AD26" i="10"/>
  <c r="AH26" i="10"/>
  <c r="AM26" i="10"/>
  <c r="AQ26" i="10"/>
  <c r="AV26" i="10"/>
  <c r="AZ26" i="10"/>
  <c r="C35" i="10"/>
  <c r="C43" i="10" s="1"/>
  <c r="C46" i="10" s="1"/>
  <c r="L35" i="10"/>
  <c r="L43" i="10" s="1"/>
  <c r="L46" i="10" s="1"/>
  <c r="E7" i="20"/>
  <c r="B4" i="20"/>
  <c r="D4" i="20"/>
  <c r="F4" i="20"/>
  <c r="H4" i="20"/>
  <c r="H35" i="20" s="1"/>
  <c r="H43" i="20" s="1"/>
  <c r="B5" i="20"/>
  <c r="K35" i="20" s="1"/>
  <c r="K43" i="20" s="1"/>
  <c r="D5" i="20"/>
  <c r="M35" i="20" s="1"/>
  <c r="M43" i="20" s="1"/>
  <c r="F5" i="20"/>
  <c r="O35" i="20" s="1"/>
  <c r="O43" i="20" s="1"/>
  <c r="H5" i="20"/>
  <c r="Q35" i="20" s="1"/>
  <c r="Q43" i="20" s="1"/>
  <c r="B6" i="20"/>
  <c r="T35" i="20" s="1"/>
  <c r="T43" i="20" s="1"/>
  <c r="D6" i="20"/>
  <c r="V35" i="20" s="1"/>
  <c r="V43" i="20" s="1"/>
  <c r="F6" i="20"/>
  <c r="X35" i="20" s="1"/>
  <c r="X43" i="20" s="1"/>
  <c r="H6" i="20"/>
  <c r="Z35" i="20" s="1"/>
  <c r="Z43" i="20" s="1"/>
  <c r="B7" i="20"/>
  <c r="D7" i="20"/>
  <c r="F7" i="20"/>
  <c r="AG35" i="20" s="1"/>
  <c r="AG43" i="20" s="1"/>
  <c r="H7" i="20"/>
  <c r="B8" i="20"/>
  <c r="AL35" i="20" s="1"/>
  <c r="AL43" i="20" s="1"/>
  <c r="D8" i="20"/>
  <c r="AN35" i="20" s="1"/>
  <c r="AN43" i="20" s="1"/>
  <c r="F8" i="20"/>
  <c r="AP35" i="20" s="1"/>
  <c r="AP43" i="20" s="1"/>
  <c r="H8" i="20"/>
  <c r="AR35" i="20" s="1"/>
  <c r="AR43" i="20" s="1"/>
  <c r="AC35" i="20"/>
  <c r="AC43" i="20" s="1"/>
  <c r="AE35" i="20"/>
  <c r="AE43" i="20" s="1"/>
  <c r="D35" i="20"/>
  <c r="D43" i="20" s="1"/>
  <c r="AI35" i="20"/>
  <c r="AI43" i="20" s="1"/>
  <c r="B26" i="20"/>
  <c r="D26" i="20"/>
  <c r="F26" i="20"/>
  <c r="H26" i="20"/>
  <c r="K26" i="20"/>
  <c r="M26" i="20"/>
  <c r="O26" i="20"/>
  <c r="Q26" i="20"/>
  <c r="T26" i="20"/>
  <c r="V26" i="20"/>
  <c r="X26" i="20"/>
  <c r="Z26" i="20"/>
  <c r="AC26" i="20"/>
  <c r="AE26" i="20"/>
  <c r="AG26" i="20"/>
  <c r="AI26" i="20"/>
  <c r="AL26" i="20"/>
  <c r="AN26" i="20"/>
  <c r="AP26" i="20"/>
  <c r="AR26" i="20"/>
  <c r="AU26" i="20"/>
  <c r="AW26" i="20"/>
  <c r="AY26" i="20"/>
  <c r="BA26" i="20"/>
  <c r="C4" i="20"/>
  <c r="C35" i="20" s="1"/>
  <c r="C43" i="20" s="1"/>
  <c r="E4" i="20"/>
  <c r="G4" i="20"/>
  <c r="G35" i="20" s="1"/>
  <c r="G43" i="20" s="1"/>
  <c r="I4" i="20"/>
  <c r="C5" i="20"/>
  <c r="L35" i="20" s="1"/>
  <c r="L43" i="20" s="1"/>
  <c r="E5" i="20"/>
  <c r="N35" i="20" s="1"/>
  <c r="N43" i="20" s="1"/>
  <c r="G5" i="20"/>
  <c r="P35" i="20" s="1"/>
  <c r="P43" i="20" s="1"/>
  <c r="I5" i="20"/>
  <c r="R35" i="20" s="1"/>
  <c r="R43" i="20" s="1"/>
  <c r="C6" i="20"/>
  <c r="U35" i="20" s="1"/>
  <c r="U43" i="20" s="1"/>
  <c r="E6" i="20"/>
  <c r="W35" i="20" s="1"/>
  <c r="W43" i="20" s="1"/>
  <c r="G6" i="20"/>
  <c r="Y35" i="20" s="1"/>
  <c r="Y43" i="20" s="1"/>
  <c r="I6" i="20"/>
  <c r="AA35" i="20" s="1"/>
  <c r="AA43" i="20" s="1"/>
  <c r="C7" i="20"/>
  <c r="AD35" i="20" s="1"/>
  <c r="G7" i="20"/>
  <c r="I7" i="20"/>
  <c r="AJ35" i="20" s="1"/>
  <c r="C8" i="20"/>
  <c r="AM35" i="20" s="1"/>
  <c r="AM43" i="20" s="1"/>
  <c r="E8" i="20"/>
  <c r="AO35" i="20" s="1"/>
  <c r="AO43" i="20" s="1"/>
  <c r="G8" i="20"/>
  <c r="AQ35" i="20" s="1"/>
  <c r="AQ43" i="20" s="1"/>
  <c r="I8" i="20"/>
  <c r="AS35" i="20" s="1"/>
  <c r="AS43" i="20" s="1"/>
  <c r="AF35" i="20"/>
  <c r="AF43" i="20" s="1"/>
  <c r="E35" i="20"/>
  <c r="E43" i="20" s="1"/>
  <c r="AH35" i="20"/>
  <c r="AH43" i="20" s="1"/>
  <c r="I35" i="20"/>
  <c r="I43" i="20" s="1"/>
  <c r="C26" i="20"/>
  <c r="E26" i="20"/>
  <c r="G26" i="20"/>
  <c r="I26" i="20"/>
  <c r="L26" i="20"/>
  <c r="N26" i="20"/>
  <c r="P26" i="20"/>
  <c r="R26" i="20"/>
  <c r="U26" i="20"/>
  <c r="W26" i="20"/>
  <c r="Y26" i="20"/>
  <c r="AA26" i="20"/>
  <c r="AD26" i="20"/>
  <c r="AF26" i="20"/>
  <c r="AH26" i="20"/>
  <c r="AJ26" i="20"/>
  <c r="AM26" i="20"/>
  <c r="AO26" i="20"/>
  <c r="AQ26" i="20"/>
  <c r="AS26" i="20"/>
  <c r="AV26" i="20"/>
  <c r="AX26" i="20"/>
  <c r="AZ26" i="20"/>
  <c r="BB26" i="20"/>
  <c r="B28" i="18"/>
  <c r="B30" i="18" s="1"/>
  <c r="B45" i="18" s="1"/>
  <c r="B27" i="18"/>
  <c r="B29" i="18" s="1"/>
  <c r="F28" i="18"/>
  <c r="F30" i="18" s="1"/>
  <c r="F45" i="18" s="1"/>
  <c r="F27" i="18"/>
  <c r="F29" i="18" s="1"/>
  <c r="K28" i="18"/>
  <c r="K30" i="18" s="1"/>
  <c r="K45" i="18" s="1"/>
  <c r="K27" i="18"/>
  <c r="K29" i="18" s="1"/>
  <c r="O28" i="18"/>
  <c r="O30" i="18" s="1"/>
  <c r="O45" i="18" s="1"/>
  <c r="O27" i="18"/>
  <c r="O29" i="18" s="1"/>
  <c r="T28" i="18"/>
  <c r="T30" i="18" s="1"/>
  <c r="T45" i="18" s="1"/>
  <c r="T27" i="18"/>
  <c r="T29" i="18" s="1"/>
  <c r="X28" i="18"/>
  <c r="X30" i="18" s="1"/>
  <c r="X45" i="18" s="1"/>
  <c r="X27" i="18"/>
  <c r="X29" i="18" s="1"/>
  <c r="C26" i="18"/>
  <c r="E26" i="18"/>
  <c r="G26" i="18"/>
  <c r="I26" i="18"/>
  <c r="L26" i="18"/>
  <c r="N26" i="18"/>
  <c r="P26" i="18"/>
  <c r="R26" i="18"/>
  <c r="U26" i="18"/>
  <c r="W26" i="18"/>
  <c r="Y26" i="18"/>
  <c r="AA26" i="18"/>
  <c r="AD26" i="18"/>
  <c r="AF26" i="18"/>
  <c r="AH26" i="18"/>
  <c r="AJ26" i="18"/>
  <c r="AM26" i="18"/>
  <c r="AO26" i="18"/>
  <c r="AQ26" i="18"/>
  <c r="AS26" i="18"/>
  <c r="AV26" i="18"/>
  <c r="AX26" i="18"/>
  <c r="AZ26" i="18"/>
  <c r="BB26" i="18"/>
  <c r="B33" i="18"/>
  <c r="F33" i="18"/>
  <c r="K33" i="18"/>
  <c r="O33" i="18"/>
  <c r="T33" i="18"/>
  <c r="X33" i="18"/>
  <c r="C4" i="18"/>
  <c r="C35" i="18" s="1"/>
  <c r="E4" i="18"/>
  <c r="E35" i="18" s="1"/>
  <c r="E43" i="18" s="1"/>
  <c r="G4" i="18"/>
  <c r="G35" i="18" s="1"/>
  <c r="I4" i="18"/>
  <c r="C5" i="18"/>
  <c r="L35" i="18" s="1"/>
  <c r="L43" i="18" s="1"/>
  <c r="E5" i="18"/>
  <c r="N35" i="18" s="1"/>
  <c r="N43" i="18" s="1"/>
  <c r="G5" i="18"/>
  <c r="P35" i="18" s="1"/>
  <c r="P43" i="18" s="1"/>
  <c r="I5" i="18"/>
  <c r="R35" i="18" s="1"/>
  <c r="R43" i="18" s="1"/>
  <c r="C6" i="18"/>
  <c r="U35" i="18" s="1"/>
  <c r="U43" i="18" s="1"/>
  <c r="E6" i="18"/>
  <c r="W35" i="18" s="1"/>
  <c r="W43" i="18" s="1"/>
  <c r="G6" i="18"/>
  <c r="Y35" i="18" s="1"/>
  <c r="Y43" i="18" s="1"/>
  <c r="I6" i="18"/>
  <c r="AA35" i="18" s="1"/>
  <c r="AA43" i="18" s="1"/>
  <c r="C7" i="18"/>
  <c r="E7" i="18"/>
  <c r="G7" i="18"/>
  <c r="AH35" i="18" s="1"/>
  <c r="AH43" i="18" s="1"/>
  <c r="I7" i="18"/>
  <c r="AJ35" i="18" s="1"/>
  <c r="C8" i="18"/>
  <c r="AM35" i="18" s="1"/>
  <c r="AM43" i="18" s="1"/>
  <c r="E8" i="18"/>
  <c r="AO35" i="18" s="1"/>
  <c r="AO43" i="18" s="1"/>
  <c r="G8" i="18"/>
  <c r="AQ35" i="18" s="1"/>
  <c r="AQ43" i="18" s="1"/>
  <c r="I8" i="18"/>
  <c r="AS35" i="18" s="1"/>
  <c r="AS43" i="18" s="1"/>
  <c r="AD35" i="18"/>
  <c r="AD43" i="18" s="1"/>
  <c r="AF35" i="18"/>
  <c r="AF43" i="18" s="1"/>
  <c r="B4" i="18"/>
  <c r="B35" i="18" s="1"/>
  <c r="B43" i="18" s="1"/>
  <c r="B46" i="18" s="1"/>
  <c r="D4" i="18"/>
  <c r="D35" i="18" s="1"/>
  <c r="D43" i="18" s="1"/>
  <c r="F4" i="18"/>
  <c r="F35" i="18" s="1"/>
  <c r="F43" i="18" s="1"/>
  <c r="F46" i="18" s="1"/>
  <c r="H4" i="18"/>
  <c r="H35" i="18" s="1"/>
  <c r="H43" i="18" s="1"/>
  <c r="B5" i="18"/>
  <c r="K35" i="18" s="1"/>
  <c r="K43" i="18" s="1"/>
  <c r="K46" i="18" s="1"/>
  <c r="D5" i="18"/>
  <c r="M35" i="18" s="1"/>
  <c r="M43" i="18" s="1"/>
  <c r="F5" i="18"/>
  <c r="O35" i="18" s="1"/>
  <c r="O43" i="18" s="1"/>
  <c r="O46" i="18" s="1"/>
  <c r="H5" i="18"/>
  <c r="Q35" i="18" s="1"/>
  <c r="Q43" i="18" s="1"/>
  <c r="B6" i="18"/>
  <c r="T35" i="18" s="1"/>
  <c r="T43" i="18" s="1"/>
  <c r="T46" i="18" s="1"/>
  <c r="D6" i="18"/>
  <c r="V35" i="18" s="1"/>
  <c r="V43" i="18" s="1"/>
  <c r="F6" i="18"/>
  <c r="X35" i="18" s="1"/>
  <c r="X43" i="18" s="1"/>
  <c r="X46" i="18" s="1"/>
  <c r="H6" i="18"/>
  <c r="Z35" i="18" s="1"/>
  <c r="Z43" i="18" s="1"/>
  <c r="B7" i="18"/>
  <c r="D7" i="18"/>
  <c r="F7" i="18"/>
  <c r="AG35" i="18" s="1"/>
  <c r="AG43" i="18" s="1"/>
  <c r="H7" i="18"/>
  <c r="B8" i="18"/>
  <c r="AL35" i="18" s="1"/>
  <c r="AL43" i="18" s="1"/>
  <c r="D8" i="18"/>
  <c r="AN35" i="18" s="1"/>
  <c r="AN43" i="18" s="1"/>
  <c r="F8" i="18"/>
  <c r="AP35" i="18" s="1"/>
  <c r="AP43" i="18" s="1"/>
  <c r="H8" i="18"/>
  <c r="AR35" i="18" s="1"/>
  <c r="AR43" i="18" s="1"/>
  <c r="AC35" i="18"/>
  <c r="AC43" i="18" s="1"/>
  <c r="AE35" i="18"/>
  <c r="AE43" i="18" s="1"/>
  <c r="AI35" i="18"/>
  <c r="AI43" i="18" s="1"/>
  <c r="D26" i="18"/>
  <c r="H26" i="18"/>
  <c r="M26" i="18"/>
  <c r="Q26" i="18"/>
  <c r="V26" i="18"/>
  <c r="Z26" i="18"/>
  <c r="AC26" i="18"/>
  <c r="AE26" i="18"/>
  <c r="AG26" i="18"/>
  <c r="AI26" i="18"/>
  <c r="AL26" i="18"/>
  <c r="AN26" i="18"/>
  <c r="AP26" i="18"/>
  <c r="AR26" i="18"/>
  <c r="AU26" i="18"/>
  <c r="AW26" i="18"/>
  <c r="AY26" i="18"/>
  <c r="BA26" i="18"/>
  <c r="B4" i="16"/>
  <c r="B35" i="16" s="1"/>
  <c r="B43" i="16" s="1"/>
  <c r="D4" i="16"/>
  <c r="F4" i="16"/>
  <c r="F35" i="16" s="1"/>
  <c r="F43" i="16" s="1"/>
  <c r="H4" i="16"/>
  <c r="B5" i="16"/>
  <c r="K35" i="16" s="1"/>
  <c r="K43" i="16" s="1"/>
  <c r="D5" i="16"/>
  <c r="M35" i="16" s="1"/>
  <c r="M43" i="16" s="1"/>
  <c r="F5" i="16"/>
  <c r="O35" i="16" s="1"/>
  <c r="O43" i="16" s="1"/>
  <c r="H5" i="16"/>
  <c r="Q35" i="16" s="1"/>
  <c r="Q43" i="16" s="1"/>
  <c r="B6" i="16"/>
  <c r="T35" i="16" s="1"/>
  <c r="T43" i="16" s="1"/>
  <c r="D6" i="16"/>
  <c r="V35" i="16" s="1"/>
  <c r="V43" i="16" s="1"/>
  <c r="F6" i="16"/>
  <c r="X35" i="16" s="1"/>
  <c r="X43" i="16" s="1"/>
  <c r="H6" i="16"/>
  <c r="Z35" i="16" s="1"/>
  <c r="Z43" i="16" s="1"/>
  <c r="B7" i="16"/>
  <c r="D7" i="16"/>
  <c r="AE35" i="16" s="1"/>
  <c r="F7" i="16"/>
  <c r="H7" i="16"/>
  <c r="AI35" i="16" s="1"/>
  <c r="B8" i="16"/>
  <c r="AL35" i="16" s="1"/>
  <c r="AL43" i="16" s="1"/>
  <c r="D8" i="16"/>
  <c r="AN35" i="16" s="1"/>
  <c r="AN43" i="16" s="1"/>
  <c r="F8" i="16"/>
  <c r="AP35" i="16" s="1"/>
  <c r="AP43" i="16" s="1"/>
  <c r="H8" i="16"/>
  <c r="AR35" i="16" s="1"/>
  <c r="AR43" i="16" s="1"/>
  <c r="AC35" i="16"/>
  <c r="AC43" i="16" s="1"/>
  <c r="D35" i="16"/>
  <c r="D43" i="16" s="1"/>
  <c r="AG35" i="16"/>
  <c r="AG43" i="16" s="1"/>
  <c r="H35" i="16"/>
  <c r="H43" i="16" s="1"/>
  <c r="B26" i="16"/>
  <c r="D26" i="16"/>
  <c r="F26" i="16"/>
  <c r="H26" i="16"/>
  <c r="K26" i="16"/>
  <c r="M26" i="16"/>
  <c r="O26" i="16"/>
  <c r="Q26" i="16"/>
  <c r="T26" i="16"/>
  <c r="V26" i="16"/>
  <c r="X26" i="16"/>
  <c r="Z26" i="16"/>
  <c r="AC26" i="16"/>
  <c r="AE26" i="16"/>
  <c r="AG26" i="16"/>
  <c r="AI26" i="16"/>
  <c r="AL26" i="16"/>
  <c r="AN26" i="16"/>
  <c r="AP26" i="16"/>
  <c r="AR26" i="16"/>
  <c r="AU26" i="16"/>
  <c r="AW26" i="16"/>
  <c r="AY26" i="16"/>
  <c r="BA26" i="16"/>
  <c r="C4" i="16"/>
  <c r="C35" i="16" s="1"/>
  <c r="C43" i="16" s="1"/>
  <c r="E4" i="16"/>
  <c r="E35" i="16" s="1"/>
  <c r="E43" i="16" s="1"/>
  <c r="G4" i="16"/>
  <c r="I4" i="16"/>
  <c r="I35" i="16" s="1"/>
  <c r="I43" i="16" s="1"/>
  <c r="C5" i="16"/>
  <c r="L35" i="16" s="1"/>
  <c r="L43" i="16" s="1"/>
  <c r="E5" i="16"/>
  <c r="N35" i="16" s="1"/>
  <c r="N43" i="16" s="1"/>
  <c r="G5" i="16"/>
  <c r="P35" i="16" s="1"/>
  <c r="P43" i="16" s="1"/>
  <c r="I5" i="16"/>
  <c r="R35" i="16" s="1"/>
  <c r="R43" i="16" s="1"/>
  <c r="C6" i="16"/>
  <c r="U35" i="16" s="1"/>
  <c r="U43" i="16" s="1"/>
  <c r="E6" i="16"/>
  <c r="W35" i="16" s="1"/>
  <c r="W43" i="16" s="1"/>
  <c r="G6" i="16"/>
  <c r="Y35" i="16" s="1"/>
  <c r="Y43" i="16" s="1"/>
  <c r="I6" i="16"/>
  <c r="AA35" i="16" s="1"/>
  <c r="AA43" i="16" s="1"/>
  <c r="C7" i="16"/>
  <c r="E7" i="16"/>
  <c r="AF35" i="16" s="1"/>
  <c r="G7" i="16"/>
  <c r="AH35" i="16" s="1"/>
  <c r="AH43" i="16" s="1"/>
  <c r="I7" i="16"/>
  <c r="AJ35" i="16" s="1"/>
  <c r="C8" i="16"/>
  <c r="AM35" i="16" s="1"/>
  <c r="AM43" i="16" s="1"/>
  <c r="E8" i="16"/>
  <c r="AO35" i="16" s="1"/>
  <c r="AO43" i="16" s="1"/>
  <c r="G8" i="16"/>
  <c r="AQ35" i="16" s="1"/>
  <c r="AQ43" i="16" s="1"/>
  <c r="I8" i="16"/>
  <c r="AS35" i="16" s="1"/>
  <c r="AS43" i="16" s="1"/>
  <c r="AD35" i="16"/>
  <c r="AD43" i="16" s="1"/>
  <c r="G35" i="16"/>
  <c r="G43" i="16" s="1"/>
  <c r="C26" i="16"/>
  <c r="E26" i="16"/>
  <c r="G26" i="16"/>
  <c r="I26" i="16"/>
  <c r="L26" i="16"/>
  <c r="N26" i="16"/>
  <c r="P26" i="16"/>
  <c r="R26" i="16"/>
  <c r="U26" i="16"/>
  <c r="W26" i="16"/>
  <c r="Y26" i="16"/>
  <c r="AA26" i="16"/>
  <c r="AD26" i="16"/>
  <c r="AF26" i="16"/>
  <c r="AH26" i="16"/>
  <c r="AJ26" i="16"/>
  <c r="AM26" i="16"/>
  <c r="AO26" i="16"/>
  <c r="AQ26" i="16"/>
  <c r="AS26" i="16"/>
  <c r="AV26" i="16"/>
  <c r="AX26" i="16"/>
  <c r="AZ26" i="16"/>
  <c r="BB26" i="16"/>
  <c r="E28" i="15"/>
  <c r="E30" i="15" s="1"/>
  <c r="E45" i="15" s="1"/>
  <c r="E27" i="15"/>
  <c r="E29" i="15" s="1"/>
  <c r="I28" i="15"/>
  <c r="I30" i="15" s="1"/>
  <c r="I45" i="15" s="1"/>
  <c r="I27" i="15"/>
  <c r="I29" i="15" s="1"/>
  <c r="N28" i="15"/>
  <c r="N30" i="15" s="1"/>
  <c r="N45" i="15" s="1"/>
  <c r="N27" i="15"/>
  <c r="N29" i="15" s="1"/>
  <c r="C4" i="15"/>
  <c r="C35" i="15" s="1"/>
  <c r="C43" i="15" s="1"/>
  <c r="E4" i="15"/>
  <c r="I4" i="15"/>
  <c r="E5" i="15"/>
  <c r="N35" i="15" s="1"/>
  <c r="N43" i="15" s="1"/>
  <c r="I5" i="15"/>
  <c r="R35" i="15" s="1"/>
  <c r="R43" i="15" s="1"/>
  <c r="G6" i="15"/>
  <c r="Y35" i="15" s="1"/>
  <c r="Y43" i="15" s="1"/>
  <c r="C7" i="15"/>
  <c r="AD35" i="15" s="1"/>
  <c r="AD43" i="15" s="1"/>
  <c r="I8" i="15"/>
  <c r="AS35" i="15" s="1"/>
  <c r="AS43" i="15" s="1"/>
  <c r="B35" i="15"/>
  <c r="B43" i="15" s="1"/>
  <c r="D4" i="15"/>
  <c r="D35" i="15" s="1"/>
  <c r="D43" i="15" s="1"/>
  <c r="F4" i="15"/>
  <c r="F35" i="15" s="1"/>
  <c r="F43" i="15" s="1"/>
  <c r="H4" i="15"/>
  <c r="H35" i="15" s="1"/>
  <c r="H43" i="15" s="1"/>
  <c r="K35" i="15"/>
  <c r="K43" i="15" s="1"/>
  <c r="D5" i="15"/>
  <c r="M35" i="15" s="1"/>
  <c r="M43" i="15" s="1"/>
  <c r="F5" i="15"/>
  <c r="O35" i="15" s="1"/>
  <c r="O43" i="15" s="1"/>
  <c r="H5" i="15"/>
  <c r="Q35" i="15" s="1"/>
  <c r="Q43" i="15" s="1"/>
  <c r="T35" i="15"/>
  <c r="T43" i="15" s="1"/>
  <c r="D6" i="15"/>
  <c r="V35" i="15" s="1"/>
  <c r="V43" i="15" s="1"/>
  <c r="F6" i="15"/>
  <c r="X35" i="15" s="1"/>
  <c r="X43" i="15" s="1"/>
  <c r="H6" i="15"/>
  <c r="Z35" i="15" s="1"/>
  <c r="Z43" i="15" s="1"/>
  <c r="D7" i="15"/>
  <c r="F7" i="15"/>
  <c r="H7" i="15"/>
  <c r="B8" i="15"/>
  <c r="AL35" i="15" s="1"/>
  <c r="AL43" i="15" s="1"/>
  <c r="D8" i="15"/>
  <c r="AN35" i="15" s="1"/>
  <c r="AN43" i="15" s="1"/>
  <c r="F8" i="15"/>
  <c r="AP35" i="15" s="1"/>
  <c r="AP43" i="15" s="1"/>
  <c r="H8" i="15"/>
  <c r="AR35" i="15" s="1"/>
  <c r="AR43" i="15" s="1"/>
  <c r="AC35" i="15"/>
  <c r="AC43" i="15" s="1"/>
  <c r="AE35" i="15"/>
  <c r="AE43" i="15" s="1"/>
  <c r="AG35" i="15"/>
  <c r="AG43" i="15" s="1"/>
  <c r="AI35" i="15"/>
  <c r="AI43" i="15" s="1"/>
  <c r="B26" i="15"/>
  <c r="D26" i="15"/>
  <c r="F26" i="15"/>
  <c r="H26" i="15"/>
  <c r="K26" i="15"/>
  <c r="M26" i="15"/>
  <c r="O26" i="15"/>
  <c r="Q26" i="15"/>
  <c r="T26" i="15"/>
  <c r="V26" i="15"/>
  <c r="X26" i="15"/>
  <c r="Z26" i="15"/>
  <c r="AC26" i="15"/>
  <c r="AE26" i="15"/>
  <c r="AG26" i="15"/>
  <c r="AI26" i="15"/>
  <c r="AL26" i="15"/>
  <c r="AN26" i="15"/>
  <c r="AP26" i="15"/>
  <c r="AR26" i="15"/>
  <c r="AU26" i="15"/>
  <c r="AW26" i="15"/>
  <c r="AY26" i="15"/>
  <c r="BA26" i="15"/>
  <c r="E33" i="15"/>
  <c r="I33" i="15"/>
  <c r="N33" i="15"/>
  <c r="G4" i="15"/>
  <c r="C5" i="15"/>
  <c r="L35" i="15" s="1"/>
  <c r="L43" i="15" s="1"/>
  <c r="G5" i="15"/>
  <c r="P35" i="15" s="1"/>
  <c r="P43" i="15" s="1"/>
  <c r="C6" i="15"/>
  <c r="U35" i="15" s="1"/>
  <c r="U43" i="15" s="1"/>
  <c r="E6" i="15"/>
  <c r="W35" i="15" s="1"/>
  <c r="W43" i="15" s="1"/>
  <c r="I6" i="15"/>
  <c r="AA35" i="15" s="1"/>
  <c r="AA43" i="15" s="1"/>
  <c r="E7" i="15"/>
  <c r="G7" i="15"/>
  <c r="AH35" i="15" s="1"/>
  <c r="AH43" i="15" s="1"/>
  <c r="I7" i="15"/>
  <c r="AJ35" i="15" s="1"/>
  <c r="AJ43" i="15" s="1"/>
  <c r="C8" i="15"/>
  <c r="AM35" i="15" s="1"/>
  <c r="AM43" i="15" s="1"/>
  <c r="E8" i="15"/>
  <c r="AO35" i="15" s="1"/>
  <c r="AO43" i="15" s="1"/>
  <c r="G8" i="15"/>
  <c r="AQ35" i="15" s="1"/>
  <c r="AQ43" i="15" s="1"/>
  <c r="AF35" i="15"/>
  <c r="AF43" i="15" s="1"/>
  <c r="E35" i="15"/>
  <c r="E43" i="15" s="1"/>
  <c r="E46" i="15" s="1"/>
  <c r="G35" i="15"/>
  <c r="G43" i="15" s="1"/>
  <c r="I35" i="15"/>
  <c r="I43" i="15" s="1"/>
  <c r="I46" i="15" s="1"/>
  <c r="C26" i="15"/>
  <c r="G26" i="15"/>
  <c r="L26" i="15"/>
  <c r="P26" i="15"/>
  <c r="R26" i="15"/>
  <c r="U26" i="15"/>
  <c r="W26" i="15"/>
  <c r="Y26" i="15"/>
  <c r="AA26" i="15"/>
  <c r="AD26" i="15"/>
  <c r="AF26" i="15"/>
  <c r="AH26" i="15"/>
  <c r="AJ26" i="15"/>
  <c r="AM26" i="15"/>
  <c r="AO26" i="15"/>
  <c r="AQ26" i="15"/>
  <c r="AS26" i="15"/>
  <c r="AV26" i="15"/>
  <c r="AX26" i="15"/>
  <c r="AZ26" i="15"/>
  <c r="BB26" i="15"/>
  <c r="AV27" i="8"/>
  <c r="AW27" i="8"/>
  <c r="AX27" i="8"/>
  <c r="AY27" i="8"/>
  <c r="AZ27" i="8"/>
  <c r="BA27" i="8"/>
  <c r="BB27" i="8"/>
  <c r="AV28" i="8"/>
  <c r="AW28" i="8"/>
  <c r="AX28" i="8"/>
  <c r="AY28" i="8"/>
  <c r="AZ28" i="8"/>
  <c r="BA28" i="8"/>
  <c r="BB28" i="8"/>
  <c r="AU28" i="8"/>
  <c r="AU27" i="8"/>
  <c r="AM27" i="8"/>
  <c r="AN27" i="8"/>
  <c r="AO27" i="8"/>
  <c r="AP27" i="8"/>
  <c r="AQ27" i="8"/>
  <c r="AR27" i="8"/>
  <c r="AS27" i="8"/>
  <c r="AM28" i="8"/>
  <c r="AN28" i="8"/>
  <c r="AO28" i="8"/>
  <c r="AP28" i="8"/>
  <c r="AQ28" i="8"/>
  <c r="AR28" i="8"/>
  <c r="AS28" i="8"/>
  <c r="AL28" i="8"/>
  <c r="AL27" i="8"/>
  <c r="AD27" i="8"/>
  <c r="AE27" i="8"/>
  <c r="AF27" i="8"/>
  <c r="AG27" i="8"/>
  <c r="AH27" i="8"/>
  <c r="AI27" i="8"/>
  <c r="AJ27" i="8"/>
  <c r="AD28" i="8"/>
  <c r="AE28" i="8"/>
  <c r="AF28" i="8"/>
  <c r="AG28" i="8"/>
  <c r="AH28" i="8"/>
  <c r="AI28" i="8"/>
  <c r="AJ28" i="8"/>
  <c r="AC28" i="8"/>
  <c r="AC27" i="8"/>
  <c r="U27" i="8"/>
  <c r="V27" i="8"/>
  <c r="W27" i="8"/>
  <c r="X27" i="8"/>
  <c r="Y27" i="8"/>
  <c r="Z27" i="8"/>
  <c r="AA27" i="8"/>
  <c r="U28" i="8"/>
  <c r="V28" i="8"/>
  <c r="W28" i="8"/>
  <c r="X28" i="8"/>
  <c r="Y28" i="8"/>
  <c r="Z28" i="8"/>
  <c r="AA28" i="8"/>
  <c r="T28" i="8"/>
  <c r="T30" i="8" s="1"/>
  <c r="T27" i="8"/>
  <c r="T29" i="8" s="1"/>
  <c r="R28" i="8"/>
  <c r="Q28" i="8"/>
  <c r="P28" i="8"/>
  <c r="O28" i="8"/>
  <c r="N28" i="8"/>
  <c r="M28" i="8"/>
  <c r="L28" i="8"/>
  <c r="R27" i="8"/>
  <c r="Q27" i="8"/>
  <c r="P27" i="8"/>
  <c r="O27" i="8"/>
  <c r="N27" i="8"/>
  <c r="M27" i="8"/>
  <c r="L27" i="8"/>
  <c r="K28" i="8"/>
  <c r="K30" i="8" s="1"/>
  <c r="K27" i="8"/>
  <c r="K29" i="8"/>
  <c r="I28" i="8"/>
  <c r="H28" i="8"/>
  <c r="G28" i="8"/>
  <c r="F28" i="8"/>
  <c r="E28" i="8"/>
  <c r="D28" i="8"/>
  <c r="C28" i="8"/>
  <c r="I27" i="8"/>
  <c r="H27" i="8"/>
  <c r="G27" i="8"/>
  <c r="F27" i="8"/>
  <c r="E27" i="8"/>
  <c r="D27" i="8"/>
  <c r="C27" i="8"/>
  <c r="B27" i="8"/>
  <c r="B28" i="8"/>
  <c r="Z29" i="8"/>
  <c r="X29" i="8"/>
  <c r="V29" i="8"/>
  <c r="AA26" i="8"/>
  <c r="AA30" i="8" s="1"/>
  <c r="Z26" i="8"/>
  <c r="Z30" i="8" s="1"/>
  <c r="Y26" i="8"/>
  <c r="Y30" i="8" s="1"/>
  <c r="X26" i="8"/>
  <c r="X30" i="8" s="1"/>
  <c r="W26" i="8"/>
  <c r="W30" i="8" s="1"/>
  <c r="V26" i="8"/>
  <c r="V30" i="8" s="1"/>
  <c r="U26" i="8"/>
  <c r="U30" i="8" s="1"/>
  <c r="R29" i="8"/>
  <c r="P29" i="8"/>
  <c r="N29" i="8"/>
  <c r="L29" i="8"/>
  <c r="R26" i="8"/>
  <c r="R30" i="8" s="1"/>
  <c r="Q26" i="8"/>
  <c r="Q29" i="8" s="1"/>
  <c r="P26" i="8"/>
  <c r="P30" i="8" s="1"/>
  <c r="O26" i="8"/>
  <c r="O29" i="8" s="1"/>
  <c r="N26" i="8"/>
  <c r="N30" i="8" s="1"/>
  <c r="M26" i="8"/>
  <c r="M29" i="8" s="1"/>
  <c r="L26" i="8"/>
  <c r="L30" i="8" s="1"/>
  <c r="K26" i="8"/>
  <c r="D29" i="8"/>
  <c r="AW46" i="11" l="1"/>
  <c r="AW52" i="11"/>
  <c r="AW36" i="11" s="1"/>
  <c r="BA46" i="11"/>
  <c r="BA52" i="11"/>
  <c r="BA36" i="11" s="1"/>
  <c r="I28" i="11"/>
  <c r="I30" i="11" s="1"/>
  <c r="I45" i="11" s="1"/>
  <c r="I27" i="11"/>
  <c r="I29" i="11" s="1"/>
  <c r="H28" i="11"/>
  <c r="H30" i="11" s="1"/>
  <c r="H45" i="11" s="1"/>
  <c r="H27" i="11"/>
  <c r="H29" i="11" s="1"/>
  <c r="D28" i="11"/>
  <c r="D30" i="11" s="1"/>
  <c r="D45" i="11" s="1"/>
  <c r="D27" i="11"/>
  <c r="D29" i="11" s="1"/>
  <c r="H46" i="11"/>
  <c r="D46" i="11"/>
  <c r="I46" i="11"/>
  <c r="E28" i="11"/>
  <c r="E30" i="11" s="1"/>
  <c r="E45" i="11" s="1"/>
  <c r="E46" i="11" s="1"/>
  <c r="E52" i="11" s="1"/>
  <c r="E36" i="11" s="1"/>
  <c r="E27" i="11"/>
  <c r="E29" i="11" s="1"/>
  <c r="C43" i="11"/>
  <c r="F28" i="11"/>
  <c r="F30" i="11" s="1"/>
  <c r="F45" i="11" s="1"/>
  <c r="F27" i="11"/>
  <c r="F29" i="11" s="1"/>
  <c r="F46" i="11"/>
  <c r="C30" i="11"/>
  <c r="C29" i="11"/>
  <c r="AS52" i="19"/>
  <c r="AS36" i="19" s="1"/>
  <c r="AF52" i="19"/>
  <c r="AF36" i="19" s="1"/>
  <c r="AF37" i="19" s="1"/>
  <c r="AF38" i="19" s="1"/>
  <c r="AF39" i="19" s="1"/>
  <c r="AF49" i="19" s="1"/>
  <c r="AF50" i="19" s="1"/>
  <c r="V52" i="19"/>
  <c r="V36" i="19" s="1"/>
  <c r="F46" i="19"/>
  <c r="F52" i="19" s="1"/>
  <c r="F36" i="19" s="1"/>
  <c r="F37" i="19" s="1"/>
  <c r="F38" i="19" s="1"/>
  <c r="F39" i="19" s="1"/>
  <c r="F49" i="19" s="1"/>
  <c r="F50" i="19" s="1"/>
  <c r="B46" i="19"/>
  <c r="B52" i="19" s="1"/>
  <c r="B36" i="19" s="1"/>
  <c r="B37" i="19" s="1"/>
  <c r="B38" i="19" s="1"/>
  <c r="B39" i="19" s="1"/>
  <c r="B49" i="19" s="1"/>
  <c r="B50" i="19" s="1"/>
  <c r="AG52" i="19"/>
  <c r="AG36" i="19" s="1"/>
  <c r="Q52" i="19"/>
  <c r="Q36" i="19" s="1"/>
  <c r="M52" i="19"/>
  <c r="M36" i="19" s="1"/>
  <c r="N46" i="19"/>
  <c r="N52" i="19" s="1"/>
  <c r="N36" i="19" s="1"/>
  <c r="N37" i="19" s="1"/>
  <c r="N38" i="19" s="1"/>
  <c r="N39" i="19" s="1"/>
  <c r="N49" i="19" s="1"/>
  <c r="N50" i="19" s="1"/>
  <c r="AJ52" i="19"/>
  <c r="AJ36" i="19" s="1"/>
  <c r="Y52" i="19"/>
  <c r="Y36" i="19" s="1"/>
  <c r="Y37" i="19" s="1"/>
  <c r="Y38" i="19" s="1"/>
  <c r="Y39" i="19" s="1"/>
  <c r="Y49" i="19" s="1"/>
  <c r="Y50" i="19" s="1"/>
  <c r="G46" i="19"/>
  <c r="G52" i="19" s="1"/>
  <c r="G36" i="19" s="1"/>
  <c r="G37" i="19" s="1"/>
  <c r="G38" i="19" s="1"/>
  <c r="G39" i="19" s="1"/>
  <c r="G49" i="19" s="1"/>
  <c r="G50" i="19" s="1"/>
  <c r="C46" i="19"/>
  <c r="C52" i="19" s="1"/>
  <c r="C36" i="19" s="1"/>
  <c r="C37" i="19" s="1"/>
  <c r="C38" i="19" s="1"/>
  <c r="C39" i="19" s="1"/>
  <c r="C49" i="19" s="1"/>
  <c r="C50" i="19" s="1"/>
  <c r="AQ52" i="19"/>
  <c r="AQ36" i="19" s="1"/>
  <c r="AM52" i="19"/>
  <c r="AM36" i="19" s="1"/>
  <c r="AH46" i="19"/>
  <c r="AH52" i="19" s="1"/>
  <c r="AH36" i="19" s="1"/>
  <c r="AH37" i="19" s="1"/>
  <c r="AH38" i="19" s="1"/>
  <c r="AH39" i="19" s="1"/>
  <c r="AH49" i="19" s="1"/>
  <c r="AH50" i="19" s="1"/>
  <c r="AD52" i="19"/>
  <c r="AD36" i="19" s="1"/>
  <c r="AD37" i="19" s="1"/>
  <c r="AD38" i="19" s="1"/>
  <c r="AD39" i="19" s="1"/>
  <c r="AD49" i="19" s="1"/>
  <c r="AD50" i="19" s="1"/>
  <c r="R52" i="19"/>
  <c r="R36" i="19" s="1"/>
  <c r="K46" i="19"/>
  <c r="K52" i="19" s="1"/>
  <c r="K36" i="19" s="1"/>
  <c r="K37" i="19" s="1"/>
  <c r="K38" i="19" s="1"/>
  <c r="K39" i="19" s="1"/>
  <c r="K49" i="19" s="1"/>
  <c r="K50" i="19" s="1"/>
  <c r="AA52" i="19"/>
  <c r="AA36" i="19" s="1"/>
  <c r="W52" i="19"/>
  <c r="W36" i="19" s="1"/>
  <c r="W37" i="19" s="1"/>
  <c r="W38" i="19" s="1"/>
  <c r="W39" i="19" s="1"/>
  <c r="W49" i="19" s="1"/>
  <c r="W50" i="19" s="1"/>
  <c r="P52" i="19"/>
  <c r="P36" i="19" s="1"/>
  <c r="L52" i="19"/>
  <c r="L36" i="19" s="1"/>
  <c r="L37" i="19" s="1"/>
  <c r="L38" i="19" s="1"/>
  <c r="L39" i="19" s="1"/>
  <c r="L49" i="19" s="1"/>
  <c r="L50" i="19" s="1"/>
  <c r="X52" i="19"/>
  <c r="X36" i="19" s="1"/>
  <c r="H52" i="19"/>
  <c r="H36" i="19" s="1"/>
  <c r="H37" i="19" s="1"/>
  <c r="H38" i="19" s="1"/>
  <c r="H39" i="19" s="1"/>
  <c r="H49" i="19" s="1"/>
  <c r="H50" i="19" s="1"/>
  <c r="D52" i="19"/>
  <c r="D36" i="19" s="1"/>
  <c r="AL52" i="19"/>
  <c r="AL36" i="19" s="1"/>
  <c r="AL37" i="19" s="1"/>
  <c r="AL38" i="19" s="1"/>
  <c r="AL39" i="19" s="1"/>
  <c r="AL49" i="19" s="1"/>
  <c r="AL50" i="19" s="1"/>
  <c r="AC52" i="19"/>
  <c r="AC36" i="19" s="1"/>
  <c r="AC37" i="19" s="1"/>
  <c r="AC38" i="19" s="1"/>
  <c r="AC39" i="19" s="1"/>
  <c r="AC49" i="19" s="1"/>
  <c r="AC50" i="19" s="1"/>
  <c r="AC52" i="13"/>
  <c r="AC36" i="13" s="1"/>
  <c r="AE46" i="13"/>
  <c r="AE52" i="13" s="1"/>
  <c r="AE36" i="13" s="1"/>
  <c r="AE37" i="13" s="1"/>
  <c r="AE38" i="13" s="1"/>
  <c r="AE39" i="13" s="1"/>
  <c r="AE49" i="13" s="1"/>
  <c r="AE50" i="13" s="1"/>
  <c r="AN52" i="13"/>
  <c r="AN36" i="13" s="1"/>
  <c r="BB52" i="11"/>
  <c r="BB36" i="11" s="1"/>
  <c r="AZ52" i="11"/>
  <c r="AZ36" i="11" s="1"/>
  <c r="AF46" i="11"/>
  <c r="AF52" i="11" s="1"/>
  <c r="AF36" i="11" s="1"/>
  <c r="AF37" i="11" s="1"/>
  <c r="AF38" i="11" s="1"/>
  <c r="AF39" i="11" s="1"/>
  <c r="AF49" i="11" s="1"/>
  <c r="AF50" i="11" s="1"/>
  <c r="AX52" i="11"/>
  <c r="AX36" i="11" s="1"/>
  <c r="AS52" i="11"/>
  <c r="AS36" i="11" s="1"/>
  <c r="AJ52" i="11"/>
  <c r="AJ36" i="11" s="1"/>
  <c r="AD52" i="11"/>
  <c r="AD36" i="11" s="1"/>
  <c r="AD37" i="11" s="1"/>
  <c r="AD38" i="11" s="1"/>
  <c r="AD39" i="11" s="1"/>
  <c r="AD49" i="11" s="1"/>
  <c r="AD50" i="11" s="1"/>
  <c r="U43" i="19"/>
  <c r="T46" i="19"/>
  <c r="T52" i="19" s="1"/>
  <c r="T36" i="19" s="1"/>
  <c r="BB37" i="19"/>
  <c r="BB38" i="19" s="1"/>
  <c r="BB39" i="19" s="1"/>
  <c r="BB49" i="19" s="1"/>
  <c r="BB50" i="19" s="1"/>
  <c r="AX37" i="19"/>
  <c r="AX38" i="19" s="1"/>
  <c r="AX39" i="19" s="1"/>
  <c r="AX49" i="19" s="1"/>
  <c r="AX50" i="19" s="1"/>
  <c r="AS37" i="19"/>
  <c r="AS38" i="19" s="1"/>
  <c r="AS39" i="19" s="1"/>
  <c r="AS49" i="19" s="1"/>
  <c r="AS50" i="19" s="1"/>
  <c r="AO37" i="19"/>
  <c r="AO38" i="19" s="1"/>
  <c r="AO39" i="19" s="1"/>
  <c r="AO49" i="19" s="1"/>
  <c r="AO50" i="19" s="1"/>
  <c r="AJ37" i="19"/>
  <c r="AJ38" i="19" s="1"/>
  <c r="AJ39" i="19" s="1"/>
  <c r="AJ49" i="19" s="1"/>
  <c r="AJ50" i="19" s="1"/>
  <c r="AA37" i="19"/>
  <c r="AA38" i="19" s="1"/>
  <c r="AA39" i="19" s="1"/>
  <c r="AA49" i="19" s="1"/>
  <c r="AA50" i="19" s="1"/>
  <c r="R37" i="19"/>
  <c r="R38" i="19" s="1"/>
  <c r="R39" i="19" s="1"/>
  <c r="R49" i="19" s="1"/>
  <c r="R50" i="19" s="1"/>
  <c r="I37" i="19"/>
  <c r="I38" i="19" s="1"/>
  <c r="I39" i="19" s="1"/>
  <c r="I49" i="19" s="1"/>
  <c r="I50" i="19" s="1"/>
  <c r="E37" i="19"/>
  <c r="E38" i="19" s="1"/>
  <c r="E39" i="19" s="1"/>
  <c r="E49" i="19" s="1"/>
  <c r="E50" i="19" s="1"/>
  <c r="G10" i="19"/>
  <c r="C10" i="19"/>
  <c r="AY37" i="19"/>
  <c r="AY38" i="19" s="1"/>
  <c r="AY39" i="19" s="1"/>
  <c r="AY49" i="19" s="1"/>
  <c r="AY50" i="19" s="1"/>
  <c r="AU37" i="19"/>
  <c r="AU38" i="19" s="1"/>
  <c r="AU39" i="19" s="1"/>
  <c r="AU49" i="19" s="1"/>
  <c r="AU50" i="19" s="1"/>
  <c r="AP37" i="19"/>
  <c r="AP38" i="19" s="1"/>
  <c r="AP39" i="19" s="1"/>
  <c r="AP49" i="19" s="1"/>
  <c r="AP50" i="19" s="1"/>
  <c r="AG37" i="19"/>
  <c r="AG38" i="19" s="1"/>
  <c r="AG39" i="19" s="1"/>
  <c r="AG49" i="19" s="1"/>
  <c r="AG50" i="19" s="1"/>
  <c r="X37" i="19"/>
  <c r="X38" i="19" s="1"/>
  <c r="X39" i="19" s="1"/>
  <c r="X49" i="19" s="1"/>
  <c r="X50" i="19" s="1"/>
  <c r="O37" i="19"/>
  <c r="O38" i="19" s="1"/>
  <c r="O39" i="19" s="1"/>
  <c r="O49" i="19" s="1"/>
  <c r="O50" i="19" s="1"/>
  <c r="H10" i="19"/>
  <c r="D10" i="19"/>
  <c r="AZ37" i="19"/>
  <c r="AZ38" i="19" s="1"/>
  <c r="AZ39" i="19" s="1"/>
  <c r="AZ49" i="19" s="1"/>
  <c r="AZ50" i="19" s="1"/>
  <c r="AV37" i="19"/>
  <c r="AV38" i="19" s="1"/>
  <c r="AV39" i="19" s="1"/>
  <c r="AV49" i="19" s="1"/>
  <c r="AV50" i="19" s="1"/>
  <c r="AQ37" i="19"/>
  <c r="AQ38" i="19" s="1"/>
  <c r="AQ39" i="19" s="1"/>
  <c r="AQ49" i="19" s="1"/>
  <c r="AQ50" i="19" s="1"/>
  <c r="AM37" i="19"/>
  <c r="AM38" i="19" s="1"/>
  <c r="AM39" i="19" s="1"/>
  <c r="AM49" i="19" s="1"/>
  <c r="AM50" i="19" s="1"/>
  <c r="P37" i="19"/>
  <c r="P38" i="19" s="1"/>
  <c r="P39" i="19" s="1"/>
  <c r="P49" i="19" s="1"/>
  <c r="P50" i="19" s="1"/>
  <c r="I10" i="19"/>
  <c r="E10" i="19"/>
  <c r="BA37" i="19"/>
  <c r="BA38" i="19" s="1"/>
  <c r="BA39" i="19" s="1"/>
  <c r="BA49" i="19" s="1"/>
  <c r="BA50" i="19" s="1"/>
  <c r="AW37" i="19"/>
  <c r="AW38" i="19" s="1"/>
  <c r="AW39" i="19" s="1"/>
  <c r="AW49" i="19" s="1"/>
  <c r="AW50" i="19" s="1"/>
  <c r="AR37" i="19"/>
  <c r="AR38" i="19" s="1"/>
  <c r="AR39" i="19" s="1"/>
  <c r="AR49" i="19" s="1"/>
  <c r="AR50" i="19" s="1"/>
  <c r="AN37" i="19"/>
  <c r="AN38" i="19" s="1"/>
  <c r="AN39" i="19" s="1"/>
  <c r="AN49" i="19" s="1"/>
  <c r="AN50" i="19" s="1"/>
  <c r="AI37" i="19"/>
  <c r="AI38" i="19" s="1"/>
  <c r="AI39" i="19" s="1"/>
  <c r="AI49" i="19" s="1"/>
  <c r="AI50" i="19" s="1"/>
  <c r="AE37" i="19"/>
  <c r="AE38" i="19" s="1"/>
  <c r="AE39" i="19" s="1"/>
  <c r="AE49" i="19" s="1"/>
  <c r="AE50" i="19" s="1"/>
  <c r="Z37" i="19"/>
  <c r="Z38" i="19" s="1"/>
  <c r="Z39" i="19" s="1"/>
  <c r="Z49" i="19" s="1"/>
  <c r="Z50" i="19" s="1"/>
  <c r="V37" i="19"/>
  <c r="V38" i="19" s="1"/>
  <c r="V39" i="19" s="1"/>
  <c r="V49" i="19" s="1"/>
  <c r="V50" i="19" s="1"/>
  <c r="Q37" i="19"/>
  <c r="Q38" i="19" s="1"/>
  <c r="Q39" i="19" s="1"/>
  <c r="Q49" i="19" s="1"/>
  <c r="Q50" i="19" s="1"/>
  <c r="M37" i="19"/>
  <c r="M38" i="19" s="1"/>
  <c r="M39" i="19" s="1"/>
  <c r="M49" i="19" s="1"/>
  <c r="M50" i="19" s="1"/>
  <c r="D37" i="19"/>
  <c r="D38" i="19" s="1"/>
  <c r="D39" i="19" s="1"/>
  <c r="D49" i="19" s="1"/>
  <c r="D50" i="19" s="1"/>
  <c r="F10" i="19"/>
  <c r="B10" i="19"/>
  <c r="H10" i="17"/>
  <c r="D10" i="17"/>
  <c r="I10" i="17"/>
  <c r="E10" i="17"/>
  <c r="BB37" i="17"/>
  <c r="BB38" i="17" s="1"/>
  <c r="BB39" i="17" s="1"/>
  <c r="BB49" i="17" s="1"/>
  <c r="BB50" i="17" s="1"/>
  <c r="AX37" i="17"/>
  <c r="AX38" i="17" s="1"/>
  <c r="AX39" i="17" s="1"/>
  <c r="AX49" i="17" s="1"/>
  <c r="AX50" i="17" s="1"/>
  <c r="AS52" i="17"/>
  <c r="AS36" i="17" s="1"/>
  <c r="AO52" i="17"/>
  <c r="AO36" i="17" s="1"/>
  <c r="AJ52" i="17"/>
  <c r="AJ36" i="17" s="1"/>
  <c r="AF52" i="17"/>
  <c r="AF36" i="17" s="1"/>
  <c r="AA52" i="17"/>
  <c r="AA36" i="17" s="1"/>
  <c r="W52" i="17"/>
  <c r="W36" i="17" s="1"/>
  <c r="R52" i="17"/>
  <c r="R36" i="17" s="1"/>
  <c r="N52" i="17"/>
  <c r="N36" i="17" s="1"/>
  <c r="I52" i="17"/>
  <c r="I36" i="17" s="1"/>
  <c r="E52" i="17"/>
  <c r="E36" i="17" s="1"/>
  <c r="BA37" i="17"/>
  <c r="BA38" i="17" s="1"/>
  <c r="BA39" i="17" s="1"/>
  <c r="BA49" i="17" s="1"/>
  <c r="BA50" i="17" s="1"/>
  <c r="AW37" i="17"/>
  <c r="AW38" i="17" s="1"/>
  <c r="AW39" i="17" s="1"/>
  <c r="AW49" i="17" s="1"/>
  <c r="AW50" i="17" s="1"/>
  <c r="AR52" i="17"/>
  <c r="AR36" i="17" s="1"/>
  <c r="AN52" i="17"/>
  <c r="AN36" i="17" s="1"/>
  <c r="AI52" i="17"/>
  <c r="AI36" i="17" s="1"/>
  <c r="AE52" i="17"/>
  <c r="AE36" i="17" s="1"/>
  <c r="Z52" i="17"/>
  <c r="Z36" i="17" s="1"/>
  <c r="V52" i="17"/>
  <c r="V36" i="17" s="1"/>
  <c r="Q52" i="17"/>
  <c r="Q36" i="17" s="1"/>
  <c r="M52" i="17"/>
  <c r="M36" i="17" s="1"/>
  <c r="H52" i="17"/>
  <c r="H36" i="17" s="1"/>
  <c r="D52" i="17"/>
  <c r="D36" i="17" s="1"/>
  <c r="F10" i="17"/>
  <c r="B10" i="17"/>
  <c r="G10" i="17"/>
  <c r="C10" i="17"/>
  <c r="AZ37" i="17"/>
  <c r="AZ38" i="17" s="1"/>
  <c r="AZ39" i="17" s="1"/>
  <c r="AZ49" i="17" s="1"/>
  <c r="AZ50" i="17" s="1"/>
  <c r="AV37" i="17"/>
  <c r="AV38" i="17" s="1"/>
  <c r="AV39" i="17" s="1"/>
  <c r="AV49" i="17" s="1"/>
  <c r="AV50" i="17" s="1"/>
  <c r="AQ52" i="17"/>
  <c r="AQ36" i="17" s="1"/>
  <c r="AM52" i="17"/>
  <c r="AM36" i="17" s="1"/>
  <c r="AH52" i="17"/>
  <c r="AH36" i="17" s="1"/>
  <c r="AD52" i="17"/>
  <c r="AD36" i="17" s="1"/>
  <c r="Y52" i="17"/>
  <c r="Y36" i="17" s="1"/>
  <c r="U52" i="17"/>
  <c r="U36" i="17" s="1"/>
  <c r="P52" i="17"/>
  <c r="P36" i="17" s="1"/>
  <c r="L52" i="17"/>
  <c r="L36" i="17" s="1"/>
  <c r="G52" i="17"/>
  <c r="G36" i="17" s="1"/>
  <c r="C52" i="17"/>
  <c r="C36" i="17" s="1"/>
  <c r="AY37" i="17"/>
  <c r="AY38" i="17" s="1"/>
  <c r="AY39" i="17" s="1"/>
  <c r="AY49" i="17" s="1"/>
  <c r="AY50" i="17" s="1"/>
  <c r="AU37" i="17"/>
  <c r="AU38" i="17" s="1"/>
  <c r="AU39" i="17" s="1"/>
  <c r="AU49" i="17" s="1"/>
  <c r="AU50" i="17" s="1"/>
  <c r="AP52" i="17"/>
  <c r="AP36" i="17" s="1"/>
  <c r="AL52" i="17"/>
  <c r="AL36" i="17" s="1"/>
  <c r="AG52" i="17"/>
  <c r="AG36" i="17" s="1"/>
  <c r="AC52" i="17"/>
  <c r="AC36" i="17" s="1"/>
  <c r="X52" i="17"/>
  <c r="X36" i="17" s="1"/>
  <c r="T52" i="17"/>
  <c r="T36" i="17" s="1"/>
  <c r="O52" i="17"/>
  <c r="O36" i="17" s="1"/>
  <c r="K52" i="17"/>
  <c r="K36" i="17" s="1"/>
  <c r="F52" i="17"/>
  <c r="F36" i="17" s="1"/>
  <c r="B52" i="17"/>
  <c r="B36" i="17" s="1"/>
  <c r="AH43" i="13"/>
  <c r="AD43" i="13"/>
  <c r="AI43" i="13"/>
  <c r="AG43" i="13"/>
  <c r="X43" i="13"/>
  <c r="O43" i="13"/>
  <c r="AJ43" i="13"/>
  <c r="AF43" i="13"/>
  <c r="I10" i="13"/>
  <c r="E10" i="13"/>
  <c r="BB37" i="13"/>
  <c r="BB38" i="13" s="1"/>
  <c r="BB39" i="13" s="1"/>
  <c r="BB49" i="13" s="1"/>
  <c r="BB50" i="13" s="1"/>
  <c r="AX37" i="13"/>
  <c r="AX38" i="13" s="1"/>
  <c r="AX39" i="13" s="1"/>
  <c r="AX49" i="13" s="1"/>
  <c r="AX50" i="13" s="1"/>
  <c r="AS52" i="13"/>
  <c r="AS36" i="13" s="1"/>
  <c r="AO52" i="13"/>
  <c r="AO36" i="13" s="1"/>
  <c r="AA52" i="13"/>
  <c r="AA36" i="13" s="1"/>
  <c r="W52" i="13"/>
  <c r="W36" i="13" s="1"/>
  <c r="R52" i="13"/>
  <c r="R36" i="13" s="1"/>
  <c r="N52" i="13"/>
  <c r="N36" i="13" s="1"/>
  <c r="I52" i="13"/>
  <c r="I36" i="13" s="1"/>
  <c r="E52" i="13"/>
  <c r="E36" i="13" s="1"/>
  <c r="H10" i="13"/>
  <c r="BA37" i="13"/>
  <c r="BA38" i="13" s="1"/>
  <c r="BA39" i="13" s="1"/>
  <c r="BA49" i="13" s="1"/>
  <c r="BA50" i="13" s="1"/>
  <c r="AW37" i="13"/>
  <c r="AW38" i="13" s="1"/>
  <c r="AW39" i="13" s="1"/>
  <c r="AW49" i="13" s="1"/>
  <c r="AW50" i="13" s="1"/>
  <c r="AR52" i="13"/>
  <c r="AR36" i="13" s="1"/>
  <c r="AN37" i="13"/>
  <c r="AN38" i="13" s="1"/>
  <c r="AN39" i="13" s="1"/>
  <c r="AN49" i="13" s="1"/>
  <c r="AN50" i="13" s="1"/>
  <c r="Z52" i="13"/>
  <c r="Z36" i="13" s="1"/>
  <c r="V52" i="13"/>
  <c r="V36" i="13" s="1"/>
  <c r="Q52" i="13"/>
  <c r="Q36" i="13" s="1"/>
  <c r="M52" i="13"/>
  <c r="M36" i="13" s="1"/>
  <c r="H52" i="13"/>
  <c r="H36" i="13" s="1"/>
  <c r="D52" i="13"/>
  <c r="D36" i="13" s="1"/>
  <c r="F10" i="13"/>
  <c r="G10" i="13"/>
  <c r="C10" i="13"/>
  <c r="F35" i="13"/>
  <c r="AZ37" i="13"/>
  <c r="AZ38" i="13" s="1"/>
  <c r="AZ39" i="13" s="1"/>
  <c r="AZ49" i="13" s="1"/>
  <c r="AZ50" i="13" s="1"/>
  <c r="AV37" i="13"/>
  <c r="AV38" i="13" s="1"/>
  <c r="AV39" i="13" s="1"/>
  <c r="AV49" i="13" s="1"/>
  <c r="AV50" i="13" s="1"/>
  <c r="AQ52" i="13"/>
  <c r="AQ36" i="13" s="1"/>
  <c r="AM52" i="13"/>
  <c r="AM36" i="13" s="1"/>
  <c r="Y52" i="13"/>
  <c r="Y36" i="13" s="1"/>
  <c r="U52" i="13"/>
  <c r="U36" i="13" s="1"/>
  <c r="P52" i="13"/>
  <c r="P36" i="13" s="1"/>
  <c r="L52" i="13"/>
  <c r="L36" i="13" s="1"/>
  <c r="G52" i="13"/>
  <c r="G36" i="13" s="1"/>
  <c r="C52" i="13"/>
  <c r="C36" i="13" s="1"/>
  <c r="D10" i="13"/>
  <c r="AY37" i="13"/>
  <c r="AY38" i="13" s="1"/>
  <c r="AY39" i="13" s="1"/>
  <c r="AY49" i="13" s="1"/>
  <c r="AY50" i="13" s="1"/>
  <c r="AU37" i="13"/>
  <c r="AU38" i="13" s="1"/>
  <c r="AU39" i="13" s="1"/>
  <c r="AU49" i="13" s="1"/>
  <c r="AU50" i="13" s="1"/>
  <c r="AP52" i="13"/>
  <c r="AP36" i="13" s="1"/>
  <c r="AL37" i="13"/>
  <c r="AL38" i="13" s="1"/>
  <c r="AL39" i="13" s="1"/>
  <c r="AL49" i="13" s="1"/>
  <c r="AL50" i="13" s="1"/>
  <c r="AC37" i="13"/>
  <c r="AC38" i="13" s="1"/>
  <c r="AC39" i="13" s="1"/>
  <c r="AC49" i="13" s="1"/>
  <c r="AC50" i="13" s="1"/>
  <c r="T52" i="13"/>
  <c r="T36" i="13" s="1"/>
  <c r="K52" i="13"/>
  <c r="K36" i="13" s="1"/>
  <c r="B52" i="13"/>
  <c r="B36" i="13" s="1"/>
  <c r="B10" i="13"/>
  <c r="X46" i="12"/>
  <c r="X52" i="12" s="1"/>
  <c r="X36" i="12" s="1"/>
  <c r="T46" i="12"/>
  <c r="T52" i="12" s="1"/>
  <c r="T36" i="12" s="1"/>
  <c r="F46" i="12"/>
  <c r="F52" i="12" s="1"/>
  <c r="F36" i="12" s="1"/>
  <c r="B46" i="12"/>
  <c r="B52" i="12" s="1"/>
  <c r="B36" i="12" s="1"/>
  <c r="Y46" i="12"/>
  <c r="Y52" i="12" s="1"/>
  <c r="Y36" i="12" s="1"/>
  <c r="U46" i="12"/>
  <c r="U52" i="12" s="1"/>
  <c r="U36" i="12" s="1"/>
  <c r="AZ37" i="12"/>
  <c r="AZ38" i="12" s="1"/>
  <c r="AZ39" i="12" s="1"/>
  <c r="AZ49" i="12" s="1"/>
  <c r="AZ50" i="12" s="1"/>
  <c r="AV37" i="12"/>
  <c r="AV38" i="12" s="1"/>
  <c r="AV39" i="12" s="1"/>
  <c r="AV49" i="12" s="1"/>
  <c r="AV50" i="12" s="1"/>
  <c r="AQ37" i="12"/>
  <c r="AQ38" i="12" s="1"/>
  <c r="AQ39" i="12" s="1"/>
  <c r="AQ49" i="12" s="1"/>
  <c r="AQ50" i="12" s="1"/>
  <c r="AM37" i="12"/>
  <c r="AM38" i="12" s="1"/>
  <c r="AM39" i="12" s="1"/>
  <c r="AM49" i="12" s="1"/>
  <c r="AM50" i="12" s="1"/>
  <c r="AH37" i="12"/>
  <c r="AH38" i="12" s="1"/>
  <c r="AH39" i="12" s="1"/>
  <c r="AH49" i="12" s="1"/>
  <c r="AH50" i="12" s="1"/>
  <c r="AD37" i="12"/>
  <c r="AD38" i="12" s="1"/>
  <c r="AD39" i="12" s="1"/>
  <c r="AD49" i="12" s="1"/>
  <c r="AD50" i="12" s="1"/>
  <c r="P37" i="12"/>
  <c r="P38" i="12" s="1"/>
  <c r="P39" i="12" s="1"/>
  <c r="P49" i="12" s="1"/>
  <c r="P50" i="12" s="1"/>
  <c r="L37" i="12"/>
  <c r="L38" i="12" s="1"/>
  <c r="L39" i="12" s="1"/>
  <c r="L49" i="12" s="1"/>
  <c r="L50" i="12" s="1"/>
  <c r="G37" i="12"/>
  <c r="G38" i="12" s="1"/>
  <c r="G39" i="12" s="1"/>
  <c r="G49" i="12" s="1"/>
  <c r="G50" i="12" s="1"/>
  <c r="C37" i="12"/>
  <c r="C38" i="12" s="1"/>
  <c r="C39" i="12" s="1"/>
  <c r="C49" i="12" s="1"/>
  <c r="C50" i="12" s="1"/>
  <c r="H10" i="12"/>
  <c r="D10" i="12"/>
  <c r="BA37" i="12"/>
  <c r="BA38" i="12" s="1"/>
  <c r="BA39" i="12" s="1"/>
  <c r="BA49" i="12" s="1"/>
  <c r="BA50" i="12" s="1"/>
  <c r="AW37" i="12"/>
  <c r="AW38" i="12" s="1"/>
  <c r="AW39" i="12" s="1"/>
  <c r="AW49" i="12" s="1"/>
  <c r="AW50" i="12" s="1"/>
  <c r="AR52" i="12"/>
  <c r="AR36" i="12" s="1"/>
  <c r="AN52" i="12"/>
  <c r="AN36" i="12" s="1"/>
  <c r="AI52" i="12"/>
  <c r="AI36" i="12" s="1"/>
  <c r="AE52" i="12"/>
  <c r="AE36" i="12" s="1"/>
  <c r="Z52" i="12"/>
  <c r="Z36" i="12" s="1"/>
  <c r="V52" i="12"/>
  <c r="V36" i="12" s="1"/>
  <c r="Q52" i="12"/>
  <c r="Q36" i="12" s="1"/>
  <c r="M52" i="12"/>
  <c r="M36" i="12" s="1"/>
  <c r="H52" i="12"/>
  <c r="H36" i="12" s="1"/>
  <c r="D52" i="12"/>
  <c r="D36" i="12" s="1"/>
  <c r="I10" i="12"/>
  <c r="E10" i="12"/>
  <c r="BB37" i="12"/>
  <c r="BB38" i="12" s="1"/>
  <c r="BB39" i="12" s="1"/>
  <c r="BB49" i="12" s="1"/>
  <c r="BB50" i="12" s="1"/>
  <c r="AX37" i="12"/>
  <c r="AX38" i="12" s="1"/>
  <c r="AX39" i="12" s="1"/>
  <c r="AX49" i="12" s="1"/>
  <c r="AX50" i="12" s="1"/>
  <c r="AS37" i="12"/>
  <c r="AS38" i="12" s="1"/>
  <c r="AS39" i="12" s="1"/>
  <c r="AS49" i="12" s="1"/>
  <c r="AS50" i="12" s="1"/>
  <c r="AO37" i="12"/>
  <c r="AO38" i="12" s="1"/>
  <c r="AO39" i="12" s="1"/>
  <c r="AO49" i="12" s="1"/>
  <c r="AO50" i="12" s="1"/>
  <c r="AJ37" i="12"/>
  <c r="AJ38" i="12" s="1"/>
  <c r="AJ39" i="12" s="1"/>
  <c r="AJ49" i="12" s="1"/>
  <c r="AJ50" i="12" s="1"/>
  <c r="AF37" i="12"/>
  <c r="AF38" i="12" s="1"/>
  <c r="AF39" i="12" s="1"/>
  <c r="AF49" i="12" s="1"/>
  <c r="AF50" i="12" s="1"/>
  <c r="AA37" i="12"/>
  <c r="AA38" i="12" s="1"/>
  <c r="AA39" i="12" s="1"/>
  <c r="AA49" i="12" s="1"/>
  <c r="AA50" i="12" s="1"/>
  <c r="W37" i="12"/>
  <c r="W38" i="12" s="1"/>
  <c r="W39" i="12" s="1"/>
  <c r="W49" i="12" s="1"/>
  <c r="W50" i="12" s="1"/>
  <c r="R37" i="12"/>
  <c r="R38" i="12" s="1"/>
  <c r="R39" i="12" s="1"/>
  <c r="R49" i="12" s="1"/>
  <c r="R50" i="12" s="1"/>
  <c r="N37" i="12"/>
  <c r="N38" i="12" s="1"/>
  <c r="N39" i="12" s="1"/>
  <c r="N49" i="12" s="1"/>
  <c r="N50" i="12" s="1"/>
  <c r="I37" i="12"/>
  <c r="I38" i="12" s="1"/>
  <c r="I39" i="12" s="1"/>
  <c r="I49" i="12" s="1"/>
  <c r="I50" i="12" s="1"/>
  <c r="E37" i="12"/>
  <c r="E38" i="12" s="1"/>
  <c r="E39" i="12" s="1"/>
  <c r="E49" i="12" s="1"/>
  <c r="E50" i="12" s="1"/>
  <c r="F10" i="12"/>
  <c r="B10" i="12"/>
  <c r="AY37" i="12"/>
  <c r="AY38" i="12" s="1"/>
  <c r="AY39" i="12" s="1"/>
  <c r="AY49" i="12" s="1"/>
  <c r="AY50" i="12" s="1"/>
  <c r="AU37" i="12"/>
  <c r="AU38" i="12" s="1"/>
  <c r="AU39" i="12" s="1"/>
  <c r="AU49" i="12" s="1"/>
  <c r="AU50" i="12" s="1"/>
  <c r="AP52" i="12"/>
  <c r="AP36" i="12" s="1"/>
  <c r="AL52" i="12"/>
  <c r="AL36" i="12" s="1"/>
  <c r="AG52" i="12"/>
  <c r="AG36" i="12" s="1"/>
  <c r="AC52" i="12"/>
  <c r="AC36" i="12" s="1"/>
  <c r="O52" i="12"/>
  <c r="O36" i="12" s="1"/>
  <c r="K52" i="12"/>
  <c r="K36" i="12" s="1"/>
  <c r="G10" i="12"/>
  <c r="C10" i="12"/>
  <c r="AI43" i="11"/>
  <c r="AE43" i="11"/>
  <c r="Q43" i="11"/>
  <c r="M43" i="11"/>
  <c r="AH46" i="11"/>
  <c r="AH52" i="11" s="1"/>
  <c r="AH36" i="11" s="1"/>
  <c r="H10" i="11"/>
  <c r="D10" i="11"/>
  <c r="BB37" i="11"/>
  <c r="BB38" i="11" s="1"/>
  <c r="BB39" i="11" s="1"/>
  <c r="BB49" i="11" s="1"/>
  <c r="BB50" i="11" s="1"/>
  <c r="AX37" i="11"/>
  <c r="AX38" i="11" s="1"/>
  <c r="AX39" i="11" s="1"/>
  <c r="AX49" i="11" s="1"/>
  <c r="AX50" i="11" s="1"/>
  <c r="AS37" i="11"/>
  <c r="AS38" i="11" s="1"/>
  <c r="AS39" i="11" s="1"/>
  <c r="AS49" i="11" s="1"/>
  <c r="AS50" i="11" s="1"/>
  <c r="AO37" i="11"/>
  <c r="AO38" i="11" s="1"/>
  <c r="AO39" i="11" s="1"/>
  <c r="AO49" i="11" s="1"/>
  <c r="AO50" i="11" s="1"/>
  <c r="AJ37" i="11"/>
  <c r="AJ38" i="11" s="1"/>
  <c r="AJ39" i="11" s="1"/>
  <c r="AJ49" i="11" s="1"/>
  <c r="AJ50" i="11" s="1"/>
  <c r="AA52" i="11"/>
  <c r="AA36" i="11" s="1"/>
  <c r="W52" i="11"/>
  <c r="W36" i="11" s="1"/>
  <c r="R52" i="11"/>
  <c r="R36" i="11" s="1"/>
  <c r="N52" i="11"/>
  <c r="N36" i="11" s="1"/>
  <c r="I52" i="11"/>
  <c r="I36" i="11" s="1"/>
  <c r="E10" i="11"/>
  <c r="AY37" i="11"/>
  <c r="AY38" i="11" s="1"/>
  <c r="AY39" i="11" s="1"/>
  <c r="AY49" i="11" s="1"/>
  <c r="AY50" i="11" s="1"/>
  <c r="AU37" i="11"/>
  <c r="AU38" i="11" s="1"/>
  <c r="AU39" i="11" s="1"/>
  <c r="AU49" i="11" s="1"/>
  <c r="AU50" i="11" s="1"/>
  <c r="AP52" i="11"/>
  <c r="AP36" i="11" s="1"/>
  <c r="AL52" i="11"/>
  <c r="AL36" i="11" s="1"/>
  <c r="AG52" i="11"/>
  <c r="AG36" i="11" s="1"/>
  <c r="AC52" i="11"/>
  <c r="AC36" i="11" s="1"/>
  <c r="X52" i="11"/>
  <c r="X36" i="11" s="1"/>
  <c r="T52" i="11"/>
  <c r="T36" i="11" s="1"/>
  <c r="O52" i="11"/>
  <c r="O36" i="11" s="1"/>
  <c r="K52" i="11"/>
  <c r="K36" i="11" s="1"/>
  <c r="F52" i="11"/>
  <c r="F36" i="11" s="1"/>
  <c r="B52" i="11"/>
  <c r="B36" i="11" s="1"/>
  <c r="G10" i="11"/>
  <c r="F10" i="11"/>
  <c r="B10" i="11"/>
  <c r="AZ37" i="11"/>
  <c r="AZ38" i="11" s="1"/>
  <c r="AZ39" i="11" s="1"/>
  <c r="AZ49" i="11" s="1"/>
  <c r="AZ50" i="11" s="1"/>
  <c r="AV37" i="11"/>
  <c r="AV38" i="11" s="1"/>
  <c r="AV39" i="11" s="1"/>
  <c r="AV49" i="11" s="1"/>
  <c r="AV50" i="11" s="1"/>
  <c r="AQ37" i="11"/>
  <c r="AQ38" i="11" s="1"/>
  <c r="AQ39" i="11" s="1"/>
  <c r="AQ49" i="11" s="1"/>
  <c r="AQ50" i="11" s="1"/>
  <c r="AM37" i="11"/>
  <c r="AM38" i="11" s="1"/>
  <c r="AM39" i="11" s="1"/>
  <c r="AM49" i="11" s="1"/>
  <c r="AM50" i="11" s="1"/>
  <c r="Y52" i="11"/>
  <c r="Y36" i="11" s="1"/>
  <c r="U52" i="11"/>
  <c r="U36" i="11" s="1"/>
  <c r="P52" i="11"/>
  <c r="P36" i="11" s="1"/>
  <c r="L52" i="11"/>
  <c r="L36" i="11" s="1"/>
  <c r="G52" i="11"/>
  <c r="G36" i="11" s="1"/>
  <c r="I10" i="11"/>
  <c r="BA37" i="11"/>
  <c r="BA38" i="11" s="1"/>
  <c r="BA39" i="11" s="1"/>
  <c r="BA49" i="11" s="1"/>
  <c r="BA50" i="11" s="1"/>
  <c r="AW37" i="11"/>
  <c r="AW38" i="11" s="1"/>
  <c r="AW39" i="11" s="1"/>
  <c r="AW49" i="11" s="1"/>
  <c r="AW50" i="11" s="1"/>
  <c r="AR52" i="11"/>
  <c r="AR36" i="11" s="1"/>
  <c r="AN52" i="11"/>
  <c r="AN36" i="11" s="1"/>
  <c r="Z52" i="11"/>
  <c r="Z36" i="11" s="1"/>
  <c r="V52" i="11"/>
  <c r="V36" i="11" s="1"/>
  <c r="H52" i="11"/>
  <c r="H36" i="11" s="1"/>
  <c r="D52" i="11"/>
  <c r="D36" i="11" s="1"/>
  <c r="C10" i="11"/>
  <c r="I10" i="10"/>
  <c r="E10" i="10"/>
  <c r="H10" i="10"/>
  <c r="D10" i="10"/>
  <c r="BB37" i="10"/>
  <c r="BB38" i="10" s="1"/>
  <c r="BB39" i="10" s="1"/>
  <c r="BB49" i="10" s="1"/>
  <c r="BB50" i="10" s="1"/>
  <c r="AX37" i="10"/>
  <c r="AX38" i="10" s="1"/>
  <c r="AX39" i="10" s="1"/>
  <c r="AX49" i="10" s="1"/>
  <c r="AX50" i="10" s="1"/>
  <c r="AS52" i="10"/>
  <c r="AS36" i="10" s="1"/>
  <c r="AO52" i="10"/>
  <c r="AO36" i="10" s="1"/>
  <c r="AJ52" i="10"/>
  <c r="AJ36" i="10" s="1"/>
  <c r="AF52" i="10"/>
  <c r="AF36" i="10" s="1"/>
  <c r="AA52" i="10"/>
  <c r="AA36" i="10" s="1"/>
  <c r="W52" i="10"/>
  <c r="W36" i="10" s="1"/>
  <c r="R52" i="10"/>
  <c r="R36" i="10" s="1"/>
  <c r="N52" i="10"/>
  <c r="N36" i="10" s="1"/>
  <c r="I35" i="10"/>
  <c r="I43" i="10" s="1"/>
  <c r="BA37" i="10"/>
  <c r="BA38" i="10" s="1"/>
  <c r="BA39" i="10" s="1"/>
  <c r="BA49" i="10" s="1"/>
  <c r="BA50" i="10" s="1"/>
  <c r="AW37" i="10"/>
  <c r="AW38" i="10" s="1"/>
  <c r="AW39" i="10" s="1"/>
  <c r="AW49" i="10" s="1"/>
  <c r="AW50" i="10" s="1"/>
  <c r="AR52" i="10"/>
  <c r="AR36" i="10" s="1"/>
  <c r="AN52" i="10"/>
  <c r="AN36" i="10" s="1"/>
  <c r="AI52" i="10"/>
  <c r="AI36" i="10" s="1"/>
  <c r="AE52" i="10"/>
  <c r="AE36" i="10" s="1"/>
  <c r="Z52" i="10"/>
  <c r="Z36" i="10" s="1"/>
  <c r="V52" i="10"/>
  <c r="V36" i="10" s="1"/>
  <c r="Q52" i="10"/>
  <c r="Q36" i="10" s="1"/>
  <c r="M52" i="10"/>
  <c r="M36" i="10" s="1"/>
  <c r="H52" i="10"/>
  <c r="H36" i="10" s="1"/>
  <c r="D52" i="10"/>
  <c r="D36" i="10" s="1"/>
  <c r="G10" i="10"/>
  <c r="C10" i="10"/>
  <c r="F10" i="10"/>
  <c r="B10" i="10"/>
  <c r="AZ37" i="10"/>
  <c r="AZ38" i="10" s="1"/>
  <c r="AZ39" i="10" s="1"/>
  <c r="AZ49" i="10" s="1"/>
  <c r="AZ50" i="10" s="1"/>
  <c r="AV37" i="10"/>
  <c r="AV38" i="10" s="1"/>
  <c r="AV39" i="10" s="1"/>
  <c r="AV49" i="10" s="1"/>
  <c r="AV50" i="10" s="1"/>
  <c r="AQ52" i="10"/>
  <c r="AQ36" i="10" s="1"/>
  <c r="AM52" i="10"/>
  <c r="AM36" i="10" s="1"/>
  <c r="AH52" i="10"/>
  <c r="AH36" i="10" s="1"/>
  <c r="AD52" i="10"/>
  <c r="AD36" i="10" s="1"/>
  <c r="Y52" i="10"/>
  <c r="Y36" i="10" s="1"/>
  <c r="U52" i="10"/>
  <c r="U36" i="10" s="1"/>
  <c r="P52" i="10"/>
  <c r="P36" i="10" s="1"/>
  <c r="L52" i="10"/>
  <c r="L36" i="10" s="1"/>
  <c r="G52" i="10"/>
  <c r="G36" i="10" s="1"/>
  <c r="C52" i="10"/>
  <c r="C36" i="10" s="1"/>
  <c r="E35" i="10"/>
  <c r="E43" i="10" s="1"/>
  <c r="AY37" i="10"/>
  <c r="AY38" i="10" s="1"/>
  <c r="AY39" i="10" s="1"/>
  <c r="AY49" i="10" s="1"/>
  <c r="AY50" i="10" s="1"/>
  <c r="AU37" i="10"/>
  <c r="AU38" i="10" s="1"/>
  <c r="AU39" i="10" s="1"/>
  <c r="AU49" i="10" s="1"/>
  <c r="AU50" i="10" s="1"/>
  <c r="AP52" i="10"/>
  <c r="AP36" i="10" s="1"/>
  <c r="AL52" i="10"/>
  <c r="AL36" i="10" s="1"/>
  <c r="AG52" i="10"/>
  <c r="AG36" i="10" s="1"/>
  <c r="AC52" i="10"/>
  <c r="AC36" i="10" s="1"/>
  <c r="X52" i="10"/>
  <c r="X36" i="10" s="1"/>
  <c r="T52" i="10"/>
  <c r="T36" i="10" s="1"/>
  <c r="O52" i="10"/>
  <c r="O36" i="10" s="1"/>
  <c r="K52" i="10"/>
  <c r="K36" i="10" s="1"/>
  <c r="F52" i="10"/>
  <c r="F36" i="10" s="1"/>
  <c r="B52" i="10"/>
  <c r="B36" i="10" s="1"/>
  <c r="AJ43" i="20"/>
  <c r="AD43" i="20"/>
  <c r="BB28" i="20"/>
  <c r="BB30" i="20" s="1"/>
  <c r="BB45" i="20" s="1"/>
  <c r="BB46" i="20" s="1"/>
  <c r="BB27" i="20"/>
  <c r="BB29" i="20" s="1"/>
  <c r="AX28" i="20"/>
  <c r="AX30" i="20" s="1"/>
  <c r="AX45" i="20" s="1"/>
  <c r="AX46" i="20" s="1"/>
  <c r="AX27" i="20"/>
  <c r="AX29" i="20" s="1"/>
  <c r="AS28" i="20"/>
  <c r="AS30" i="20" s="1"/>
  <c r="AS45" i="20" s="1"/>
  <c r="AS27" i="20"/>
  <c r="AS29" i="20" s="1"/>
  <c r="AO28" i="20"/>
  <c r="AO30" i="20" s="1"/>
  <c r="AO45" i="20" s="1"/>
  <c r="AO46" i="20" s="1"/>
  <c r="AO27" i="20"/>
  <c r="AO29" i="20" s="1"/>
  <c r="AJ28" i="20"/>
  <c r="AJ30" i="20" s="1"/>
  <c r="AJ45" i="20" s="1"/>
  <c r="AJ27" i="20"/>
  <c r="AJ29" i="20" s="1"/>
  <c r="AF28" i="20"/>
  <c r="AF30" i="20" s="1"/>
  <c r="AF45" i="20" s="1"/>
  <c r="AF27" i="20"/>
  <c r="AF29" i="20" s="1"/>
  <c r="AA28" i="20"/>
  <c r="AA30" i="20" s="1"/>
  <c r="AA45" i="20" s="1"/>
  <c r="AA27" i="20"/>
  <c r="AA29" i="20" s="1"/>
  <c r="W28" i="20"/>
  <c r="W30" i="20" s="1"/>
  <c r="W45" i="20" s="1"/>
  <c r="W27" i="20"/>
  <c r="W29" i="20" s="1"/>
  <c r="R28" i="20"/>
  <c r="R30" i="20" s="1"/>
  <c r="R45" i="20" s="1"/>
  <c r="R27" i="20"/>
  <c r="R29" i="20" s="1"/>
  <c r="N28" i="20"/>
  <c r="N30" i="20" s="1"/>
  <c r="N45" i="20" s="1"/>
  <c r="N27" i="20"/>
  <c r="N29" i="20" s="1"/>
  <c r="I28" i="20"/>
  <c r="I30" i="20" s="1"/>
  <c r="I45" i="20" s="1"/>
  <c r="I27" i="20"/>
  <c r="I29" i="20" s="1"/>
  <c r="E28" i="20"/>
  <c r="E30" i="20" s="1"/>
  <c r="E45" i="20" s="1"/>
  <c r="E27" i="20"/>
  <c r="E29" i="20" s="1"/>
  <c r="I46" i="20"/>
  <c r="E46" i="20"/>
  <c r="AS46" i="20"/>
  <c r="G10" i="20"/>
  <c r="C10" i="20"/>
  <c r="AY28" i="20"/>
  <c r="AY30" i="20" s="1"/>
  <c r="AY45" i="20" s="1"/>
  <c r="AY46" i="20" s="1"/>
  <c r="AY27" i="20"/>
  <c r="AY29" i="20" s="1"/>
  <c r="AU28" i="20"/>
  <c r="AU30" i="20" s="1"/>
  <c r="AU45" i="20" s="1"/>
  <c r="AU46" i="20" s="1"/>
  <c r="AU27" i="20"/>
  <c r="AU29" i="20" s="1"/>
  <c r="AP28" i="20"/>
  <c r="AP30" i="20" s="1"/>
  <c r="AP45" i="20" s="1"/>
  <c r="AP46" i="20" s="1"/>
  <c r="AP27" i="20"/>
  <c r="AP29" i="20" s="1"/>
  <c r="AL28" i="20"/>
  <c r="AL30" i="20" s="1"/>
  <c r="AL45" i="20" s="1"/>
  <c r="AL27" i="20"/>
  <c r="AL29" i="20" s="1"/>
  <c r="AG28" i="20"/>
  <c r="AG30" i="20" s="1"/>
  <c r="AG45" i="20" s="1"/>
  <c r="AG27" i="20"/>
  <c r="AG29" i="20" s="1"/>
  <c r="AC28" i="20"/>
  <c r="AC30" i="20" s="1"/>
  <c r="AC45" i="20" s="1"/>
  <c r="AC46" i="20" s="1"/>
  <c r="AC27" i="20"/>
  <c r="AC29" i="20" s="1"/>
  <c r="X28" i="20"/>
  <c r="X30" i="20" s="1"/>
  <c r="X45" i="20" s="1"/>
  <c r="X27" i="20"/>
  <c r="X29" i="20" s="1"/>
  <c r="T28" i="20"/>
  <c r="T30" i="20" s="1"/>
  <c r="T45" i="20" s="1"/>
  <c r="T27" i="20"/>
  <c r="T29" i="20" s="1"/>
  <c r="O28" i="20"/>
  <c r="O30" i="20" s="1"/>
  <c r="O45" i="20" s="1"/>
  <c r="O27" i="20"/>
  <c r="O29" i="20" s="1"/>
  <c r="K28" i="20"/>
  <c r="K30" i="20" s="1"/>
  <c r="K45" i="20" s="1"/>
  <c r="K46" i="20" s="1"/>
  <c r="K27" i="20"/>
  <c r="K29" i="20" s="1"/>
  <c r="F28" i="20"/>
  <c r="F30" i="20" s="1"/>
  <c r="F45" i="20" s="1"/>
  <c r="F27" i="20"/>
  <c r="F29" i="20" s="1"/>
  <c r="B28" i="20"/>
  <c r="B30" i="20" s="1"/>
  <c r="B45" i="20" s="1"/>
  <c r="B27" i="20"/>
  <c r="B29" i="20" s="1"/>
  <c r="AG46" i="20"/>
  <c r="AL46" i="20"/>
  <c r="X46" i="20"/>
  <c r="T46" i="20"/>
  <c r="O46" i="20"/>
  <c r="F10" i="20"/>
  <c r="B10" i="20"/>
  <c r="AZ28" i="20"/>
  <c r="AZ30" i="20" s="1"/>
  <c r="AZ45" i="20" s="1"/>
  <c r="AZ46" i="20" s="1"/>
  <c r="AZ27" i="20"/>
  <c r="AZ29" i="20" s="1"/>
  <c r="AV28" i="20"/>
  <c r="AV30" i="20" s="1"/>
  <c r="AV45" i="20" s="1"/>
  <c r="AV46" i="20" s="1"/>
  <c r="AV27" i="20"/>
  <c r="AV29" i="20" s="1"/>
  <c r="AQ28" i="20"/>
  <c r="AQ30" i="20" s="1"/>
  <c r="AQ45" i="20" s="1"/>
  <c r="AQ27" i="20"/>
  <c r="AQ29" i="20" s="1"/>
  <c r="AM28" i="20"/>
  <c r="AM30" i="20" s="1"/>
  <c r="AM45" i="20" s="1"/>
  <c r="AM46" i="20" s="1"/>
  <c r="AM27" i="20"/>
  <c r="AM29" i="20" s="1"/>
  <c r="AH28" i="20"/>
  <c r="AH30" i="20" s="1"/>
  <c r="AH45" i="20" s="1"/>
  <c r="AH27" i="20"/>
  <c r="AH29" i="20" s="1"/>
  <c r="AD28" i="20"/>
  <c r="AD30" i="20" s="1"/>
  <c r="AD45" i="20" s="1"/>
  <c r="AD27" i="20"/>
  <c r="AD29" i="20" s="1"/>
  <c r="Y28" i="20"/>
  <c r="Y30" i="20" s="1"/>
  <c r="Y45" i="20" s="1"/>
  <c r="Y46" i="20" s="1"/>
  <c r="Y27" i="20"/>
  <c r="Y29" i="20" s="1"/>
  <c r="U28" i="20"/>
  <c r="U30" i="20" s="1"/>
  <c r="U45" i="20" s="1"/>
  <c r="U46" i="20" s="1"/>
  <c r="U27" i="20"/>
  <c r="U29" i="20" s="1"/>
  <c r="P28" i="20"/>
  <c r="P30" i="20" s="1"/>
  <c r="P45" i="20" s="1"/>
  <c r="P46" i="20" s="1"/>
  <c r="P27" i="20"/>
  <c r="P29" i="20" s="1"/>
  <c r="L28" i="20"/>
  <c r="L30" i="20" s="1"/>
  <c r="L45" i="20" s="1"/>
  <c r="L46" i="20" s="1"/>
  <c r="L27" i="20"/>
  <c r="L29" i="20" s="1"/>
  <c r="G28" i="20"/>
  <c r="G30" i="20" s="1"/>
  <c r="G45" i="20" s="1"/>
  <c r="G46" i="20" s="1"/>
  <c r="G27" i="20"/>
  <c r="G29" i="20" s="1"/>
  <c r="C28" i="20"/>
  <c r="C30" i="20" s="1"/>
  <c r="C45" i="20" s="1"/>
  <c r="C46" i="20" s="1"/>
  <c r="C27" i="20"/>
  <c r="C29" i="20" s="1"/>
  <c r="AH46" i="20"/>
  <c r="AF46" i="20"/>
  <c r="AQ46" i="20"/>
  <c r="AA46" i="20"/>
  <c r="W46" i="20"/>
  <c r="R46" i="20"/>
  <c r="N46" i="20"/>
  <c r="I10" i="20"/>
  <c r="E10" i="20"/>
  <c r="BA28" i="20"/>
  <c r="BA30" i="20" s="1"/>
  <c r="BA45" i="20" s="1"/>
  <c r="BA46" i="20" s="1"/>
  <c r="BA27" i="20"/>
  <c r="BA29" i="20" s="1"/>
  <c r="AW28" i="20"/>
  <c r="AW30" i="20" s="1"/>
  <c r="AW45" i="20" s="1"/>
  <c r="AW46" i="20" s="1"/>
  <c r="AW27" i="20"/>
  <c r="AW29" i="20" s="1"/>
  <c r="AR28" i="20"/>
  <c r="AR30" i="20" s="1"/>
  <c r="AR45" i="20" s="1"/>
  <c r="AR27" i="20"/>
  <c r="AR29" i="20" s="1"/>
  <c r="AN28" i="20"/>
  <c r="AN30" i="20" s="1"/>
  <c r="AN45" i="20" s="1"/>
  <c r="AN46" i="20" s="1"/>
  <c r="AN27" i="20"/>
  <c r="AN29" i="20" s="1"/>
  <c r="AI28" i="20"/>
  <c r="AI30" i="20" s="1"/>
  <c r="AI45" i="20" s="1"/>
  <c r="AI46" i="20" s="1"/>
  <c r="AI27" i="20"/>
  <c r="AI29" i="20" s="1"/>
  <c r="AE28" i="20"/>
  <c r="AE30" i="20" s="1"/>
  <c r="AE45" i="20" s="1"/>
  <c r="AE46" i="20" s="1"/>
  <c r="AE27" i="20"/>
  <c r="AE29" i="20" s="1"/>
  <c r="Z28" i="20"/>
  <c r="Z30" i="20" s="1"/>
  <c r="Z45" i="20" s="1"/>
  <c r="Z27" i="20"/>
  <c r="Z29" i="20" s="1"/>
  <c r="V28" i="20"/>
  <c r="V30" i="20" s="1"/>
  <c r="V45" i="20" s="1"/>
  <c r="V46" i="20" s="1"/>
  <c r="V27" i="20"/>
  <c r="V29" i="20" s="1"/>
  <c r="Q28" i="20"/>
  <c r="Q30" i="20" s="1"/>
  <c r="Q45" i="20" s="1"/>
  <c r="Q27" i="20"/>
  <c r="Q29" i="20" s="1"/>
  <c r="M28" i="20"/>
  <c r="M30" i="20" s="1"/>
  <c r="M45" i="20" s="1"/>
  <c r="M46" i="20" s="1"/>
  <c r="M27" i="20"/>
  <c r="M29" i="20" s="1"/>
  <c r="H28" i="20"/>
  <c r="H30" i="20" s="1"/>
  <c r="H45" i="20" s="1"/>
  <c r="H27" i="20"/>
  <c r="H29" i="20" s="1"/>
  <c r="D28" i="20"/>
  <c r="D30" i="20" s="1"/>
  <c r="D45" i="20" s="1"/>
  <c r="D27" i="20"/>
  <c r="D29" i="20" s="1"/>
  <c r="H46" i="20"/>
  <c r="F35" i="20"/>
  <c r="D46" i="20"/>
  <c r="B35" i="20"/>
  <c r="AR46" i="20"/>
  <c r="Z46" i="20"/>
  <c r="Q46" i="20"/>
  <c r="H10" i="20"/>
  <c r="D10" i="20"/>
  <c r="G43" i="18"/>
  <c r="AJ43" i="18"/>
  <c r="C43" i="18"/>
  <c r="AY28" i="18"/>
  <c r="AY30" i="18" s="1"/>
  <c r="AY45" i="18" s="1"/>
  <c r="AY46" i="18" s="1"/>
  <c r="AY27" i="18"/>
  <c r="AY29" i="18" s="1"/>
  <c r="AP28" i="18"/>
  <c r="AP30" i="18" s="1"/>
  <c r="AP45" i="18" s="1"/>
  <c r="AP27" i="18"/>
  <c r="AP29" i="18" s="1"/>
  <c r="AG28" i="18"/>
  <c r="AG30" i="18" s="1"/>
  <c r="AG45" i="18" s="1"/>
  <c r="AG27" i="18"/>
  <c r="AG29" i="18" s="1"/>
  <c r="AC28" i="18"/>
  <c r="AC30" i="18" s="1"/>
  <c r="AC45" i="18" s="1"/>
  <c r="AC27" i="18"/>
  <c r="AC29" i="18" s="1"/>
  <c r="V28" i="18"/>
  <c r="V30" i="18" s="1"/>
  <c r="V45" i="18" s="1"/>
  <c r="V27" i="18"/>
  <c r="V29" i="18" s="1"/>
  <c r="D28" i="18"/>
  <c r="D30" i="18" s="1"/>
  <c r="D45" i="18" s="1"/>
  <c r="D27" i="18"/>
  <c r="D29" i="18" s="1"/>
  <c r="AG46" i="18"/>
  <c r="BA28" i="18"/>
  <c r="BA30" i="18" s="1"/>
  <c r="BA45" i="18" s="1"/>
  <c r="BA46" i="18" s="1"/>
  <c r="BA27" i="18"/>
  <c r="BA29" i="18" s="1"/>
  <c r="AW28" i="18"/>
  <c r="AW30" i="18" s="1"/>
  <c r="AW45" i="18" s="1"/>
  <c r="AW46" i="18" s="1"/>
  <c r="AW27" i="18"/>
  <c r="AW29" i="18" s="1"/>
  <c r="AR28" i="18"/>
  <c r="AR30" i="18" s="1"/>
  <c r="AR45" i="18" s="1"/>
  <c r="AR27" i="18"/>
  <c r="AR29" i="18" s="1"/>
  <c r="AN28" i="18"/>
  <c r="AN30" i="18" s="1"/>
  <c r="AN45" i="18" s="1"/>
  <c r="AN27" i="18"/>
  <c r="AN29" i="18" s="1"/>
  <c r="AI28" i="18"/>
  <c r="AI30" i="18" s="1"/>
  <c r="AI45" i="18" s="1"/>
  <c r="AI27" i="18"/>
  <c r="AI29" i="18" s="1"/>
  <c r="AE28" i="18"/>
  <c r="AE30" i="18" s="1"/>
  <c r="AE45" i="18" s="1"/>
  <c r="AE27" i="18"/>
  <c r="AE29" i="18" s="1"/>
  <c r="Z28" i="18"/>
  <c r="Z30" i="18" s="1"/>
  <c r="Z45" i="18" s="1"/>
  <c r="Z27" i="18"/>
  <c r="Z29" i="18" s="1"/>
  <c r="Q28" i="18"/>
  <c r="Q30" i="18" s="1"/>
  <c r="Q45" i="18" s="1"/>
  <c r="Q27" i="18"/>
  <c r="Q29" i="18" s="1"/>
  <c r="H28" i="18"/>
  <c r="H30" i="18" s="1"/>
  <c r="H45" i="18" s="1"/>
  <c r="H27" i="18"/>
  <c r="H29" i="18" s="1"/>
  <c r="H46" i="18"/>
  <c r="D46" i="18"/>
  <c r="AR46" i="18"/>
  <c r="AN46" i="18"/>
  <c r="Z46" i="18"/>
  <c r="V46" i="18"/>
  <c r="Q46" i="18"/>
  <c r="H10" i="18"/>
  <c r="D10" i="18"/>
  <c r="I10" i="18"/>
  <c r="E10" i="18"/>
  <c r="BB28" i="18"/>
  <c r="BB30" i="18" s="1"/>
  <c r="BB45" i="18" s="1"/>
  <c r="BB46" i="18" s="1"/>
  <c r="BB27" i="18"/>
  <c r="BB29" i="18" s="1"/>
  <c r="AX28" i="18"/>
  <c r="AX30" i="18" s="1"/>
  <c r="AX45" i="18" s="1"/>
  <c r="AX46" i="18" s="1"/>
  <c r="AX27" i="18"/>
  <c r="AX29" i="18" s="1"/>
  <c r="AS28" i="18"/>
  <c r="AS30" i="18" s="1"/>
  <c r="AS45" i="18" s="1"/>
  <c r="AS46" i="18" s="1"/>
  <c r="AS27" i="18"/>
  <c r="AS29" i="18" s="1"/>
  <c r="AO28" i="18"/>
  <c r="AO30" i="18" s="1"/>
  <c r="AO45" i="18" s="1"/>
  <c r="AO46" i="18" s="1"/>
  <c r="AO27" i="18"/>
  <c r="AO29" i="18" s="1"/>
  <c r="AJ28" i="18"/>
  <c r="AJ30" i="18" s="1"/>
  <c r="AJ45" i="18" s="1"/>
  <c r="AJ27" i="18"/>
  <c r="AJ29" i="18" s="1"/>
  <c r="AF28" i="18"/>
  <c r="AF30" i="18" s="1"/>
  <c r="AF45" i="18" s="1"/>
  <c r="AF27" i="18"/>
  <c r="AF29" i="18" s="1"/>
  <c r="AA28" i="18"/>
  <c r="AA30" i="18" s="1"/>
  <c r="AA45" i="18" s="1"/>
  <c r="AA46" i="18" s="1"/>
  <c r="AA27" i="18"/>
  <c r="AA29" i="18" s="1"/>
  <c r="W28" i="18"/>
  <c r="W30" i="18" s="1"/>
  <c r="W45" i="18" s="1"/>
  <c r="W46" i="18" s="1"/>
  <c r="W27" i="18"/>
  <c r="W29" i="18" s="1"/>
  <c r="R28" i="18"/>
  <c r="R30" i="18" s="1"/>
  <c r="R45" i="18" s="1"/>
  <c r="R46" i="18" s="1"/>
  <c r="R27" i="18"/>
  <c r="R29" i="18" s="1"/>
  <c r="N28" i="18"/>
  <c r="N30" i="18" s="1"/>
  <c r="N45" i="18" s="1"/>
  <c r="N46" i="18" s="1"/>
  <c r="N27" i="18"/>
  <c r="N29" i="18" s="1"/>
  <c r="I28" i="18"/>
  <c r="I30" i="18" s="1"/>
  <c r="I45" i="18" s="1"/>
  <c r="I27" i="18"/>
  <c r="I29" i="18" s="1"/>
  <c r="E28" i="18"/>
  <c r="E30" i="18" s="1"/>
  <c r="E45" i="18" s="1"/>
  <c r="E46" i="18" s="1"/>
  <c r="E27" i="18"/>
  <c r="E29" i="18" s="1"/>
  <c r="I35" i="18"/>
  <c r="X52" i="18"/>
  <c r="X36" i="18" s="1"/>
  <c r="T52" i="18"/>
  <c r="T36" i="18" s="1"/>
  <c r="O52" i="18"/>
  <c r="O36" i="18" s="1"/>
  <c r="K52" i="18"/>
  <c r="K36" i="18" s="1"/>
  <c r="F52" i="18"/>
  <c r="F36" i="18" s="1"/>
  <c r="B52" i="18"/>
  <c r="B36" i="18" s="1"/>
  <c r="AU28" i="18"/>
  <c r="AU30" i="18" s="1"/>
  <c r="AU45" i="18" s="1"/>
  <c r="AU46" i="18" s="1"/>
  <c r="AU27" i="18"/>
  <c r="AU29" i="18" s="1"/>
  <c r="AL28" i="18"/>
  <c r="AL30" i="18" s="1"/>
  <c r="AL45" i="18" s="1"/>
  <c r="AL27" i="18"/>
  <c r="AL29" i="18" s="1"/>
  <c r="M28" i="18"/>
  <c r="M30" i="18" s="1"/>
  <c r="M45" i="18" s="1"/>
  <c r="M46" i="18" s="1"/>
  <c r="M27" i="18"/>
  <c r="M29" i="18" s="1"/>
  <c r="AI46" i="18"/>
  <c r="AE46" i="18"/>
  <c r="AC46" i="18"/>
  <c r="AP46" i="18"/>
  <c r="AL46" i="18"/>
  <c r="F10" i="18"/>
  <c r="B10" i="18"/>
  <c r="AF46" i="18"/>
  <c r="L46" i="18"/>
  <c r="G10" i="18"/>
  <c r="C10" i="18"/>
  <c r="AZ28" i="18"/>
  <c r="AZ30" i="18" s="1"/>
  <c r="AZ45" i="18" s="1"/>
  <c r="AZ46" i="18" s="1"/>
  <c r="AZ27" i="18"/>
  <c r="AZ29" i="18" s="1"/>
  <c r="AV28" i="18"/>
  <c r="AV30" i="18" s="1"/>
  <c r="AV45" i="18" s="1"/>
  <c r="AV46" i="18" s="1"/>
  <c r="AV27" i="18"/>
  <c r="AV29" i="18" s="1"/>
  <c r="AQ28" i="18"/>
  <c r="AQ30" i="18" s="1"/>
  <c r="AQ45" i="18" s="1"/>
  <c r="AQ46" i="18" s="1"/>
  <c r="AQ27" i="18"/>
  <c r="AQ29" i="18" s="1"/>
  <c r="AM28" i="18"/>
  <c r="AM30" i="18" s="1"/>
  <c r="AM45" i="18" s="1"/>
  <c r="AM46" i="18" s="1"/>
  <c r="AM27" i="18"/>
  <c r="AM29" i="18" s="1"/>
  <c r="AH28" i="18"/>
  <c r="AH30" i="18" s="1"/>
  <c r="AH45" i="18" s="1"/>
  <c r="AH46" i="18" s="1"/>
  <c r="AH27" i="18"/>
  <c r="AH29" i="18" s="1"/>
  <c r="AD28" i="18"/>
  <c r="AD30" i="18" s="1"/>
  <c r="AD45" i="18" s="1"/>
  <c r="AD46" i="18" s="1"/>
  <c r="AD27" i="18"/>
  <c r="AD29" i="18" s="1"/>
  <c r="Y28" i="18"/>
  <c r="Y30" i="18" s="1"/>
  <c r="Y45" i="18" s="1"/>
  <c r="Y46" i="18" s="1"/>
  <c r="Y27" i="18"/>
  <c r="Y29" i="18" s="1"/>
  <c r="U28" i="18"/>
  <c r="U30" i="18" s="1"/>
  <c r="U45" i="18" s="1"/>
  <c r="U46" i="18" s="1"/>
  <c r="U27" i="18"/>
  <c r="U29" i="18" s="1"/>
  <c r="P28" i="18"/>
  <c r="P30" i="18" s="1"/>
  <c r="P45" i="18" s="1"/>
  <c r="P46" i="18" s="1"/>
  <c r="P27" i="18"/>
  <c r="P29" i="18" s="1"/>
  <c r="L28" i="18"/>
  <c r="L30" i="18" s="1"/>
  <c r="L45" i="18" s="1"/>
  <c r="L27" i="18"/>
  <c r="L29" i="18" s="1"/>
  <c r="L52" i="18" s="1"/>
  <c r="L36" i="18" s="1"/>
  <c r="G28" i="18"/>
  <c r="G30" i="18" s="1"/>
  <c r="G45" i="18" s="1"/>
  <c r="G27" i="18"/>
  <c r="G29" i="18" s="1"/>
  <c r="C28" i="18"/>
  <c r="C30" i="18" s="1"/>
  <c r="C45" i="18" s="1"/>
  <c r="C27" i="18"/>
  <c r="C29" i="18" s="1"/>
  <c r="AJ43" i="16"/>
  <c r="AF43" i="16"/>
  <c r="AI43" i="16"/>
  <c r="AE43" i="16"/>
  <c r="BB28" i="16"/>
  <c r="BB30" i="16" s="1"/>
  <c r="BB45" i="16" s="1"/>
  <c r="BB46" i="16" s="1"/>
  <c r="BB27" i="16"/>
  <c r="BB29" i="16" s="1"/>
  <c r="AX28" i="16"/>
  <c r="AX30" i="16" s="1"/>
  <c r="AX45" i="16" s="1"/>
  <c r="AX46" i="16" s="1"/>
  <c r="AX27" i="16"/>
  <c r="AX29" i="16" s="1"/>
  <c r="AS28" i="16"/>
  <c r="AS30" i="16" s="1"/>
  <c r="AS45" i="16" s="1"/>
  <c r="AS27" i="16"/>
  <c r="AS29" i="16" s="1"/>
  <c r="AO28" i="16"/>
  <c r="AO30" i="16" s="1"/>
  <c r="AO45" i="16" s="1"/>
  <c r="AO27" i="16"/>
  <c r="AO29" i="16" s="1"/>
  <c r="AJ28" i="16"/>
  <c r="AJ30" i="16" s="1"/>
  <c r="AJ45" i="16" s="1"/>
  <c r="AJ27" i="16"/>
  <c r="AJ29" i="16" s="1"/>
  <c r="AF28" i="16"/>
  <c r="AF30" i="16" s="1"/>
  <c r="AF45" i="16" s="1"/>
  <c r="AF27" i="16"/>
  <c r="AF29" i="16" s="1"/>
  <c r="AA28" i="16"/>
  <c r="AA30" i="16" s="1"/>
  <c r="AA45" i="16" s="1"/>
  <c r="AA27" i="16"/>
  <c r="AA29" i="16" s="1"/>
  <c r="W28" i="16"/>
  <c r="W30" i="16" s="1"/>
  <c r="W45" i="16" s="1"/>
  <c r="W46" i="16" s="1"/>
  <c r="W27" i="16"/>
  <c r="W29" i="16" s="1"/>
  <c r="R28" i="16"/>
  <c r="R30" i="16" s="1"/>
  <c r="R45" i="16" s="1"/>
  <c r="R27" i="16"/>
  <c r="R29" i="16" s="1"/>
  <c r="N28" i="16"/>
  <c r="N30" i="16" s="1"/>
  <c r="N45" i="16" s="1"/>
  <c r="N27" i="16"/>
  <c r="N29" i="16" s="1"/>
  <c r="I28" i="16"/>
  <c r="I30" i="16" s="1"/>
  <c r="I45" i="16" s="1"/>
  <c r="I27" i="16"/>
  <c r="I29" i="16" s="1"/>
  <c r="E28" i="16"/>
  <c r="E30" i="16" s="1"/>
  <c r="E45" i="16" s="1"/>
  <c r="E27" i="16"/>
  <c r="E29" i="16" s="1"/>
  <c r="I46" i="16"/>
  <c r="E46" i="16"/>
  <c r="AS46" i="16"/>
  <c r="AO46" i="16"/>
  <c r="AA46" i="16"/>
  <c r="R46" i="16"/>
  <c r="N46" i="16"/>
  <c r="I10" i="16"/>
  <c r="E10" i="16"/>
  <c r="BA28" i="16"/>
  <c r="BA30" i="16" s="1"/>
  <c r="BA45" i="16" s="1"/>
  <c r="BA46" i="16" s="1"/>
  <c r="BA27" i="16"/>
  <c r="BA29" i="16" s="1"/>
  <c r="AW28" i="16"/>
  <c r="AW30" i="16" s="1"/>
  <c r="AW45" i="16" s="1"/>
  <c r="AW46" i="16" s="1"/>
  <c r="AW27" i="16"/>
  <c r="AW29" i="16" s="1"/>
  <c r="AR28" i="16"/>
  <c r="AR30" i="16" s="1"/>
  <c r="AR45" i="16" s="1"/>
  <c r="AR27" i="16"/>
  <c r="AR29" i="16" s="1"/>
  <c r="AN28" i="16"/>
  <c r="AN30" i="16" s="1"/>
  <c r="AN45" i="16" s="1"/>
  <c r="AN46" i="16" s="1"/>
  <c r="AN27" i="16"/>
  <c r="AN29" i="16" s="1"/>
  <c r="AI28" i="16"/>
  <c r="AI30" i="16" s="1"/>
  <c r="AI45" i="16" s="1"/>
  <c r="AI27" i="16"/>
  <c r="AI29" i="16" s="1"/>
  <c r="AE28" i="16"/>
  <c r="AE30" i="16" s="1"/>
  <c r="AE45" i="16" s="1"/>
  <c r="AE27" i="16"/>
  <c r="AE29" i="16" s="1"/>
  <c r="Z28" i="16"/>
  <c r="Z30" i="16" s="1"/>
  <c r="Z45" i="16" s="1"/>
  <c r="Z27" i="16"/>
  <c r="Z29" i="16" s="1"/>
  <c r="V28" i="16"/>
  <c r="V30" i="16" s="1"/>
  <c r="V45" i="16" s="1"/>
  <c r="V46" i="16" s="1"/>
  <c r="V27" i="16"/>
  <c r="V29" i="16" s="1"/>
  <c r="Q28" i="16"/>
  <c r="Q30" i="16" s="1"/>
  <c r="Q45" i="16" s="1"/>
  <c r="Q27" i="16"/>
  <c r="Q29" i="16" s="1"/>
  <c r="M28" i="16"/>
  <c r="M30" i="16" s="1"/>
  <c r="M45" i="16" s="1"/>
  <c r="M27" i="16"/>
  <c r="M29" i="16" s="1"/>
  <c r="H28" i="16"/>
  <c r="H30" i="16" s="1"/>
  <c r="H45" i="16" s="1"/>
  <c r="H27" i="16"/>
  <c r="H29" i="16" s="1"/>
  <c r="D28" i="16"/>
  <c r="D30" i="16" s="1"/>
  <c r="D45" i="16" s="1"/>
  <c r="D27" i="16"/>
  <c r="D29" i="16" s="1"/>
  <c r="H46" i="16"/>
  <c r="F46" i="16"/>
  <c r="D46" i="16"/>
  <c r="B46" i="16"/>
  <c r="AR46" i="16"/>
  <c r="Z46" i="16"/>
  <c r="Q46" i="16"/>
  <c r="M46" i="16"/>
  <c r="H10" i="16"/>
  <c r="D10" i="16"/>
  <c r="AZ28" i="16"/>
  <c r="AZ30" i="16" s="1"/>
  <c r="AZ45" i="16" s="1"/>
  <c r="AZ46" i="16" s="1"/>
  <c r="AZ27" i="16"/>
  <c r="AZ29" i="16" s="1"/>
  <c r="AV28" i="16"/>
  <c r="AV30" i="16" s="1"/>
  <c r="AV45" i="16" s="1"/>
  <c r="AV46" i="16" s="1"/>
  <c r="AV27" i="16"/>
  <c r="AV29" i="16" s="1"/>
  <c r="AQ28" i="16"/>
  <c r="AQ30" i="16" s="1"/>
  <c r="AQ45" i="16" s="1"/>
  <c r="AQ27" i="16"/>
  <c r="AQ29" i="16" s="1"/>
  <c r="AM28" i="16"/>
  <c r="AM30" i="16" s="1"/>
  <c r="AM45" i="16" s="1"/>
  <c r="AM27" i="16"/>
  <c r="AM29" i="16" s="1"/>
  <c r="AH28" i="16"/>
  <c r="AH30" i="16" s="1"/>
  <c r="AH45" i="16" s="1"/>
  <c r="AH27" i="16"/>
  <c r="AH29" i="16" s="1"/>
  <c r="AD28" i="16"/>
  <c r="AD30" i="16" s="1"/>
  <c r="AD45" i="16" s="1"/>
  <c r="AD27" i="16"/>
  <c r="AD29" i="16" s="1"/>
  <c r="Y28" i="16"/>
  <c r="Y30" i="16" s="1"/>
  <c r="Y45" i="16" s="1"/>
  <c r="Y27" i="16"/>
  <c r="Y29" i="16" s="1"/>
  <c r="U28" i="16"/>
  <c r="U30" i="16" s="1"/>
  <c r="U45" i="16" s="1"/>
  <c r="U46" i="16" s="1"/>
  <c r="U27" i="16"/>
  <c r="U29" i="16" s="1"/>
  <c r="P28" i="16"/>
  <c r="P30" i="16" s="1"/>
  <c r="P45" i="16" s="1"/>
  <c r="P27" i="16"/>
  <c r="P29" i="16" s="1"/>
  <c r="L28" i="16"/>
  <c r="L30" i="16" s="1"/>
  <c r="L45" i="16" s="1"/>
  <c r="L27" i="16"/>
  <c r="L29" i="16" s="1"/>
  <c r="G28" i="16"/>
  <c r="G30" i="16" s="1"/>
  <c r="G45" i="16" s="1"/>
  <c r="G46" i="16" s="1"/>
  <c r="G27" i="16"/>
  <c r="G29" i="16" s="1"/>
  <c r="C28" i="16"/>
  <c r="C30" i="16" s="1"/>
  <c r="C45" i="16" s="1"/>
  <c r="C46" i="16" s="1"/>
  <c r="C27" i="16"/>
  <c r="C29" i="16" s="1"/>
  <c r="AH46" i="16"/>
  <c r="AD46" i="16"/>
  <c r="AQ46" i="16"/>
  <c r="AM46" i="16"/>
  <c r="Y46" i="16"/>
  <c r="P46" i="16"/>
  <c r="L46" i="16"/>
  <c r="G10" i="16"/>
  <c r="C10" i="16"/>
  <c r="AY28" i="16"/>
  <c r="AY30" i="16" s="1"/>
  <c r="AY45" i="16" s="1"/>
  <c r="AY46" i="16" s="1"/>
  <c r="AY27" i="16"/>
  <c r="AY29" i="16" s="1"/>
  <c r="AU28" i="16"/>
  <c r="AU30" i="16" s="1"/>
  <c r="AU45" i="16" s="1"/>
  <c r="AU46" i="16" s="1"/>
  <c r="AU27" i="16"/>
  <c r="AU29" i="16" s="1"/>
  <c r="AP28" i="16"/>
  <c r="AP30" i="16" s="1"/>
  <c r="AP45" i="16" s="1"/>
  <c r="AP27" i="16"/>
  <c r="AP29" i="16" s="1"/>
  <c r="AL28" i="16"/>
  <c r="AL30" i="16" s="1"/>
  <c r="AL45" i="16" s="1"/>
  <c r="AL27" i="16"/>
  <c r="AL29" i="16" s="1"/>
  <c r="AG28" i="16"/>
  <c r="AG30" i="16" s="1"/>
  <c r="AG45" i="16" s="1"/>
  <c r="AG27" i="16"/>
  <c r="AG29" i="16" s="1"/>
  <c r="AC28" i="16"/>
  <c r="AC30" i="16" s="1"/>
  <c r="AC45" i="16" s="1"/>
  <c r="AC46" i="16" s="1"/>
  <c r="AC27" i="16"/>
  <c r="AC29" i="16" s="1"/>
  <c r="X28" i="16"/>
  <c r="X30" i="16" s="1"/>
  <c r="X45" i="16" s="1"/>
  <c r="X27" i="16"/>
  <c r="X29" i="16" s="1"/>
  <c r="T28" i="16"/>
  <c r="T30" i="16" s="1"/>
  <c r="T45" i="16" s="1"/>
  <c r="T46" i="16" s="1"/>
  <c r="T27" i="16"/>
  <c r="T29" i="16" s="1"/>
  <c r="O28" i="16"/>
  <c r="O30" i="16" s="1"/>
  <c r="O45" i="16" s="1"/>
  <c r="O27" i="16"/>
  <c r="O29" i="16" s="1"/>
  <c r="K28" i="16"/>
  <c r="K30" i="16" s="1"/>
  <c r="K45" i="16" s="1"/>
  <c r="K27" i="16"/>
  <c r="K29" i="16" s="1"/>
  <c r="F28" i="16"/>
  <c r="F30" i="16" s="1"/>
  <c r="F45" i="16" s="1"/>
  <c r="F27" i="16"/>
  <c r="F29" i="16" s="1"/>
  <c r="F52" i="16" s="1"/>
  <c r="F36" i="16" s="1"/>
  <c r="B28" i="16"/>
  <c r="B30" i="16" s="1"/>
  <c r="B45" i="16" s="1"/>
  <c r="B27" i="16"/>
  <c r="B29" i="16" s="1"/>
  <c r="B52" i="16" s="1"/>
  <c r="B36" i="16" s="1"/>
  <c r="AG46" i="16"/>
  <c r="AP46" i="16"/>
  <c r="AL46" i="16"/>
  <c r="X46" i="16"/>
  <c r="O46" i="16"/>
  <c r="K46" i="16"/>
  <c r="F10" i="16"/>
  <c r="B10" i="16"/>
  <c r="BB28" i="15"/>
  <c r="BB30" i="15" s="1"/>
  <c r="BB45" i="15" s="1"/>
  <c r="BB46" i="15" s="1"/>
  <c r="BB27" i="15"/>
  <c r="BB29" i="15" s="1"/>
  <c r="AX28" i="15"/>
  <c r="AX30" i="15" s="1"/>
  <c r="AX45" i="15" s="1"/>
  <c r="AX46" i="15" s="1"/>
  <c r="AX27" i="15"/>
  <c r="AX29" i="15" s="1"/>
  <c r="AS28" i="15"/>
  <c r="AS30" i="15" s="1"/>
  <c r="AS45" i="15" s="1"/>
  <c r="AS27" i="15"/>
  <c r="AS29" i="15" s="1"/>
  <c r="AO28" i="15"/>
  <c r="AO30" i="15" s="1"/>
  <c r="AO45" i="15" s="1"/>
  <c r="AO46" i="15" s="1"/>
  <c r="AO27" i="15"/>
  <c r="AO29" i="15" s="1"/>
  <c r="AJ28" i="15"/>
  <c r="AJ30" i="15" s="1"/>
  <c r="AJ45" i="15" s="1"/>
  <c r="AJ27" i="15"/>
  <c r="AJ29" i="15" s="1"/>
  <c r="AF28" i="15"/>
  <c r="AF30" i="15" s="1"/>
  <c r="AF45" i="15" s="1"/>
  <c r="AF46" i="15" s="1"/>
  <c r="AF27" i="15"/>
  <c r="AF29" i="15" s="1"/>
  <c r="AA28" i="15"/>
  <c r="AA30" i="15" s="1"/>
  <c r="AA45" i="15" s="1"/>
  <c r="AA27" i="15"/>
  <c r="AA29" i="15" s="1"/>
  <c r="W28" i="15"/>
  <c r="W30" i="15" s="1"/>
  <c r="W45" i="15" s="1"/>
  <c r="W27" i="15"/>
  <c r="W29" i="15" s="1"/>
  <c r="R28" i="15"/>
  <c r="R30" i="15" s="1"/>
  <c r="R45" i="15" s="1"/>
  <c r="R27" i="15"/>
  <c r="R29" i="15" s="1"/>
  <c r="L28" i="15"/>
  <c r="L30" i="15" s="1"/>
  <c r="L45" i="15" s="1"/>
  <c r="L27" i="15"/>
  <c r="L29" i="15" s="1"/>
  <c r="C28" i="15"/>
  <c r="C30" i="15" s="1"/>
  <c r="C45" i="15" s="1"/>
  <c r="C27" i="15"/>
  <c r="C29" i="15" s="1"/>
  <c r="AJ46" i="15"/>
  <c r="W46" i="15"/>
  <c r="G10" i="15"/>
  <c r="BA28" i="15"/>
  <c r="BA30" i="15" s="1"/>
  <c r="BA45" i="15" s="1"/>
  <c r="BA46" i="15" s="1"/>
  <c r="BA27" i="15"/>
  <c r="BA29" i="15" s="1"/>
  <c r="AW28" i="15"/>
  <c r="AW30" i="15" s="1"/>
  <c r="AW45" i="15" s="1"/>
  <c r="AW46" i="15" s="1"/>
  <c r="AW27" i="15"/>
  <c r="AW29" i="15" s="1"/>
  <c r="AR28" i="15"/>
  <c r="AR30" i="15" s="1"/>
  <c r="AR45" i="15" s="1"/>
  <c r="AR27" i="15"/>
  <c r="AR29" i="15" s="1"/>
  <c r="AN28" i="15"/>
  <c r="AN30" i="15" s="1"/>
  <c r="AN45" i="15" s="1"/>
  <c r="AN27" i="15"/>
  <c r="AN29" i="15" s="1"/>
  <c r="AI28" i="15"/>
  <c r="AI30" i="15" s="1"/>
  <c r="AI45" i="15" s="1"/>
  <c r="AI27" i="15"/>
  <c r="AI29" i="15" s="1"/>
  <c r="AE28" i="15"/>
  <c r="AE30" i="15" s="1"/>
  <c r="AE45" i="15" s="1"/>
  <c r="AE27" i="15"/>
  <c r="AE29" i="15" s="1"/>
  <c r="Z28" i="15"/>
  <c r="Z30" i="15" s="1"/>
  <c r="Z45" i="15" s="1"/>
  <c r="Z27" i="15"/>
  <c r="Z29" i="15" s="1"/>
  <c r="V28" i="15"/>
  <c r="V30" i="15" s="1"/>
  <c r="V45" i="15" s="1"/>
  <c r="V27" i="15"/>
  <c r="V29" i="15" s="1"/>
  <c r="Q28" i="15"/>
  <c r="Q30" i="15" s="1"/>
  <c r="Q45" i="15" s="1"/>
  <c r="Q27" i="15"/>
  <c r="Q29" i="15" s="1"/>
  <c r="M28" i="15"/>
  <c r="M30" i="15" s="1"/>
  <c r="M45" i="15" s="1"/>
  <c r="M46" i="15" s="1"/>
  <c r="M27" i="15"/>
  <c r="M29" i="15" s="1"/>
  <c r="H28" i="15"/>
  <c r="H30" i="15" s="1"/>
  <c r="H45" i="15" s="1"/>
  <c r="H27" i="15"/>
  <c r="H29" i="15" s="1"/>
  <c r="D28" i="15"/>
  <c r="D30" i="15" s="1"/>
  <c r="D45" i="15" s="1"/>
  <c r="D27" i="15"/>
  <c r="D29" i="15" s="1"/>
  <c r="H46" i="15"/>
  <c r="D46" i="15"/>
  <c r="AR46" i="15"/>
  <c r="AN46" i="15"/>
  <c r="Z46" i="15"/>
  <c r="V46" i="15"/>
  <c r="Q46" i="15"/>
  <c r="H10" i="15"/>
  <c r="D10" i="15"/>
  <c r="AS46" i="15"/>
  <c r="N46" i="15"/>
  <c r="E10" i="15"/>
  <c r="N52" i="15"/>
  <c r="N36" i="15" s="1"/>
  <c r="I52" i="15"/>
  <c r="I36" i="15" s="1"/>
  <c r="E52" i="15"/>
  <c r="E36" i="15" s="1"/>
  <c r="AZ28" i="15"/>
  <c r="AZ30" i="15" s="1"/>
  <c r="AZ45" i="15" s="1"/>
  <c r="AZ46" i="15" s="1"/>
  <c r="AZ27" i="15"/>
  <c r="AZ29" i="15" s="1"/>
  <c r="AV28" i="15"/>
  <c r="AV30" i="15" s="1"/>
  <c r="AV45" i="15" s="1"/>
  <c r="AV46" i="15" s="1"/>
  <c r="AV27" i="15"/>
  <c r="AV29" i="15" s="1"/>
  <c r="AQ28" i="15"/>
  <c r="AQ30" i="15" s="1"/>
  <c r="AQ45" i="15" s="1"/>
  <c r="AQ27" i="15"/>
  <c r="AQ29" i="15" s="1"/>
  <c r="AM28" i="15"/>
  <c r="AM30" i="15" s="1"/>
  <c r="AM45" i="15" s="1"/>
  <c r="AM46" i="15" s="1"/>
  <c r="AM27" i="15"/>
  <c r="AM29" i="15" s="1"/>
  <c r="AH28" i="15"/>
  <c r="AH30" i="15" s="1"/>
  <c r="AH45" i="15" s="1"/>
  <c r="AH46" i="15" s="1"/>
  <c r="AH27" i="15"/>
  <c r="AH29" i="15" s="1"/>
  <c r="AD28" i="15"/>
  <c r="AD30" i="15" s="1"/>
  <c r="AD45" i="15" s="1"/>
  <c r="AD46" i="15" s="1"/>
  <c r="AD27" i="15"/>
  <c r="AD29" i="15" s="1"/>
  <c r="Y28" i="15"/>
  <c r="Y30" i="15" s="1"/>
  <c r="Y45" i="15" s="1"/>
  <c r="Y46" i="15" s="1"/>
  <c r="Y27" i="15"/>
  <c r="Y29" i="15" s="1"/>
  <c r="U28" i="15"/>
  <c r="U30" i="15" s="1"/>
  <c r="U45" i="15" s="1"/>
  <c r="U46" i="15" s="1"/>
  <c r="U27" i="15"/>
  <c r="U29" i="15" s="1"/>
  <c r="P28" i="15"/>
  <c r="P30" i="15" s="1"/>
  <c r="P45" i="15" s="1"/>
  <c r="P46" i="15" s="1"/>
  <c r="P27" i="15"/>
  <c r="P29" i="15" s="1"/>
  <c r="G28" i="15"/>
  <c r="G30" i="15" s="1"/>
  <c r="G45" i="15" s="1"/>
  <c r="G46" i="15" s="1"/>
  <c r="G27" i="15"/>
  <c r="G29" i="15" s="1"/>
  <c r="C46" i="15"/>
  <c r="AQ46" i="15"/>
  <c r="AA46" i="15"/>
  <c r="L46" i="15"/>
  <c r="AY28" i="15"/>
  <c r="AY30" i="15" s="1"/>
  <c r="AY45" i="15" s="1"/>
  <c r="AY46" i="15" s="1"/>
  <c r="AY27" i="15"/>
  <c r="AY29" i="15" s="1"/>
  <c r="AU28" i="15"/>
  <c r="AU30" i="15" s="1"/>
  <c r="AU45" i="15" s="1"/>
  <c r="AU46" i="15" s="1"/>
  <c r="AU27" i="15"/>
  <c r="AU29" i="15" s="1"/>
  <c r="AP28" i="15"/>
  <c r="AP30" i="15" s="1"/>
  <c r="AP45" i="15" s="1"/>
  <c r="AP27" i="15"/>
  <c r="AP29" i="15" s="1"/>
  <c r="AL28" i="15"/>
  <c r="AL30" i="15" s="1"/>
  <c r="AL45" i="15" s="1"/>
  <c r="AL27" i="15"/>
  <c r="AL29" i="15" s="1"/>
  <c r="AG28" i="15"/>
  <c r="AG30" i="15" s="1"/>
  <c r="AG45" i="15" s="1"/>
  <c r="AG46" i="15" s="1"/>
  <c r="AG27" i="15"/>
  <c r="AG29" i="15" s="1"/>
  <c r="AC28" i="15"/>
  <c r="AC30" i="15" s="1"/>
  <c r="AC45" i="15" s="1"/>
  <c r="AC46" i="15" s="1"/>
  <c r="AC27" i="15"/>
  <c r="AC29" i="15" s="1"/>
  <c r="X28" i="15"/>
  <c r="X30" i="15" s="1"/>
  <c r="X45" i="15" s="1"/>
  <c r="X27" i="15"/>
  <c r="X29" i="15" s="1"/>
  <c r="T28" i="15"/>
  <c r="T30" i="15" s="1"/>
  <c r="T45" i="15" s="1"/>
  <c r="T27" i="15"/>
  <c r="T29" i="15" s="1"/>
  <c r="O28" i="15"/>
  <c r="O30" i="15" s="1"/>
  <c r="O45" i="15" s="1"/>
  <c r="O27" i="15"/>
  <c r="O29" i="15" s="1"/>
  <c r="K28" i="15"/>
  <c r="K30" i="15" s="1"/>
  <c r="K45" i="15" s="1"/>
  <c r="K27" i="15"/>
  <c r="K29" i="15" s="1"/>
  <c r="F28" i="15"/>
  <c r="F30" i="15" s="1"/>
  <c r="F45" i="15" s="1"/>
  <c r="F46" i="15" s="1"/>
  <c r="F27" i="15"/>
  <c r="F29" i="15" s="1"/>
  <c r="B28" i="15"/>
  <c r="B30" i="15" s="1"/>
  <c r="B45" i="15" s="1"/>
  <c r="B46" i="15" s="1"/>
  <c r="B27" i="15"/>
  <c r="B29" i="15" s="1"/>
  <c r="AI46" i="15"/>
  <c r="AE46" i="15"/>
  <c r="AP46" i="15"/>
  <c r="AL46" i="15"/>
  <c r="X46" i="15"/>
  <c r="T46" i="15"/>
  <c r="O46" i="15"/>
  <c r="K46" i="15"/>
  <c r="F10" i="15"/>
  <c r="B10" i="15"/>
  <c r="R46" i="15"/>
  <c r="I10" i="15"/>
  <c r="C10" i="15"/>
  <c r="U29" i="8"/>
  <c r="W29" i="8"/>
  <c r="Y29" i="8"/>
  <c r="AA29" i="8"/>
  <c r="M30" i="8"/>
  <c r="O30" i="8"/>
  <c r="Q30" i="8"/>
  <c r="C45" i="11" l="1"/>
  <c r="C46" i="11"/>
  <c r="C51" i="19"/>
  <c r="C53" i="19" s="1"/>
  <c r="C55" i="19" s="1"/>
  <c r="C17" i="21" s="1"/>
  <c r="L51" i="19"/>
  <c r="L53" i="19" s="1"/>
  <c r="L55" i="19" s="1"/>
  <c r="C33" i="21" s="1"/>
  <c r="Y51" i="19"/>
  <c r="Y53" i="19" s="1"/>
  <c r="Y55" i="19" s="1"/>
  <c r="G49" i="21" s="1"/>
  <c r="AH51" i="19"/>
  <c r="AH53" i="19" s="1"/>
  <c r="AH55" i="19" s="1"/>
  <c r="G65" i="21" s="1"/>
  <c r="AQ51" i="19"/>
  <c r="AQ53" i="19" s="1"/>
  <c r="AQ55" i="19" s="1"/>
  <c r="G81" i="21" s="1"/>
  <c r="AZ51" i="19"/>
  <c r="AZ53" i="19" s="1"/>
  <c r="AZ55" i="19" s="1"/>
  <c r="G97" i="21" s="1"/>
  <c r="F51" i="19"/>
  <c r="F53" i="19" s="1"/>
  <c r="F55" i="19" s="1"/>
  <c r="F17" i="21" s="1"/>
  <c r="O51" i="19"/>
  <c r="O53" i="19" s="1"/>
  <c r="O55" i="19" s="1"/>
  <c r="F33" i="21" s="1"/>
  <c r="AC51" i="19"/>
  <c r="AC53" i="19" s="1"/>
  <c r="AC55" i="19" s="1"/>
  <c r="B65" i="21" s="1"/>
  <c r="AL51" i="19"/>
  <c r="AL53" i="19" s="1"/>
  <c r="AL55" i="19" s="1"/>
  <c r="B81" i="21" s="1"/>
  <c r="AU51" i="19"/>
  <c r="AU53" i="19" s="1"/>
  <c r="AU55" i="19" s="1"/>
  <c r="B97" i="21" s="1"/>
  <c r="E51" i="19"/>
  <c r="E53" i="19" s="1"/>
  <c r="E55" i="19" s="1"/>
  <c r="E17" i="21" s="1"/>
  <c r="N51" i="19"/>
  <c r="N53" i="19" s="1"/>
  <c r="N55" i="19" s="1"/>
  <c r="E33" i="21" s="1"/>
  <c r="W51" i="19"/>
  <c r="W53" i="19" s="1"/>
  <c r="W55" i="19" s="1"/>
  <c r="E49" i="21" s="1"/>
  <c r="AF51" i="19"/>
  <c r="AF53" i="19" s="1"/>
  <c r="AF55" i="19" s="1"/>
  <c r="E65" i="21" s="1"/>
  <c r="AO51" i="19"/>
  <c r="AO53" i="19" s="1"/>
  <c r="AO55" i="19" s="1"/>
  <c r="E81" i="21" s="1"/>
  <c r="AX51" i="19"/>
  <c r="AX53" i="19" s="1"/>
  <c r="AX55" i="19" s="1"/>
  <c r="E97" i="21" s="1"/>
  <c r="AR51" i="19"/>
  <c r="AR53" i="19" s="1"/>
  <c r="AR55" i="19" s="1"/>
  <c r="H81" i="21" s="1"/>
  <c r="AW51" i="19"/>
  <c r="AW53" i="19" s="1"/>
  <c r="AW55" i="19" s="1"/>
  <c r="D97" i="21" s="1"/>
  <c r="BA51" i="19"/>
  <c r="BA53" i="19" s="1"/>
  <c r="BA55" i="19" s="1"/>
  <c r="H97" i="21" s="1"/>
  <c r="G51" i="19"/>
  <c r="G53" i="19" s="1"/>
  <c r="G55" i="19" s="1"/>
  <c r="G17" i="21" s="1"/>
  <c r="P51" i="19"/>
  <c r="P53" i="19" s="1"/>
  <c r="P55" i="19" s="1"/>
  <c r="G33" i="21" s="1"/>
  <c r="AD51" i="19"/>
  <c r="AD53" i="19" s="1"/>
  <c r="AD55" i="19" s="1"/>
  <c r="C65" i="21" s="1"/>
  <c r="AM51" i="19"/>
  <c r="AM53" i="19" s="1"/>
  <c r="AM55" i="19" s="1"/>
  <c r="C81" i="21" s="1"/>
  <c r="AV51" i="19"/>
  <c r="AV53" i="19" s="1"/>
  <c r="AV55" i="19" s="1"/>
  <c r="C97" i="21" s="1"/>
  <c r="B51" i="19"/>
  <c r="B53" i="19" s="1"/>
  <c r="B55" i="19" s="1"/>
  <c r="B17" i="21" s="1"/>
  <c r="K51" i="19"/>
  <c r="K53" i="19" s="1"/>
  <c r="K55" i="19" s="1"/>
  <c r="B33" i="21" s="1"/>
  <c r="X51" i="19"/>
  <c r="X53" i="19" s="1"/>
  <c r="X55" i="19" s="1"/>
  <c r="F49" i="21" s="1"/>
  <c r="AG51" i="19"/>
  <c r="AG53" i="19" s="1"/>
  <c r="AG55" i="19" s="1"/>
  <c r="F65" i="21" s="1"/>
  <c r="AP51" i="19"/>
  <c r="AP53" i="19" s="1"/>
  <c r="AP55" i="19" s="1"/>
  <c r="F81" i="21" s="1"/>
  <c r="AY51" i="19"/>
  <c r="AY53" i="19" s="1"/>
  <c r="AY55" i="19" s="1"/>
  <c r="F97" i="21" s="1"/>
  <c r="I51" i="19"/>
  <c r="I53" i="19" s="1"/>
  <c r="I55" i="19" s="1"/>
  <c r="I17" i="21" s="1"/>
  <c r="R51" i="19"/>
  <c r="R53" i="19" s="1"/>
  <c r="R55" i="19" s="1"/>
  <c r="I33" i="21" s="1"/>
  <c r="AA51" i="19"/>
  <c r="AA53" i="19" s="1"/>
  <c r="AA55" i="19" s="1"/>
  <c r="I49" i="21" s="1"/>
  <c r="AJ51" i="19"/>
  <c r="AJ53" i="19" s="1"/>
  <c r="AJ55" i="19" s="1"/>
  <c r="I65" i="21" s="1"/>
  <c r="AS51" i="19"/>
  <c r="AS53" i="19" s="1"/>
  <c r="AS55" i="19" s="1"/>
  <c r="I81" i="21" s="1"/>
  <c r="BB51" i="19"/>
  <c r="BB53" i="19" s="1"/>
  <c r="BB55" i="19" s="1"/>
  <c r="I97" i="21" s="1"/>
  <c r="T37" i="19"/>
  <c r="T38" i="19" s="1"/>
  <c r="T39" i="19" s="1"/>
  <c r="T49" i="19" s="1"/>
  <c r="T50" i="19" s="1"/>
  <c r="D51" i="19"/>
  <c r="D53" i="19" s="1"/>
  <c r="D55" i="19" s="1"/>
  <c r="D17" i="21" s="1"/>
  <c r="H51" i="19"/>
  <c r="H53" i="19" s="1"/>
  <c r="H55" i="19" s="1"/>
  <c r="H17" i="21" s="1"/>
  <c r="M51" i="19"/>
  <c r="M53" i="19" s="1"/>
  <c r="M55" i="19" s="1"/>
  <c r="D33" i="21" s="1"/>
  <c r="Q51" i="19"/>
  <c r="Q53" i="19" s="1"/>
  <c r="Q55" i="19" s="1"/>
  <c r="H33" i="21" s="1"/>
  <c r="V51" i="19"/>
  <c r="V53" i="19" s="1"/>
  <c r="V55" i="19" s="1"/>
  <c r="D49" i="21" s="1"/>
  <c r="Z51" i="19"/>
  <c r="Z53" i="19" s="1"/>
  <c r="Z55" i="19" s="1"/>
  <c r="H49" i="21" s="1"/>
  <c r="AE51" i="19"/>
  <c r="AE53" i="19" s="1"/>
  <c r="AE55" i="19" s="1"/>
  <c r="D65" i="21" s="1"/>
  <c r="AI51" i="19"/>
  <c r="AI53" i="19" s="1"/>
  <c r="AI55" i="19" s="1"/>
  <c r="H65" i="21" s="1"/>
  <c r="AN51" i="19"/>
  <c r="AN53" i="19" s="1"/>
  <c r="AN55" i="19" s="1"/>
  <c r="D81" i="21" s="1"/>
  <c r="U46" i="19"/>
  <c r="U52" i="19" s="1"/>
  <c r="U36" i="19" s="1"/>
  <c r="B37" i="17"/>
  <c r="B38" i="17" s="1"/>
  <c r="B39" i="17" s="1"/>
  <c r="B49" i="17" s="1"/>
  <c r="B50" i="17" s="1"/>
  <c r="K37" i="17"/>
  <c r="K38" i="17" s="1"/>
  <c r="K39" i="17" s="1"/>
  <c r="K49" i="17" s="1"/>
  <c r="K50" i="17" s="1"/>
  <c r="T37" i="17"/>
  <c r="T38" i="17" s="1"/>
  <c r="T39" i="17" s="1"/>
  <c r="T49" i="17" s="1"/>
  <c r="T50" i="17" s="1"/>
  <c r="AC37" i="17"/>
  <c r="AC38" i="17" s="1"/>
  <c r="AC39" i="17" s="1"/>
  <c r="AC49" i="17" s="1"/>
  <c r="AC50" i="17" s="1"/>
  <c r="AL37" i="17"/>
  <c r="AL38" i="17" s="1"/>
  <c r="AL39" i="17" s="1"/>
  <c r="AL49" i="17" s="1"/>
  <c r="AL50" i="17" s="1"/>
  <c r="C37" i="17"/>
  <c r="C38" i="17" s="1"/>
  <c r="C39" i="17" s="1"/>
  <c r="C49" i="17" s="1"/>
  <c r="C50" i="17" s="1"/>
  <c r="L37" i="17"/>
  <c r="L38" i="17" s="1"/>
  <c r="L39" i="17" s="1"/>
  <c r="L49" i="17" s="1"/>
  <c r="L50" i="17" s="1"/>
  <c r="U37" i="17"/>
  <c r="U38" i="17" s="1"/>
  <c r="U39" i="17" s="1"/>
  <c r="U49" i="17" s="1"/>
  <c r="U50" i="17" s="1"/>
  <c r="AD37" i="17"/>
  <c r="AD38" i="17" s="1"/>
  <c r="AD39" i="17" s="1"/>
  <c r="AD49" i="17" s="1"/>
  <c r="AD50" i="17" s="1"/>
  <c r="AM37" i="17"/>
  <c r="AM38" i="17" s="1"/>
  <c r="AM39" i="17" s="1"/>
  <c r="AM49" i="17" s="1"/>
  <c r="AM50" i="17" s="1"/>
  <c r="D37" i="17"/>
  <c r="D38" i="17" s="1"/>
  <c r="D39" i="17" s="1"/>
  <c r="D49" i="17" s="1"/>
  <c r="D50" i="17" s="1"/>
  <c r="M37" i="17"/>
  <c r="M38" i="17" s="1"/>
  <c r="M39" i="17" s="1"/>
  <c r="M49" i="17" s="1"/>
  <c r="M50" i="17" s="1"/>
  <c r="V37" i="17"/>
  <c r="V38" i="17" s="1"/>
  <c r="V39" i="17" s="1"/>
  <c r="V49" i="17" s="1"/>
  <c r="V50" i="17" s="1"/>
  <c r="AE37" i="17"/>
  <c r="AE38" i="17" s="1"/>
  <c r="AE39" i="17" s="1"/>
  <c r="AE49" i="17" s="1"/>
  <c r="AE50" i="17" s="1"/>
  <c r="AN37" i="17"/>
  <c r="AN38" i="17" s="1"/>
  <c r="AN39" i="17" s="1"/>
  <c r="AN49" i="17" s="1"/>
  <c r="AN50" i="17" s="1"/>
  <c r="E37" i="17"/>
  <c r="E38" i="17" s="1"/>
  <c r="E39" i="17" s="1"/>
  <c r="E49" i="17" s="1"/>
  <c r="E50" i="17" s="1"/>
  <c r="N37" i="17"/>
  <c r="N38" i="17" s="1"/>
  <c r="N39" i="17" s="1"/>
  <c r="N49" i="17" s="1"/>
  <c r="N50" i="17" s="1"/>
  <c r="W37" i="17"/>
  <c r="W38" i="17" s="1"/>
  <c r="W39" i="17" s="1"/>
  <c r="W49" i="17" s="1"/>
  <c r="W50" i="17" s="1"/>
  <c r="AF37" i="17"/>
  <c r="AF38" i="17" s="1"/>
  <c r="AF39" i="17" s="1"/>
  <c r="AF49" i="17" s="1"/>
  <c r="AF50" i="17" s="1"/>
  <c r="AO37" i="17"/>
  <c r="AO38" i="17" s="1"/>
  <c r="AO39" i="17" s="1"/>
  <c r="AO49" i="17" s="1"/>
  <c r="AO50" i="17" s="1"/>
  <c r="F37" i="17"/>
  <c r="F38" i="17" s="1"/>
  <c r="F39" i="17" s="1"/>
  <c r="F49" i="17" s="1"/>
  <c r="F50" i="17" s="1"/>
  <c r="O37" i="17"/>
  <c r="O38" i="17" s="1"/>
  <c r="O39" i="17" s="1"/>
  <c r="O49" i="17" s="1"/>
  <c r="O50" i="17" s="1"/>
  <c r="X37" i="17"/>
  <c r="X38" i="17" s="1"/>
  <c r="X39" i="17" s="1"/>
  <c r="X49" i="17" s="1"/>
  <c r="X50" i="17" s="1"/>
  <c r="AG37" i="17"/>
  <c r="AG38" i="17" s="1"/>
  <c r="AG39" i="17" s="1"/>
  <c r="AG49" i="17" s="1"/>
  <c r="AG50" i="17" s="1"/>
  <c r="AP37" i="17"/>
  <c r="AP38" i="17" s="1"/>
  <c r="AP39" i="17" s="1"/>
  <c r="AP49" i="17" s="1"/>
  <c r="AP50" i="17" s="1"/>
  <c r="AU51" i="17"/>
  <c r="AU53" i="17" s="1"/>
  <c r="AU55" i="17" s="1"/>
  <c r="B95" i="21" s="1"/>
  <c r="AY51" i="17"/>
  <c r="AY53" i="17" s="1"/>
  <c r="AY55" i="17" s="1"/>
  <c r="F95" i="21" s="1"/>
  <c r="G37" i="17"/>
  <c r="G38" i="17" s="1"/>
  <c r="G39" i="17" s="1"/>
  <c r="G49" i="17" s="1"/>
  <c r="G50" i="17" s="1"/>
  <c r="P37" i="17"/>
  <c r="P38" i="17" s="1"/>
  <c r="P39" i="17" s="1"/>
  <c r="P49" i="17" s="1"/>
  <c r="P50" i="17" s="1"/>
  <c r="Y37" i="17"/>
  <c r="Y38" i="17" s="1"/>
  <c r="Y39" i="17" s="1"/>
  <c r="Y49" i="17" s="1"/>
  <c r="Y50" i="17" s="1"/>
  <c r="AH37" i="17"/>
  <c r="AH38" i="17" s="1"/>
  <c r="AH39" i="17" s="1"/>
  <c r="AH49" i="17" s="1"/>
  <c r="AH50" i="17" s="1"/>
  <c r="AQ37" i="17"/>
  <c r="AQ38" i="17" s="1"/>
  <c r="AQ39" i="17" s="1"/>
  <c r="AQ49" i="17" s="1"/>
  <c r="AQ50" i="17" s="1"/>
  <c r="AV51" i="17"/>
  <c r="AV53" i="17" s="1"/>
  <c r="AV55" i="17" s="1"/>
  <c r="C95" i="21" s="1"/>
  <c r="AZ51" i="17"/>
  <c r="AZ53" i="17" s="1"/>
  <c r="AZ55" i="17" s="1"/>
  <c r="G95" i="21" s="1"/>
  <c r="H37" i="17"/>
  <c r="H38" i="17" s="1"/>
  <c r="H39" i="17" s="1"/>
  <c r="H49" i="17" s="1"/>
  <c r="H50" i="17" s="1"/>
  <c r="Q37" i="17"/>
  <c r="Q38" i="17" s="1"/>
  <c r="Q39" i="17" s="1"/>
  <c r="Q49" i="17" s="1"/>
  <c r="Q50" i="17" s="1"/>
  <c r="Z37" i="17"/>
  <c r="Z38" i="17" s="1"/>
  <c r="Z39" i="17" s="1"/>
  <c r="Z49" i="17" s="1"/>
  <c r="Z50" i="17" s="1"/>
  <c r="AI37" i="17"/>
  <c r="AI38" i="17" s="1"/>
  <c r="AI39" i="17" s="1"/>
  <c r="AI49" i="17" s="1"/>
  <c r="AI50" i="17" s="1"/>
  <c r="AR37" i="17"/>
  <c r="AR38" i="17" s="1"/>
  <c r="AR39" i="17" s="1"/>
  <c r="AR49" i="17" s="1"/>
  <c r="AR50" i="17" s="1"/>
  <c r="AW51" i="17"/>
  <c r="AW53" i="17" s="1"/>
  <c r="AW55" i="17" s="1"/>
  <c r="D95" i="21" s="1"/>
  <c r="BA51" i="17"/>
  <c r="BA53" i="17" s="1"/>
  <c r="BA55" i="17" s="1"/>
  <c r="H95" i="21" s="1"/>
  <c r="I37" i="17"/>
  <c r="I38" i="17" s="1"/>
  <c r="I39" i="17" s="1"/>
  <c r="I49" i="17" s="1"/>
  <c r="I50" i="17" s="1"/>
  <c r="R37" i="17"/>
  <c r="R38" i="17" s="1"/>
  <c r="R39" i="17" s="1"/>
  <c r="R49" i="17" s="1"/>
  <c r="R50" i="17" s="1"/>
  <c r="AA37" i="17"/>
  <c r="AA38" i="17" s="1"/>
  <c r="AA39" i="17" s="1"/>
  <c r="AA49" i="17" s="1"/>
  <c r="AA50" i="17" s="1"/>
  <c r="AJ37" i="17"/>
  <c r="AJ38" i="17" s="1"/>
  <c r="AJ39" i="17" s="1"/>
  <c r="AJ49" i="17" s="1"/>
  <c r="AJ50" i="17" s="1"/>
  <c r="AS37" i="17"/>
  <c r="AS38" i="17" s="1"/>
  <c r="AS39" i="17" s="1"/>
  <c r="AS49" i="17" s="1"/>
  <c r="AS50" i="17" s="1"/>
  <c r="AX51" i="17"/>
  <c r="AX53" i="17" s="1"/>
  <c r="AX55" i="17" s="1"/>
  <c r="E95" i="21" s="1"/>
  <c r="BB51" i="17"/>
  <c r="BB53" i="17" s="1"/>
  <c r="BB55" i="17" s="1"/>
  <c r="I95" i="21" s="1"/>
  <c r="AY51" i="13"/>
  <c r="AY53" i="13" s="1"/>
  <c r="AY55" i="13" s="1"/>
  <c r="F92" i="21" s="1"/>
  <c r="AE51" i="13"/>
  <c r="AE53" i="13" s="1"/>
  <c r="AE55" i="13" s="1"/>
  <c r="D60" i="21" s="1"/>
  <c r="AX51" i="13"/>
  <c r="AX53" i="13" s="1"/>
  <c r="AX55" i="13" s="1"/>
  <c r="E92" i="21" s="1"/>
  <c r="AU51" i="13"/>
  <c r="AU53" i="13" s="1"/>
  <c r="AU55" i="13" s="1"/>
  <c r="B92" i="21" s="1"/>
  <c r="AN51" i="13"/>
  <c r="AN53" i="13" s="1"/>
  <c r="AN55" i="13" s="1"/>
  <c r="D76" i="21" s="1"/>
  <c r="BB51" i="13"/>
  <c r="BB53" i="13" s="1"/>
  <c r="BB55" i="13" s="1"/>
  <c r="I92" i="21" s="1"/>
  <c r="B37" i="13"/>
  <c r="B38" i="13" s="1"/>
  <c r="B39" i="13" s="1"/>
  <c r="B49" i="13" s="1"/>
  <c r="B50" i="13" s="1"/>
  <c r="T37" i="13"/>
  <c r="T38" i="13" s="1"/>
  <c r="T39" i="13" s="1"/>
  <c r="T49" i="13" s="1"/>
  <c r="T50" i="13" s="1"/>
  <c r="AC51" i="13"/>
  <c r="AC53" i="13" s="1"/>
  <c r="AC55" i="13" s="1"/>
  <c r="B60" i="21" s="1"/>
  <c r="AL51" i="13"/>
  <c r="AL53" i="13" s="1"/>
  <c r="AL55" i="13" s="1"/>
  <c r="B76" i="21" s="1"/>
  <c r="G37" i="13"/>
  <c r="G38" i="13" s="1"/>
  <c r="G39" i="13" s="1"/>
  <c r="G49" i="13" s="1"/>
  <c r="G50" i="13" s="1"/>
  <c r="P37" i="13"/>
  <c r="P38" i="13" s="1"/>
  <c r="P39" i="13" s="1"/>
  <c r="P49" i="13" s="1"/>
  <c r="P50" i="13" s="1"/>
  <c r="Y37" i="13"/>
  <c r="Y38" i="13" s="1"/>
  <c r="Y39" i="13" s="1"/>
  <c r="Y49" i="13" s="1"/>
  <c r="Y50" i="13" s="1"/>
  <c r="AQ37" i="13"/>
  <c r="AQ38" i="13" s="1"/>
  <c r="AQ39" i="13" s="1"/>
  <c r="AQ49" i="13" s="1"/>
  <c r="AQ50" i="13" s="1"/>
  <c r="AV51" i="13"/>
  <c r="AV53" i="13" s="1"/>
  <c r="AV55" i="13" s="1"/>
  <c r="C92" i="21" s="1"/>
  <c r="AZ51" i="13"/>
  <c r="AZ53" i="13" s="1"/>
  <c r="AZ55" i="13" s="1"/>
  <c r="G92" i="21" s="1"/>
  <c r="D37" i="13"/>
  <c r="D38" i="13" s="1"/>
  <c r="D39" i="13" s="1"/>
  <c r="D49" i="13" s="1"/>
  <c r="D50" i="13" s="1"/>
  <c r="M37" i="13"/>
  <c r="M38" i="13" s="1"/>
  <c r="M39" i="13" s="1"/>
  <c r="M49" i="13" s="1"/>
  <c r="M50" i="13" s="1"/>
  <c r="V37" i="13"/>
  <c r="V38" i="13" s="1"/>
  <c r="V39" i="13" s="1"/>
  <c r="V49" i="13" s="1"/>
  <c r="V50" i="13" s="1"/>
  <c r="AR37" i="13"/>
  <c r="AR38" i="13" s="1"/>
  <c r="AR39" i="13" s="1"/>
  <c r="AR49" i="13" s="1"/>
  <c r="AR50" i="13" s="1"/>
  <c r="AW51" i="13"/>
  <c r="AW53" i="13" s="1"/>
  <c r="AW55" i="13" s="1"/>
  <c r="D92" i="21" s="1"/>
  <c r="BA51" i="13"/>
  <c r="BA53" i="13" s="1"/>
  <c r="BA55" i="13" s="1"/>
  <c r="H92" i="21" s="1"/>
  <c r="E37" i="13"/>
  <c r="E38" i="13" s="1"/>
  <c r="E39" i="13" s="1"/>
  <c r="E49" i="13" s="1"/>
  <c r="E50" i="13" s="1"/>
  <c r="N37" i="13"/>
  <c r="N38" i="13" s="1"/>
  <c r="N39" i="13" s="1"/>
  <c r="N49" i="13" s="1"/>
  <c r="N50" i="13" s="1"/>
  <c r="W37" i="13"/>
  <c r="W38" i="13" s="1"/>
  <c r="W39" i="13" s="1"/>
  <c r="W49" i="13" s="1"/>
  <c r="W50" i="13" s="1"/>
  <c r="AO37" i="13"/>
  <c r="AO38" i="13" s="1"/>
  <c r="AO39" i="13" s="1"/>
  <c r="AO49" i="13" s="1"/>
  <c r="AO50" i="13" s="1"/>
  <c r="K37" i="13"/>
  <c r="K38" i="13" s="1"/>
  <c r="K39" i="13" s="1"/>
  <c r="K49" i="13" s="1"/>
  <c r="K50" i="13" s="1"/>
  <c r="AP37" i="13"/>
  <c r="AP38" i="13" s="1"/>
  <c r="AP39" i="13" s="1"/>
  <c r="AP49" i="13" s="1"/>
  <c r="AP50" i="13" s="1"/>
  <c r="C37" i="13"/>
  <c r="C38" i="13" s="1"/>
  <c r="C39" i="13" s="1"/>
  <c r="C49" i="13" s="1"/>
  <c r="C50" i="13" s="1"/>
  <c r="L37" i="13"/>
  <c r="L38" i="13" s="1"/>
  <c r="L39" i="13" s="1"/>
  <c r="L49" i="13" s="1"/>
  <c r="L50" i="13" s="1"/>
  <c r="U37" i="13"/>
  <c r="U38" i="13" s="1"/>
  <c r="U39" i="13" s="1"/>
  <c r="U49" i="13" s="1"/>
  <c r="U50" i="13" s="1"/>
  <c r="AM37" i="13"/>
  <c r="AM38" i="13" s="1"/>
  <c r="AM39" i="13" s="1"/>
  <c r="AM49" i="13" s="1"/>
  <c r="AM50" i="13" s="1"/>
  <c r="F43" i="13"/>
  <c r="H37" i="13"/>
  <c r="H38" i="13" s="1"/>
  <c r="H39" i="13" s="1"/>
  <c r="H49" i="13" s="1"/>
  <c r="H50" i="13" s="1"/>
  <c r="Q37" i="13"/>
  <c r="Q38" i="13" s="1"/>
  <c r="Q39" i="13" s="1"/>
  <c r="Q49" i="13" s="1"/>
  <c r="Q50" i="13" s="1"/>
  <c r="Z37" i="13"/>
  <c r="Z38" i="13" s="1"/>
  <c r="Z39" i="13" s="1"/>
  <c r="Z49" i="13" s="1"/>
  <c r="Z50" i="13" s="1"/>
  <c r="I37" i="13"/>
  <c r="I38" i="13" s="1"/>
  <c r="I39" i="13" s="1"/>
  <c r="I49" i="13" s="1"/>
  <c r="I50" i="13" s="1"/>
  <c r="R37" i="13"/>
  <c r="R38" i="13" s="1"/>
  <c r="R39" i="13" s="1"/>
  <c r="R49" i="13" s="1"/>
  <c r="R50" i="13" s="1"/>
  <c r="AA37" i="13"/>
  <c r="AA38" i="13" s="1"/>
  <c r="AA39" i="13" s="1"/>
  <c r="AA49" i="13" s="1"/>
  <c r="AA50" i="13" s="1"/>
  <c r="AS37" i="13"/>
  <c r="AS38" i="13" s="1"/>
  <c r="AS39" i="13" s="1"/>
  <c r="AS49" i="13" s="1"/>
  <c r="AS50" i="13" s="1"/>
  <c r="AF46" i="13"/>
  <c r="AF52" i="13" s="1"/>
  <c r="AF36" i="13" s="1"/>
  <c r="AJ46" i="13"/>
  <c r="AJ52" i="13" s="1"/>
  <c r="AJ36" i="13" s="1"/>
  <c r="O46" i="13"/>
  <c r="O52" i="13" s="1"/>
  <c r="O36" i="13" s="1"/>
  <c r="X46" i="13"/>
  <c r="X52" i="13" s="1"/>
  <c r="X36" i="13" s="1"/>
  <c r="AG46" i="13"/>
  <c r="AG52" i="13" s="1"/>
  <c r="AG36" i="13" s="1"/>
  <c r="AI46" i="13"/>
  <c r="AI52" i="13" s="1"/>
  <c r="AI36" i="13" s="1"/>
  <c r="AD46" i="13"/>
  <c r="AD52" i="13" s="1"/>
  <c r="AD36" i="13" s="1"/>
  <c r="AH46" i="13"/>
  <c r="AH52" i="13" s="1"/>
  <c r="AH36" i="13" s="1"/>
  <c r="AU51" i="12"/>
  <c r="AU53" i="12" s="1"/>
  <c r="AU55" i="12" s="1"/>
  <c r="B91" i="21" s="1"/>
  <c r="E51" i="12"/>
  <c r="E53" i="12" s="1"/>
  <c r="E55" i="12" s="1"/>
  <c r="E11" i="21" s="1"/>
  <c r="N51" i="12"/>
  <c r="N53" i="12" s="1"/>
  <c r="N55" i="12" s="1"/>
  <c r="E27" i="21" s="1"/>
  <c r="W51" i="12"/>
  <c r="W53" i="12" s="1"/>
  <c r="W55" i="12" s="1"/>
  <c r="E43" i="21" s="1"/>
  <c r="AF51" i="12"/>
  <c r="AF53" i="12" s="1"/>
  <c r="AF55" i="12" s="1"/>
  <c r="E59" i="21" s="1"/>
  <c r="AO51" i="12"/>
  <c r="AO53" i="12" s="1"/>
  <c r="AO55" i="12" s="1"/>
  <c r="E75" i="21" s="1"/>
  <c r="AX51" i="12"/>
  <c r="AX53" i="12" s="1"/>
  <c r="AX55" i="12" s="1"/>
  <c r="E91" i="21" s="1"/>
  <c r="AW51" i="12"/>
  <c r="AW53" i="12" s="1"/>
  <c r="AW55" i="12" s="1"/>
  <c r="D91" i="21" s="1"/>
  <c r="C51" i="12"/>
  <c r="C53" i="12" s="1"/>
  <c r="C55" i="12" s="1"/>
  <c r="C11" i="21" s="1"/>
  <c r="L51" i="12"/>
  <c r="L53" i="12" s="1"/>
  <c r="L55" i="12" s="1"/>
  <c r="C27" i="21" s="1"/>
  <c r="AD51" i="12"/>
  <c r="AD53" i="12" s="1"/>
  <c r="AD55" i="12" s="1"/>
  <c r="C59" i="21" s="1"/>
  <c r="AM51" i="12"/>
  <c r="AM53" i="12" s="1"/>
  <c r="AM55" i="12" s="1"/>
  <c r="C75" i="21" s="1"/>
  <c r="AV51" i="12"/>
  <c r="AV53" i="12" s="1"/>
  <c r="AV55" i="12" s="1"/>
  <c r="C91" i="21" s="1"/>
  <c r="U37" i="12"/>
  <c r="U38" i="12" s="1"/>
  <c r="U39" i="12" s="1"/>
  <c r="U49" i="12" s="1"/>
  <c r="U50" i="12" s="1"/>
  <c r="B37" i="12"/>
  <c r="B38" i="12" s="1"/>
  <c r="B39" i="12" s="1"/>
  <c r="B49" i="12" s="1"/>
  <c r="B50" i="12" s="1"/>
  <c r="T37" i="12"/>
  <c r="T38" i="12" s="1"/>
  <c r="T39" i="12" s="1"/>
  <c r="T49" i="12" s="1"/>
  <c r="T50" i="12" s="1"/>
  <c r="AY51" i="12"/>
  <c r="AY53" i="12" s="1"/>
  <c r="AY55" i="12" s="1"/>
  <c r="F91" i="21" s="1"/>
  <c r="I51" i="12"/>
  <c r="I53" i="12" s="1"/>
  <c r="I55" i="12" s="1"/>
  <c r="I11" i="21" s="1"/>
  <c r="R51" i="12"/>
  <c r="R53" i="12" s="1"/>
  <c r="R55" i="12" s="1"/>
  <c r="I27" i="21" s="1"/>
  <c r="AA51" i="12"/>
  <c r="AA53" i="12" s="1"/>
  <c r="AA55" i="12" s="1"/>
  <c r="I43" i="21" s="1"/>
  <c r="AJ51" i="12"/>
  <c r="AJ53" i="12" s="1"/>
  <c r="AJ55" i="12" s="1"/>
  <c r="I59" i="21" s="1"/>
  <c r="AS51" i="12"/>
  <c r="AS53" i="12" s="1"/>
  <c r="AS55" i="12" s="1"/>
  <c r="I75" i="21" s="1"/>
  <c r="BB51" i="12"/>
  <c r="BB53" i="12" s="1"/>
  <c r="BB55" i="12" s="1"/>
  <c r="I91" i="21" s="1"/>
  <c r="BA51" i="12"/>
  <c r="BA53" i="12" s="1"/>
  <c r="BA55" i="12" s="1"/>
  <c r="H91" i="21" s="1"/>
  <c r="G51" i="12"/>
  <c r="G53" i="12" s="1"/>
  <c r="G55" i="12" s="1"/>
  <c r="G11" i="21" s="1"/>
  <c r="P51" i="12"/>
  <c r="P53" i="12" s="1"/>
  <c r="P55" i="12" s="1"/>
  <c r="G27" i="21" s="1"/>
  <c r="AH51" i="12"/>
  <c r="AH53" i="12" s="1"/>
  <c r="AH55" i="12" s="1"/>
  <c r="G59" i="21" s="1"/>
  <c r="AQ51" i="12"/>
  <c r="AQ53" i="12" s="1"/>
  <c r="AQ55" i="12" s="1"/>
  <c r="G75" i="21" s="1"/>
  <c r="AZ51" i="12"/>
  <c r="AZ53" i="12" s="1"/>
  <c r="AZ55" i="12" s="1"/>
  <c r="G91" i="21" s="1"/>
  <c r="Y37" i="12"/>
  <c r="Y38" i="12" s="1"/>
  <c r="Y39" i="12" s="1"/>
  <c r="Y49" i="12" s="1"/>
  <c r="Y50" i="12" s="1"/>
  <c r="F37" i="12"/>
  <c r="F38" i="12" s="1"/>
  <c r="F39" i="12" s="1"/>
  <c r="F49" i="12" s="1"/>
  <c r="F50" i="12" s="1"/>
  <c r="X37" i="12"/>
  <c r="X38" i="12" s="1"/>
  <c r="X39" i="12" s="1"/>
  <c r="X49" i="12" s="1"/>
  <c r="X50" i="12" s="1"/>
  <c r="K37" i="12"/>
  <c r="K38" i="12" s="1"/>
  <c r="K39" i="12" s="1"/>
  <c r="K49" i="12" s="1"/>
  <c r="K50" i="12" s="1"/>
  <c r="AC37" i="12"/>
  <c r="AC38" i="12" s="1"/>
  <c r="AC39" i="12" s="1"/>
  <c r="AC49" i="12" s="1"/>
  <c r="AC50" i="12" s="1"/>
  <c r="AL37" i="12"/>
  <c r="AL38" i="12" s="1"/>
  <c r="AL39" i="12" s="1"/>
  <c r="AL49" i="12" s="1"/>
  <c r="AL50" i="12" s="1"/>
  <c r="D37" i="12"/>
  <c r="D38" i="12" s="1"/>
  <c r="D39" i="12" s="1"/>
  <c r="D49" i="12" s="1"/>
  <c r="D50" i="12" s="1"/>
  <c r="M37" i="12"/>
  <c r="M38" i="12" s="1"/>
  <c r="M39" i="12" s="1"/>
  <c r="M49" i="12" s="1"/>
  <c r="M50" i="12" s="1"/>
  <c r="V37" i="12"/>
  <c r="V38" i="12" s="1"/>
  <c r="V39" i="12" s="1"/>
  <c r="V49" i="12" s="1"/>
  <c r="V50" i="12" s="1"/>
  <c r="AE37" i="12"/>
  <c r="AE38" i="12" s="1"/>
  <c r="AE39" i="12" s="1"/>
  <c r="AE49" i="12" s="1"/>
  <c r="AE50" i="12" s="1"/>
  <c r="AN37" i="12"/>
  <c r="AN38" i="12" s="1"/>
  <c r="AN39" i="12" s="1"/>
  <c r="AN49" i="12" s="1"/>
  <c r="AN50" i="12" s="1"/>
  <c r="O37" i="12"/>
  <c r="O38" i="12" s="1"/>
  <c r="O39" i="12" s="1"/>
  <c r="O49" i="12" s="1"/>
  <c r="O50" i="12" s="1"/>
  <c r="AG37" i="12"/>
  <c r="AG38" i="12" s="1"/>
  <c r="AG39" i="12" s="1"/>
  <c r="AG49" i="12" s="1"/>
  <c r="AG50" i="12" s="1"/>
  <c r="AP37" i="12"/>
  <c r="AP38" i="12" s="1"/>
  <c r="AP39" i="12" s="1"/>
  <c r="AP49" i="12" s="1"/>
  <c r="AP50" i="12" s="1"/>
  <c r="H37" i="12"/>
  <c r="H38" i="12" s="1"/>
  <c r="H39" i="12" s="1"/>
  <c r="H49" i="12" s="1"/>
  <c r="H50" i="12" s="1"/>
  <c r="Q37" i="12"/>
  <c r="Q38" i="12" s="1"/>
  <c r="Q39" i="12" s="1"/>
  <c r="Q49" i="12" s="1"/>
  <c r="Q50" i="12" s="1"/>
  <c r="Z37" i="12"/>
  <c r="Z38" i="12" s="1"/>
  <c r="Z39" i="12" s="1"/>
  <c r="Z49" i="12" s="1"/>
  <c r="Z50" i="12" s="1"/>
  <c r="AI37" i="12"/>
  <c r="AI38" i="12" s="1"/>
  <c r="AI39" i="12" s="1"/>
  <c r="AI49" i="12" s="1"/>
  <c r="AI50" i="12" s="1"/>
  <c r="AR37" i="12"/>
  <c r="AR38" i="12" s="1"/>
  <c r="AR39" i="12" s="1"/>
  <c r="AR49" i="12" s="1"/>
  <c r="AR50" i="12" s="1"/>
  <c r="AM51" i="11"/>
  <c r="AM53" i="11" s="1"/>
  <c r="AM55" i="11" s="1"/>
  <c r="C74" i="21" s="1"/>
  <c r="AV51" i="11"/>
  <c r="AV53" i="11" s="1"/>
  <c r="AV55" i="11" s="1"/>
  <c r="C90" i="21" s="1"/>
  <c r="AF51" i="11"/>
  <c r="AF53" i="11" s="1"/>
  <c r="AF55" i="11" s="1"/>
  <c r="E58" i="21" s="1"/>
  <c r="AO51" i="11"/>
  <c r="AO53" i="11" s="1"/>
  <c r="AO55" i="11" s="1"/>
  <c r="E74" i="21" s="1"/>
  <c r="AX51" i="11"/>
  <c r="AX53" i="11" s="1"/>
  <c r="AX55" i="11" s="1"/>
  <c r="E90" i="21" s="1"/>
  <c r="AD51" i="11"/>
  <c r="AD53" i="11" s="1"/>
  <c r="AD55" i="11" s="1"/>
  <c r="C58" i="21" s="1"/>
  <c r="AQ51" i="11"/>
  <c r="AQ53" i="11" s="1"/>
  <c r="AQ55" i="11" s="1"/>
  <c r="G74" i="21" s="1"/>
  <c r="AZ51" i="11"/>
  <c r="AZ53" i="11" s="1"/>
  <c r="AZ55" i="11" s="1"/>
  <c r="G90" i="21" s="1"/>
  <c r="AJ51" i="11"/>
  <c r="AJ53" i="11" s="1"/>
  <c r="AJ55" i="11" s="1"/>
  <c r="I58" i="21" s="1"/>
  <c r="AS51" i="11"/>
  <c r="AS53" i="11" s="1"/>
  <c r="AS55" i="11" s="1"/>
  <c r="I74" i="21" s="1"/>
  <c r="BB51" i="11"/>
  <c r="BB53" i="11" s="1"/>
  <c r="BB55" i="11" s="1"/>
  <c r="I90" i="21" s="1"/>
  <c r="AR37" i="11"/>
  <c r="AR38" i="11" s="1"/>
  <c r="AR39" i="11" s="1"/>
  <c r="AR49" i="11" s="1"/>
  <c r="AR50" i="11" s="1"/>
  <c r="E37" i="11"/>
  <c r="E38" i="11" s="1"/>
  <c r="E39" i="11" s="1"/>
  <c r="E49" i="11" s="1"/>
  <c r="E50" i="11" s="1"/>
  <c r="N37" i="11"/>
  <c r="N38" i="11" s="1"/>
  <c r="N39" i="11" s="1"/>
  <c r="N49" i="11" s="1"/>
  <c r="N50" i="11" s="1"/>
  <c r="W37" i="11"/>
  <c r="W38" i="11" s="1"/>
  <c r="W39" i="11" s="1"/>
  <c r="W49" i="11" s="1"/>
  <c r="W50" i="11" s="1"/>
  <c r="AH37" i="11"/>
  <c r="AH38" i="11" s="1"/>
  <c r="AH39" i="11" s="1"/>
  <c r="AH49" i="11" s="1"/>
  <c r="AH50" i="11" s="1"/>
  <c r="H37" i="11"/>
  <c r="H38" i="11" s="1"/>
  <c r="H39" i="11" s="1"/>
  <c r="H49" i="11" s="1"/>
  <c r="H50" i="11" s="1"/>
  <c r="Z37" i="11"/>
  <c r="Z38" i="11" s="1"/>
  <c r="Z39" i="11" s="1"/>
  <c r="Z49" i="11" s="1"/>
  <c r="Z50" i="11" s="1"/>
  <c r="AW51" i="11"/>
  <c r="AW53" i="11" s="1"/>
  <c r="AW55" i="11" s="1"/>
  <c r="D90" i="21" s="1"/>
  <c r="BA51" i="11"/>
  <c r="BA53" i="11" s="1"/>
  <c r="BA55" i="11" s="1"/>
  <c r="H90" i="21" s="1"/>
  <c r="L37" i="11"/>
  <c r="L38" i="11" s="1"/>
  <c r="L39" i="11" s="1"/>
  <c r="L49" i="11" s="1"/>
  <c r="L50" i="11" s="1"/>
  <c r="U37" i="11"/>
  <c r="U38" i="11" s="1"/>
  <c r="U39" i="11" s="1"/>
  <c r="U49" i="11" s="1"/>
  <c r="U50" i="11" s="1"/>
  <c r="F37" i="11"/>
  <c r="F38" i="11" s="1"/>
  <c r="F39" i="11" s="1"/>
  <c r="F49" i="11" s="1"/>
  <c r="F50" i="11" s="1"/>
  <c r="O37" i="11"/>
  <c r="O38" i="11" s="1"/>
  <c r="O39" i="11" s="1"/>
  <c r="O49" i="11" s="1"/>
  <c r="O50" i="11" s="1"/>
  <c r="X37" i="11"/>
  <c r="X38" i="11" s="1"/>
  <c r="X39" i="11" s="1"/>
  <c r="X49" i="11" s="1"/>
  <c r="X50" i="11" s="1"/>
  <c r="AG37" i="11"/>
  <c r="AG38" i="11" s="1"/>
  <c r="AG39" i="11" s="1"/>
  <c r="AG49" i="11" s="1"/>
  <c r="AG50" i="11" s="1"/>
  <c r="AP37" i="11"/>
  <c r="AP38" i="11" s="1"/>
  <c r="AP39" i="11" s="1"/>
  <c r="AP49" i="11" s="1"/>
  <c r="AP50" i="11" s="1"/>
  <c r="AU51" i="11"/>
  <c r="AU53" i="11" s="1"/>
  <c r="AU55" i="11" s="1"/>
  <c r="B90" i="21" s="1"/>
  <c r="AY51" i="11"/>
  <c r="AY53" i="11" s="1"/>
  <c r="AY55" i="11" s="1"/>
  <c r="F90" i="21" s="1"/>
  <c r="D37" i="11"/>
  <c r="D38" i="11" s="1"/>
  <c r="D39" i="11" s="1"/>
  <c r="D49" i="11" s="1"/>
  <c r="D50" i="11" s="1"/>
  <c r="V37" i="11"/>
  <c r="V38" i="11" s="1"/>
  <c r="V39" i="11" s="1"/>
  <c r="V49" i="11" s="1"/>
  <c r="V50" i="11" s="1"/>
  <c r="AN37" i="11"/>
  <c r="AN38" i="11" s="1"/>
  <c r="AN39" i="11" s="1"/>
  <c r="AN49" i="11" s="1"/>
  <c r="AN50" i="11" s="1"/>
  <c r="G37" i="11"/>
  <c r="G38" i="11" s="1"/>
  <c r="G39" i="11" s="1"/>
  <c r="G49" i="11" s="1"/>
  <c r="G50" i="11" s="1"/>
  <c r="P37" i="11"/>
  <c r="P38" i="11" s="1"/>
  <c r="P39" i="11" s="1"/>
  <c r="P49" i="11" s="1"/>
  <c r="P50" i="11" s="1"/>
  <c r="Y37" i="11"/>
  <c r="Y38" i="11" s="1"/>
  <c r="Y39" i="11" s="1"/>
  <c r="Y49" i="11" s="1"/>
  <c r="Y50" i="11" s="1"/>
  <c r="B37" i="11"/>
  <c r="B38" i="11" s="1"/>
  <c r="B39" i="11" s="1"/>
  <c r="B49" i="11" s="1"/>
  <c r="B50" i="11" s="1"/>
  <c r="K37" i="11"/>
  <c r="K38" i="11" s="1"/>
  <c r="K39" i="11" s="1"/>
  <c r="K49" i="11" s="1"/>
  <c r="K50" i="11" s="1"/>
  <c r="T37" i="11"/>
  <c r="T38" i="11" s="1"/>
  <c r="T39" i="11" s="1"/>
  <c r="T49" i="11" s="1"/>
  <c r="T50" i="11" s="1"/>
  <c r="AC37" i="11"/>
  <c r="AC38" i="11" s="1"/>
  <c r="AC39" i="11" s="1"/>
  <c r="AC49" i="11" s="1"/>
  <c r="AC50" i="11" s="1"/>
  <c r="AL37" i="11"/>
  <c r="AL38" i="11" s="1"/>
  <c r="AL39" i="11" s="1"/>
  <c r="AL49" i="11" s="1"/>
  <c r="AL50" i="11" s="1"/>
  <c r="I37" i="11"/>
  <c r="I38" i="11" s="1"/>
  <c r="I39" i="11" s="1"/>
  <c r="I49" i="11" s="1"/>
  <c r="I50" i="11" s="1"/>
  <c r="R37" i="11"/>
  <c r="R38" i="11" s="1"/>
  <c r="R39" i="11" s="1"/>
  <c r="R49" i="11" s="1"/>
  <c r="R50" i="11" s="1"/>
  <c r="AA37" i="11"/>
  <c r="AA38" i="11" s="1"/>
  <c r="AA39" i="11" s="1"/>
  <c r="AA49" i="11" s="1"/>
  <c r="AA50" i="11" s="1"/>
  <c r="M46" i="11"/>
  <c r="M52" i="11" s="1"/>
  <c r="M36" i="11" s="1"/>
  <c r="Q46" i="11"/>
  <c r="Q52" i="11" s="1"/>
  <c r="Q36" i="11" s="1"/>
  <c r="AE46" i="11"/>
  <c r="AE52" i="11" s="1"/>
  <c r="AE36" i="11" s="1"/>
  <c r="AI46" i="11"/>
  <c r="AI52" i="11" s="1"/>
  <c r="AI36" i="11" s="1"/>
  <c r="AZ51" i="10"/>
  <c r="AZ53" i="10" s="1"/>
  <c r="AZ55" i="10" s="1"/>
  <c r="G89" i="21" s="1"/>
  <c r="BA51" i="10"/>
  <c r="BA53" i="10" s="1"/>
  <c r="BA55" i="10" s="1"/>
  <c r="H89" i="21" s="1"/>
  <c r="AX51" i="10"/>
  <c r="AX53" i="10" s="1"/>
  <c r="AX55" i="10" s="1"/>
  <c r="E89" i="21" s="1"/>
  <c r="AV51" i="10"/>
  <c r="AV53" i="10" s="1"/>
  <c r="AV55" i="10" s="1"/>
  <c r="C89" i="21" s="1"/>
  <c r="AW51" i="10"/>
  <c r="AW53" i="10" s="1"/>
  <c r="AW55" i="10" s="1"/>
  <c r="D89" i="21" s="1"/>
  <c r="BB51" i="10"/>
  <c r="BB53" i="10" s="1"/>
  <c r="BB55" i="10" s="1"/>
  <c r="I89" i="21" s="1"/>
  <c r="B37" i="10"/>
  <c r="B38" i="10" s="1"/>
  <c r="B39" i="10" s="1"/>
  <c r="B49" i="10" s="1"/>
  <c r="B50" i="10" s="1"/>
  <c r="K37" i="10"/>
  <c r="K38" i="10" s="1"/>
  <c r="K39" i="10" s="1"/>
  <c r="K49" i="10" s="1"/>
  <c r="K50" i="10" s="1"/>
  <c r="T37" i="10"/>
  <c r="T38" i="10" s="1"/>
  <c r="T39" i="10" s="1"/>
  <c r="T49" i="10" s="1"/>
  <c r="T50" i="10" s="1"/>
  <c r="AC37" i="10"/>
  <c r="AC38" i="10" s="1"/>
  <c r="AC39" i="10" s="1"/>
  <c r="AC49" i="10" s="1"/>
  <c r="AC50" i="10" s="1"/>
  <c r="AL37" i="10"/>
  <c r="AL38" i="10" s="1"/>
  <c r="AL39" i="10" s="1"/>
  <c r="AL49" i="10" s="1"/>
  <c r="AL50" i="10" s="1"/>
  <c r="E46" i="10"/>
  <c r="E52" i="10" s="1"/>
  <c r="E36" i="10" s="1"/>
  <c r="G37" i="10"/>
  <c r="G38" i="10" s="1"/>
  <c r="G39" i="10" s="1"/>
  <c r="G49" i="10" s="1"/>
  <c r="G50" i="10" s="1"/>
  <c r="P37" i="10"/>
  <c r="P38" i="10" s="1"/>
  <c r="P39" i="10" s="1"/>
  <c r="P49" i="10" s="1"/>
  <c r="P50" i="10" s="1"/>
  <c r="Y37" i="10"/>
  <c r="Y38" i="10" s="1"/>
  <c r="Y39" i="10" s="1"/>
  <c r="Y49" i="10" s="1"/>
  <c r="Y50" i="10" s="1"/>
  <c r="AH37" i="10"/>
  <c r="AH38" i="10" s="1"/>
  <c r="AH39" i="10" s="1"/>
  <c r="AH49" i="10" s="1"/>
  <c r="AH50" i="10" s="1"/>
  <c r="AQ37" i="10"/>
  <c r="AQ38" i="10" s="1"/>
  <c r="AQ39" i="10" s="1"/>
  <c r="AQ49" i="10" s="1"/>
  <c r="AQ50" i="10" s="1"/>
  <c r="H37" i="10"/>
  <c r="H38" i="10" s="1"/>
  <c r="H39" i="10" s="1"/>
  <c r="H49" i="10" s="1"/>
  <c r="H50" i="10" s="1"/>
  <c r="Q37" i="10"/>
  <c r="Q38" i="10" s="1"/>
  <c r="Q39" i="10" s="1"/>
  <c r="Q49" i="10" s="1"/>
  <c r="Q50" i="10" s="1"/>
  <c r="Z37" i="10"/>
  <c r="Z38" i="10" s="1"/>
  <c r="Z39" i="10" s="1"/>
  <c r="Z49" i="10" s="1"/>
  <c r="Z50" i="10" s="1"/>
  <c r="AI37" i="10"/>
  <c r="AI38" i="10" s="1"/>
  <c r="AI39" i="10" s="1"/>
  <c r="AI49" i="10" s="1"/>
  <c r="AI50" i="10" s="1"/>
  <c r="AR37" i="10"/>
  <c r="AR38" i="10" s="1"/>
  <c r="AR39" i="10" s="1"/>
  <c r="AR49" i="10" s="1"/>
  <c r="AR50" i="10" s="1"/>
  <c r="N37" i="10"/>
  <c r="N38" i="10" s="1"/>
  <c r="N39" i="10" s="1"/>
  <c r="N49" i="10" s="1"/>
  <c r="N50" i="10" s="1"/>
  <c r="W37" i="10"/>
  <c r="W38" i="10" s="1"/>
  <c r="W39" i="10" s="1"/>
  <c r="W49" i="10" s="1"/>
  <c r="W50" i="10" s="1"/>
  <c r="AF37" i="10"/>
  <c r="AF38" i="10" s="1"/>
  <c r="AF39" i="10" s="1"/>
  <c r="AF49" i="10" s="1"/>
  <c r="AF50" i="10" s="1"/>
  <c r="AO37" i="10"/>
  <c r="AO38" i="10" s="1"/>
  <c r="AO39" i="10" s="1"/>
  <c r="AO49" i="10" s="1"/>
  <c r="AO50" i="10" s="1"/>
  <c r="F37" i="10"/>
  <c r="F38" i="10" s="1"/>
  <c r="F39" i="10" s="1"/>
  <c r="F49" i="10" s="1"/>
  <c r="F50" i="10" s="1"/>
  <c r="O37" i="10"/>
  <c r="O38" i="10" s="1"/>
  <c r="O39" i="10" s="1"/>
  <c r="O49" i="10" s="1"/>
  <c r="O50" i="10" s="1"/>
  <c r="X37" i="10"/>
  <c r="X38" i="10" s="1"/>
  <c r="X39" i="10" s="1"/>
  <c r="X49" i="10" s="1"/>
  <c r="X50" i="10" s="1"/>
  <c r="AG37" i="10"/>
  <c r="AG38" i="10" s="1"/>
  <c r="AG39" i="10" s="1"/>
  <c r="AG49" i="10" s="1"/>
  <c r="AG50" i="10" s="1"/>
  <c r="AP37" i="10"/>
  <c r="AP38" i="10" s="1"/>
  <c r="AP39" i="10" s="1"/>
  <c r="AP49" i="10" s="1"/>
  <c r="AP50" i="10" s="1"/>
  <c r="AU51" i="10"/>
  <c r="AU53" i="10" s="1"/>
  <c r="AU55" i="10" s="1"/>
  <c r="B89" i="21" s="1"/>
  <c r="AY51" i="10"/>
  <c r="AY53" i="10" s="1"/>
  <c r="AY55" i="10" s="1"/>
  <c r="F89" i="21" s="1"/>
  <c r="C37" i="10"/>
  <c r="C38" i="10" s="1"/>
  <c r="C39" i="10" s="1"/>
  <c r="C49" i="10" s="1"/>
  <c r="C50" i="10" s="1"/>
  <c r="L37" i="10"/>
  <c r="L38" i="10" s="1"/>
  <c r="L39" i="10" s="1"/>
  <c r="L49" i="10" s="1"/>
  <c r="L50" i="10" s="1"/>
  <c r="U37" i="10"/>
  <c r="U38" i="10" s="1"/>
  <c r="U39" i="10" s="1"/>
  <c r="U49" i="10" s="1"/>
  <c r="U50" i="10" s="1"/>
  <c r="AD37" i="10"/>
  <c r="AD38" i="10" s="1"/>
  <c r="AD39" i="10" s="1"/>
  <c r="AD49" i="10" s="1"/>
  <c r="AD50" i="10" s="1"/>
  <c r="AM37" i="10"/>
  <c r="AM38" i="10" s="1"/>
  <c r="AM39" i="10" s="1"/>
  <c r="AM49" i="10" s="1"/>
  <c r="AM50" i="10" s="1"/>
  <c r="D37" i="10"/>
  <c r="D38" i="10" s="1"/>
  <c r="D39" i="10" s="1"/>
  <c r="D49" i="10" s="1"/>
  <c r="D50" i="10" s="1"/>
  <c r="M37" i="10"/>
  <c r="M38" i="10" s="1"/>
  <c r="M39" i="10" s="1"/>
  <c r="M49" i="10" s="1"/>
  <c r="M50" i="10" s="1"/>
  <c r="V37" i="10"/>
  <c r="V38" i="10" s="1"/>
  <c r="V39" i="10" s="1"/>
  <c r="V49" i="10" s="1"/>
  <c r="V50" i="10" s="1"/>
  <c r="AE37" i="10"/>
  <c r="AE38" i="10" s="1"/>
  <c r="AE39" i="10" s="1"/>
  <c r="AE49" i="10" s="1"/>
  <c r="AE50" i="10" s="1"/>
  <c r="AN37" i="10"/>
  <c r="AN38" i="10" s="1"/>
  <c r="AN39" i="10" s="1"/>
  <c r="AN49" i="10" s="1"/>
  <c r="AN50" i="10" s="1"/>
  <c r="I46" i="10"/>
  <c r="I52" i="10" s="1"/>
  <c r="I36" i="10" s="1"/>
  <c r="R37" i="10"/>
  <c r="R38" i="10" s="1"/>
  <c r="R39" i="10" s="1"/>
  <c r="R49" i="10" s="1"/>
  <c r="R50" i="10" s="1"/>
  <c r="AA37" i="10"/>
  <c r="AA38" i="10" s="1"/>
  <c r="AA39" i="10" s="1"/>
  <c r="AA49" i="10" s="1"/>
  <c r="AA50" i="10" s="1"/>
  <c r="AJ37" i="10"/>
  <c r="AJ38" i="10" s="1"/>
  <c r="AJ39" i="10" s="1"/>
  <c r="AJ49" i="10" s="1"/>
  <c r="AJ50" i="10" s="1"/>
  <c r="AS37" i="10"/>
  <c r="AS38" i="10" s="1"/>
  <c r="AS39" i="10" s="1"/>
  <c r="AS49" i="10" s="1"/>
  <c r="AS50" i="10" s="1"/>
  <c r="D52" i="20"/>
  <c r="D36" i="20" s="1"/>
  <c r="H52" i="20"/>
  <c r="H36" i="20" s="1"/>
  <c r="Q52" i="20"/>
  <c r="Q36" i="20" s="1"/>
  <c r="Q37" i="20" s="1"/>
  <c r="Q38" i="20" s="1"/>
  <c r="Q39" i="20" s="1"/>
  <c r="Q49" i="20" s="1"/>
  <c r="Q50" i="20" s="1"/>
  <c r="Z52" i="20"/>
  <c r="Z36" i="20" s="1"/>
  <c r="AR52" i="20"/>
  <c r="AR36" i="20" s="1"/>
  <c r="AR37" i="20" s="1"/>
  <c r="AR38" i="20" s="1"/>
  <c r="AR39" i="20" s="1"/>
  <c r="AR49" i="20" s="1"/>
  <c r="AR50" i="20" s="1"/>
  <c r="AW52" i="20"/>
  <c r="AW36" i="20" s="1"/>
  <c r="AW37" i="20" s="1"/>
  <c r="AW38" i="20" s="1"/>
  <c r="AW39" i="20" s="1"/>
  <c r="AW49" i="20" s="1"/>
  <c r="AW50" i="20" s="1"/>
  <c r="BA52" i="20"/>
  <c r="BA36" i="20" s="1"/>
  <c r="BA37" i="20" s="1"/>
  <c r="BA38" i="20" s="1"/>
  <c r="BA39" i="20" s="1"/>
  <c r="BA49" i="20" s="1"/>
  <c r="BA50" i="20" s="1"/>
  <c r="AH52" i="20"/>
  <c r="AH36" i="20" s="1"/>
  <c r="AQ52" i="20"/>
  <c r="AQ36" i="20" s="1"/>
  <c r="AV52" i="20"/>
  <c r="AV36" i="20" s="1"/>
  <c r="AV37" i="20" s="1"/>
  <c r="AV38" i="20" s="1"/>
  <c r="AV39" i="20" s="1"/>
  <c r="AV49" i="20" s="1"/>
  <c r="AV50" i="20" s="1"/>
  <c r="AZ52" i="20"/>
  <c r="AZ36" i="20" s="1"/>
  <c r="O52" i="20"/>
  <c r="O36" i="20" s="1"/>
  <c r="O37" i="20" s="1"/>
  <c r="O38" i="20" s="1"/>
  <c r="O39" i="20" s="1"/>
  <c r="O49" i="20" s="1"/>
  <c r="O50" i="20" s="1"/>
  <c r="X52" i="20"/>
  <c r="X36" i="20" s="1"/>
  <c r="AP52" i="20"/>
  <c r="AP36" i="20" s="1"/>
  <c r="AP37" i="20" s="1"/>
  <c r="AP38" i="20" s="1"/>
  <c r="AP39" i="20" s="1"/>
  <c r="AP49" i="20" s="1"/>
  <c r="AP50" i="20" s="1"/>
  <c r="AY52" i="20"/>
  <c r="AY36" i="20" s="1"/>
  <c r="I52" i="20"/>
  <c r="I36" i="20" s="1"/>
  <c r="I37" i="20" s="1"/>
  <c r="I38" i="20" s="1"/>
  <c r="I39" i="20" s="1"/>
  <c r="I49" i="20" s="1"/>
  <c r="I50" i="20" s="1"/>
  <c r="AX52" i="20"/>
  <c r="AX36" i="20" s="1"/>
  <c r="BB52" i="20"/>
  <c r="BB36" i="20" s="1"/>
  <c r="AU52" i="20"/>
  <c r="AU36" i="20" s="1"/>
  <c r="E52" i="20"/>
  <c r="E36" i="20" s="1"/>
  <c r="AX52" i="18"/>
  <c r="AX36" i="18" s="1"/>
  <c r="BB52" i="18"/>
  <c r="BB36" i="18" s="1"/>
  <c r="AO52" i="18"/>
  <c r="AO36" i="18" s="1"/>
  <c r="AM52" i="18"/>
  <c r="AM36" i="18" s="1"/>
  <c r="AD52" i="18"/>
  <c r="AD36" i="18" s="1"/>
  <c r="AH52" i="18"/>
  <c r="AH36" i="18" s="1"/>
  <c r="AV52" i="18"/>
  <c r="AV36" i="18" s="1"/>
  <c r="AZ52" i="18"/>
  <c r="AZ36" i="18" s="1"/>
  <c r="U52" i="18"/>
  <c r="U36" i="18" s="1"/>
  <c r="W52" i="18"/>
  <c r="W36" i="18" s="1"/>
  <c r="H52" i="18"/>
  <c r="H36" i="18" s="1"/>
  <c r="Q52" i="18"/>
  <c r="Q36" i="18" s="1"/>
  <c r="Z52" i="18"/>
  <c r="Z36" i="18" s="1"/>
  <c r="AR52" i="18"/>
  <c r="AR36" i="18" s="1"/>
  <c r="AW52" i="18"/>
  <c r="AW36" i="18" s="1"/>
  <c r="BA52" i="18"/>
  <c r="BA36" i="18" s="1"/>
  <c r="N52" i="18"/>
  <c r="N36" i="18" s="1"/>
  <c r="E52" i="18"/>
  <c r="E36" i="18" s="1"/>
  <c r="AF52" i="18"/>
  <c r="AF36" i="18" s="1"/>
  <c r="AI52" i="18"/>
  <c r="AI36" i="18" s="1"/>
  <c r="M52" i="18"/>
  <c r="M36" i="18" s="1"/>
  <c r="AL52" i="18"/>
  <c r="AL36" i="18" s="1"/>
  <c r="AU52" i="18"/>
  <c r="AU36" i="18" s="1"/>
  <c r="O52" i="16"/>
  <c r="O36" i="16" s="1"/>
  <c r="X52" i="16"/>
  <c r="X36" i="16" s="1"/>
  <c r="AG52" i="16"/>
  <c r="AG36" i="16" s="1"/>
  <c r="AP52" i="16"/>
  <c r="AP36" i="16" s="1"/>
  <c r="AY52" i="16"/>
  <c r="AY36" i="16" s="1"/>
  <c r="AY37" i="16" s="1"/>
  <c r="AY38" i="16" s="1"/>
  <c r="AY39" i="16" s="1"/>
  <c r="AY49" i="16" s="1"/>
  <c r="AY50" i="16" s="1"/>
  <c r="P52" i="16"/>
  <c r="P36" i="16" s="1"/>
  <c r="Y52" i="16"/>
  <c r="Y36" i="16" s="1"/>
  <c r="Y37" i="16" s="1"/>
  <c r="Y38" i="16" s="1"/>
  <c r="Y39" i="16" s="1"/>
  <c r="Y49" i="16" s="1"/>
  <c r="Y50" i="16" s="1"/>
  <c r="AH52" i="16"/>
  <c r="AH36" i="16" s="1"/>
  <c r="AQ52" i="16"/>
  <c r="AQ36" i="16" s="1"/>
  <c r="AV52" i="16"/>
  <c r="AV36" i="16" s="1"/>
  <c r="AZ52" i="16"/>
  <c r="AZ36" i="16" s="1"/>
  <c r="D52" i="16"/>
  <c r="D36" i="16" s="1"/>
  <c r="H52" i="16"/>
  <c r="H36" i="16" s="1"/>
  <c r="Q52" i="16"/>
  <c r="Q36" i="16" s="1"/>
  <c r="AW52" i="16"/>
  <c r="AW36" i="16" s="1"/>
  <c r="AW37" i="16" s="1"/>
  <c r="AW38" i="16" s="1"/>
  <c r="AW39" i="16" s="1"/>
  <c r="AW49" i="16" s="1"/>
  <c r="AW50" i="16" s="1"/>
  <c r="BA52" i="16"/>
  <c r="BA36" i="16" s="1"/>
  <c r="Z52" i="16"/>
  <c r="Z36" i="16" s="1"/>
  <c r="AR52" i="16"/>
  <c r="AR36" i="16" s="1"/>
  <c r="I52" i="16"/>
  <c r="I36" i="16" s="1"/>
  <c r="I37" i="16" s="1"/>
  <c r="I38" i="16" s="1"/>
  <c r="I39" i="16" s="1"/>
  <c r="I49" i="16" s="1"/>
  <c r="I50" i="16" s="1"/>
  <c r="R52" i="16"/>
  <c r="R36" i="16" s="1"/>
  <c r="AA52" i="16"/>
  <c r="AA36" i="16" s="1"/>
  <c r="AX52" i="16"/>
  <c r="AX36" i="16" s="1"/>
  <c r="BB52" i="16"/>
  <c r="BB36" i="16" s="1"/>
  <c r="E52" i="16"/>
  <c r="E36" i="16" s="1"/>
  <c r="E37" i="16" s="1"/>
  <c r="E38" i="16" s="1"/>
  <c r="E39" i="16" s="1"/>
  <c r="E49" i="16" s="1"/>
  <c r="E50" i="16" s="1"/>
  <c r="AU52" i="16"/>
  <c r="AU36" i="16" s="1"/>
  <c r="AJ52" i="15"/>
  <c r="AJ36" i="15" s="1"/>
  <c r="AX52" i="15"/>
  <c r="AX36" i="15" s="1"/>
  <c r="AX37" i="15" s="1"/>
  <c r="AX38" i="15" s="1"/>
  <c r="AX39" i="15" s="1"/>
  <c r="AX49" i="15" s="1"/>
  <c r="AX50" i="15" s="1"/>
  <c r="F52" i="15"/>
  <c r="F36" i="15" s="1"/>
  <c r="AO52" i="15"/>
  <c r="AO36" i="15" s="1"/>
  <c r="AO37" i="15" s="1"/>
  <c r="AO38" i="15" s="1"/>
  <c r="AO39" i="15" s="1"/>
  <c r="AO49" i="15" s="1"/>
  <c r="AO50" i="15" s="1"/>
  <c r="BB52" i="15"/>
  <c r="BB36" i="15" s="1"/>
  <c r="B52" i="15"/>
  <c r="B36" i="15" s="1"/>
  <c r="B37" i="15" s="1"/>
  <c r="B38" i="15" s="1"/>
  <c r="B39" i="15" s="1"/>
  <c r="B49" i="15" s="1"/>
  <c r="B50" i="15" s="1"/>
  <c r="AF52" i="15"/>
  <c r="AF36" i="15" s="1"/>
  <c r="AF37" i="15" s="1"/>
  <c r="AF38" i="15" s="1"/>
  <c r="AF39" i="15" s="1"/>
  <c r="AF49" i="15" s="1"/>
  <c r="AF50" i="15" s="1"/>
  <c r="O52" i="15"/>
  <c r="O36" i="15" s="1"/>
  <c r="O37" i="15" s="1"/>
  <c r="O38" i="15" s="1"/>
  <c r="O39" i="15" s="1"/>
  <c r="O49" i="15" s="1"/>
  <c r="O50" i="15" s="1"/>
  <c r="X52" i="15"/>
  <c r="X36" i="15" s="1"/>
  <c r="X37" i="15" s="1"/>
  <c r="X38" i="15" s="1"/>
  <c r="X39" i="15" s="1"/>
  <c r="X49" i="15" s="1"/>
  <c r="X50" i="15" s="1"/>
  <c r="AP52" i="15"/>
  <c r="AP36" i="15" s="1"/>
  <c r="AP37" i="15" s="1"/>
  <c r="AP38" i="15" s="1"/>
  <c r="AP39" i="15" s="1"/>
  <c r="AP49" i="15" s="1"/>
  <c r="AP50" i="15" s="1"/>
  <c r="AY52" i="15"/>
  <c r="AY36" i="15" s="1"/>
  <c r="AY37" i="15" s="1"/>
  <c r="AY38" i="15" s="1"/>
  <c r="AY39" i="15" s="1"/>
  <c r="AY49" i="15" s="1"/>
  <c r="AY50" i="15" s="1"/>
  <c r="D52" i="15"/>
  <c r="D36" i="15" s="1"/>
  <c r="D37" i="15" s="1"/>
  <c r="D38" i="15" s="1"/>
  <c r="D39" i="15" s="1"/>
  <c r="D49" i="15" s="1"/>
  <c r="D50" i="15" s="1"/>
  <c r="H52" i="15"/>
  <c r="H36" i="15" s="1"/>
  <c r="Q52" i="15"/>
  <c r="Q36" i="15" s="1"/>
  <c r="Q37" i="15" s="1"/>
  <c r="Q38" i="15" s="1"/>
  <c r="Q39" i="15" s="1"/>
  <c r="Q49" i="15" s="1"/>
  <c r="Q50" i="15" s="1"/>
  <c r="Z52" i="15"/>
  <c r="Z36" i="15" s="1"/>
  <c r="Z37" i="15" s="1"/>
  <c r="Z38" i="15" s="1"/>
  <c r="Z39" i="15" s="1"/>
  <c r="Z49" i="15" s="1"/>
  <c r="Z50" i="15" s="1"/>
  <c r="AR52" i="15"/>
  <c r="AR36" i="15" s="1"/>
  <c r="AR37" i="15" s="1"/>
  <c r="AR38" i="15" s="1"/>
  <c r="AR39" i="15" s="1"/>
  <c r="AR49" i="15" s="1"/>
  <c r="AR50" i="15" s="1"/>
  <c r="AW52" i="15"/>
  <c r="AW36" i="15" s="1"/>
  <c r="AW37" i="15" s="1"/>
  <c r="AW38" i="15" s="1"/>
  <c r="AW39" i="15" s="1"/>
  <c r="AW49" i="15" s="1"/>
  <c r="AW50" i="15" s="1"/>
  <c r="BA52" i="15"/>
  <c r="BA36" i="15" s="1"/>
  <c r="BA37" i="15" s="1"/>
  <c r="BA38" i="15" s="1"/>
  <c r="BA39" i="15" s="1"/>
  <c r="BA49" i="15" s="1"/>
  <c r="BA50" i="15" s="1"/>
  <c r="AU52" i="15"/>
  <c r="AU36" i="15" s="1"/>
  <c r="AU37" i="15" s="1"/>
  <c r="AU38" i="15" s="1"/>
  <c r="AU39" i="15" s="1"/>
  <c r="AU49" i="15" s="1"/>
  <c r="AU50" i="15" s="1"/>
  <c r="F43" i="20"/>
  <c r="F46" i="20" s="1"/>
  <c r="D37" i="20"/>
  <c r="D38" i="20" s="1"/>
  <c r="D39" i="20" s="1"/>
  <c r="D49" i="20" s="1"/>
  <c r="D50" i="20" s="1"/>
  <c r="Z37" i="20"/>
  <c r="Z38" i="20" s="1"/>
  <c r="Z39" i="20" s="1"/>
  <c r="Z49" i="20" s="1"/>
  <c r="Z50" i="20" s="1"/>
  <c r="AE52" i="20"/>
  <c r="AE36" i="20" s="1"/>
  <c r="AI52" i="20"/>
  <c r="AI36" i="20" s="1"/>
  <c r="C52" i="20"/>
  <c r="C36" i="20" s="1"/>
  <c r="G52" i="20"/>
  <c r="G36" i="20" s="1"/>
  <c r="L52" i="20"/>
  <c r="L36" i="20" s="1"/>
  <c r="P52" i="20"/>
  <c r="P36" i="20" s="1"/>
  <c r="U52" i="20"/>
  <c r="U36" i="20" s="1"/>
  <c r="Y52" i="20"/>
  <c r="Y36" i="20" s="1"/>
  <c r="AH37" i="20"/>
  <c r="AH38" i="20" s="1"/>
  <c r="AH39" i="20" s="1"/>
  <c r="AH49" i="20" s="1"/>
  <c r="AH50" i="20" s="1"/>
  <c r="AM52" i="20"/>
  <c r="AM36" i="20" s="1"/>
  <c r="AQ37" i="20"/>
  <c r="AQ38" i="20" s="1"/>
  <c r="AQ39" i="20" s="1"/>
  <c r="AQ49" i="20" s="1"/>
  <c r="AQ50" i="20" s="1"/>
  <c r="AZ37" i="20"/>
  <c r="AZ38" i="20" s="1"/>
  <c r="AZ39" i="20" s="1"/>
  <c r="AZ49" i="20" s="1"/>
  <c r="AZ50" i="20" s="1"/>
  <c r="K52" i="20"/>
  <c r="K36" i="20" s="1"/>
  <c r="T52" i="20"/>
  <c r="T36" i="20" s="1"/>
  <c r="X37" i="20"/>
  <c r="X38" i="20" s="1"/>
  <c r="X39" i="20" s="1"/>
  <c r="X49" i="20" s="1"/>
  <c r="X50" i="20" s="1"/>
  <c r="AC52" i="20"/>
  <c r="AC36" i="20" s="1"/>
  <c r="AG52" i="20"/>
  <c r="AG36" i="20" s="1"/>
  <c r="AL52" i="20"/>
  <c r="AL36" i="20" s="1"/>
  <c r="AU37" i="20"/>
  <c r="AU38" i="20" s="1"/>
  <c r="AU39" i="20" s="1"/>
  <c r="AU49" i="20" s="1"/>
  <c r="AU50" i="20" s="1"/>
  <c r="AY37" i="20"/>
  <c r="AY38" i="20" s="1"/>
  <c r="AY39" i="20" s="1"/>
  <c r="AY49" i="20" s="1"/>
  <c r="AY50" i="20" s="1"/>
  <c r="E37" i="20"/>
  <c r="E38" i="20" s="1"/>
  <c r="E39" i="20" s="1"/>
  <c r="E49" i="20" s="1"/>
  <c r="E50" i="20" s="1"/>
  <c r="N52" i="20"/>
  <c r="N36" i="20" s="1"/>
  <c r="R52" i="20"/>
  <c r="R36" i="20" s="1"/>
  <c r="W52" i="20"/>
  <c r="W36" i="20" s="1"/>
  <c r="AA52" i="20"/>
  <c r="AA36" i="20" s="1"/>
  <c r="AF52" i="20"/>
  <c r="AF36" i="20" s="1"/>
  <c r="AO52" i="20"/>
  <c r="AO36" i="20" s="1"/>
  <c r="AS52" i="20"/>
  <c r="AS36" i="20" s="1"/>
  <c r="AX37" i="20"/>
  <c r="AX38" i="20" s="1"/>
  <c r="AX39" i="20" s="1"/>
  <c r="AX49" i="20" s="1"/>
  <c r="AX50" i="20" s="1"/>
  <c r="BB37" i="20"/>
  <c r="BB38" i="20" s="1"/>
  <c r="BB39" i="20" s="1"/>
  <c r="BB49" i="20" s="1"/>
  <c r="BB50" i="20" s="1"/>
  <c r="B43" i="20"/>
  <c r="B46" i="20" s="1"/>
  <c r="H37" i="20"/>
  <c r="H38" i="20" s="1"/>
  <c r="H39" i="20" s="1"/>
  <c r="H49" i="20" s="1"/>
  <c r="H50" i="20" s="1"/>
  <c r="M52" i="20"/>
  <c r="M36" i="20" s="1"/>
  <c r="V52" i="20"/>
  <c r="V36" i="20" s="1"/>
  <c r="AN52" i="20"/>
  <c r="AN36" i="20" s="1"/>
  <c r="AD46" i="20"/>
  <c r="AD52" i="20" s="1"/>
  <c r="AD36" i="20" s="1"/>
  <c r="AJ46" i="20"/>
  <c r="AJ52" i="20" s="1"/>
  <c r="AJ36" i="20" s="1"/>
  <c r="L37" i="18"/>
  <c r="L38" i="18" s="1"/>
  <c r="L39" i="18" s="1"/>
  <c r="L49" i="18" s="1"/>
  <c r="L50" i="18" s="1"/>
  <c r="U37" i="18"/>
  <c r="U38" i="18" s="1"/>
  <c r="U39" i="18" s="1"/>
  <c r="U49" i="18" s="1"/>
  <c r="U50" i="18" s="1"/>
  <c r="Y52" i="18"/>
  <c r="Y36" i="18" s="1"/>
  <c r="AD37" i="18"/>
  <c r="AD38" i="18" s="1"/>
  <c r="AD39" i="18" s="1"/>
  <c r="AD49" i="18" s="1"/>
  <c r="AD50" i="18" s="1"/>
  <c r="AM37" i="18"/>
  <c r="AM38" i="18" s="1"/>
  <c r="AM39" i="18" s="1"/>
  <c r="AM49" i="18" s="1"/>
  <c r="AM50" i="18" s="1"/>
  <c r="AQ52" i="18"/>
  <c r="AQ36" i="18" s="1"/>
  <c r="AZ37" i="18"/>
  <c r="AZ38" i="18" s="1"/>
  <c r="AZ39" i="18" s="1"/>
  <c r="AZ49" i="18" s="1"/>
  <c r="AZ50" i="18" s="1"/>
  <c r="M37" i="18"/>
  <c r="M38" i="18" s="1"/>
  <c r="M39" i="18" s="1"/>
  <c r="M49" i="18" s="1"/>
  <c r="M50" i="18" s="1"/>
  <c r="AU37" i="18"/>
  <c r="AU38" i="18" s="1"/>
  <c r="AU39" i="18" s="1"/>
  <c r="AU49" i="18" s="1"/>
  <c r="AU50" i="18" s="1"/>
  <c r="B37" i="18"/>
  <c r="B38" i="18" s="1"/>
  <c r="B39" i="18" s="1"/>
  <c r="B49" i="18" s="1"/>
  <c r="B50" i="18" s="1"/>
  <c r="K37" i="18"/>
  <c r="K38" i="18" s="1"/>
  <c r="K39" i="18" s="1"/>
  <c r="K49" i="18" s="1"/>
  <c r="K50" i="18" s="1"/>
  <c r="O37" i="18"/>
  <c r="O38" i="18" s="1"/>
  <c r="O39" i="18" s="1"/>
  <c r="O49" i="18" s="1"/>
  <c r="O50" i="18" s="1"/>
  <c r="X37" i="18"/>
  <c r="X38" i="18" s="1"/>
  <c r="X39" i="18" s="1"/>
  <c r="X49" i="18" s="1"/>
  <c r="X50" i="18" s="1"/>
  <c r="E37" i="18"/>
  <c r="E38" i="18" s="1"/>
  <c r="E39" i="18" s="1"/>
  <c r="E49" i="18" s="1"/>
  <c r="E50" i="18" s="1"/>
  <c r="N37" i="18"/>
  <c r="N38" i="18" s="1"/>
  <c r="N39" i="18" s="1"/>
  <c r="N49" i="18" s="1"/>
  <c r="N50" i="18" s="1"/>
  <c r="R52" i="18"/>
  <c r="R36" i="18" s="1"/>
  <c r="AF37" i="18"/>
  <c r="AF38" i="18" s="1"/>
  <c r="AF39" i="18" s="1"/>
  <c r="AF49" i="18" s="1"/>
  <c r="AF50" i="18" s="1"/>
  <c r="AO37" i="18"/>
  <c r="AO38" i="18" s="1"/>
  <c r="AO39" i="18" s="1"/>
  <c r="AO49" i="18" s="1"/>
  <c r="AO50" i="18" s="1"/>
  <c r="AX37" i="18"/>
  <c r="AX38" i="18" s="1"/>
  <c r="AX39" i="18" s="1"/>
  <c r="AX49" i="18" s="1"/>
  <c r="AX50" i="18" s="1"/>
  <c r="D52" i="18"/>
  <c r="D36" i="18" s="1"/>
  <c r="V52" i="18"/>
  <c r="V36" i="18" s="1"/>
  <c r="AC52" i="18"/>
  <c r="AC36" i="18" s="1"/>
  <c r="AG52" i="18"/>
  <c r="AG36" i="18" s="1"/>
  <c r="AP52" i="18"/>
  <c r="AP36" i="18" s="1"/>
  <c r="AY52" i="18"/>
  <c r="AY36" i="18" s="1"/>
  <c r="P52" i="18"/>
  <c r="P36" i="18" s="1"/>
  <c r="AH37" i="18"/>
  <c r="AH38" i="18" s="1"/>
  <c r="AH39" i="18" s="1"/>
  <c r="AH49" i="18" s="1"/>
  <c r="AH50" i="18" s="1"/>
  <c r="AV37" i="18"/>
  <c r="AV38" i="18" s="1"/>
  <c r="AV39" i="18" s="1"/>
  <c r="AV49" i="18" s="1"/>
  <c r="AV50" i="18" s="1"/>
  <c r="AL37" i="18"/>
  <c r="AL38" i="18" s="1"/>
  <c r="AL39" i="18" s="1"/>
  <c r="AL49" i="18" s="1"/>
  <c r="AL50" i="18" s="1"/>
  <c r="F37" i="18"/>
  <c r="F38" i="18" s="1"/>
  <c r="F39" i="18" s="1"/>
  <c r="F49" i="18" s="1"/>
  <c r="F50" i="18" s="1"/>
  <c r="T37" i="18"/>
  <c r="T38" i="18" s="1"/>
  <c r="T39" i="18" s="1"/>
  <c r="T49" i="18" s="1"/>
  <c r="T50" i="18" s="1"/>
  <c r="I43" i="18"/>
  <c r="I46" i="18" s="1"/>
  <c r="W37" i="18"/>
  <c r="W38" i="18" s="1"/>
  <c r="W39" i="18" s="1"/>
  <c r="W49" i="18" s="1"/>
  <c r="W50" i="18" s="1"/>
  <c r="AA52" i="18"/>
  <c r="AA36" i="18" s="1"/>
  <c r="AS52" i="18"/>
  <c r="AS36" i="18" s="1"/>
  <c r="BB37" i="18"/>
  <c r="BB38" i="18" s="1"/>
  <c r="BB39" i="18" s="1"/>
  <c r="BB49" i="18" s="1"/>
  <c r="BB50" i="18" s="1"/>
  <c r="H37" i="18"/>
  <c r="H38" i="18" s="1"/>
  <c r="H39" i="18" s="1"/>
  <c r="H49" i="18" s="1"/>
  <c r="H50" i="18" s="1"/>
  <c r="Q37" i="18"/>
  <c r="Q38" i="18" s="1"/>
  <c r="Q39" i="18" s="1"/>
  <c r="Q49" i="18" s="1"/>
  <c r="Q50" i="18" s="1"/>
  <c r="Z37" i="18"/>
  <c r="Z38" i="18" s="1"/>
  <c r="Z39" i="18" s="1"/>
  <c r="Z49" i="18" s="1"/>
  <c r="Z50" i="18" s="1"/>
  <c r="AE52" i="18"/>
  <c r="AE36" i="18" s="1"/>
  <c r="AI37" i="18"/>
  <c r="AI38" i="18" s="1"/>
  <c r="AI39" i="18" s="1"/>
  <c r="AI49" i="18" s="1"/>
  <c r="AI50" i="18" s="1"/>
  <c r="AN52" i="18"/>
  <c r="AN36" i="18" s="1"/>
  <c r="AR37" i="18"/>
  <c r="AR38" i="18" s="1"/>
  <c r="AR39" i="18" s="1"/>
  <c r="AR49" i="18" s="1"/>
  <c r="AR50" i="18" s="1"/>
  <c r="AW37" i="18"/>
  <c r="AW38" i="18" s="1"/>
  <c r="AW39" i="18" s="1"/>
  <c r="AW49" i="18" s="1"/>
  <c r="AW50" i="18" s="1"/>
  <c r="BA37" i="18"/>
  <c r="BA38" i="18" s="1"/>
  <c r="BA39" i="18" s="1"/>
  <c r="BA49" i="18" s="1"/>
  <c r="BA50" i="18" s="1"/>
  <c r="C46" i="18"/>
  <c r="C52" i="18" s="1"/>
  <c r="C36" i="18" s="1"/>
  <c r="AJ46" i="18"/>
  <c r="AJ52" i="18" s="1"/>
  <c r="AJ36" i="18" s="1"/>
  <c r="G46" i="18"/>
  <c r="G52" i="18" s="1"/>
  <c r="G36" i="18" s="1"/>
  <c r="F37" i="16"/>
  <c r="F38" i="16" s="1"/>
  <c r="F39" i="16" s="1"/>
  <c r="F49" i="16" s="1"/>
  <c r="F50" i="16" s="1"/>
  <c r="K52" i="16"/>
  <c r="K36" i="16" s="1"/>
  <c r="X37" i="16"/>
  <c r="X38" i="16" s="1"/>
  <c r="X39" i="16" s="1"/>
  <c r="X49" i="16" s="1"/>
  <c r="X50" i="16" s="1"/>
  <c r="AC52" i="16"/>
  <c r="AC36" i="16" s="1"/>
  <c r="AP37" i="16"/>
  <c r="AP38" i="16" s="1"/>
  <c r="AP39" i="16" s="1"/>
  <c r="AP49" i="16" s="1"/>
  <c r="AP50" i="16" s="1"/>
  <c r="G52" i="16"/>
  <c r="G36" i="16" s="1"/>
  <c r="P37" i="16"/>
  <c r="P38" i="16" s="1"/>
  <c r="P39" i="16" s="1"/>
  <c r="P49" i="16" s="1"/>
  <c r="P50" i="16" s="1"/>
  <c r="U52" i="16"/>
  <c r="U36" i="16" s="1"/>
  <c r="AD52" i="16"/>
  <c r="AD36" i="16" s="1"/>
  <c r="AH37" i="16"/>
  <c r="AH38" i="16" s="1"/>
  <c r="AH39" i="16" s="1"/>
  <c r="AH49" i="16" s="1"/>
  <c r="AH50" i="16" s="1"/>
  <c r="AQ37" i="16"/>
  <c r="AV37" i="16"/>
  <c r="AV38" i="16" s="1"/>
  <c r="AV39" i="16" s="1"/>
  <c r="AV49" i="16" s="1"/>
  <c r="AV50" i="16" s="1"/>
  <c r="AZ37" i="16"/>
  <c r="D37" i="16"/>
  <c r="D38" i="16" s="1"/>
  <c r="D39" i="16" s="1"/>
  <c r="D49" i="16" s="1"/>
  <c r="D50" i="16" s="1"/>
  <c r="H37" i="16"/>
  <c r="M52" i="16"/>
  <c r="M36" i="16" s="1"/>
  <c r="Q37" i="16"/>
  <c r="Q38" i="16" s="1"/>
  <c r="Q39" i="16" s="1"/>
  <c r="Q49" i="16" s="1"/>
  <c r="Q50" i="16" s="1"/>
  <c r="V52" i="16"/>
  <c r="V36" i="16" s="1"/>
  <c r="Z37" i="16"/>
  <c r="Z38" i="16" s="1"/>
  <c r="Z39" i="16" s="1"/>
  <c r="Z49" i="16" s="1"/>
  <c r="Z50" i="16" s="1"/>
  <c r="AN52" i="16"/>
  <c r="AN36" i="16" s="1"/>
  <c r="AR37" i="16"/>
  <c r="AR38" i="16" s="1"/>
  <c r="AR39" i="16" s="1"/>
  <c r="AR49" i="16" s="1"/>
  <c r="AR50" i="16" s="1"/>
  <c r="BA37" i="16"/>
  <c r="BA38" i="16" s="1"/>
  <c r="BA39" i="16" s="1"/>
  <c r="BA49" i="16" s="1"/>
  <c r="BA50" i="16" s="1"/>
  <c r="N52" i="16"/>
  <c r="N36" i="16" s="1"/>
  <c r="R37" i="16"/>
  <c r="R38" i="16" s="1"/>
  <c r="R39" i="16" s="1"/>
  <c r="R49" i="16" s="1"/>
  <c r="R50" i="16" s="1"/>
  <c r="W52" i="16"/>
  <c r="W36" i="16" s="1"/>
  <c r="AA37" i="16"/>
  <c r="AA38" i="16" s="1"/>
  <c r="AA39" i="16" s="1"/>
  <c r="AA49" i="16" s="1"/>
  <c r="AA50" i="16" s="1"/>
  <c r="AO52" i="16"/>
  <c r="AO36" i="16" s="1"/>
  <c r="AS52" i="16"/>
  <c r="AS36" i="16" s="1"/>
  <c r="AX37" i="16"/>
  <c r="AX38" i="16" s="1"/>
  <c r="AX39" i="16" s="1"/>
  <c r="AX49" i="16" s="1"/>
  <c r="AX50" i="16" s="1"/>
  <c r="BB37" i="16"/>
  <c r="BB38" i="16" s="1"/>
  <c r="BB39" i="16" s="1"/>
  <c r="BB49" i="16" s="1"/>
  <c r="BB50" i="16" s="1"/>
  <c r="B37" i="16"/>
  <c r="B38" i="16" s="1"/>
  <c r="B39" i="16" s="1"/>
  <c r="B49" i="16" s="1"/>
  <c r="B50" i="16" s="1"/>
  <c r="O37" i="16"/>
  <c r="O38" i="16" s="1"/>
  <c r="O39" i="16" s="1"/>
  <c r="O49" i="16" s="1"/>
  <c r="O50" i="16" s="1"/>
  <c r="T52" i="16"/>
  <c r="T36" i="16" s="1"/>
  <c r="AG37" i="16"/>
  <c r="AG38" i="16" s="1"/>
  <c r="AG39" i="16" s="1"/>
  <c r="AG49" i="16" s="1"/>
  <c r="AG50" i="16" s="1"/>
  <c r="AL52" i="16"/>
  <c r="AL36" i="16" s="1"/>
  <c r="AU37" i="16"/>
  <c r="AU38" i="16" s="1"/>
  <c r="AU39" i="16" s="1"/>
  <c r="AU49" i="16" s="1"/>
  <c r="AU50" i="16" s="1"/>
  <c r="C52" i="16"/>
  <c r="C36" i="16" s="1"/>
  <c r="L52" i="16"/>
  <c r="L36" i="16" s="1"/>
  <c r="AM52" i="16"/>
  <c r="AM36" i="16" s="1"/>
  <c r="AE46" i="16"/>
  <c r="AE52" i="16" s="1"/>
  <c r="AE36" i="16" s="1"/>
  <c r="AI46" i="16"/>
  <c r="AI52" i="16" s="1"/>
  <c r="AI36" i="16" s="1"/>
  <c r="AF46" i="16"/>
  <c r="AF52" i="16" s="1"/>
  <c r="AF36" i="16" s="1"/>
  <c r="AJ46" i="16"/>
  <c r="AJ52" i="16" s="1"/>
  <c r="AJ36" i="16" s="1"/>
  <c r="F37" i="15"/>
  <c r="F38" i="15" s="1"/>
  <c r="F39" i="15" s="1"/>
  <c r="F49" i="15" s="1"/>
  <c r="F50" i="15" s="1"/>
  <c r="K52" i="15"/>
  <c r="K36" i="15" s="1"/>
  <c r="T52" i="15"/>
  <c r="T36" i="15" s="1"/>
  <c r="AC52" i="15"/>
  <c r="AC36" i="15" s="1"/>
  <c r="AL52" i="15"/>
  <c r="AL36" i="15" s="1"/>
  <c r="E37" i="15"/>
  <c r="E38" i="15" s="1"/>
  <c r="E39" i="15" s="1"/>
  <c r="E49" i="15" s="1"/>
  <c r="E50" i="15" s="1"/>
  <c r="N37" i="15"/>
  <c r="N38" i="15" s="1"/>
  <c r="N39" i="15" s="1"/>
  <c r="N49" i="15" s="1"/>
  <c r="N50" i="15" s="1"/>
  <c r="H37" i="15"/>
  <c r="H38" i="15" s="1"/>
  <c r="H39" i="15" s="1"/>
  <c r="H49" i="15" s="1"/>
  <c r="H50" i="15" s="1"/>
  <c r="M52" i="15"/>
  <c r="M36" i="15" s="1"/>
  <c r="V52" i="15"/>
  <c r="V36" i="15" s="1"/>
  <c r="AE52" i="15"/>
  <c r="AE36" i="15" s="1"/>
  <c r="AI52" i="15"/>
  <c r="AI36" i="15" s="1"/>
  <c r="AN52" i="15"/>
  <c r="AN36" i="15" s="1"/>
  <c r="C52" i="15"/>
  <c r="C36" i="15" s="1"/>
  <c r="L52" i="15"/>
  <c r="L36" i="15" s="1"/>
  <c r="R52" i="15"/>
  <c r="R36" i="15" s="1"/>
  <c r="W52" i="15"/>
  <c r="W36" i="15" s="1"/>
  <c r="AA52" i="15"/>
  <c r="AA36" i="15" s="1"/>
  <c r="AJ37" i="15"/>
  <c r="AJ38" i="15" s="1"/>
  <c r="AJ39" i="15" s="1"/>
  <c r="AJ49" i="15" s="1"/>
  <c r="AJ50" i="15" s="1"/>
  <c r="AS52" i="15"/>
  <c r="AS36" i="15" s="1"/>
  <c r="BB37" i="15"/>
  <c r="BB38" i="15" s="1"/>
  <c r="BB39" i="15" s="1"/>
  <c r="BB49" i="15" s="1"/>
  <c r="BB50" i="15" s="1"/>
  <c r="AG52" i="15"/>
  <c r="AG36" i="15" s="1"/>
  <c r="I37" i="15"/>
  <c r="I38" i="15" s="1"/>
  <c r="I39" i="15" s="1"/>
  <c r="I49" i="15" s="1"/>
  <c r="I50" i="15" s="1"/>
  <c r="G52" i="15"/>
  <c r="G36" i="15" s="1"/>
  <c r="P52" i="15"/>
  <c r="P36" i="15" s="1"/>
  <c r="U52" i="15"/>
  <c r="U36" i="15" s="1"/>
  <c r="Y52" i="15"/>
  <c r="Y36" i="15" s="1"/>
  <c r="AD52" i="15"/>
  <c r="AD36" i="15" s="1"/>
  <c r="AH52" i="15"/>
  <c r="AH36" i="15" s="1"/>
  <c r="AM52" i="15"/>
  <c r="AM36" i="15" s="1"/>
  <c r="AQ52" i="15"/>
  <c r="AQ36" i="15" s="1"/>
  <c r="AV52" i="15"/>
  <c r="AV36" i="15" s="1"/>
  <c r="AZ52" i="15"/>
  <c r="AZ36" i="15" s="1"/>
  <c r="C52" i="11" l="1"/>
  <c r="U37" i="19"/>
  <c r="U38" i="19" s="1"/>
  <c r="U39" i="19" s="1"/>
  <c r="U49" i="19" s="1"/>
  <c r="U50" i="19" s="1"/>
  <c r="T51" i="19"/>
  <c r="T53" i="19" s="1"/>
  <c r="T55" i="19" s="1"/>
  <c r="B49" i="21" s="1"/>
  <c r="AJ51" i="17"/>
  <c r="AJ53" i="17" s="1"/>
  <c r="AJ55" i="17" s="1"/>
  <c r="I63" i="21" s="1"/>
  <c r="AA51" i="17"/>
  <c r="AA53" i="17" s="1"/>
  <c r="AA55" i="17" s="1"/>
  <c r="I47" i="21" s="1"/>
  <c r="I51" i="17"/>
  <c r="I53" i="17" s="1"/>
  <c r="I55" i="17" s="1"/>
  <c r="I15" i="21" s="1"/>
  <c r="AI51" i="17"/>
  <c r="AI53" i="17" s="1"/>
  <c r="AI55" i="17" s="1"/>
  <c r="H63" i="21" s="1"/>
  <c r="Z51" i="17"/>
  <c r="Z53" i="17" s="1"/>
  <c r="Z55" i="17" s="1"/>
  <c r="H47" i="21" s="1"/>
  <c r="H51" i="17"/>
  <c r="H53" i="17" s="1"/>
  <c r="H55" i="17" s="1"/>
  <c r="H15" i="21" s="1"/>
  <c r="AQ51" i="17"/>
  <c r="AQ53" i="17" s="1"/>
  <c r="AQ55" i="17" s="1"/>
  <c r="G79" i="21" s="1"/>
  <c r="AH51" i="17"/>
  <c r="AH53" i="17" s="1"/>
  <c r="AH55" i="17" s="1"/>
  <c r="G63" i="21" s="1"/>
  <c r="G51" i="17"/>
  <c r="G53" i="17" s="1"/>
  <c r="G55" i="17" s="1"/>
  <c r="G15" i="21" s="1"/>
  <c r="AG51" i="17"/>
  <c r="AG53" i="17" s="1"/>
  <c r="AG55" i="17" s="1"/>
  <c r="F63" i="21" s="1"/>
  <c r="AS51" i="17"/>
  <c r="AS53" i="17" s="1"/>
  <c r="AS55" i="17" s="1"/>
  <c r="I79" i="21" s="1"/>
  <c r="R51" i="17"/>
  <c r="R53" i="17" s="1"/>
  <c r="R55" i="17" s="1"/>
  <c r="I31" i="21" s="1"/>
  <c r="AR51" i="17"/>
  <c r="AR53" i="17" s="1"/>
  <c r="AR55" i="17" s="1"/>
  <c r="H79" i="21" s="1"/>
  <c r="Q51" i="17"/>
  <c r="Q53" i="17" s="1"/>
  <c r="Q55" i="17" s="1"/>
  <c r="H31" i="21" s="1"/>
  <c r="Y51" i="17"/>
  <c r="Y53" i="17" s="1"/>
  <c r="Y55" i="17" s="1"/>
  <c r="G47" i="21" s="1"/>
  <c r="P51" i="17"/>
  <c r="P53" i="17" s="1"/>
  <c r="P55" i="17" s="1"/>
  <c r="G31" i="21" s="1"/>
  <c r="AP51" i="17"/>
  <c r="AP53" i="17" s="1"/>
  <c r="AP55" i="17" s="1"/>
  <c r="F79" i="21" s="1"/>
  <c r="X51" i="17"/>
  <c r="X53" i="17" s="1"/>
  <c r="X55" i="17" s="1"/>
  <c r="F47" i="21" s="1"/>
  <c r="O51" i="17"/>
  <c r="O53" i="17" s="1"/>
  <c r="O55" i="17" s="1"/>
  <c r="F31" i="21" s="1"/>
  <c r="F51" i="17"/>
  <c r="F53" i="17" s="1"/>
  <c r="F55" i="17" s="1"/>
  <c r="F15" i="21" s="1"/>
  <c r="AO51" i="17"/>
  <c r="AO53" i="17" s="1"/>
  <c r="AO55" i="17" s="1"/>
  <c r="E79" i="21" s="1"/>
  <c r="AF51" i="17"/>
  <c r="AF53" i="17" s="1"/>
  <c r="AF55" i="17" s="1"/>
  <c r="E63" i="21" s="1"/>
  <c r="W51" i="17"/>
  <c r="W53" i="17" s="1"/>
  <c r="W55" i="17" s="1"/>
  <c r="E47" i="21" s="1"/>
  <c r="N51" i="17"/>
  <c r="N53" i="17" s="1"/>
  <c r="N55" i="17" s="1"/>
  <c r="E31" i="21" s="1"/>
  <c r="E51" i="17"/>
  <c r="E53" i="17" s="1"/>
  <c r="E55" i="17" s="1"/>
  <c r="E15" i="21" s="1"/>
  <c r="AN51" i="17"/>
  <c r="AN53" i="17" s="1"/>
  <c r="AN55" i="17" s="1"/>
  <c r="D79" i="21" s="1"/>
  <c r="AE51" i="17"/>
  <c r="AE53" i="17" s="1"/>
  <c r="AE55" i="17" s="1"/>
  <c r="D63" i="21" s="1"/>
  <c r="V51" i="17"/>
  <c r="V53" i="17" s="1"/>
  <c r="V55" i="17" s="1"/>
  <c r="D47" i="21" s="1"/>
  <c r="M51" i="17"/>
  <c r="M53" i="17" s="1"/>
  <c r="M55" i="17" s="1"/>
  <c r="D31" i="21" s="1"/>
  <c r="D51" i="17"/>
  <c r="D53" i="17" s="1"/>
  <c r="D55" i="17" s="1"/>
  <c r="D15" i="21" s="1"/>
  <c r="AM51" i="17"/>
  <c r="AM53" i="17" s="1"/>
  <c r="AM55" i="17" s="1"/>
  <c r="C79" i="21" s="1"/>
  <c r="AD51" i="17"/>
  <c r="AD53" i="17" s="1"/>
  <c r="AD55" i="17" s="1"/>
  <c r="C63" i="21" s="1"/>
  <c r="U51" i="17"/>
  <c r="U53" i="17" s="1"/>
  <c r="U55" i="17" s="1"/>
  <c r="C47" i="21" s="1"/>
  <c r="L51" i="17"/>
  <c r="L53" i="17" s="1"/>
  <c r="L55" i="17" s="1"/>
  <c r="C31" i="21" s="1"/>
  <c r="C51" i="17"/>
  <c r="C53" i="17" s="1"/>
  <c r="C55" i="17" s="1"/>
  <c r="C15" i="21" s="1"/>
  <c r="AL51" i="17"/>
  <c r="AL53" i="17" s="1"/>
  <c r="AL55" i="17" s="1"/>
  <c r="B79" i="21" s="1"/>
  <c r="AC51" i="17"/>
  <c r="AC53" i="17" s="1"/>
  <c r="AC55" i="17" s="1"/>
  <c r="B63" i="21" s="1"/>
  <c r="T51" i="17"/>
  <c r="T53" i="17" s="1"/>
  <c r="T55" i="17" s="1"/>
  <c r="B47" i="21" s="1"/>
  <c r="K51" i="17"/>
  <c r="K53" i="17" s="1"/>
  <c r="K55" i="17" s="1"/>
  <c r="B31" i="21" s="1"/>
  <c r="B51" i="17"/>
  <c r="B53" i="17" s="1"/>
  <c r="B55" i="17" s="1"/>
  <c r="B15" i="21" s="1"/>
  <c r="AS51" i="13"/>
  <c r="AS53" i="13" s="1"/>
  <c r="AS55" i="13" s="1"/>
  <c r="I76" i="21" s="1"/>
  <c r="R51" i="13"/>
  <c r="R53" i="13" s="1"/>
  <c r="R55" i="13" s="1"/>
  <c r="I28" i="21" s="1"/>
  <c r="Z51" i="13"/>
  <c r="Z53" i="13" s="1"/>
  <c r="Z55" i="13" s="1"/>
  <c r="H44" i="21" s="1"/>
  <c r="H51" i="13"/>
  <c r="H53" i="13" s="1"/>
  <c r="H55" i="13" s="1"/>
  <c r="H12" i="21" s="1"/>
  <c r="AM51" i="13"/>
  <c r="AM53" i="13" s="1"/>
  <c r="AM55" i="13" s="1"/>
  <c r="C76" i="21" s="1"/>
  <c r="L51" i="13"/>
  <c r="L53" i="13" s="1"/>
  <c r="L55" i="13" s="1"/>
  <c r="C28" i="21" s="1"/>
  <c r="AP51" i="13"/>
  <c r="AP53" i="13" s="1"/>
  <c r="AP55" i="13" s="1"/>
  <c r="F76" i="21" s="1"/>
  <c r="AO51" i="13"/>
  <c r="AO53" i="13" s="1"/>
  <c r="AO55" i="13" s="1"/>
  <c r="E76" i="21" s="1"/>
  <c r="N51" i="13"/>
  <c r="N53" i="13" s="1"/>
  <c r="N55" i="13" s="1"/>
  <c r="E28" i="21" s="1"/>
  <c r="AR51" i="13"/>
  <c r="AR53" i="13" s="1"/>
  <c r="AR55" i="13" s="1"/>
  <c r="H76" i="21" s="1"/>
  <c r="M51" i="13"/>
  <c r="M53" i="13" s="1"/>
  <c r="M55" i="13" s="1"/>
  <c r="D28" i="21" s="1"/>
  <c r="AQ51" i="13"/>
  <c r="AQ53" i="13" s="1"/>
  <c r="AQ55" i="13" s="1"/>
  <c r="G76" i="21" s="1"/>
  <c r="P51" i="13"/>
  <c r="P53" i="13" s="1"/>
  <c r="P55" i="13" s="1"/>
  <c r="G28" i="21" s="1"/>
  <c r="T51" i="13"/>
  <c r="T53" i="13" s="1"/>
  <c r="T55" i="13" s="1"/>
  <c r="B44" i="21" s="1"/>
  <c r="AA51" i="13"/>
  <c r="AA53" i="13" s="1"/>
  <c r="AA55" i="13" s="1"/>
  <c r="I44" i="21" s="1"/>
  <c r="I51" i="13"/>
  <c r="I53" i="13" s="1"/>
  <c r="I55" i="13" s="1"/>
  <c r="I12" i="21" s="1"/>
  <c r="Q51" i="13"/>
  <c r="Q53" i="13" s="1"/>
  <c r="Q55" i="13" s="1"/>
  <c r="H28" i="21" s="1"/>
  <c r="U51" i="13"/>
  <c r="U53" i="13" s="1"/>
  <c r="U55" i="13" s="1"/>
  <c r="C44" i="21" s="1"/>
  <c r="C51" i="13"/>
  <c r="C53" i="13" s="1"/>
  <c r="C55" i="13" s="1"/>
  <c r="C12" i="21" s="1"/>
  <c r="K51" i="13"/>
  <c r="K53" i="13" s="1"/>
  <c r="K55" i="13" s="1"/>
  <c r="B28" i="21" s="1"/>
  <c r="W51" i="13"/>
  <c r="W53" i="13" s="1"/>
  <c r="W55" i="13" s="1"/>
  <c r="E44" i="21" s="1"/>
  <c r="E51" i="13"/>
  <c r="E53" i="13" s="1"/>
  <c r="E55" i="13" s="1"/>
  <c r="E12" i="21" s="1"/>
  <c r="V51" i="13"/>
  <c r="V53" i="13" s="1"/>
  <c r="V55" i="13" s="1"/>
  <c r="D44" i="21" s="1"/>
  <c r="D51" i="13"/>
  <c r="D53" i="13" s="1"/>
  <c r="D55" i="13" s="1"/>
  <c r="D12" i="21" s="1"/>
  <c r="Y51" i="13"/>
  <c r="Y53" i="13" s="1"/>
  <c r="Y55" i="13" s="1"/>
  <c r="G44" i="21" s="1"/>
  <c r="G51" i="13"/>
  <c r="G53" i="13" s="1"/>
  <c r="G55" i="13" s="1"/>
  <c r="G12" i="21" s="1"/>
  <c r="B51" i="13"/>
  <c r="B53" i="13" s="1"/>
  <c r="B55" i="13" s="1"/>
  <c r="B12" i="21" s="1"/>
  <c r="AH37" i="13"/>
  <c r="AH38" i="13" s="1"/>
  <c r="AH39" i="13" s="1"/>
  <c r="AH49" i="13" s="1"/>
  <c r="AH50" i="13" s="1"/>
  <c r="AD37" i="13"/>
  <c r="AD38" i="13" s="1"/>
  <c r="AD39" i="13" s="1"/>
  <c r="AD49" i="13" s="1"/>
  <c r="AD50" i="13" s="1"/>
  <c r="AI37" i="13"/>
  <c r="AI38" i="13" s="1"/>
  <c r="AI39" i="13" s="1"/>
  <c r="AI49" i="13" s="1"/>
  <c r="AI50" i="13" s="1"/>
  <c r="AG37" i="13"/>
  <c r="AG38" i="13" s="1"/>
  <c r="AG39" i="13" s="1"/>
  <c r="AG49" i="13" s="1"/>
  <c r="AG50" i="13" s="1"/>
  <c r="X37" i="13"/>
  <c r="X38" i="13" s="1"/>
  <c r="X39" i="13" s="1"/>
  <c r="X49" i="13" s="1"/>
  <c r="X50" i="13" s="1"/>
  <c r="O37" i="13"/>
  <c r="O38" i="13" s="1"/>
  <c r="O39" i="13" s="1"/>
  <c r="O49" i="13" s="1"/>
  <c r="O50" i="13" s="1"/>
  <c r="AJ37" i="13"/>
  <c r="AJ38" i="13" s="1"/>
  <c r="AJ39" i="13" s="1"/>
  <c r="AJ49" i="13" s="1"/>
  <c r="AJ50" i="13" s="1"/>
  <c r="AF37" i="13"/>
  <c r="AF38" i="13" s="1"/>
  <c r="AF39" i="13" s="1"/>
  <c r="AF49" i="13" s="1"/>
  <c r="AF50" i="13" s="1"/>
  <c r="F46" i="13"/>
  <c r="F52" i="13" s="1"/>
  <c r="F36" i="13" s="1"/>
  <c r="AI51" i="12"/>
  <c r="AI53" i="12" s="1"/>
  <c r="AI55" i="12" s="1"/>
  <c r="H59" i="21" s="1"/>
  <c r="Q51" i="12"/>
  <c r="Q53" i="12" s="1"/>
  <c r="Q55" i="12" s="1"/>
  <c r="H27" i="21" s="1"/>
  <c r="AP51" i="12"/>
  <c r="AP53" i="12" s="1"/>
  <c r="AP55" i="12" s="1"/>
  <c r="F75" i="21" s="1"/>
  <c r="O51" i="12"/>
  <c r="O53" i="12" s="1"/>
  <c r="O55" i="12" s="1"/>
  <c r="F27" i="21" s="1"/>
  <c r="AE51" i="12"/>
  <c r="AE53" i="12" s="1"/>
  <c r="AE55" i="12" s="1"/>
  <c r="D59" i="21" s="1"/>
  <c r="M51" i="12"/>
  <c r="M53" i="12" s="1"/>
  <c r="M55" i="12" s="1"/>
  <c r="D27" i="21" s="1"/>
  <c r="AL51" i="12"/>
  <c r="AL53" i="12" s="1"/>
  <c r="AL55" i="12" s="1"/>
  <c r="B75" i="21" s="1"/>
  <c r="K51" i="12"/>
  <c r="K53" i="12" s="1"/>
  <c r="K55" i="12" s="1"/>
  <c r="B27" i="21" s="1"/>
  <c r="F51" i="12"/>
  <c r="F53" i="12" s="1"/>
  <c r="F55" i="12" s="1"/>
  <c r="F11" i="21" s="1"/>
  <c r="B51" i="12"/>
  <c r="B53" i="12" s="1"/>
  <c r="B55" i="12" s="1"/>
  <c r="B11" i="21" s="1"/>
  <c r="AR51" i="12"/>
  <c r="AR53" i="12" s="1"/>
  <c r="AR55" i="12" s="1"/>
  <c r="H75" i="21" s="1"/>
  <c r="Z51" i="12"/>
  <c r="Z53" i="12" s="1"/>
  <c r="Z55" i="12" s="1"/>
  <c r="H43" i="21" s="1"/>
  <c r="H51" i="12"/>
  <c r="H53" i="12" s="1"/>
  <c r="H55" i="12" s="1"/>
  <c r="H11" i="21" s="1"/>
  <c r="AG51" i="12"/>
  <c r="AG53" i="12" s="1"/>
  <c r="AG55" i="12" s="1"/>
  <c r="F59" i="21" s="1"/>
  <c r="AN51" i="12"/>
  <c r="AN53" i="12" s="1"/>
  <c r="AN55" i="12" s="1"/>
  <c r="D75" i="21" s="1"/>
  <c r="V51" i="12"/>
  <c r="V53" i="12" s="1"/>
  <c r="V55" i="12" s="1"/>
  <c r="D43" i="21" s="1"/>
  <c r="D51" i="12"/>
  <c r="D53" i="12" s="1"/>
  <c r="D55" i="12" s="1"/>
  <c r="D11" i="21" s="1"/>
  <c r="AC51" i="12"/>
  <c r="AC53" i="12" s="1"/>
  <c r="AC55" i="12" s="1"/>
  <c r="B59" i="21" s="1"/>
  <c r="X51" i="12"/>
  <c r="X53" i="12" s="1"/>
  <c r="X55" i="12" s="1"/>
  <c r="F43" i="21" s="1"/>
  <c r="Y51" i="12"/>
  <c r="Y53" i="12" s="1"/>
  <c r="Y55" i="12" s="1"/>
  <c r="G43" i="21" s="1"/>
  <c r="T51" i="12"/>
  <c r="T53" i="12" s="1"/>
  <c r="T55" i="12" s="1"/>
  <c r="B43" i="21" s="1"/>
  <c r="U51" i="12"/>
  <c r="U53" i="12" s="1"/>
  <c r="U55" i="12" s="1"/>
  <c r="C43" i="21" s="1"/>
  <c r="AE37" i="11"/>
  <c r="AE38" i="11" s="1"/>
  <c r="AE39" i="11" s="1"/>
  <c r="AE49" i="11" s="1"/>
  <c r="AE50" i="11" s="1"/>
  <c r="M37" i="11"/>
  <c r="M38" i="11" s="1"/>
  <c r="M39" i="11" s="1"/>
  <c r="M49" i="11" s="1"/>
  <c r="M50" i="11" s="1"/>
  <c r="AI37" i="11"/>
  <c r="AI38" i="11" s="1"/>
  <c r="AI39" i="11" s="1"/>
  <c r="AI49" i="11" s="1"/>
  <c r="AI50" i="11" s="1"/>
  <c r="Q37" i="11"/>
  <c r="Q38" i="11" s="1"/>
  <c r="Q39" i="11" s="1"/>
  <c r="Q49" i="11" s="1"/>
  <c r="Q50" i="11" s="1"/>
  <c r="AA51" i="11"/>
  <c r="AA53" i="11" s="1"/>
  <c r="AA55" i="11" s="1"/>
  <c r="I42" i="21" s="1"/>
  <c r="R51" i="11"/>
  <c r="R53" i="11" s="1"/>
  <c r="R55" i="11" s="1"/>
  <c r="I26" i="21" s="1"/>
  <c r="I51" i="11"/>
  <c r="I53" i="11" s="1"/>
  <c r="I55" i="11" s="1"/>
  <c r="I10" i="21" s="1"/>
  <c r="AL51" i="11"/>
  <c r="AL53" i="11" s="1"/>
  <c r="AL55" i="11" s="1"/>
  <c r="B74" i="21" s="1"/>
  <c r="AC51" i="11"/>
  <c r="AC53" i="11" s="1"/>
  <c r="AC55" i="11" s="1"/>
  <c r="B58" i="21" s="1"/>
  <c r="T51" i="11"/>
  <c r="T53" i="11" s="1"/>
  <c r="T55" i="11" s="1"/>
  <c r="B42" i="21" s="1"/>
  <c r="K51" i="11"/>
  <c r="K53" i="11" s="1"/>
  <c r="K55" i="11" s="1"/>
  <c r="B26" i="21" s="1"/>
  <c r="B51" i="11"/>
  <c r="B53" i="11" s="1"/>
  <c r="B55" i="11" s="1"/>
  <c r="B10" i="21" s="1"/>
  <c r="Y51" i="11"/>
  <c r="Y53" i="11" s="1"/>
  <c r="Y55" i="11" s="1"/>
  <c r="G42" i="21" s="1"/>
  <c r="P51" i="11"/>
  <c r="P53" i="11" s="1"/>
  <c r="P55" i="11" s="1"/>
  <c r="G26" i="21" s="1"/>
  <c r="G51" i="11"/>
  <c r="G53" i="11" s="1"/>
  <c r="G55" i="11" s="1"/>
  <c r="G10" i="21" s="1"/>
  <c r="AN51" i="11"/>
  <c r="AN53" i="11" s="1"/>
  <c r="AN55" i="11" s="1"/>
  <c r="D74" i="21" s="1"/>
  <c r="V51" i="11"/>
  <c r="V53" i="11" s="1"/>
  <c r="V55" i="11" s="1"/>
  <c r="D42" i="21" s="1"/>
  <c r="D51" i="11"/>
  <c r="D53" i="11" s="1"/>
  <c r="D55" i="11" s="1"/>
  <c r="D10" i="21" s="1"/>
  <c r="AP51" i="11"/>
  <c r="AP53" i="11" s="1"/>
  <c r="AP55" i="11" s="1"/>
  <c r="F74" i="21" s="1"/>
  <c r="AG51" i="11"/>
  <c r="AG53" i="11" s="1"/>
  <c r="AG55" i="11" s="1"/>
  <c r="F58" i="21" s="1"/>
  <c r="X51" i="11"/>
  <c r="X53" i="11" s="1"/>
  <c r="X55" i="11" s="1"/>
  <c r="F42" i="21" s="1"/>
  <c r="O51" i="11"/>
  <c r="O53" i="11" s="1"/>
  <c r="O55" i="11" s="1"/>
  <c r="F26" i="21" s="1"/>
  <c r="F51" i="11"/>
  <c r="F53" i="11" s="1"/>
  <c r="F55" i="11" s="1"/>
  <c r="F10" i="21" s="1"/>
  <c r="U51" i="11"/>
  <c r="U53" i="11" s="1"/>
  <c r="U55" i="11" s="1"/>
  <c r="C42" i="21" s="1"/>
  <c r="L51" i="11"/>
  <c r="L53" i="11" s="1"/>
  <c r="L55" i="11" s="1"/>
  <c r="C26" i="21" s="1"/>
  <c r="Z51" i="11"/>
  <c r="Z53" i="11" s="1"/>
  <c r="Z55" i="11" s="1"/>
  <c r="H42" i="21" s="1"/>
  <c r="H51" i="11"/>
  <c r="H53" i="11" s="1"/>
  <c r="H55" i="11" s="1"/>
  <c r="H10" i="21" s="1"/>
  <c r="AH51" i="11"/>
  <c r="AH53" i="11" s="1"/>
  <c r="AH55" i="11" s="1"/>
  <c r="G58" i="21" s="1"/>
  <c r="W51" i="11"/>
  <c r="W53" i="11" s="1"/>
  <c r="W55" i="11" s="1"/>
  <c r="E42" i="21" s="1"/>
  <c r="N51" i="11"/>
  <c r="N53" i="11" s="1"/>
  <c r="N55" i="11" s="1"/>
  <c r="E26" i="21" s="1"/>
  <c r="E51" i="11"/>
  <c r="E53" i="11" s="1"/>
  <c r="E55" i="11" s="1"/>
  <c r="E10" i="21" s="1"/>
  <c r="AR51" i="11"/>
  <c r="AR53" i="11" s="1"/>
  <c r="AR55" i="11" s="1"/>
  <c r="H74" i="21" s="1"/>
  <c r="AS51" i="10"/>
  <c r="AS53" i="10" s="1"/>
  <c r="AS55" i="10" s="1"/>
  <c r="I73" i="21" s="1"/>
  <c r="AA51" i="10"/>
  <c r="AA53" i="10" s="1"/>
  <c r="AA55" i="10" s="1"/>
  <c r="I41" i="21" s="1"/>
  <c r="AN51" i="10"/>
  <c r="AN53" i="10" s="1"/>
  <c r="AN55" i="10" s="1"/>
  <c r="D73" i="21" s="1"/>
  <c r="V51" i="10"/>
  <c r="V53" i="10" s="1"/>
  <c r="V55" i="10" s="1"/>
  <c r="D41" i="21" s="1"/>
  <c r="D51" i="10"/>
  <c r="D53" i="10" s="1"/>
  <c r="D55" i="10" s="1"/>
  <c r="D9" i="21" s="1"/>
  <c r="AF51" i="10"/>
  <c r="AF53" i="10" s="1"/>
  <c r="AF55" i="10" s="1"/>
  <c r="E57" i="21" s="1"/>
  <c r="N51" i="10"/>
  <c r="N53" i="10" s="1"/>
  <c r="N55" i="10" s="1"/>
  <c r="E25" i="21" s="1"/>
  <c r="AI51" i="10"/>
  <c r="AI53" i="10" s="1"/>
  <c r="AI55" i="10" s="1"/>
  <c r="H57" i="21" s="1"/>
  <c r="Q51" i="10"/>
  <c r="Q53" i="10" s="1"/>
  <c r="Q55" i="10" s="1"/>
  <c r="H25" i="21" s="1"/>
  <c r="AQ51" i="10"/>
  <c r="AQ53" i="10" s="1"/>
  <c r="AQ55" i="10" s="1"/>
  <c r="G73" i="21" s="1"/>
  <c r="Y51" i="10"/>
  <c r="Y53" i="10" s="1"/>
  <c r="Y55" i="10" s="1"/>
  <c r="G41" i="21" s="1"/>
  <c r="G51" i="10"/>
  <c r="G53" i="10" s="1"/>
  <c r="G55" i="10" s="1"/>
  <c r="G9" i="21" s="1"/>
  <c r="AC51" i="10"/>
  <c r="AC53" i="10" s="1"/>
  <c r="AC55" i="10" s="1"/>
  <c r="B57" i="21" s="1"/>
  <c r="K51" i="10"/>
  <c r="K53" i="10" s="1"/>
  <c r="K55" i="10" s="1"/>
  <c r="B25" i="21" s="1"/>
  <c r="AJ51" i="10"/>
  <c r="AJ53" i="10" s="1"/>
  <c r="AJ55" i="10" s="1"/>
  <c r="I57" i="21" s="1"/>
  <c r="R51" i="10"/>
  <c r="R53" i="10" s="1"/>
  <c r="R55" i="10" s="1"/>
  <c r="I25" i="21" s="1"/>
  <c r="AE51" i="10"/>
  <c r="AE53" i="10" s="1"/>
  <c r="AE55" i="10" s="1"/>
  <c r="D57" i="21" s="1"/>
  <c r="M51" i="10"/>
  <c r="M53" i="10" s="1"/>
  <c r="M55" i="10" s="1"/>
  <c r="D25" i="21" s="1"/>
  <c r="AO51" i="10"/>
  <c r="AO53" i="10" s="1"/>
  <c r="AO55" i="10" s="1"/>
  <c r="E73" i="21" s="1"/>
  <c r="W51" i="10"/>
  <c r="W53" i="10" s="1"/>
  <c r="W55" i="10" s="1"/>
  <c r="E41" i="21" s="1"/>
  <c r="AR51" i="10"/>
  <c r="AR53" i="10" s="1"/>
  <c r="AR55" i="10" s="1"/>
  <c r="H73" i="21" s="1"/>
  <c r="Z51" i="10"/>
  <c r="Z53" i="10" s="1"/>
  <c r="Z55" i="10" s="1"/>
  <c r="H41" i="21" s="1"/>
  <c r="H51" i="10"/>
  <c r="H53" i="10" s="1"/>
  <c r="H55" i="10" s="1"/>
  <c r="H9" i="21" s="1"/>
  <c r="AH51" i="10"/>
  <c r="AH53" i="10" s="1"/>
  <c r="AH55" i="10" s="1"/>
  <c r="G57" i="21" s="1"/>
  <c r="P51" i="10"/>
  <c r="P53" i="10" s="1"/>
  <c r="P55" i="10" s="1"/>
  <c r="G25" i="21" s="1"/>
  <c r="AL51" i="10"/>
  <c r="AL53" i="10" s="1"/>
  <c r="AL55" i="10" s="1"/>
  <c r="B73" i="21" s="1"/>
  <c r="T51" i="10"/>
  <c r="T53" i="10" s="1"/>
  <c r="T55" i="10" s="1"/>
  <c r="B41" i="21" s="1"/>
  <c r="B51" i="10"/>
  <c r="B53" i="10" s="1"/>
  <c r="B55" i="10" s="1"/>
  <c r="B9" i="21" s="1"/>
  <c r="I37" i="10"/>
  <c r="I38" i="10" s="1"/>
  <c r="I39" i="10" s="1"/>
  <c r="I49" i="10" s="1"/>
  <c r="I50" i="10" s="1"/>
  <c r="AM51" i="10"/>
  <c r="AM53" i="10" s="1"/>
  <c r="AM55" i="10" s="1"/>
  <c r="C73" i="21" s="1"/>
  <c r="AD51" i="10"/>
  <c r="AD53" i="10" s="1"/>
  <c r="AD55" i="10" s="1"/>
  <c r="C57" i="21" s="1"/>
  <c r="U51" i="10"/>
  <c r="U53" i="10" s="1"/>
  <c r="U55" i="10" s="1"/>
  <c r="C41" i="21" s="1"/>
  <c r="L51" i="10"/>
  <c r="L53" i="10" s="1"/>
  <c r="L55" i="10" s="1"/>
  <c r="C25" i="21" s="1"/>
  <c r="C51" i="10"/>
  <c r="C53" i="10" s="1"/>
  <c r="C55" i="10" s="1"/>
  <c r="C9" i="21" s="1"/>
  <c r="AP51" i="10"/>
  <c r="AP53" i="10" s="1"/>
  <c r="AP55" i="10" s="1"/>
  <c r="F73" i="21" s="1"/>
  <c r="AG51" i="10"/>
  <c r="AG53" i="10" s="1"/>
  <c r="AG55" i="10" s="1"/>
  <c r="F57" i="21" s="1"/>
  <c r="X51" i="10"/>
  <c r="X53" i="10" s="1"/>
  <c r="X55" i="10" s="1"/>
  <c r="F41" i="21" s="1"/>
  <c r="O51" i="10"/>
  <c r="O53" i="10" s="1"/>
  <c r="O55" i="10" s="1"/>
  <c r="F25" i="21" s="1"/>
  <c r="F51" i="10"/>
  <c r="F53" i="10" s="1"/>
  <c r="F55" i="10" s="1"/>
  <c r="F9" i="21" s="1"/>
  <c r="E37" i="10"/>
  <c r="E38" i="10" s="1"/>
  <c r="E39" i="10" s="1"/>
  <c r="E49" i="10" s="1"/>
  <c r="E50" i="10" s="1"/>
  <c r="F52" i="20"/>
  <c r="F36" i="20" s="1"/>
  <c r="I52" i="18"/>
  <c r="I36" i="18" s="1"/>
  <c r="H38" i="16"/>
  <c r="H39" i="16" s="1"/>
  <c r="H49" i="16" s="1"/>
  <c r="H50" i="16" s="1"/>
  <c r="AZ38" i="16"/>
  <c r="AZ39" i="16" s="1"/>
  <c r="AZ49" i="16" s="1"/>
  <c r="AZ50" i="16" s="1"/>
  <c r="AQ38" i="16"/>
  <c r="AQ39" i="16" s="1"/>
  <c r="AQ49" i="16" s="1"/>
  <c r="AQ50" i="16" s="1"/>
  <c r="AJ37" i="20"/>
  <c r="AJ38" i="20" s="1"/>
  <c r="AJ39" i="20" s="1"/>
  <c r="AJ49" i="20" s="1"/>
  <c r="AJ50" i="20" s="1"/>
  <c r="X51" i="20"/>
  <c r="X53" i="20" s="1"/>
  <c r="X55" i="20" s="1"/>
  <c r="AQ51" i="20"/>
  <c r="AQ53" i="20" s="1"/>
  <c r="AQ55" i="20" s="1"/>
  <c r="BA51" i="20"/>
  <c r="BA53" i="20" s="1"/>
  <c r="BA55" i="20" s="1"/>
  <c r="AR51" i="20"/>
  <c r="AR53" i="20" s="1"/>
  <c r="AR55" i="20" s="1"/>
  <c r="AD37" i="20"/>
  <c r="AD38" i="20" s="1"/>
  <c r="AD39" i="20" s="1"/>
  <c r="AD49" i="20" s="1"/>
  <c r="AD50" i="20" s="1"/>
  <c r="AV51" i="20"/>
  <c r="AV53" i="20" s="1"/>
  <c r="AV55" i="20" s="1"/>
  <c r="AW51" i="20"/>
  <c r="AW53" i="20" s="1"/>
  <c r="AW55" i="20" s="1"/>
  <c r="Z51" i="20"/>
  <c r="Z53" i="20" s="1"/>
  <c r="Z55" i="20" s="1"/>
  <c r="D51" i="20"/>
  <c r="D53" i="20" s="1"/>
  <c r="D55" i="20" s="1"/>
  <c r="AZ51" i="20"/>
  <c r="AZ53" i="20" s="1"/>
  <c r="AZ55" i="20" s="1"/>
  <c r="Q51" i="20"/>
  <c r="Q53" i="20" s="1"/>
  <c r="Q55" i="20" s="1"/>
  <c r="AN37" i="20"/>
  <c r="AN38" i="20" s="1"/>
  <c r="AN39" i="20" s="1"/>
  <c r="AN49" i="20" s="1"/>
  <c r="AN50" i="20" s="1"/>
  <c r="M37" i="20"/>
  <c r="M38" i="20" s="1"/>
  <c r="M39" i="20" s="1"/>
  <c r="M49" i="20" s="1"/>
  <c r="M50" i="20" s="1"/>
  <c r="H51" i="20"/>
  <c r="H53" i="20" s="1"/>
  <c r="H55" i="20" s="1"/>
  <c r="BB51" i="20"/>
  <c r="BB53" i="20" s="1"/>
  <c r="BB55" i="20" s="1"/>
  <c r="AX51" i="20"/>
  <c r="AX53" i="20" s="1"/>
  <c r="AX55" i="20" s="1"/>
  <c r="AO37" i="20"/>
  <c r="AO38" i="20" s="1"/>
  <c r="AO39" i="20" s="1"/>
  <c r="AO49" i="20" s="1"/>
  <c r="AO50" i="20" s="1"/>
  <c r="AF37" i="20"/>
  <c r="AF38" i="20" s="1"/>
  <c r="AF39" i="20" s="1"/>
  <c r="AF49" i="20" s="1"/>
  <c r="AF50" i="20" s="1"/>
  <c r="W37" i="20"/>
  <c r="W38" i="20" s="1"/>
  <c r="W39" i="20" s="1"/>
  <c r="W49" i="20" s="1"/>
  <c r="W50" i="20" s="1"/>
  <c r="N37" i="20"/>
  <c r="N38" i="20" s="1"/>
  <c r="N39" i="20" s="1"/>
  <c r="N49" i="20" s="1"/>
  <c r="N50" i="20" s="1"/>
  <c r="I51" i="20"/>
  <c r="I53" i="20" s="1"/>
  <c r="I55" i="20" s="1"/>
  <c r="E51" i="20"/>
  <c r="E53" i="20" s="1"/>
  <c r="E55" i="20" s="1"/>
  <c r="AY51" i="20"/>
  <c r="AY53" i="20" s="1"/>
  <c r="AY55" i="20" s="1"/>
  <c r="AU51" i="20"/>
  <c r="AU53" i="20" s="1"/>
  <c r="AU55" i="20" s="1"/>
  <c r="AP51" i="20"/>
  <c r="AP53" i="20" s="1"/>
  <c r="AP55" i="20" s="1"/>
  <c r="AG37" i="20"/>
  <c r="AG38" i="20" s="1"/>
  <c r="AG39" i="20" s="1"/>
  <c r="AG49" i="20" s="1"/>
  <c r="AG50" i="20" s="1"/>
  <c r="T37" i="20"/>
  <c r="T38" i="20" s="1"/>
  <c r="T39" i="20" s="1"/>
  <c r="T49" i="20" s="1"/>
  <c r="T50" i="20" s="1"/>
  <c r="O51" i="20"/>
  <c r="O53" i="20" s="1"/>
  <c r="O55" i="20" s="1"/>
  <c r="F37" i="20"/>
  <c r="F38" i="20" s="1"/>
  <c r="F39" i="20" s="1"/>
  <c r="F49" i="20" s="1"/>
  <c r="F50" i="20" s="1"/>
  <c r="AM37" i="20"/>
  <c r="AM38" i="20" s="1"/>
  <c r="AM39" i="20" s="1"/>
  <c r="AM49" i="20" s="1"/>
  <c r="AM50" i="20" s="1"/>
  <c r="AH51" i="20"/>
  <c r="AH53" i="20" s="1"/>
  <c r="AH55" i="20" s="1"/>
  <c r="Y37" i="20"/>
  <c r="Y38" i="20" s="1"/>
  <c r="Y39" i="20" s="1"/>
  <c r="Y49" i="20" s="1"/>
  <c r="Y50" i="20" s="1"/>
  <c r="P37" i="20"/>
  <c r="P38" i="20" s="1"/>
  <c r="P39" i="20" s="1"/>
  <c r="P49" i="20" s="1"/>
  <c r="P50" i="20" s="1"/>
  <c r="G37" i="20"/>
  <c r="G38" i="20" s="1"/>
  <c r="G39" i="20" s="1"/>
  <c r="G49" i="20" s="1"/>
  <c r="G50" i="20" s="1"/>
  <c r="AI37" i="20"/>
  <c r="AI38" i="20" s="1"/>
  <c r="AI39" i="20" s="1"/>
  <c r="AI49" i="20" s="1"/>
  <c r="AI50" i="20" s="1"/>
  <c r="V37" i="20"/>
  <c r="V38" i="20" s="1"/>
  <c r="V39" i="20" s="1"/>
  <c r="V49" i="20" s="1"/>
  <c r="V50" i="20" s="1"/>
  <c r="AS37" i="20"/>
  <c r="AS38" i="20" s="1"/>
  <c r="AS39" i="20" s="1"/>
  <c r="AS49" i="20" s="1"/>
  <c r="AS50" i="20" s="1"/>
  <c r="AA37" i="20"/>
  <c r="AA38" i="20" s="1"/>
  <c r="AA39" i="20" s="1"/>
  <c r="AA49" i="20" s="1"/>
  <c r="AA50" i="20" s="1"/>
  <c r="R37" i="20"/>
  <c r="R38" i="20" s="1"/>
  <c r="R39" i="20" s="1"/>
  <c r="R49" i="20" s="1"/>
  <c r="R50" i="20" s="1"/>
  <c r="AL37" i="20"/>
  <c r="AL38" i="20" s="1"/>
  <c r="AL39" i="20" s="1"/>
  <c r="AL49" i="20" s="1"/>
  <c r="AL50" i="20" s="1"/>
  <c r="AC37" i="20"/>
  <c r="AC38" i="20" s="1"/>
  <c r="AC39" i="20" s="1"/>
  <c r="AC49" i="20" s="1"/>
  <c r="AC50" i="20" s="1"/>
  <c r="K37" i="20"/>
  <c r="K38" i="20" s="1"/>
  <c r="K39" i="20" s="1"/>
  <c r="K49" i="20" s="1"/>
  <c r="K50" i="20" s="1"/>
  <c r="B52" i="20"/>
  <c r="B36" i="20" s="1"/>
  <c r="U37" i="20"/>
  <c r="U38" i="20" s="1"/>
  <c r="U39" i="20" s="1"/>
  <c r="U49" i="20" s="1"/>
  <c r="U50" i="20" s="1"/>
  <c r="L37" i="20"/>
  <c r="L38" i="20" s="1"/>
  <c r="L39" i="20" s="1"/>
  <c r="L49" i="20" s="1"/>
  <c r="L50" i="20" s="1"/>
  <c r="C37" i="20"/>
  <c r="C38" i="20" s="1"/>
  <c r="C39" i="20" s="1"/>
  <c r="C49" i="20" s="1"/>
  <c r="C50" i="20" s="1"/>
  <c r="AE37" i="20"/>
  <c r="AE38" i="20" s="1"/>
  <c r="AE39" i="20" s="1"/>
  <c r="AE49" i="20" s="1"/>
  <c r="AE50" i="20" s="1"/>
  <c r="G37" i="18"/>
  <c r="G38" i="18" s="1"/>
  <c r="G39" i="18" s="1"/>
  <c r="G49" i="18" s="1"/>
  <c r="G50" i="18" s="1"/>
  <c r="C37" i="18"/>
  <c r="C38" i="18" s="1"/>
  <c r="C39" i="18" s="1"/>
  <c r="C49" i="18" s="1"/>
  <c r="C50" i="18" s="1"/>
  <c r="AW51" i="18"/>
  <c r="AW53" i="18" s="1"/>
  <c r="AW55" i="18" s="1"/>
  <c r="Z51" i="18"/>
  <c r="Z53" i="18" s="1"/>
  <c r="Z55" i="18" s="1"/>
  <c r="H51" i="18"/>
  <c r="H53" i="18" s="1"/>
  <c r="H55" i="18" s="1"/>
  <c r="T51" i="18"/>
  <c r="T53" i="18" s="1"/>
  <c r="T55" i="18" s="1"/>
  <c r="AL51" i="18"/>
  <c r="AL53" i="18" s="1"/>
  <c r="AL55" i="18" s="1"/>
  <c r="AH51" i="18"/>
  <c r="AH53" i="18" s="1"/>
  <c r="AH55" i="18" s="1"/>
  <c r="AX51" i="18"/>
  <c r="AX53" i="18" s="1"/>
  <c r="AX55" i="18" s="1"/>
  <c r="AF51" i="18"/>
  <c r="AF53" i="18" s="1"/>
  <c r="AF55" i="18" s="1"/>
  <c r="AD51" i="18"/>
  <c r="AD53" i="18" s="1"/>
  <c r="AD55" i="18" s="1"/>
  <c r="U51" i="18"/>
  <c r="U53" i="18" s="1"/>
  <c r="U55" i="18" s="1"/>
  <c r="AJ37" i="18"/>
  <c r="AJ38" i="18" s="1"/>
  <c r="AJ39" i="18" s="1"/>
  <c r="AJ49" i="18" s="1"/>
  <c r="AJ50" i="18" s="1"/>
  <c r="BA51" i="18"/>
  <c r="BA53" i="18" s="1"/>
  <c r="BA55" i="18" s="1"/>
  <c r="AR51" i="18"/>
  <c r="AR53" i="18" s="1"/>
  <c r="AR55" i="18" s="1"/>
  <c r="Q51" i="18"/>
  <c r="Q53" i="18" s="1"/>
  <c r="Q55" i="18" s="1"/>
  <c r="BB51" i="18"/>
  <c r="BB53" i="18" s="1"/>
  <c r="BB55" i="18" s="1"/>
  <c r="F51" i="18"/>
  <c r="F53" i="18" s="1"/>
  <c r="F55" i="18" s="1"/>
  <c r="AV51" i="18"/>
  <c r="AV53" i="18" s="1"/>
  <c r="AV55" i="18" s="1"/>
  <c r="AO51" i="18"/>
  <c r="AO53" i="18" s="1"/>
  <c r="AO55" i="18" s="1"/>
  <c r="AM51" i="18"/>
  <c r="AM53" i="18" s="1"/>
  <c r="AM55" i="18" s="1"/>
  <c r="L51" i="18"/>
  <c r="L53" i="18" s="1"/>
  <c r="L55" i="18" s="1"/>
  <c r="AN37" i="18"/>
  <c r="AN38" i="18" s="1"/>
  <c r="AN39" i="18" s="1"/>
  <c r="AN49" i="18" s="1"/>
  <c r="AN50" i="18" s="1"/>
  <c r="AS37" i="18"/>
  <c r="AS38" i="18" s="1"/>
  <c r="AS39" i="18" s="1"/>
  <c r="AS49" i="18" s="1"/>
  <c r="AS50" i="18" s="1"/>
  <c r="W51" i="18"/>
  <c r="W53" i="18" s="1"/>
  <c r="W55" i="18" s="1"/>
  <c r="P37" i="18"/>
  <c r="P38" i="18" s="1"/>
  <c r="P39" i="18" s="1"/>
  <c r="P49" i="18" s="1"/>
  <c r="P50" i="18" s="1"/>
  <c r="AY37" i="18"/>
  <c r="AY38" i="18" s="1"/>
  <c r="AY39" i="18" s="1"/>
  <c r="AY49" i="18" s="1"/>
  <c r="AY50" i="18" s="1"/>
  <c r="AG37" i="18"/>
  <c r="AG38" i="18" s="1"/>
  <c r="AG39" i="18" s="1"/>
  <c r="AG49" i="18" s="1"/>
  <c r="AG50" i="18" s="1"/>
  <c r="V37" i="18"/>
  <c r="V38" i="18" s="1"/>
  <c r="V39" i="18" s="1"/>
  <c r="V49" i="18" s="1"/>
  <c r="V50" i="18" s="1"/>
  <c r="R37" i="18"/>
  <c r="R38" i="18" s="1"/>
  <c r="R39" i="18" s="1"/>
  <c r="R49" i="18" s="1"/>
  <c r="R50" i="18" s="1"/>
  <c r="N51" i="18"/>
  <c r="N53" i="18" s="1"/>
  <c r="N55" i="18" s="1"/>
  <c r="E51" i="18"/>
  <c r="E53" i="18" s="1"/>
  <c r="E55" i="18" s="1"/>
  <c r="X51" i="18"/>
  <c r="X53" i="18" s="1"/>
  <c r="X55" i="18" s="1"/>
  <c r="O51" i="18"/>
  <c r="O53" i="18" s="1"/>
  <c r="O55" i="18" s="1"/>
  <c r="K51" i="18"/>
  <c r="K53" i="18" s="1"/>
  <c r="K55" i="18" s="1"/>
  <c r="B51" i="18"/>
  <c r="B53" i="18" s="1"/>
  <c r="B55" i="18" s="1"/>
  <c r="AU51" i="18"/>
  <c r="AU53" i="18" s="1"/>
  <c r="AU55" i="18" s="1"/>
  <c r="M51" i="18"/>
  <c r="M53" i="18" s="1"/>
  <c r="M55" i="18" s="1"/>
  <c r="AZ51" i="18"/>
  <c r="AZ53" i="18" s="1"/>
  <c r="AZ55" i="18" s="1"/>
  <c r="Y37" i="18"/>
  <c r="Y38" i="18" s="1"/>
  <c r="Y39" i="18" s="1"/>
  <c r="Y49" i="18" s="1"/>
  <c r="Y50" i="18" s="1"/>
  <c r="AI51" i="18"/>
  <c r="AI53" i="18" s="1"/>
  <c r="AI55" i="18" s="1"/>
  <c r="AA37" i="18"/>
  <c r="AA38" i="18" s="1"/>
  <c r="AA39" i="18" s="1"/>
  <c r="AA49" i="18" s="1"/>
  <c r="AA50" i="18" s="1"/>
  <c r="AE37" i="18"/>
  <c r="AE38" i="18" s="1"/>
  <c r="AE39" i="18" s="1"/>
  <c r="AE49" i="18" s="1"/>
  <c r="AE50" i="18" s="1"/>
  <c r="I37" i="18"/>
  <c r="I38" i="18" s="1"/>
  <c r="I39" i="18" s="1"/>
  <c r="I49" i="18" s="1"/>
  <c r="I50" i="18" s="1"/>
  <c r="AP37" i="18"/>
  <c r="AP38" i="18" s="1"/>
  <c r="AP39" i="18" s="1"/>
  <c r="AP49" i="18" s="1"/>
  <c r="AP50" i="18" s="1"/>
  <c r="AC37" i="18"/>
  <c r="AC38" i="18" s="1"/>
  <c r="AC39" i="18" s="1"/>
  <c r="AC49" i="18" s="1"/>
  <c r="AC50" i="18" s="1"/>
  <c r="D37" i="18"/>
  <c r="D38" i="18" s="1"/>
  <c r="D39" i="18" s="1"/>
  <c r="D49" i="18" s="1"/>
  <c r="D50" i="18" s="1"/>
  <c r="AQ37" i="18"/>
  <c r="AQ38" i="18" s="1"/>
  <c r="AQ39" i="18" s="1"/>
  <c r="AQ49" i="18" s="1"/>
  <c r="AQ50" i="18" s="1"/>
  <c r="AF37" i="16"/>
  <c r="AF38" i="16" s="1"/>
  <c r="AF39" i="16" s="1"/>
  <c r="AF49" i="16" s="1"/>
  <c r="AF50" i="16" s="1"/>
  <c r="Y51" i="16"/>
  <c r="Y53" i="16" s="1"/>
  <c r="Y55" i="16" s="1"/>
  <c r="BB51" i="16"/>
  <c r="BB53" i="16" s="1"/>
  <c r="BB55" i="16" s="1"/>
  <c r="I51" i="16"/>
  <c r="I53" i="16" s="1"/>
  <c r="I55" i="16" s="1"/>
  <c r="AR51" i="16"/>
  <c r="AR53" i="16" s="1"/>
  <c r="AR55" i="16" s="1"/>
  <c r="AI37" i="16"/>
  <c r="AI38" i="16" s="1"/>
  <c r="AI39" i="16" s="1"/>
  <c r="AI49" i="16" s="1"/>
  <c r="AI50" i="16" s="1"/>
  <c r="AU51" i="16"/>
  <c r="AU53" i="16" s="1"/>
  <c r="AU55" i="16" s="1"/>
  <c r="B51" i="16"/>
  <c r="B53" i="16" s="1"/>
  <c r="B55" i="16" s="1"/>
  <c r="AX51" i="16"/>
  <c r="AX53" i="16" s="1"/>
  <c r="AX55" i="16" s="1"/>
  <c r="AA51" i="16"/>
  <c r="AA53" i="16" s="1"/>
  <c r="AA55" i="16" s="1"/>
  <c r="E51" i="16"/>
  <c r="E53" i="16" s="1"/>
  <c r="E55" i="16" s="1"/>
  <c r="AW51" i="16"/>
  <c r="AW53" i="16" s="1"/>
  <c r="AW55" i="16" s="1"/>
  <c r="Q51" i="16"/>
  <c r="Q53" i="16" s="1"/>
  <c r="Q55" i="16" s="1"/>
  <c r="AP51" i="16"/>
  <c r="AP53" i="16" s="1"/>
  <c r="AP55" i="16" s="1"/>
  <c r="AE37" i="16"/>
  <c r="AE38" i="16" s="1"/>
  <c r="AE39" i="16" s="1"/>
  <c r="AE49" i="16" s="1"/>
  <c r="AE50" i="16" s="1"/>
  <c r="O51" i="16"/>
  <c r="O53" i="16" s="1"/>
  <c r="O55" i="16" s="1"/>
  <c r="BA51" i="16"/>
  <c r="BA53" i="16" s="1"/>
  <c r="BA55" i="16" s="1"/>
  <c r="AY51" i="16"/>
  <c r="AY53" i="16" s="1"/>
  <c r="AY55" i="16" s="1"/>
  <c r="F51" i="16"/>
  <c r="F53" i="16" s="1"/>
  <c r="F55" i="16" s="1"/>
  <c r="Z51" i="16"/>
  <c r="Z53" i="16" s="1"/>
  <c r="Z55" i="16" s="1"/>
  <c r="M37" i="16"/>
  <c r="M38" i="16" s="1"/>
  <c r="M39" i="16" s="1"/>
  <c r="M49" i="16" s="1"/>
  <c r="M50" i="16" s="1"/>
  <c r="H51" i="16"/>
  <c r="H53" i="16" s="1"/>
  <c r="H55" i="16" s="1"/>
  <c r="D51" i="16"/>
  <c r="D53" i="16" s="1"/>
  <c r="D55" i="16" s="1"/>
  <c r="AZ51" i="16"/>
  <c r="AZ53" i="16" s="1"/>
  <c r="AZ55" i="16" s="1"/>
  <c r="AV51" i="16"/>
  <c r="AV53" i="16" s="1"/>
  <c r="AV55" i="16" s="1"/>
  <c r="AQ51" i="16"/>
  <c r="AQ53" i="16" s="1"/>
  <c r="AQ55" i="16" s="1"/>
  <c r="AH51" i="16"/>
  <c r="AH53" i="16" s="1"/>
  <c r="AH55" i="16" s="1"/>
  <c r="U37" i="16"/>
  <c r="U38" i="16" s="1"/>
  <c r="U39" i="16" s="1"/>
  <c r="U49" i="16" s="1"/>
  <c r="U50" i="16" s="1"/>
  <c r="P51" i="16"/>
  <c r="P53" i="16" s="1"/>
  <c r="P55" i="16" s="1"/>
  <c r="AC37" i="16"/>
  <c r="AC38" i="16" s="1"/>
  <c r="AC39" i="16" s="1"/>
  <c r="AC49" i="16" s="1"/>
  <c r="AC50" i="16" s="1"/>
  <c r="X51" i="16"/>
  <c r="X53" i="16" s="1"/>
  <c r="X55" i="16" s="1"/>
  <c r="L37" i="16"/>
  <c r="L38" i="16" s="1"/>
  <c r="L39" i="16" s="1"/>
  <c r="L49" i="16" s="1"/>
  <c r="L50" i="16" s="1"/>
  <c r="AL37" i="16"/>
  <c r="AL38" i="16" s="1"/>
  <c r="AL39" i="16" s="1"/>
  <c r="AL49" i="16" s="1"/>
  <c r="AL50" i="16" s="1"/>
  <c r="AG51" i="16"/>
  <c r="AG53" i="16" s="1"/>
  <c r="AG55" i="16" s="1"/>
  <c r="AS37" i="16"/>
  <c r="AS38" i="16" s="1"/>
  <c r="AS39" i="16" s="1"/>
  <c r="AS49" i="16" s="1"/>
  <c r="AS50" i="16" s="1"/>
  <c r="AJ37" i="16"/>
  <c r="AJ38" i="16" s="1"/>
  <c r="AJ39" i="16" s="1"/>
  <c r="AJ49" i="16" s="1"/>
  <c r="AJ50" i="16" s="1"/>
  <c r="W37" i="16"/>
  <c r="W38" i="16" s="1"/>
  <c r="W39" i="16" s="1"/>
  <c r="W49" i="16" s="1"/>
  <c r="W50" i="16" s="1"/>
  <c r="R51" i="16"/>
  <c r="R53" i="16" s="1"/>
  <c r="R55" i="16" s="1"/>
  <c r="AN37" i="16"/>
  <c r="AN38" i="16" s="1"/>
  <c r="AN39" i="16" s="1"/>
  <c r="AN49" i="16" s="1"/>
  <c r="AN50" i="16" s="1"/>
  <c r="AM37" i="16"/>
  <c r="AM38" i="16" s="1"/>
  <c r="AM39" i="16" s="1"/>
  <c r="AM49" i="16" s="1"/>
  <c r="AM50" i="16" s="1"/>
  <c r="C37" i="16"/>
  <c r="C38" i="16" s="1"/>
  <c r="C39" i="16" s="1"/>
  <c r="C49" i="16" s="1"/>
  <c r="C50" i="16" s="1"/>
  <c r="T37" i="16"/>
  <c r="T38" i="16" s="1"/>
  <c r="T39" i="16" s="1"/>
  <c r="T49" i="16" s="1"/>
  <c r="T50" i="16" s="1"/>
  <c r="AO37" i="16"/>
  <c r="AO38" i="16" s="1"/>
  <c r="AO39" i="16" s="1"/>
  <c r="AO49" i="16" s="1"/>
  <c r="AO50" i="16" s="1"/>
  <c r="N37" i="16"/>
  <c r="N38" i="16" s="1"/>
  <c r="N39" i="16" s="1"/>
  <c r="N49" i="16" s="1"/>
  <c r="N50" i="16" s="1"/>
  <c r="V37" i="16"/>
  <c r="V38" i="16" s="1"/>
  <c r="V39" i="16" s="1"/>
  <c r="V49" i="16" s="1"/>
  <c r="V50" i="16" s="1"/>
  <c r="AD37" i="16"/>
  <c r="AD38" i="16" s="1"/>
  <c r="AD39" i="16" s="1"/>
  <c r="AD49" i="16" s="1"/>
  <c r="AD50" i="16" s="1"/>
  <c r="G37" i="16"/>
  <c r="G38" i="16" s="1"/>
  <c r="G39" i="16" s="1"/>
  <c r="G49" i="16" s="1"/>
  <c r="G50" i="16" s="1"/>
  <c r="K37" i="16"/>
  <c r="K38" i="16" s="1"/>
  <c r="K39" i="16" s="1"/>
  <c r="K49" i="16" s="1"/>
  <c r="K50" i="16" s="1"/>
  <c r="O51" i="15"/>
  <c r="O53" i="15" s="1"/>
  <c r="O55" i="15" s="1"/>
  <c r="BB51" i="15"/>
  <c r="BB53" i="15" s="1"/>
  <c r="BB55" i="15" s="1"/>
  <c r="BA51" i="15"/>
  <c r="BA53" i="15" s="1"/>
  <c r="BA55" i="15" s="1"/>
  <c r="AR51" i="15"/>
  <c r="AR53" i="15" s="1"/>
  <c r="AR55" i="15" s="1"/>
  <c r="F51" i="15"/>
  <c r="F53" i="15" s="1"/>
  <c r="F55" i="15" s="1"/>
  <c r="X51" i="15"/>
  <c r="X53" i="15" s="1"/>
  <c r="X55" i="15" s="1"/>
  <c r="B51" i="15"/>
  <c r="B53" i="15" s="1"/>
  <c r="B55" i="15" s="1"/>
  <c r="AX51" i="15"/>
  <c r="AX53" i="15" s="1"/>
  <c r="AX55" i="15" s="1"/>
  <c r="AW51" i="15"/>
  <c r="AW53" i="15" s="1"/>
  <c r="AW55" i="15" s="1"/>
  <c r="Q51" i="15"/>
  <c r="Q53" i="15" s="1"/>
  <c r="Q55" i="15" s="1"/>
  <c r="AU51" i="15"/>
  <c r="AU53" i="15" s="1"/>
  <c r="AU55" i="15" s="1"/>
  <c r="AV37" i="15"/>
  <c r="AV38" i="15" s="1"/>
  <c r="AV39" i="15" s="1"/>
  <c r="AV49" i="15" s="1"/>
  <c r="AV50" i="15" s="1"/>
  <c r="AD37" i="15"/>
  <c r="AD38" i="15" s="1"/>
  <c r="AD39" i="15" s="1"/>
  <c r="AD49" i="15" s="1"/>
  <c r="AD50" i="15" s="1"/>
  <c r="G37" i="15"/>
  <c r="G38" i="15" s="1"/>
  <c r="G39" i="15" s="1"/>
  <c r="G49" i="15" s="1"/>
  <c r="G50" i="15" s="1"/>
  <c r="D51" i="15"/>
  <c r="D53" i="15" s="1"/>
  <c r="D55" i="15" s="1"/>
  <c r="I51" i="15"/>
  <c r="I53" i="15" s="1"/>
  <c r="I55" i="15" s="1"/>
  <c r="AP51" i="15"/>
  <c r="AP53" i="15" s="1"/>
  <c r="AP55" i="15" s="1"/>
  <c r="AO51" i="15"/>
  <c r="AO53" i="15" s="1"/>
  <c r="AO55" i="15" s="1"/>
  <c r="AF51" i="15"/>
  <c r="AF53" i="15" s="1"/>
  <c r="AF55" i="15" s="1"/>
  <c r="AZ37" i="15"/>
  <c r="AZ38" i="15" s="1"/>
  <c r="AZ39" i="15" s="1"/>
  <c r="AZ49" i="15" s="1"/>
  <c r="AZ50" i="15" s="1"/>
  <c r="AQ37" i="15"/>
  <c r="AQ38" i="15" s="1"/>
  <c r="AQ39" i="15" s="1"/>
  <c r="AQ49" i="15" s="1"/>
  <c r="AQ50" i="15" s="1"/>
  <c r="AH37" i="15"/>
  <c r="AH38" i="15" s="1"/>
  <c r="AH39" i="15" s="1"/>
  <c r="AH49" i="15" s="1"/>
  <c r="AH50" i="15" s="1"/>
  <c r="Y37" i="15"/>
  <c r="Y38" i="15" s="1"/>
  <c r="Y39" i="15" s="1"/>
  <c r="Y49" i="15" s="1"/>
  <c r="Y50" i="15" s="1"/>
  <c r="P37" i="15"/>
  <c r="P38" i="15" s="1"/>
  <c r="P39" i="15" s="1"/>
  <c r="P49" i="15" s="1"/>
  <c r="P50" i="15" s="1"/>
  <c r="AG37" i="15"/>
  <c r="AG38" i="15" s="1"/>
  <c r="AG39" i="15" s="1"/>
  <c r="AG49" i="15" s="1"/>
  <c r="AG50" i="15" s="1"/>
  <c r="AA37" i="15"/>
  <c r="AA38" i="15" s="1"/>
  <c r="AA39" i="15" s="1"/>
  <c r="AA49" i="15" s="1"/>
  <c r="AA50" i="15" s="1"/>
  <c r="R37" i="15"/>
  <c r="R38" i="15" s="1"/>
  <c r="R39" i="15" s="1"/>
  <c r="R49" i="15" s="1"/>
  <c r="R50" i="15" s="1"/>
  <c r="C37" i="15"/>
  <c r="C38" i="15" s="1"/>
  <c r="C39" i="15" s="1"/>
  <c r="C49" i="15" s="1"/>
  <c r="C50" i="15" s="1"/>
  <c r="AI37" i="15"/>
  <c r="AI38" i="15" s="1"/>
  <c r="AI39" i="15" s="1"/>
  <c r="AI49" i="15" s="1"/>
  <c r="AI50" i="15" s="1"/>
  <c r="V37" i="15"/>
  <c r="V38" i="15" s="1"/>
  <c r="V39" i="15" s="1"/>
  <c r="V49" i="15" s="1"/>
  <c r="V50" i="15" s="1"/>
  <c r="AL37" i="15"/>
  <c r="AL38" i="15" s="1"/>
  <c r="AL39" i="15" s="1"/>
  <c r="AL49" i="15" s="1"/>
  <c r="AL50" i="15" s="1"/>
  <c r="T37" i="15"/>
  <c r="T38" i="15" s="1"/>
  <c r="T39" i="15" s="1"/>
  <c r="T49" i="15" s="1"/>
  <c r="T50" i="15" s="1"/>
  <c r="AM37" i="15"/>
  <c r="AM38" i="15" s="1"/>
  <c r="AM39" i="15" s="1"/>
  <c r="AM49" i="15" s="1"/>
  <c r="AM50" i="15" s="1"/>
  <c r="U37" i="15"/>
  <c r="U38" i="15" s="1"/>
  <c r="U39" i="15" s="1"/>
  <c r="U49" i="15" s="1"/>
  <c r="U50" i="15" s="1"/>
  <c r="AY51" i="15"/>
  <c r="AY53" i="15" s="1"/>
  <c r="AY55" i="15" s="1"/>
  <c r="AS37" i="15"/>
  <c r="AS38" i="15" s="1"/>
  <c r="AS39" i="15" s="1"/>
  <c r="AS49" i="15" s="1"/>
  <c r="AS50" i="15" s="1"/>
  <c r="AJ51" i="15"/>
  <c r="AJ53" i="15" s="1"/>
  <c r="AJ55" i="15" s="1"/>
  <c r="W37" i="15"/>
  <c r="W38" i="15" s="1"/>
  <c r="W39" i="15" s="1"/>
  <c r="W49" i="15" s="1"/>
  <c r="W50" i="15" s="1"/>
  <c r="L37" i="15"/>
  <c r="L38" i="15" s="1"/>
  <c r="L39" i="15" s="1"/>
  <c r="L49" i="15" s="1"/>
  <c r="L50" i="15" s="1"/>
  <c r="AN37" i="15"/>
  <c r="AN38" i="15" s="1"/>
  <c r="AN39" i="15" s="1"/>
  <c r="AN49" i="15" s="1"/>
  <c r="AN50" i="15" s="1"/>
  <c r="AE37" i="15"/>
  <c r="AE38" i="15" s="1"/>
  <c r="AE39" i="15" s="1"/>
  <c r="AE49" i="15" s="1"/>
  <c r="AE50" i="15" s="1"/>
  <c r="Z51" i="15"/>
  <c r="Z53" i="15" s="1"/>
  <c r="Z55" i="15" s="1"/>
  <c r="M37" i="15"/>
  <c r="M38" i="15" s="1"/>
  <c r="M39" i="15" s="1"/>
  <c r="M49" i="15" s="1"/>
  <c r="M50" i="15" s="1"/>
  <c r="H51" i="15"/>
  <c r="H53" i="15" s="1"/>
  <c r="H55" i="15" s="1"/>
  <c r="N51" i="15"/>
  <c r="N53" i="15" s="1"/>
  <c r="N55" i="15" s="1"/>
  <c r="E51" i="15"/>
  <c r="E53" i="15" s="1"/>
  <c r="E55" i="15" s="1"/>
  <c r="AC37" i="15"/>
  <c r="AC38" i="15" s="1"/>
  <c r="AC39" i="15" s="1"/>
  <c r="AC49" i="15" s="1"/>
  <c r="AC50" i="15" s="1"/>
  <c r="K37" i="15"/>
  <c r="K38" i="15" s="1"/>
  <c r="K39" i="15" s="1"/>
  <c r="K49" i="15" s="1"/>
  <c r="K50" i="15" s="1"/>
  <c r="C36" i="11" l="1"/>
  <c r="U51" i="19"/>
  <c r="U53" i="19" s="1"/>
  <c r="U55" i="19" s="1"/>
  <c r="C49" i="21" s="1"/>
  <c r="O51" i="13"/>
  <c r="O53" i="13" s="1"/>
  <c r="O55" i="13" s="1"/>
  <c r="F28" i="21" s="1"/>
  <c r="AG51" i="13"/>
  <c r="AG53" i="13" s="1"/>
  <c r="AG55" i="13" s="1"/>
  <c r="F60" i="21" s="1"/>
  <c r="AJ51" i="13"/>
  <c r="AJ53" i="13" s="1"/>
  <c r="AJ55" i="13" s="1"/>
  <c r="I60" i="21" s="1"/>
  <c r="X51" i="13"/>
  <c r="X53" i="13" s="1"/>
  <c r="X55" i="13" s="1"/>
  <c r="F44" i="21" s="1"/>
  <c r="AI51" i="13"/>
  <c r="AI53" i="13" s="1"/>
  <c r="AI55" i="13" s="1"/>
  <c r="H60" i="21" s="1"/>
  <c r="AH51" i="13"/>
  <c r="AH53" i="13" s="1"/>
  <c r="AH55" i="13" s="1"/>
  <c r="G60" i="21" s="1"/>
  <c r="AF51" i="13"/>
  <c r="AF53" i="13" s="1"/>
  <c r="AF55" i="13" s="1"/>
  <c r="E60" i="21" s="1"/>
  <c r="AD51" i="13"/>
  <c r="AD53" i="13" s="1"/>
  <c r="AD55" i="13" s="1"/>
  <c r="C60" i="21" s="1"/>
  <c r="F37" i="13"/>
  <c r="F38" i="13" s="1"/>
  <c r="F39" i="13" s="1"/>
  <c r="F49" i="13" s="1"/>
  <c r="F50" i="13" s="1"/>
  <c r="Q51" i="11"/>
  <c r="Q53" i="11" s="1"/>
  <c r="Q55" i="11" s="1"/>
  <c r="H26" i="21" s="1"/>
  <c r="M51" i="11"/>
  <c r="M53" i="11" s="1"/>
  <c r="M55" i="11" s="1"/>
  <c r="D26" i="21" s="1"/>
  <c r="AI51" i="11"/>
  <c r="AI53" i="11" s="1"/>
  <c r="AI55" i="11" s="1"/>
  <c r="H58" i="21" s="1"/>
  <c r="AE51" i="11"/>
  <c r="AE53" i="11" s="1"/>
  <c r="AE55" i="11" s="1"/>
  <c r="D58" i="21" s="1"/>
  <c r="I51" i="10"/>
  <c r="I53" i="10" s="1"/>
  <c r="I55" i="10" s="1"/>
  <c r="I9" i="21" s="1"/>
  <c r="E51" i="10"/>
  <c r="E53" i="10" s="1"/>
  <c r="E55" i="10" s="1"/>
  <c r="E9" i="21" s="1"/>
  <c r="AE51" i="20"/>
  <c r="AE53" i="20" s="1"/>
  <c r="AE55" i="20" s="1"/>
  <c r="L51" i="20"/>
  <c r="L53" i="20" s="1"/>
  <c r="L55" i="20" s="1"/>
  <c r="C51" i="20"/>
  <c r="C53" i="20" s="1"/>
  <c r="C55" i="20" s="1"/>
  <c r="U51" i="20"/>
  <c r="U53" i="20" s="1"/>
  <c r="U55" i="20" s="1"/>
  <c r="AJ51" i="20"/>
  <c r="AJ53" i="20" s="1"/>
  <c r="AJ55" i="20" s="1"/>
  <c r="B37" i="20"/>
  <c r="B38" i="20" s="1"/>
  <c r="B39" i="20" s="1"/>
  <c r="B49" i="20" s="1"/>
  <c r="B50" i="20" s="1"/>
  <c r="AC51" i="20"/>
  <c r="AC53" i="20" s="1"/>
  <c r="AC55" i="20" s="1"/>
  <c r="R51" i="20"/>
  <c r="R53" i="20" s="1"/>
  <c r="R55" i="20" s="1"/>
  <c r="AS51" i="20"/>
  <c r="AS53" i="20" s="1"/>
  <c r="AS55" i="20" s="1"/>
  <c r="AI51" i="20"/>
  <c r="AI53" i="20" s="1"/>
  <c r="AI55" i="20" s="1"/>
  <c r="P51" i="20"/>
  <c r="P53" i="20" s="1"/>
  <c r="P55" i="20" s="1"/>
  <c r="AM51" i="20"/>
  <c r="AM53" i="20" s="1"/>
  <c r="AM55" i="20" s="1"/>
  <c r="K51" i="20"/>
  <c r="K53" i="20" s="1"/>
  <c r="K55" i="20" s="1"/>
  <c r="AL51" i="20"/>
  <c r="AL53" i="20" s="1"/>
  <c r="AL55" i="20" s="1"/>
  <c r="AA51" i="20"/>
  <c r="AA53" i="20" s="1"/>
  <c r="AA55" i="20" s="1"/>
  <c r="V51" i="20"/>
  <c r="V53" i="20" s="1"/>
  <c r="V55" i="20" s="1"/>
  <c r="G51" i="20"/>
  <c r="G53" i="20" s="1"/>
  <c r="G55" i="20" s="1"/>
  <c r="Y51" i="20"/>
  <c r="Y53" i="20" s="1"/>
  <c r="Y55" i="20" s="1"/>
  <c r="F51" i="20"/>
  <c r="F53" i="20" s="1"/>
  <c r="F55" i="20" s="1"/>
  <c r="T51" i="20"/>
  <c r="T53" i="20" s="1"/>
  <c r="T55" i="20" s="1"/>
  <c r="AG51" i="20"/>
  <c r="AG53" i="20" s="1"/>
  <c r="AG55" i="20" s="1"/>
  <c r="N51" i="20"/>
  <c r="N53" i="20" s="1"/>
  <c r="N55" i="20" s="1"/>
  <c r="W51" i="20"/>
  <c r="W53" i="20" s="1"/>
  <c r="W55" i="20" s="1"/>
  <c r="AF51" i="20"/>
  <c r="AF53" i="20" s="1"/>
  <c r="AF55" i="20" s="1"/>
  <c r="AO51" i="20"/>
  <c r="AO53" i="20" s="1"/>
  <c r="AO55" i="20" s="1"/>
  <c r="M51" i="20"/>
  <c r="M53" i="20" s="1"/>
  <c r="M55" i="20" s="1"/>
  <c r="AN51" i="20"/>
  <c r="AN53" i="20" s="1"/>
  <c r="AN55" i="20" s="1"/>
  <c r="AD51" i="20"/>
  <c r="AD53" i="20" s="1"/>
  <c r="AD55" i="20" s="1"/>
  <c r="AQ51" i="18"/>
  <c r="AQ53" i="18" s="1"/>
  <c r="AQ55" i="18" s="1"/>
  <c r="AC51" i="18"/>
  <c r="AC53" i="18" s="1"/>
  <c r="AC55" i="18" s="1"/>
  <c r="I51" i="18"/>
  <c r="I53" i="18" s="1"/>
  <c r="I55" i="18" s="1"/>
  <c r="AA51" i="18"/>
  <c r="AA53" i="18" s="1"/>
  <c r="AA55" i="18" s="1"/>
  <c r="Y51" i="18"/>
  <c r="Y53" i="18" s="1"/>
  <c r="Y55" i="18" s="1"/>
  <c r="R51" i="18"/>
  <c r="R53" i="18" s="1"/>
  <c r="R55" i="18" s="1"/>
  <c r="AG51" i="18"/>
  <c r="AG53" i="18" s="1"/>
  <c r="AG55" i="18" s="1"/>
  <c r="P51" i="18"/>
  <c r="P53" i="18" s="1"/>
  <c r="P55" i="18" s="1"/>
  <c r="AS51" i="18"/>
  <c r="AS53" i="18" s="1"/>
  <c r="AS55" i="18" s="1"/>
  <c r="AJ51" i="18"/>
  <c r="AJ53" i="18" s="1"/>
  <c r="AJ55" i="18" s="1"/>
  <c r="C51" i="18"/>
  <c r="C53" i="18" s="1"/>
  <c r="C55" i="18" s="1"/>
  <c r="D51" i="18"/>
  <c r="D53" i="18" s="1"/>
  <c r="D55" i="18" s="1"/>
  <c r="AP51" i="18"/>
  <c r="AP53" i="18" s="1"/>
  <c r="AP55" i="18" s="1"/>
  <c r="AE51" i="18"/>
  <c r="AE53" i="18" s="1"/>
  <c r="AE55" i="18" s="1"/>
  <c r="V51" i="18"/>
  <c r="V53" i="18" s="1"/>
  <c r="V55" i="18" s="1"/>
  <c r="AY51" i="18"/>
  <c r="AY53" i="18" s="1"/>
  <c r="AY55" i="18" s="1"/>
  <c r="AN51" i="18"/>
  <c r="AN53" i="18" s="1"/>
  <c r="AN55" i="18" s="1"/>
  <c r="G51" i="18"/>
  <c r="G53" i="18" s="1"/>
  <c r="G55" i="18" s="1"/>
  <c r="K51" i="16"/>
  <c r="K53" i="16" s="1"/>
  <c r="K55" i="16" s="1"/>
  <c r="N51" i="16"/>
  <c r="N53" i="16" s="1"/>
  <c r="N55" i="16" s="1"/>
  <c r="AM51" i="16"/>
  <c r="AM53" i="16" s="1"/>
  <c r="AM55" i="16" s="1"/>
  <c r="AS51" i="16"/>
  <c r="AS53" i="16" s="1"/>
  <c r="AS55" i="16" s="1"/>
  <c r="G51" i="16"/>
  <c r="G53" i="16" s="1"/>
  <c r="G55" i="16" s="1"/>
  <c r="V51" i="16"/>
  <c r="V53" i="16" s="1"/>
  <c r="V55" i="16" s="1"/>
  <c r="AO51" i="16"/>
  <c r="AO53" i="16" s="1"/>
  <c r="AO55" i="16" s="1"/>
  <c r="C51" i="16"/>
  <c r="C53" i="16" s="1"/>
  <c r="C55" i="16" s="1"/>
  <c r="AN51" i="16"/>
  <c r="AN53" i="16" s="1"/>
  <c r="AN55" i="16" s="1"/>
  <c r="AJ51" i="16"/>
  <c r="AJ53" i="16" s="1"/>
  <c r="AJ55" i="16" s="1"/>
  <c r="L51" i="16"/>
  <c r="L53" i="16" s="1"/>
  <c r="L55" i="16" s="1"/>
  <c r="AC51" i="16"/>
  <c r="AC53" i="16" s="1"/>
  <c r="AC55" i="16" s="1"/>
  <c r="U51" i="16"/>
  <c r="U53" i="16" s="1"/>
  <c r="U55" i="16" s="1"/>
  <c r="AD51" i="16"/>
  <c r="AD53" i="16" s="1"/>
  <c r="AD55" i="16" s="1"/>
  <c r="T51" i="16"/>
  <c r="T53" i="16" s="1"/>
  <c r="T55" i="16" s="1"/>
  <c r="W51" i="16"/>
  <c r="W53" i="16" s="1"/>
  <c r="W55" i="16" s="1"/>
  <c r="AL51" i="16"/>
  <c r="AL53" i="16" s="1"/>
  <c r="AL55" i="16" s="1"/>
  <c r="M51" i="16"/>
  <c r="M53" i="16" s="1"/>
  <c r="M55" i="16" s="1"/>
  <c r="AE51" i="16"/>
  <c r="AE53" i="16" s="1"/>
  <c r="AE55" i="16" s="1"/>
  <c r="AI51" i="16"/>
  <c r="AI53" i="16" s="1"/>
  <c r="AI55" i="16" s="1"/>
  <c r="AF51" i="16"/>
  <c r="AF53" i="16" s="1"/>
  <c r="AF55" i="16" s="1"/>
  <c r="AC51" i="15"/>
  <c r="AC53" i="15" s="1"/>
  <c r="AC55" i="15" s="1"/>
  <c r="AN51" i="15"/>
  <c r="AN53" i="15" s="1"/>
  <c r="AN55" i="15" s="1"/>
  <c r="W51" i="15"/>
  <c r="W53" i="15" s="1"/>
  <c r="W55" i="15" s="1"/>
  <c r="U51" i="15"/>
  <c r="U53" i="15" s="1"/>
  <c r="U55" i="15" s="1"/>
  <c r="T51" i="15"/>
  <c r="T53" i="15" s="1"/>
  <c r="T55" i="15" s="1"/>
  <c r="AL51" i="15"/>
  <c r="AL53" i="15" s="1"/>
  <c r="AL55" i="15" s="1"/>
  <c r="AI51" i="15"/>
  <c r="AI53" i="15" s="1"/>
  <c r="AI55" i="15" s="1"/>
  <c r="R51" i="15"/>
  <c r="R53" i="15" s="1"/>
  <c r="R55" i="15" s="1"/>
  <c r="AG51" i="15"/>
  <c r="AG53" i="15" s="1"/>
  <c r="AG55" i="15" s="1"/>
  <c r="Y51" i="15"/>
  <c r="Y53" i="15" s="1"/>
  <c r="Y55" i="15" s="1"/>
  <c r="AH51" i="15"/>
  <c r="AH53" i="15" s="1"/>
  <c r="AH55" i="15" s="1"/>
  <c r="AZ51" i="15"/>
  <c r="AZ53" i="15" s="1"/>
  <c r="AZ55" i="15" s="1"/>
  <c r="G51" i="15"/>
  <c r="G53" i="15" s="1"/>
  <c r="G55" i="15" s="1"/>
  <c r="AV51" i="15"/>
  <c r="AV53" i="15" s="1"/>
  <c r="AV55" i="15" s="1"/>
  <c r="K51" i="15"/>
  <c r="K53" i="15" s="1"/>
  <c r="K55" i="15" s="1"/>
  <c r="M51" i="15"/>
  <c r="M53" i="15" s="1"/>
  <c r="M55" i="15" s="1"/>
  <c r="AE51" i="15"/>
  <c r="AE53" i="15" s="1"/>
  <c r="AE55" i="15" s="1"/>
  <c r="L51" i="15"/>
  <c r="L53" i="15" s="1"/>
  <c r="L55" i="15" s="1"/>
  <c r="AS51" i="15"/>
  <c r="AS53" i="15" s="1"/>
  <c r="AS55" i="15" s="1"/>
  <c r="AM51" i="15"/>
  <c r="AM53" i="15" s="1"/>
  <c r="AM55" i="15" s="1"/>
  <c r="V51" i="15"/>
  <c r="V53" i="15" s="1"/>
  <c r="V55" i="15" s="1"/>
  <c r="C51" i="15"/>
  <c r="C53" i="15" s="1"/>
  <c r="C55" i="15" s="1"/>
  <c r="AA51" i="15"/>
  <c r="AA53" i="15" s="1"/>
  <c r="AA55" i="15" s="1"/>
  <c r="P51" i="15"/>
  <c r="P53" i="15" s="1"/>
  <c r="P55" i="15" s="1"/>
  <c r="AQ51" i="15"/>
  <c r="AQ53" i="15" s="1"/>
  <c r="AQ55" i="15" s="1"/>
  <c r="AD51" i="15"/>
  <c r="AD53" i="15" s="1"/>
  <c r="AD55" i="15" s="1"/>
  <c r="C37" i="11" l="1"/>
  <c r="F51" i="13"/>
  <c r="F53" i="13" s="1"/>
  <c r="F55" i="13" s="1"/>
  <c r="F12" i="21" s="1"/>
  <c r="B51" i="20"/>
  <c r="B53" i="20" s="1"/>
  <c r="B55" i="20" s="1"/>
  <c r="C38" i="11" l="1"/>
  <c r="C39" i="11" l="1"/>
  <c r="C49" i="11" l="1"/>
  <c r="C50" i="11" l="1"/>
  <c r="C51" i="11" l="1"/>
  <c r="C53" i="11" l="1"/>
  <c r="C55" i="11" l="1"/>
  <c r="C10" i="21" l="1"/>
  <c r="D61" i="9" l="1"/>
  <c r="D84" i="9" l="1"/>
  <c r="D59" i="9"/>
  <c r="D86" i="9" l="1"/>
  <c r="D92" i="9" l="1"/>
  <c r="D76" i="9" l="1"/>
  <c r="D77" i="9" l="1"/>
  <c r="D78" i="9" l="1"/>
  <c r="D79" i="9" l="1"/>
  <c r="D89" i="9" l="1"/>
  <c r="I44" i="8"/>
  <c r="H44" i="8"/>
  <c r="G44" i="8"/>
  <c r="F44" i="8"/>
  <c r="E44" i="8"/>
  <c r="D44" i="8"/>
  <c r="C44" i="8"/>
  <c r="I43" i="8"/>
  <c r="H43" i="8"/>
  <c r="G43" i="8"/>
  <c r="F43" i="8"/>
  <c r="E43" i="8"/>
  <c r="D43" i="8"/>
  <c r="C43" i="8"/>
  <c r="B43" i="8"/>
  <c r="C33" i="8"/>
  <c r="D33" i="8"/>
  <c r="E33" i="8"/>
  <c r="F33" i="8"/>
  <c r="G33" i="8"/>
  <c r="H33" i="8"/>
  <c r="I33" i="8"/>
  <c r="C34" i="8"/>
  <c r="D34" i="8"/>
  <c r="E34" i="8"/>
  <c r="F34" i="8"/>
  <c r="G34" i="8"/>
  <c r="H34" i="8"/>
  <c r="I34" i="8"/>
  <c r="C35" i="8"/>
  <c r="D35" i="8"/>
  <c r="E35" i="8"/>
  <c r="F35" i="8"/>
  <c r="G35" i="8"/>
  <c r="H35" i="8"/>
  <c r="I35" i="8"/>
  <c r="C26" i="8"/>
  <c r="C29" i="8" s="1"/>
  <c r="D26" i="8"/>
  <c r="E26" i="8"/>
  <c r="E29" i="8" s="1"/>
  <c r="F26" i="8"/>
  <c r="G26" i="8"/>
  <c r="G29" i="8" s="1"/>
  <c r="H26" i="8"/>
  <c r="I26" i="8"/>
  <c r="I29" i="8" s="1"/>
  <c r="F29" i="8"/>
  <c r="H29" i="8"/>
  <c r="C30" i="8"/>
  <c r="C45" i="8" s="1"/>
  <c r="D30" i="8"/>
  <c r="E30" i="8"/>
  <c r="E45" i="8" s="1"/>
  <c r="F30" i="8"/>
  <c r="F45" i="8" s="1"/>
  <c r="G30" i="8"/>
  <c r="G45" i="8" s="1"/>
  <c r="H30" i="8"/>
  <c r="H45" i="8" s="1"/>
  <c r="I30" i="8"/>
  <c r="I45" i="8" s="1"/>
  <c r="C17" i="8"/>
  <c r="D17" i="8"/>
  <c r="E17" i="8"/>
  <c r="F17" i="8"/>
  <c r="G17" i="8"/>
  <c r="H17" i="8"/>
  <c r="I17" i="8"/>
  <c r="C18" i="8"/>
  <c r="D18" i="8"/>
  <c r="E18" i="8"/>
  <c r="F18" i="8"/>
  <c r="G18" i="8"/>
  <c r="H18" i="8"/>
  <c r="I18" i="8"/>
  <c r="C19" i="8"/>
  <c r="D19" i="8"/>
  <c r="E19" i="8"/>
  <c r="F19" i="8"/>
  <c r="G19" i="8"/>
  <c r="H19" i="8"/>
  <c r="I19" i="8"/>
  <c r="C20" i="8"/>
  <c r="D20" i="8"/>
  <c r="E20" i="8"/>
  <c r="F20" i="8"/>
  <c r="G20" i="8"/>
  <c r="H20" i="8"/>
  <c r="I20" i="8"/>
  <c r="C21" i="8"/>
  <c r="D21" i="8"/>
  <c r="E21" i="8"/>
  <c r="F21" i="8"/>
  <c r="G21" i="8"/>
  <c r="H21" i="8"/>
  <c r="I21" i="8"/>
  <c r="C22" i="8"/>
  <c r="D22" i="8"/>
  <c r="E22" i="8"/>
  <c r="F22" i="8"/>
  <c r="G22" i="8"/>
  <c r="H22" i="8"/>
  <c r="I22" i="8"/>
  <c r="C23" i="8"/>
  <c r="D23" i="8"/>
  <c r="E23" i="8"/>
  <c r="F23" i="8"/>
  <c r="G23" i="8"/>
  <c r="H23" i="8"/>
  <c r="I23" i="8"/>
  <c r="C12" i="8"/>
  <c r="D12" i="8"/>
  <c r="E12" i="8"/>
  <c r="F12" i="8"/>
  <c r="G12" i="8"/>
  <c r="H12" i="8"/>
  <c r="I12" i="8"/>
  <c r="C70" i="21"/>
  <c r="D70" i="21"/>
  <c r="E70" i="21"/>
  <c r="F70" i="21"/>
  <c r="G70" i="21"/>
  <c r="H70" i="21"/>
  <c r="I70" i="21"/>
  <c r="AC35" i="8"/>
  <c r="T35" i="8"/>
  <c r="T43" i="8" s="1"/>
  <c r="K35" i="8"/>
  <c r="K43" i="8"/>
  <c r="C5" i="8"/>
  <c r="L43" i="8" s="1"/>
  <c r="E5" i="8"/>
  <c r="N43" i="8" s="1"/>
  <c r="G5" i="8"/>
  <c r="P43" i="8" s="1"/>
  <c r="I5" i="8"/>
  <c r="R43" i="8" s="1"/>
  <c r="C7" i="8"/>
  <c r="AD35" i="8" s="1"/>
  <c r="E7" i="8"/>
  <c r="AF35" i="8" s="1"/>
  <c r="G7" i="8"/>
  <c r="AH35" i="8" s="1"/>
  <c r="I7" i="8"/>
  <c r="AJ35" i="8" s="1"/>
  <c r="C9" i="8"/>
  <c r="E9" i="8"/>
  <c r="G9" i="8"/>
  <c r="I9" i="8"/>
  <c r="B7" i="8"/>
  <c r="B6" i="8"/>
  <c r="B5" i="8"/>
  <c r="B4" i="8"/>
  <c r="C3" i="8"/>
  <c r="C4" i="8" s="1"/>
  <c r="D3" i="8"/>
  <c r="D4" i="8" s="1"/>
  <c r="E3" i="8"/>
  <c r="E4" i="8" s="1"/>
  <c r="F3" i="8"/>
  <c r="F4" i="8" s="1"/>
  <c r="G3" i="8"/>
  <c r="G4" i="8" s="1"/>
  <c r="H3" i="8"/>
  <c r="H4" i="8" s="1"/>
  <c r="I3" i="8"/>
  <c r="I4" i="8" s="1"/>
  <c r="B3" i="8"/>
  <c r="AA23" i="8"/>
  <c r="Z23" i="8"/>
  <c r="Y23" i="8"/>
  <c r="X23" i="8"/>
  <c r="W23" i="8"/>
  <c r="V23" i="8"/>
  <c r="U23" i="8"/>
  <c r="T23" i="8"/>
  <c r="AA22" i="8"/>
  <c r="Z22" i="8"/>
  <c r="Y22" i="8"/>
  <c r="X22" i="8"/>
  <c r="W22" i="8"/>
  <c r="V22" i="8"/>
  <c r="U22" i="8"/>
  <c r="T22" i="8"/>
  <c r="AA21" i="8"/>
  <c r="Z21" i="8"/>
  <c r="Y21" i="8"/>
  <c r="X21" i="8"/>
  <c r="W21" i="8"/>
  <c r="V21" i="8"/>
  <c r="U21" i="8"/>
  <c r="T21" i="8"/>
  <c r="AA20" i="8"/>
  <c r="Z20" i="8"/>
  <c r="Y20" i="8"/>
  <c r="X20" i="8"/>
  <c r="W20" i="8"/>
  <c r="V20" i="8"/>
  <c r="U20" i="8"/>
  <c r="T20" i="8"/>
  <c r="T34" i="8" s="1"/>
  <c r="AA19" i="8"/>
  <c r="AA44" i="8" s="1"/>
  <c r="Z19" i="8"/>
  <c r="Z44" i="8" s="1"/>
  <c r="Y19" i="8"/>
  <c r="Y44" i="8" s="1"/>
  <c r="X19" i="8"/>
  <c r="X44" i="8" s="1"/>
  <c r="W19" i="8"/>
  <c r="W44" i="8" s="1"/>
  <c r="V19" i="8"/>
  <c r="V44" i="8" s="1"/>
  <c r="U19" i="8"/>
  <c r="U44" i="8" s="1"/>
  <c r="T19" i="8"/>
  <c r="T44" i="8" s="1"/>
  <c r="AA18" i="8"/>
  <c r="Z18" i="8"/>
  <c r="Y18" i="8"/>
  <c r="X18" i="8"/>
  <c r="W18" i="8"/>
  <c r="V18" i="8"/>
  <c r="U18" i="8"/>
  <c r="T18" i="8"/>
  <c r="AA17" i="8"/>
  <c r="Z17" i="8"/>
  <c r="Y17" i="8"/>
  <c r="X17" i="8"/>
  <c r="W17" i="8"/>
  <c r="V17" i="8"/>
  <c r="U17" i="8"/>
  <c r="T17" i="8"/>
  <c r="R23" i="8"/>
  <c r="Q23" i="8"/>
  <c r="P23" i="8"/>
  <c r="O23" i="8"/>
  <c r="N23" i="8"/>
  <c r="M23" i="8"/>
  <c r="L23" i="8"/>
  <c r="K23" i="8"/>
  <c r="R22" i="8"/>
  <c r="Q22" i="8"/>
  <c r="P22" i="8"/>
  <c r="O22" i="8"/>
  <c r="N22" i="8"/>
  <c r="M22" i="8"/>
  <c r="L22" i="8"/>
  <c r="K22" i="8"/>
  <c r="R21" i="8"/>
  <c r="Q21" i="8"/>
  <c r="P21" i="8"/>
  <c r="O21" i="8"/>
  <c r="N21" i="8"/>
  <c r="M21" i="8"/>
  <c r="L21" i="8"/>
  <c r="K21" i="8"/>
  <c r="R20" i="8"/>
  <c r="Q20" i="8"/>
  <c r="P20" i="8"/>
  <c r="O20" i="8"/>
  <c r="N20" i="8"/>
  <c r="M20" i="8"/>
  <c r="L20" i="8"/>
  <c r="K20" i="8"/>
  <c r="K34" i="8" s="1"/>
  <c r="R19" i="8"/>
  <c r="R44" i="8" s="1"/>
  <c r="Q19" i="8"/>
  <c r="Q44" i="8" s="1"/>
  <c r="P19" i="8"/>
  <c r="P44" i="8" s="1"/>
  <c r="O19" i="8"/>
  <c r="O44" i="8" s="1"/>
  <c r="N19" i="8"/>
  <c r="N44" i="8" s="1"/>
  <c r="M19" i="8"/>
  <c r="M44" i="8" s="1"/>
  <c r="L19" i="8"/>
  <c r="L44" i="8" s="1"/>
  <c r="K19" i="8"/>
  <c r="K44" i="8" s="1"/>
  <c r="R18" i="8"/>
  <c r="Q18" i="8"/>
  <c r="P18" i="8"/>
  <c r="O18" i="8"/>
  <c r="N18" i="8"/>
  <c r="M18" i="8"/>
  <c r="L18" i="8"/>
  <c r="K18" i="8"/>
  <c r="R17" i="8"/>
  <c r="Q17" i="8"/>
  <c r="P17" i="8"/>
  <c r="O17" i="8"/>
  <c r="N17" i="8"/>
  <c r="M17" i="8"/>
  <c r="L17" i="8"/>
  <c r="K17" i="8"/>
  <c r="B12" i="8"/>
  <c r="B17" i="8"/>
  <c r="AC17" i="8"/>
  <c r="AD17" i="8"/>
  <c r="AE17" i="8"/>
  <c r="AF17" i="8"/>
  <c r="AG17" i="8"/>
  <c r="AH17" i="8"/>
  <c r="AI17" i="8"/>
  <c r="AJ17" i="8"/>
  <c r="AL17" i="8"/>
  <c r="AM17" i="8"/>
  <c r="AN17" i="8"/>
  <c r="AO17" i="8"/>
  <c r="AP17" i="8"/>
  <c r="AQ17" i="8"/>
  <c r="AR17" i="8"/>
  <c r="AS17" i="8"/>
  <c r="AU17" i="8"/>
  <c r="AV17" i="8"/>
  <c r="AW17" i="8"/>
  <c r="AX17" i="8"/>
  <c r="AY17" i="8"/>
  <c r="AZ17" i="8"/>
  <c r="BA17" i="8"/>
  <c r="BB17" i="8"/>
  <c r="B18" i="8"/>
  <c r="AC18" i="8"/>
  <c r="AD18" i="8"/>
  <c r="AE18" i="8"/>
  <c r="AF18" i="8"/>
  <c r="AG18" i="8"/>
  <c r="AH18" i="8"/>
  <c r="AI18" i="8"/>
  <c r="AJ18" i="8"/>
  <c r="AL18" i="8"/>
  <c r="AM18" i="8"/>
  <c r="AN18" i="8"/>
  <c r="AO18" i="8"/>
  <c r="AP18" i="8"/>
  <c r="AQ18" i="8"/>
  <c r="AR18" i="8"/>
  <c r="AS18" i="8"/>
  <c r="AU18" i="8"/>
  <c r="AV18" i="8"/>
  <c r="AW18" i="8"/>
  <c r="AX18" i="8"/>
  <c r="AY18" i="8"/>
  <c r="AZ18" i="8"/>
  <c r="BA18" i="8"/>
  <c r="BB18" i="8"/>
  <c r="B19" i="8"/>
  <c r="AC19" i="8"/>
  <c r="AD19" i="8"/>
  <c r="AE19" i="8"/>
  <c r="AF19" i="8"/>
  <c r="AG19" i="8"/>
  <c r="AH19" i="8"/>
  <c r="AI19" i="8"/>
  <c r="AJ19" i="8"/>
  <c r="AL19" i="8"/>
  <c r="AM19" i="8"/>
  <c r="AN19" i="8"/>
  <c r="AO19" i="8"/>
  <c r="AP19" i="8"/>
  <c r="AQ19" i="8"/>
  <c r="AR19" i="8"/>
  <c r="AS19" i="8"/>
  <c r="AU19" i="8"/>
  <c r="AV19" i="8"/>
  <c r="AW19" i="8"/>
  <c r="AX19" i="8"/>
  <c r="AY19" i="8"/>
  <c r="AZ19" i="8"/>
  <c r="BA19" i="8"/>
  <c r="BB19" i="8"/>
  <c r="B20" i="8"/>
  <c r="AC20" i="8"/>
  <c r="AD20" i="8"/>
  <c r="AE20" i="8"/>
  <c r="AF20" i="8"/>
  <c r="AG20" i="8"/>
  <c r="AH20" i="8"/>
  <c r="AI20" i="8"/>
  <c r="AJ20" i="8"/>
  <c r="AL20" i="8"/>
  <c r="AM20" i="8"/>
  <c r="AN20" i="8"/>
  <c r="AO20" i="8"/>
  <c r="AP20" i="8"/>
  <c r="AQ20" i="8"/>
  <c r="AR20" i="8"/>
  <c r="AS20" i="8"/>
  <c r="AU20" i="8"/>
  <c r="AV20" i="8"/>
  <c r="AW20" i="8"/>
  <c r="AX20" i="8"/>
  <c r="AY20" i="8"/>
  <c r="AZ20" i="8"/>
  <c r="BA20" i="8"/>
  <c r="BB20" i="8"/>
  <c r="B21" i="8"/>
  <c r="AC21" i="8"/>
  <c r="AD21" i="8"/>
  <c r="AE21" i="8"/>
  <c r="AF21" i="8"/>
  <c r="AG21" i="8"/>
  <c r="AH21" i="8"/>
  <c r="AI21" i="8"/>
  <c r="AJ21" i="8"/>
  <c r="AL21" i="8"/>
  <c r="AM21" i="8"/>
  <c r="AN21" i="8"/>
  <c r="AO21" i="8"/>
  <c r="AP21" i="8"/>
  <c r="AQ21" i="8"/>
  <c r="AR21" i="8"/>
  <c r="AS21" i="8"/>
  <c r="AU21" i="8"/>
  <c r="AV21" i="8"/>
  <c r="AW21" i="8"/>
  <c r="AX21" i="8"/>
  <c r="AY21" i="8"/>
  <c r="AZ21" i="8"/>
  <c r="BA21" i="8"/>
  <c r="BB21" i="8"/>
  <c r="B22" i="8"/>
  <c r="AC22" i="8"/>
  <c r="AD22" i="8"/>
  <c r="AE22" i="8"/>
  <c r="AF22" i="8"/>
  <c r="AG22" i="8"/>
  <c r="AH22" i="8"/>
  <c r="AI22" i="8"/>
  <c r="AJ22" i="8"/>
  <c r="AL22" i="8"/>
  <c r="AM22" i="8"/>
  <c r="AN22" i="8"/>
  <c r="AO22" i="8"/>
  <c r="AP22" i="8"/>
  <c r="AQ22" i="8"/>
  <c r="AR22" i="8"/>
  <c r="AS22" i="8"/>
  <c r="AU22" i="8"/>
  <c r="AV22" i="8"/>
  <c r="AW22" i="8"/>
  <c r="AX22" i="8"/>
  <c r="AY22" i="8"/>
  <c r="AZ22" i="8"/>
  <c r="BA22" i="8"/>
  <c r="BB22" i="8"/>
  <c r="B23" i="8"/>
  <c r="AC23" i="8"/>
  <c r="AD23" i="8"/>
  <c r="AE23" i="8"/>
  <c r="AF23" i="8"/>
  <c r="AG23" i="8"/>
  <c r="AH23" i="8"/>
  <c r="AI23" i="8"/>
  <c r="AJ23" i="8"/>
  <c r="AL23" i="8"/>
  <c r="AM23" i="8"/>
  <c r="AN23" i="8"/>
  <c r="AO23" i="8"/>
  <c r="AP23" i="8"/>
  <c r="AQ23" i="8"/>
  <c r="AR23" i="8"/>
  <c r="AS23" i="8"/>
  <c r="AU23" i="8"/>
  <c r="AV23" i="8"/>
  <c r="AW23" i="8"/>
  <c r="AX23" i="8"/>
  <c r="AY23" i="8"/>
  <c r="AZ23" i="8"/>
  <c r="BA23" i="8"/>
  <c r="BB23" i="8"/>
  <c r="B26" i="8"/>
  <c r="AC26" i="8"/>
  <c r="AD26" i="8"/>
  <c r="AE26" i="8"/>
  <c r="AF26" i="8"/>
  <c r="AG26" i="8"/>
  <c r="AH26" i="8"/>
  <c r="AI26" i="8"/>
  <c r="AJ26" i="8"/>
  <c r="AL26" i="8"/>
  <c r="AM26" i="8"/>
  <c r="AN26" i="8"/>
  <c r="AO26" i="8"/>
  <c r="AP26" i="8"/>
  <c r="AQ26" i="8"/>
  <c r="AR26" i="8"/>
  <c r="AS26" i="8"/>
  <c r="AU26" i="8"/>
  <c r="AV26" i="8"/>
  <c r="AW26" i="8"/>
  <c r="AX26" i="8"/>
  <c r="AY26" i="8"/>
  <c r="AZ26" i="8"/>
  <c r="BA26" i="8"/>
  <c r="BB26" i="8"/>
  <c r="B29" i="8"/>
  <c r="AC29" i="8"/>
  <c r="AD29" i="8"/>
  <c r="AE29" i="8"/>
  <c r="AF29" i="8"/>
  <c r="AG29" i="8"/>
  <c r="AH29" i="8"/>
  <c r="AI29" i="8"/>
  <c r="AJ29" i="8"/>
  <c r="AL29" i="8"/>
  <c r="AM29" i="8"/>
  <c r="AN29" i="8"/>
  <c r="AO29" i="8"/>
  <c r="AP29" i="8"/>
  <c r="AQ29" i="8"/>
  <c r="AR29" i="8"/>
  <c r="AS29" i="8"/>
  <c r="AU29" i="8"/>
  <c r="AV29" i="8"/>
  <c r="AW29" i="8"/>
  <c r="AX29" i="8"/>
  <c r="AY29" i="8"/>
  <c r="AZ29" i="8"/>
  <c r="BA29" i="8"/>
  <c r="BB29" i="8"/>
  <c r="B30" i="8"/>
  <c r="AC30" i="8"/>
  <c r="AD30" i="8"/>
  <c r="AD45" i="8" s="1"/>
  <c r="AE30" i="8"/>
  <c r="AF30" i="8"/>
  <c r="AF45" i="8" s="1"/>
  <c r="AG30" i="8"/>
  <c r="AH30" i="8"/>
  <c r="AH45" i="8" s="1"/>
  <c r="AI30" i="8"/>
  <c r="AJ30" i="8"/>
  <c r="AJ45" i="8" s="1"/>
  <c r="AL30" i="8"/>
  <c r="AM30" i="8"/>
  <c r="AM45" i="8" s="1"/>
  <c r="AN30" i="8"/>
  <c r="AO30" i="8"/>
  <c r="AO45" i="8" s="1"/>
  <c r="AP30" i="8"/>
  <c r="AQ30" i="8"/>
  <c r="AQ45" i="8" s="1"/>
  <c r="AR30" i="8"/>
  <c r="AS30" i="8"/>
  <c r="AS45" i="8" s="1"/>
  <c r="AU30" i="8"/>
  <c r="AV30" i="8"/>
  <c r="AV45" i="8" s="1"/>
  <c r="AW30" i="8"/>
  <c r="AX30" i="8"/>
  <c r="AX45" i="8" s="1"/>
  <c r="AY30" i="8"/>
  <c r="AZ30" i="8"/>
  <c r="AZ45" i="8" s="1"/>
  <c r="BA30" i="8"/>
  <c r="BB30" i="8"/>
  <c r="BB45" i="8" s="1"/>
  <c r="B33" i="8"/>
  <c r="AC33" i="8"/>
  <c r="AD33" i="8"/>
  <c r="AE33" i="8"/>
  <c r="AF33" i="8"/>
  <c r="AG33" i="8"/>
  <c r="AH33" i="8"/>
  <c r="AI33" i="8"/>
  <c r="AJ33" i="8"/>
  <c r="AL33" i="8"/>
  <c r="AM33" i="8"/>
  <c r="AN33" i="8"/>
  <c r="AO33" i="8"/>
  <c r="AP33" i="8"/>
  <c r="AQ33" i="8"/>
  <c r="AR33" i="8"/>
  <c r="AS33" i="8"/>
  <c r="AU33" i="8"/>
  <c r="AV33" i="8"/>
  <c r="AW33" i="8"/>
  <c r="AX33" i="8"/>
  <c r="AY33" i="8"/>
  <c r="AZ33" i="8"/>
  <c r="BA33" i="8"/>
  <c r="BB33" i="8"/>
  <c r="B34" i="8"/>
  <c r="AC34" i="8"/>
  <c r="AD34" i="8"/>
  <c r="AE34" i="8"/>
  <c r="AF34" i="8"/>
  <c r="AG34" i="8"/>
  <c r="AH34" i="8"/>
  <c r="AI34" i="8"/>
  <c r="AJ34" i="8"/>
  <c r="AL34" i="8"/>
  <c r="AM34" i="8"/>
  <c r="AN34" i="8"/>
  <c r="AO34" i="8"/>
  <c r="AP34" i="8"/>
  <c r="AQ34" i="8"/>
  <c r="AR34" i="8"/>
  <c r="AS34" i="8"/>
  <c r="AU34" i="8"/>
  <c r="AV34" i="8"/>
  <c r="AW34" i="8"/>
  <c r="AX34" i="8"/>
  <c r="AY34" i="8"/>
  <c r="AZ34" i="8"/>
  <c r="BA34" i="8"/>
  <c r="BB34" i="8"/>
  <c r="B44" i="8"/>
  <c r="AC44" i="8"/>
  <c r="AD44" i="8"/>
  <c r="AE44" i="8"/>
  <c r="AF44" i="8"/>
  <c r="AG44" i="8"/>
  <c r="AH44" i="8"/>
  <c r="AI44" i="8"/>
  <c r="AJ44" i="8"/>
  <c r="AL44" i="8"/>
  <c r="AM44" i="8"/>
  <c r="AN44" i="8"/>
  <c r="AO44" i="8"/>
  <c r="AP44" i="8"/>
  <c r="AQ44" i="8"/>
  <c r="AR44" i="8"/>
  <c r="AS44" i="8"/>
  <c r="AU44" i="8"/>
  <c r="AV44" i="8"/>
  <c r="AW44" i="8"/>
  <c r="AX44" i="8"/>
  <c r="AY44" i="8"/>
  <c r="AZ44" i="8"/>
  <c r="BA44" i="8"/>
  <c r="BB44" i="8"/>
  <c r="B45" i="8"/>
  <c r="AC45" i="8"/>
  <c r="AE45" i="8"/>
  <c r="AG45" i="8"/>
  <c r="AI45" i="8"/>
  <c r="AL45" i="8"/>
  <c r="AN45" i="8"/>
  <c r="AP45" i="8"/>
  <c r="AR45" i="8"/>
  <c r="AU45" i="8"/>
  <c r="AW45" i="8"/>
  <c r="AY45" i="8"/>
  <c r="BA45" i="8"/>
  <c r="I9" i="9"/>
  <c r="H9" i="9"/>
  <c r="G9" i="9"/>
  <c r="F9" i="9"/>
  <c r="E9" i="9"/>
  <c r="D9" i="9"/>
  <c r="C9" i="9"/>
  <c r="I8" i="9"/>
  <c r="H8" i="9"/>
  <c r="G8" i="9"/>
  <c r="F8" i="9"/>
  <c r="E8" i="9"/>
  <c r="D8" i="9"/>
  <c r="C8" i="9"/>
  <c r="I7" i="9"/>
  <c r="H7" i="9"/>
  <c r="G7" i="9"/>
  <c r="F7" i="9"/>
  <c r="E7" i="9"/>
  <c r="D7" i="9"/>
  <c r="C7" i="9"/>
  <c r="I6" i="9"/>
  <c r="H6" i="9"/>
  <c r="G6" i="9"/>
  <c r="F6" i="9"/>
  <c r="E6" i="9"/>
  <c r="D6" i="9"/>
  <c r="C6" i="9"/>
  <c r="I5" i="9"/>
  <c r="H5" i="9"/>
  <c r="G5" i="9"/>
  <c r="F5" i="9"/>
  <c r="E5" i="9"/>
  <c r="D5" i="9"/>
  <c r="C5" i="9"/>
  <c r="I4" i="9"/>
  <c r="H4" i="9"/>
  <c r="G4" i="9"/>
  <c r="F4" i="9"/>
  <c r="E4" i="9"/>
  <c r="D4" i="9"/>
  <c r="C4" i="9"/>
  <c r="B9" i="9"/>
  <c r="B8" i="9"/>
  <c r="B7" i="9"/>
  <c r="B6" i="9"/>
  <c r="B5" i="9"/>
  <c r="B4" i="9"/>
  <c r="C12" i="9"/>
  <c r="D12" i="9"/>
  <c r="E12" i="9"/>
  <c r="F12" i="9"/>
  <c r="G12" i="9"/>
  <c r="H12" i="9"/>
  <c r="I12" i="9"/>
  <c r="B12" i="9"/>
  <c r="BB23" i="9"/>
  <c r="BA23" i="9"/>
  <c r="AZ23" i="9"/>
  <c r="AY23" i="9"/>
  <c r="AX23" i="9"/>
  <c r="AW23" i="9"/>
  <c r="AV23" i="9"/>
  <c r="AU23" i="9"/>
  <c r="BB22" i="9"/>
  <c r="BA22" i="9"/>
  <c r="AZ22" i="9"/>
  <c r="AY22" i="9"/>
  <c r="AX22" i="9"/>
  <c r="AW22" i="9"/>
  <c r="AV22" i="9"/>
  <c r="AU22" i="9"/>
  <c r="BB21" i="9"/>
  <c r="BA21" i="9"/>
  <c r="AZ21" i="9"/>
  <c r="AY21" i="9"/>
  <c r="AX21" i="9"/>
  <c r="AW21" i="9"/>
  <c r="AV21" i="9"/>
  <c r="AU21" i="9"/>
  <c r="BB20" i="9"/>
  <c r="BA20" i="9"/>
  <c r="AZ20" i="9"/>
  <c r="AY20" i="9"/>
  <c r="AX20" i="9"/>
  <c r="AW20" i="9"/>
  <c r="AV20" i="9"/>
  <c r="AU20" i="9"/>
  <c r="BB19" i="9"/>
  <c r="BA19" i="9"/>
  <c r="AZ19" i="9"/>
  <c r="AY19" i="9"/>
  <c r="AX19" i="9"/>
  <c r="AW19" i="9"/>
  <c r="AV19" i="9"/>
  <c r="AU19" i="9"/>
  <c r="BB18" i="9"/>
  <c r="BA18" i="9"/>
  <c r="AZ18" i="9"/>
  <c r="AY18" i="9"/>
  <c r="AX18" i="9"/>
  <c r="AW18" i="9"/>
  <c r="AV18" i="9"/>
  <c r="AU18" i="9"/>
  <c r="BB17" i="9"/>
  <c r="BA17" i="9"/>
  <c r="AZ17" i="9"/>
  <c r="AY17" i="9"/>
  <c r="AX17" i="9"/>
  <c r="AW17" i="9"/>
  <c r="AV17" i="9"/>
  <c r="AU17" i="9"/>
  <c r="AS23" i="9"/>
  <c r="AR23" i="9"/>
  <c r="AQ23" i="9"/>
  <c r="AP23" i="9"/>
  <c r="AO23" i="9"/>
  <c r="AN23" i="9"/>
  <c r="AM23" i="9"/>
  <c r="AL23" i="9"/>
  <c r="AS22" i="9"/>
  <c r="AR22" i="9"/>
  <c r="AQ22" i="9"/>
  <c r="AP22" i="9"/>
  <c r="AO22" i="9"/>
  <c r="AN22" i="9"/>
  <c r="AM22" i="9"/>
  <c r="AL22" i="9"/>
  <c r="AS21" i="9"/>
  <c r="AR21" i="9"/>
  <c r="AQ21" i="9"/>
  <c r="AP21" i="9"/>
  <c r="AO21" i="9"/>
  <c r="AN21" i="9"/>
  <c r="AM21" i="9"/>
  <c r="AL21" i="9"/>
  <c r="AS20" i="9"/>
  <c r="AR20" i="9"/>
  <c r="AQ20" i="9"/>
  <c r="AP20" i="9"/>
  <c r="AO20" i="9"/>
  <c r="AN20" i="9"/>
  <c r="AM20" i="9"/>
  <c r="AL20" i="9"/>
  <c r="AS19" i="9"/>
  <c r="AR19" i="9"/>
  <c r="AQ19" i="9"/>
  <c r="AP19" i="9"/>
  <c r="AO19" i="9"/>
  <c r="AN19" i="9"/>
  <c r="AM19" i="9"/>
  <c r="AL19" i="9"/>
  <c r="AS18" i="9"/>
  <c r="AR18" i="9"/>
  <c r="AQ18" i="9"/>
  <c r="AP18" i="9"/>
  <c r="AO18" i="9"/>
  <c r="AN18" i="9"/>
  <c r="AM18" i="9"/>
  <c r="AL18" i="9"/>
  <c r="AS17" i="9"/>
  <c r="AR17" i="9"/>
  <c r="AQ17" i="9"/>
  <c r="AP17" i="9"/>
  <c r="AO17" i="9"/>
  <c r="AN17" i="9"/>
  <c r="AM17" i="9"/>
  <c r="AL17" i="9"/>
  <c r="AJ23" i="9"/>
  <c r="AI23" i="9"/>
  <c r="AH23" i="9"/>
  <c r="AG23" i="9"/>
  <c r="AF23" i="9"/>
  <c r="AE23" i="9"/>
  <c r="AD23" i="9"/>
  <c r="AC23" i="9"/>
  <c r="AJ22" i="9"/>
  <c r="AI22" i="9"/>
  <c r="AH22" i="9"/>
  <c r="AG22" i="9"/>
  <c r="AF22" i="9"/>
  <c r="AE22" i="9"/>
  <c r="AD22" i="9"/>
  <c r="AC22" i="9"/>
  <c r="AJ21" i="9"/>
  <c r="AI21" i="9"/>
  <c r="AH21" i="9"/>
  <c r="AG21" i="9"/>
  <c r="AF21" i="9"/>
  <c r="AE21" i="9"/>
  <c r="AD21" i="9"/>
  <c r="AC21" i="9"/>
  <c r="AJ20" i="9"/>
  <c r="AI20" i="9"/>
  <c r="AH20" i="9"/>
  <c r="AG20" i="9"/>
  <c r="AF20" i="9"/>
  <c r="AE20" i="9"/>
  <c r="AD20" i="9"/>
  <c r="AC20" i="9"/>
  <c r="AJ19" i="9"/>
  <c r="AI19" i="9"/>
  <c r="AH19" i="9"/>
  <c r="AG19" i="9"/>
  <c r="AF19" i="9"/>
  <c r="AE19" i="9"/>
  <c r="AD19" i="9"/>
  <c r="AC19" i="9"/>
  <c r="AJ18" i="9"/>
  <c r="AI18" i="9"/>
  <c r="AH18" i="9"/>
  <c r="AG18" i="9"/>
  <c r="AF18" i="9"/>
  <c r="AE18" i="9"/>
  <c r="AD18" i="9"/>
  <c r="AC18" i="9"/>
  <c r="AJ17" i="9"/>
  <c r="AI17" i="9"/>
  <c r="AH17" i="9"/>
  <c r="AG17" i="9"/>
  <c r="AF17" i="9"/>
  <c r="AE17" i="9"/>
  <c r="AD17" i="9"/>
  <c r="AC17" i="9"/>
  <c r="AA23" i="9"/>
  <c r="Z23" i="9"/>
  <c r="Y23" i="9"/>
  <c r="X23" i="9"/>
  <c r="W23" i="9"/>
  <c r="V23" i="9"/>
  <c r="U23" i="9"/>
  <c r="T23" i="9"/>
  <c r="AA22" i="9"/>
  <c r="Z22" i="9"/>
  <c r="Y22" i="9"/>
  <c r="X22" i="9"/>
  <c r="W22" i="9"/>
  <c r="V22" i="9"/>
  <c r="U22" i="9"/>
  <c r="T22" i="9"/>
  <c r="AA21" i="9"/>
  <c r="Z21" i="9"/>
  <c r="Y21" i="9"/>
  <c r="X21" i="9"/>
  <c r="W21" i="9"/>
  <c r="V21" i="9"/>
  <c r="U21" i="9"/>
  <c r="T21" i="9"/>
  <c r="AA20" i="9"/>
  <c r="Z20" i="9"/>
  <c r="Y20" i="9"/>
  <c r="X20" i="9"/>
  <c r="W20" i="9"/>
  <c r="V20" i="9"/>
  <c r="U20" i="9"/>
  <c r="T20" i="9"/>
  <c r="AA19" i="9"/>
  <c r="Z19" i="9"/>
  <c r="Y19" i="9"/>
  <c r="X19" i="9"/>
  <c r="W19" i="9"/>
  <c r="V19" i="9"/>
  <c r="U19" i="9"/>
  <c r="T19" i="9"/>
  <c r="AA18" i="9"/>
  <c r="Z18" i="9"/>
  <c r="Y18" i="9"/>
  <c r="X18" i="9"/>
  <c r="W18" i="9"/>
  <c r="V18" i="9"/>
  <c r="U18" i="9"/>
  <c r="T18" i="9"/>
  <c r="AA17" i="9"/>
  <c r="Z17" i="9"/>
  <c r="Y17" i="9"/>
  <c r="X17" i="9"/>
  <c r="W17" i="9"/>
  <c r="V17" i="9"/>
  <c r="U17" i="9"/>
  <c r="T17" i="9"/>
  <c r="R23" i="9"/>
  <c r="Q23" i="9"/>
  <c r="P23" i="9"/>
  <c r="O23" i="9"/>
  <c r="N23" i="9"/>
  <c r="M23" i="9"/>
  <c r="L23" i="9"/>
  <c r="C63" i="9" s="1"/>
  <c r="E63" i="9" s="1"/>
  <c r="K23" i="9"/>
  <c r="R22" i="9"/>
  <c r="Q22" i="9"/>
  <c r="P22" i="9"/>
  <c r="O22" i="9"/>
  <c r="N22" i="9"/>
  <c r="M22" i="9"/>
  <c r="L22" i="9"/>
  <c r="C62" i="9" s="1"/>
  <c r="E62" i="9" s="1"/>
  <c r="K22" i="9"/>
  <c r="R21" i="9"/>
  <c r="Q21" i="9"/>
  <c r="P21" i="9"/>
  <c r="O21" i="9"/>
  <c r="N21" i="9"/>
  <c r="M21" i="9"/>
  <c r="L21" i="9"/>
  <c r="C61" i="9" s="1"/>
  <c r="E61" i="9" s="1"/>
  <c r="K21" i="9"/>
  <c r="R20" i="9"/>
  <c r="Q20" i="9"/>
  <c r="P20" i="9"/>
  <c r="O20" i="9"/>
  <c r="N20" i="9"/>
  <c r="M20" i="9"/>
  <c r="L20" i="9"/>
  <c r="C60" i="9" s="1"/>
  <c r="E60" i="9" s="1"/>
  <c r="K20" i="9"/>
  <c r="R19" i="9"/>
  <c r="Q19" i="9"/>
  <c r="P19" i="9"/>
  <c r="O19" i="9"/>
  <c r="N19" i="9"/>
  <c r="M19" i="9"/>
  <c r="L19" i="9"/>
  <c r="C59" i="9" s="1"/>
  <c r="E59" i="9" s="1"/>
  <c r="K19" i="9"/>
  <c r="R18" i="9"/>
  <c r="Q18" i="9"/>
  <c r="P18" i="9"/>
  <c r="O18" i="9"/>
  <c r="N18" i="9"/>
  <c r="M18" i="9"/>
  <c r="L18" i="9"/>
  <c r="K18" i="9"/>
  <c r="R17" i="9"/>
  <c r="Q17" i="9"/>
  <c r="Q26" i="9" s="1"/>
  <c r="P17" i="9"/>
  <c r="O17" i="9"/>
  <c r="N17" i="9"/>
  <c r="M17" i="9"/>
  <c r="M26" i="9" s="1"/>
  <c r="L17" i="9"/>
  <c r="K17" i="9"/>
  <c r="I23" i="9"/>
  <c r="H23" i="9"/>
  <c r="G23" i="9"/>
  <c r="F23" i="9"/>
  <c r="E23" i="9"/>
  <c r="D23" i="9"/>
  <c r="C23" i="9"/>
  <c r="B23" i="9"/>
  <c r="I22" i="9"/>
  <c r="H22" i="9"/>
  <c r="G22" i="9"/>
  <c r="F22" i="9"/>
  <c r="E22" i="9"/>
  <c r="D22" i="9"/>
  <c r="C22" i="9"/>
  <c r="B22" i="9"/>
  <c r="I21" i="9"/>
  <c r="H21" i="9"/>
  <c r="G21" i="9"/>
  <c r="F21" i="9"/>
  <c r="E21" i="9"/>
  <c r="D21" i="9"/>
  <c r="C21" i="9"/>
  <c r="B21" i="9"/>
  <c r="I20" i="9"/>
  <c r="H20" i="9"/>
  <c r="G20" i="9"/>
  <c r="F20" i="9"/>
  <c r="E20" i="9"/>
  <c r="D20" i="9"/>
  <c r="C20" i="9"/>
  <c r="B20" i="9"/>
  <c r="I19" i="9"/>
  <c r="H19" i="9"/>
  <c r="G19" i="9"/>
  <c r="F19" i="9"/>
  <c r="E19" i="9"/>
  <c r="D19" i="9"/>
  <c r="C19" i="9"/>
  <c r="B19" i="9"/>
  <c r="I18" i="9"/>
  <c r="H18" i="9"/>
  <c r="G18" i="9"/>
  <c r="F18" i="9"/>
  <c r="E18" i="9"/>
  <c r="D18" i="9"/>
  <c r="C18" i="9"/>
  <c r="B18" i="9"/>
  <c r="I17" i="9"/>
  <c r="H17" i="9"/>
  <c r="G17" i="9"/>
  <c r="F17" i="9"/>
  <c r="E17" i="9"/>
  <c r="D17" i="9"/>
  <c r="C17" i="9"/>
  <c r="B17" i="9"/>
  <c r="BB30" i="9"/>
  <c r="BB45" i="9" s="1"/>
  <c r="BA30" i="9"/>
  <c r="BA45" i="9" s="1"/>
  <c r="AZ30" i="9"/>
  <c r="AZ45" i="9" s="1"/>
  <c r="AY30" i="9"/>
  <c r="AY45" i="9" s="1"/>
  <c r="AX30" i="9"/>
  <c r="AX45" i="9" s="1"/>
  <c r="AW30" i="9"/>
  <c r="AW45" i="9" s="1"/>
  <c r="AV30" i="9"/>
  <c r="AV45" i="9" s="1"/>
  <c r="AU30" i="9"/>
  <c r="AU45" i="9" s="1"/>
  <c r="AS30" i="9"/>
  <c r="AS45" i="9" s="1"/>
  <c r="AR30" i="9"/>
  <c r="AR45" i="9" s="1"/>
  <c r="AQ30" i="9"/>
  <c r="AQ45" i="9" s="1"/>
  <c r="AP30" i="9"/>
  <c r="AP45" i="9" s="1"/>
  <c r="AO30" i="9"/>
  <c r="AO45" i="9" s="1"/>
  <c r="AN30" i="9"/>
  <c r="AN45" i="9" s="1"/>
  <c r="AM30" i="9"/>
  <c r="AM45" i="9" s="1"/>
  <c r="AL30" i="9"/>
  <c r="AL45" i="9" s="1"/>
  <c r="AJ30" i="9"/>
  <c r="AJ45" i="9" s="1"/>
  <c r="AI30" i="9"/>
  <c r="AI45" i="9" s="1"/>
  <c r="AH30" i="9"/>
  <c r="AH45" i="9" s="1"/>
  <c r="AG30" i="9"/>
  <c r="AG45" i="9" s="1"/>
  <c r="AF30" i="9"/>
  <c r="AF45" i="9" s="1"/>
  <c r="AE30" i="9"/>
  <c r="AE45" i="9" s="1"/>
  <c r="AD30" i="9"/>
  <c r="AD45" i="9" s="1"/>
  <c r="AC30" i="9"/>
  <c r="AC45" i="9" s="1"/>
  <c r="AA30" i="9"/>
  <c r="AA45" i="9" s="1"/>
  <c r="Z30" i="9"/>
  <c r="Z45" i="9" s="1"/>
  <c r="Y30" i="9"/>
  <c r="Y45" i="9" s="1"/>
  <c r="X30" i="9"/>
  <c r="X45" i="9" s="1"/>
  <c r="W30" i="9"/>
  <c r="W45" i="9" s="1"/>
  <c r="V30" i="9"/>
  <c r="V45" i="9" s="1"/>
  <c r="U30" i="9"/>
  <c r="U45" i="9" s="1"/>
  <c r="T30" i="9"/>
  <c r="T45" i="9" s="1"/>
  <c r="R30" i="9"/>
  <c r="R45" i="9" s="1"/>
  <c r="Q30" i="9"/>
  <c r="Q45" i="9" s="1"/>
  <c r="P30" i="9"/>
  <c r="P45" i="9" s="1"/>
  <c r="O30" i="9"/>
  <c r="O45" i="9" s="1"/>
  <c r="N30" i="9"/>
  <c r="N45" i="9" s="1"/>
  <c r="M30" i="9"/>
  <c r="M45" i="9" s="1"/>
  <c r="L30" i="9"/>
  <c r="L45" i="9" s="1"/>
  <c r="K30" i="9"/>
  <c r="K45" i="9" s="1"/>
  <c r="I30" i="9"/>
  <c r="I45" i="9" s="1"/>
  <c r="H30" i="9"/>
  <c r="H45" i="9" s="1"/>
  <c r="G30" i="9"/>
  <c r="G45" i="9" s="1"/>
  <c r="F30" i="9"/>
  <c r="F45" i="9" s="1"/>
  <c r="E30" i="9"/>
  <c r="E45" i="9" s="1"/>
  <c r="D30" i="9"/>
  <c r="D45" i="9" s="1"/>
  <c r="C30" i="9"/>
  <c r="B30" i="9"/>
  <c r="B45" i="9" s="1"/>
  <c r="BB29" i="9"/>
  <c r="BA29" i="9"/>
  <c r="AZ29" i="9"/>
  <c r="AY29" i="9"/>
  <c r="AX29" i="9"/>
  <c r="AW29" i="9"/>
  <c r="AV29" i="9"/>
  <c r="AU29" i="9"/>
  <c r="AS29" i="9"/>
  <c r="AR29" i="9"/>
  <c r="AQ29" i="9"/>
  <c r="AP29" i="9"/>
  <c r="AO29" i="9"/>
  <c r="AN29" i="9"/>
  <c r="AM29" i="9"/>
  <c r="AL29" i="9"/>
  <c r="AJ29" i="9"/>
  <c r="AI29" i="9"/>
  <c r="AH29" i="9"/>
  <c r="AG29" i="9"/>
  <c r="AF29" i="9"/>
  <c r="AE29" i="9"/>
  <c r="AD29" i="9"/>
  <c r="AC29" i="9"/>
  <c r="AA29" i="9"/>
  <c r="Z29" i="9"/>
  <c r="Y29" i="9"/>
  <c r="X29" i="9"/>
  <c r="W29" i="9"/>
  <c r="V29" i="9"/>
  <c r="U29" i="9"/>
  <c r="T29" i="9"/>
  <c r="R29" i="9"/>
  <c r="Q29" i="9"/>
  <c r="P29" i="9"/>
  <c r="O29" i="9"/>
  <c r="N29" i="9"/>
  <c r="M29" i="9"/>
  <c r="L29" i="9"/>
  <c r="K29" i="9"/>
  <c r="I29" i="9"/>
  <c r="H29" i="9"/>
  <c r="G29" i="9"/>
  <c r="F29" i="9"/>
  <c r="E29" i="9"/>
  <c r="D29" i="9"/>
  <c r="C29" i="9"/>
  <c r="C69" i="9" s="1"/>
  <c r="E69" i="9" s="1"/>
  <c r="B29" i="9"/>
  <c r="BB34" i="9"/>
  <c r="BA34" i="9"/>
  <c r="AZ34" i="9"/>
  <c r="AY34" i="9"/>
  <c r="AX34" i="9"/>
  <c r="AW34" i="9"/>
  <c r="AV34" i="9"/>
  <c r="AU34" i="9"/>
  <c r="AS34" i="9"/>
  <c r="AR34" i="9"/>
  <c r="AQ34" i="9"/>
  <c r="AP34" i="9"/>
  <c r="AO34" i="9"/>
  <c r="AN34" i="9"/>
  <c r="AM34" i="9"/>
  <c r="AL34" i="9"/>
  <c r="AJ34" i="9"/>
  <c r="AI34" i="9"/>
  <c r="AH34" i="9"/>
  <c r="AG34" i="9"/>
  <c r="AF34" i="9"/>
  <c r="AE34" i="9"/>
  <c r="AD34" i="9"/>
  <c r="AC34" i="9"/>
  <c r="AA34" i="9"/>
  <c r="Z34" i="9"/>
  <c r="Y34" i="9"/>
  <c r="X34" i="9"/>
  <c r="W34" i="9"/>
  <c r="V34" i="9"/>
  <c r="U34" i="9"/>
  <c r="T34" i="9"/>
  <c r="R34" i="9"/>
  <c r="Q34" i="9"/>
  <c r="P34" i="9"/>
  <c r="O34" i="9"/>
  <c r="N34" i="9"/>
  <c r="M34" i="9"/>
  <c r="L34" i="9"/>
  <c r="C74" i="9" s="1"/>
  <c r="E74" i="9" s="1"/>
  <c r="K34" i="9"/>
  <c r="I34" i="9"/>
  <c r="H34" i="9"/>
  <c r="G34" i="9"/>
  <c r="F34" i="9"/>
  <c r="E34" i="9"/>
  <c r="D34" i="9"/>
  <c r="C34" i="9"/>
  <c r="B34" i="9"/>
  <c r="BB44" i="9"/>
  <c r="BA44" i="9"/>
  <c r="AZ44" i="9"/>
  <c r="AY44" i="9"/>
  <c r="AX44" i="9"/>
  <c r="AW44" i="9"/>
  <c r="AV44" i="9"/>
  <c r="AU44" i="9"/>
  <c r="AS44" i="9"/>
  <c r="AR44" i="9"/>
  <c r="AQ44" i="9"/>
  <c r="AP44" i="9"/>
  <c r="AO44" i="9"/>
  <c r="AN44" i="9"/>
  <c r="AM44" i="9"/>
  <c r="AL44" i="9"/>
  <c r="AJ44" i="9"/>
  <c r="AI44" i="9"/>
  <c r="AH44" i="9"/>
  <c r="AG44" i="9"/>
  <c r="AF44" i="9"/>
  <c r="AE44" i="9"/>
  <c r="AD44" i="9"/>
  <c r="AC44" i="9"/>
  <c r="AA44" i="9"/>
  <c r="Z44" i="9"/>
  <c r="Y44" i="9"/>
  <c r="X44" i="9"/>
  <c r="W44" i="9"/>
  <c r="V44" i="9"/>
  <c r="U44" i="9"/>
  <c r="T44" i="9"/>
  <c r="R44" i="9"/>
  <c r="Q44" i="9"/>
  <c r="P44" i="9"/>
  <c r="O44" i="9"/>
  <c r="N44" i="9"/>
  <c r="M44" i="9"/>
  <c r="L44" i="9"/>
  <c r="C84" i="9" s="1"/>
  <c r="E84" i="9" s="1"/>
  <c r="K44" i="9"/>
  <c r="I44" i="9"/>
  <c r="H44" i="9"/>
  <c r="G44" i="9"/>
  <c r="F44" i="9"/>
  <c r="E44" i="9"/>
  <c r="D44" i="9"/>
  <c r="C44" i="9"/>
  <c r="B44" i="9"/>
  <c r="BB33" i="9"/>
  <c r="BA26" i="9"/>
  <c r="AZ33" i="9"/>
  <c r="AY33" i="9"/>
  <c r="AX33" i="9"/>
  <c r="AW26" i="9"/>
  <c r="AV33" i="9"/>
  <c r="AU33" i="9"/>
  <c r="AS33" i="9"/>
  <c r="AR26" i="9"/>
  <c r="AQ33" i="9"/>
  <c r="AP33" i="9"/>
  <c r="AO33" i="9"/>
  <c r="AN26" i="9"/>
  <c r="AL33" i="9"/>
  <c r="AI26" i="9"/>
  <c r="AG33" i="9"/>
  <c r="AE26" i="9"/>
  <c r="AC33" i="9"/>
  <c r="Z26" i="9"/>
  <c r="X33" i="9"/>
  <c r="V26" i="9"/>
  <c r="T33" i="9"/>
  <c r="O33" i="9"/>
  <c r="K33" i="9"/>
  <c r="H26" i="9"/>
  <c r="F33" i="9"/>
  <c r="D26" i="9"/>
  <c r="B33" i="9"/>
  <c r="I3" i="9"/>
  <c r="BB35" i="9" s="1"/>
  <c r="BB43" i="9" s="1"/>
  <c r="BB46" i="9" s="1"/>
  <c r="H3" i="9"/>
  <c r="BA35" i="9" s="1"/>
  <c r="BA43" i="9" s="1"/>
  <c r="BA46" i="9" s="1"/>
  <c r="G3" i="9"/>
  <c r="AZ35" i="9" s="1"/>
  <c r="AZ43" i="9" s="1"/>
  <c r="AZ46" i="9" s="1"/>
  <c r="F3" i="9"/>
  <c r="AY35" i="9" s="1"/>
  <c r="AY43" i="9" s="1"/>
  <c r="AY46" i="9" s="1"/>
  <c r="E3" i="9"/>
  <c r="AX35" i="9" s="1"/>
  <c r="AX43" i="9" s="1"/>
  <c r="AX46" i="9" s="1"/>
  <c r="D3" i="9"/>
  <c r="AW35" i="9" s="1"/>
  <c r="AW43" i="9" s="1"/>
  <c r="AW46" i="9" s="1"/>
  <c r="C3" i="9"/>
  <c r="AV35" i="9" s="1"/>
  <c r="AV43" i="9" s="1"/>
  <c r="AV46" i="9" s="1"/>
  <c r="B3" i="9"/>
  <c r="AU35" i="9" s="1"/>
  <c r="AU43" i="9" s="1"/>
  <c r="AU46" i="9" s="1"/>
  <c r="C54" i="21"/>
  <c r="D54" i="21"/>
  <c r="E54" i="21"/>
  <c r="F54" i="21"/>
  <c r="G54" i="21"/>
  <c r="H54" i="21"/>
  <c r="I54" i="21"/>
  <c r="B54" i="21"/>
  <c r="C38" i="21"/>
  <c r="D38" i="21"/>
  <c r="E38" i="21"/>
  <c r="F38" i="21"/>
  <c r="G38" i="21"/>
  <c r="H38" i="21"/>
  <c r="I38" i="21"/>
  <c r="B38" i="21"/>
  <c r="AD35" i="3"/>
  <c r="AE35" i="3"/>
  <c r="AF35" i="3"/>
  <c r="AG35" i="3"/>
  <c r="AH35" i="3"/>
  <c r="AI35" i="3"/>
  <c r="AJ35" i="3"/>
  <c r="AC35" i="3"/>
  <c r="U52" i="3"/>
  <c r="V52" i="3"/>
  <c r="W52" i="3"/>
  <c r="X52" i="3"/>
  <c r="Y52" i="3"/>
  <c r="Z52" i="3"/>
  <c r="AA52" i="3"/>
  <c r="T52" i="3"/>
  <c r="U35" i="3"/>
  <c r="U43" i="3" s="1"/>
  <c r="V35" i="3"/>
  <c r="W35" i="3"/>
  <c r="W43" i="3" s="1"/>
  <c r="X35" i="3"/>
  <c r="Y35" i="3"/>
  <c r="Y43" i="3" s="1"/>
  <c r="Z35" i="3"/>
  <c r="AA35" i="3"/>
  <c r="AA43" i="3" s="1"/>
  <c r="T35" i="3"/>
  <c r="U33" i="3"/>
  <c r="V33" i="3"/>
  <c r="W33" i="3"/>
  <c r="X33" i="3"/>
  <c r="Y33" i="3"/>
  <c r="Z33" i="3"/>
  <c r="AA33" i="3"/>
  <c r="T33" i="3"/>
  <c r="M52" i="3"/>
  <c r="O52" i="3"/>
  <c r="Q52" i="3"/>
  <c r="L35" i="3"/>
  <c r="M35" i="3"/>
  <c r="N35" i="3"/>
  <c r="O35" i="3"/>
  <c r="P35" i="3"/>
  <c r="Q35" i="3"/>
  <c r="R35" i="3"/>
  <c r="K35" i="3"/>
  <c r="C6" i="3"/>
  <c r="D6" i="3"/>
  <c r="E6" i="3"/>
  <c r="F6" i="3"/>
  <c r="G6" i="3"/>
  <c r="H6" i="3"/>
  <c r="I6" i="3"/>
  <c r="B6" i="3"/>
  <c r="C7" i="3"/>
  <c r="D7" i="3"/>
  <c r="E7" i="3"/>
  <c r="F7" i="3"/>
  <c r="G7" i="3"/>
  <c r="H7" i="3"/>
  <c r="I7" i="3"/>
  <c r="B7" i="3"/>
  <c r="C5" i="3"/>
  <c r="D5" i="3"/>
  <c r="E5" i="3"/>
  <c r="F5" i="3"/>
  <c r="G5" i="3"/>
  <c r="H5" i="3"/>
  <c r="I5" i="3"/>
  <c r="B5" i="3"/>
  <c r="C3" i="3"/>
  <c r="D3" i="3"/>
  <c r="E3" i="3"/>
  <c r="F3" i="3"/>
  <c r="G3" i="3"/>
  <c r="H3" i="3"/>
  <c r="I3" i="3"/>
  <c r="B3" i="3"/>
  <c r="Z43" i="3"/>
  <c r="X43" i="3"/>
  <c r="V43" i="3"/>
  <c r="T43" i="3"/>
  <c r="AA23" i="3"/>
  <c r="Z23" i="3"/>
  <c r="Y23" i="3"/>
  <c r="X23" i="3"/>
  <c r="W23" i="3"/>
  <c r="V23" i="3"/>
  <c r="U23" i="3"/>
  <c r="T23" i="3"/>
  <c r="AA22" i="3"/>
  <c r="Z22" i="3"/>
  <c r="Y22" i="3"/>
  <c r="X22" i="3"/>
  <c r="W22" i="3"/>
  <c r="V22" i="3"/>
  <c r="U22" i="3"/>
  <c r="T22" i="3"/>
  <c r="AA21" i="3"/>
  <c r="Z21" i="3"/>
  <c r="Y21" i="3"/>
  <c r="X21" i="3"/>
  <c r="W21" i="3"/>
  <c r="V21" i="3"/>
  <c r="U21" i="3"/>
  <c r="T21" i="3"/>
  <c r="AA20" i="3"/>
  <c r="AA34" i="3" s="1"/>
  <c r="Z20" i="3"/>
  <c r="Z34" i="3" s="1"/>
  <c r="Y20" i="3"/>
  <c r="Y34" i="3" s="1"/>
  <c r="X20" i="3"/>
  <c r="X34" i="3" s="1"/>
  <c r="W20" i="3"/>
  <c r="W34" i="3" s="1"/>
  <c r="V20" i="3"/>
  <c r="V34" i="3" s="1"/>
  <c r="U20" i="3"/>
  <c r="U34" i="3" s="1"/>
  <c r="T20" i="3"/>
  <c r="T34" i="3" s="1"/>
  <c r="AA19" i="3"/>
  <c r="AA44" i="3" s="1"/>
  <c r="Z19" i="3"/>
  <c r="Z44" i="3" s="1"/>
  <c r="Y19" i="3"/>
  <c r="Y44" i="3" s="1"/>
  <c r="X19" i="3"/>
  <c r="X44" i="3" s="1"/>
  <c r="W19" i="3"/>
  <c r="W44" i="3" s="1"/>
  <c r="V19" i="3"/>
  <c r="V44" i="3" s="1"/>
  <c r="U19" i="3"/>
  <c r="U44" i="3" s="1"/>
  <c r="T19" i="3"/>
  <c r="T44" i="3" s="1"/>
  <c r="AA18" i="3"/>
  <c r="Z18" i="3"/>
  <c r="Y18" i="3"/>
  <c r="X18" i="3"/>
  <c r="W18" i="3"/>
  <c r="V18" i="3"/>
  <c r="U18" i="3"/>
  <c r="T18" i="3"/>
  <c r="AA17" i="3"/>
  <c r="Z17" i="3"/>
  <c r="Y17" i="3"/>
  <c r="X17" i="3"/>
  <c r="W17" i="3"/>
  <c r="V17" i="3"/>
  <c r="U17" i="3"/>
  <c r="T17" i="3"/>
  <c r="R43" i="3"/>
  <c r="Q43" i="3"/>
  <c r="P43" i="3"/>
  <c r="O43" i="3"/>
  <c r="N43" i="3"/>
  <c r="M43" i="3"/>
  <c r="L43" i="3"/>
  <c r="K43" i="3"/>
  <c r="R23" i="3"/>
  <c r="Q23" i="3"/>
  <c r="P23" i="3"/>
  <c r="O23" i="3"/>
  <c r="N23" i="3"/>
  <c r="M23" i="3"/>
  <c r="L23" i="3"/>
  <c r="K23" i="3"/>
  <c r="R22" i="3"/>
  <c r="Q22" i="3"/>
  <c r="P22" i="3"/>
  <c r="O22" i="3"/>
  <c r="N22" i="3"/>
  <c r="M22" i="3"/>
  <c r="L22" i="3"/>
  <c r="K22" i="3"/>
  <c r="R21" i="3"/>
  <c r="Q21" i="3"/>
  <c r="P21" i="3"/>
  <c r="O21" i="3"/>
  <c r="N21" i="3"/>
  <c r="M21" i="3"/>
  <c r="L21" i="3"/>
  <c r="K21" i="3"/>
  <c r="R20" i="3"/>
  <c r="R34" i="3" s="1"/>
  <c r="R52" i="3" s="1"/>
  <c r="Q20" i="3"/>
  <c r="Q34" i="3" s="1"/>
  <c r="P20" i="3"/>
  <c r="P34" i="3" s="1"/>
  <c r="P52" i="3" s="1"/>
  <c r="O20" i="3"/>
  <c r="O34" i="3" s="1"/>
  <c r="N20" i="3"/>
  <c r="N34" i="3" s="1"/>
  <c r="N52" i="3" s="1"/>
  <c r="M20" i="3"/>
  <c r="M34" i="3" s="1"/>
  <c r="L20" i="3"/>
  <c r="L34" i="3" s="1"/>
  <c r="L52" i="3" s="1"/>
  <c r="K20" i="3"/>
  <c r="K34" i="3" s="1"/>
  <c r="K52" i="3" s="1"/>
  <c r="R19" i="3"/>
  <c r="R44" i="3" s="1"/>
  <c r="Q19" i="3"/>
  <c r="Q44" i="3" s="1"/>
  <c r="P19" i="3"/>
  <c r="P44" i="3" s="1"/>
  <c r="O19" i="3"/>
  <c r="O44" i="3" s="1"/>
  <c r="N19" i="3"/>
  <c r="N44" i="3" s="1"/>
  <c r="M19" i="3"/>
  <c r="M44" i="3" s="1"/>
  <c r="L19" i="3"/>
  <c r="L44" i="3" s="1"/>
  <c r="K19" i="3"/>
  <c r="K44" i="3" s="1"/>
  <c r="R18" i="3"/>
  <c r="Q18" i="3"/>
  <c r="P18" i="3"/>
  <c r="O18" i="3"/>
  <c r="N18" i="3"/>
  <c r="M18" i="3"/>
  <c r="L18" i="3"/>
  <c r="K18" i="3"/>
  <c r="R17" i="3"/>
  <c r="R33" i="3" s="1"/>
  <c r="Q17" i="3"/>
  <c r="Q33" i="3" s="1"/>
  <c r="P17" i="3"/>
  <c r="P33" i="3" s="1"/>
  <c r="O17" i="3"/>
  <c r="O33" i="3" s="1"/>
  <c r="N17" i="3"/>
  <c r="N33" i="3" s="1"/>
  <c r="M17" i="3"/>
  <c r="M33" i="3" s="1"/>
  <c r="L17" i="3"/>
  <c r="L33" i="3" s="1"/>
  <c r="K17" i="3"/>
  <c r="K33" i="3" s="1"/>
  <c r="AJ183" i="1"/>
  <c r="AI183" i="1"/>
  <c r="AH183" i="1"/>
  <c r="AG183" i="1"/>
  <c r="AF183" i="1"/>
  <c r="AE183" i="1"/>
  <c r="AD183" i="1"/>
  <c r="AC183" i="1"/>
  <c r="AJ182" i="1"/>
  <c r="AI182" i="1"/>
  <c r="AH182" i="1"/>
  <c r="AG182" i="1"/>
  <c r="AF182" i="1"/>
  <c r="AE182" i="1"/>
  <c r="AD182" i="1"/>
  <c r="AC182" i="1"/>
  <c r="AJ181" i="1"/>
  <c r="AI181" i="1"/>
  <c r="AH181" i="1"/>
  <c r="AG181" i="1"/>
  <c r="AF181" i="1"/>
  <c r="AE181" i="1"/>
  <c r="AD181" i="1"/>
  <c r="AC181" i="1"/>
  <c r="AJ180" i="1"/>
  <c r="AI180" i="1"/>
  <c r="AH180" i="1"/>
  <c r="AG180" i="1"/>
  <c r="AF180" i="1"/>
  <c r="AE180" i="1"/>
  <c r="AD180" i="1"/>
  <c r="AC180" i="1"/>
  <c r="AJ179" i="1"/>
  <c r="AI179" i="1"/>
  <c r="AH179" i="1"/>
  <c r="AG179" i="1"/>
  <c r="AF179" i="1"/>
  <c r="AE179" i="1"/>
  <c r="AD179" i="1"/>
  <c r="AC179" i="1"/>
  <c r="AJ178" i="1"/>
  <c r="AI178" i="1"/>
  <c r="AH178" i="1"/>
  <c r="AG178" i="1"/>
  <c r="AF178" i="1"/>
  <c r="AE178" i="1"/>
  <c r="AD178" i="1"/>
  <c r="AC178" i="1"/>
  <c r="AJ177" i="1"/>
  <c r="AI177" i="1"/>
  <c r="AH177" i="1"/>
  <c r="AG177" i="1"/>
  <c r="AF177" i="1"/>
  <c r="AE177" i="1"/>
  <c r="AD177" i="1"/>
  <c r="AA183" i="1"/>
  <c r="Z183" i="1"/>
  <c r="Y183" i="1"/>
  <c r="X183" i="1"/>
  <c r="W183" i="1"/>
  <c r="V183" i="1"/>
  <c r="U183" i="1"/>
  <c r="T183" i="1"/>
  <c r="AA182" i="1"/>
  <c r="Z182" i="1"/>
  <c r="Y182" i="1"/>
  <c r="X182" i="1"/>
  <c r="W182" i="1"/>
  <c r="V182" i="1"/>
  <c r="U182" i="1"/>
  <c r="T182" i="1"/>
  <c r="AA181" i="1"/>
  <c r="Z181" i="1"/>
  <c r="Y181" i="1"/>
  <c r="X181" i="1"/>
  <c r="W181" i="1"/>
  <c r="V181" i="1"/>
  <c r="U181" i="1"/>
  <c r="T181" i="1"/>
  <c r="AA180" i="1"/>
  <c r="Z180" i="1"/>
  <c r="Y180" i="1"/>
  <c r="X180" i="1"/>
  <c r="W180" i="1"/>
  <c r="V180" i="1"/>
  <c r="U180" i="1"/>
  <c r="T180" i="1"/>
  <c r="AA179" i="1"/>
  <c r="Z179" i="1"/>
  <c r="Y179" i="1"/>
  <c r="X179" i="1"/>
  <c r="W179" i="1"/>
  <c r="V179" i="1"/>
  <c r="U179" i="1"/>
  <c r="T179" i="1"/>
  <c r="AA178" i="1"/>
  <c r="Z178" i="1"/>
  <c r="Y178" i="1"/>
  <c r="X178" i="1"/>
  <c r="W178" i="1"/>
  <c r="V178" i="1"/>
  <c r="U178" i="1"/>
  <c r="T178" i="1"/>
  <c r="AA177" i="1"/>
  <c r="Z177" i="1"/>
  <c r="Y177" i="1"/>
  <c r="X177" i="1"/>
  <c r="W177" i="1"/>
  <c r="V177" i="1"/>
  <c r="U177" i="1"/>
  <c r="T177" i="1"/>
  <c r="AC177" i="1"/>
  <c r="R183" i="1"/>
  <c r="Q183" i="1"/>
  <c r="P183" i="1"/>
  <c r="O183" i="1"/>
  <c r="N183" i="1"/>
  <c r="M183" i="1"/>
  <c r="L183" i="1"/>
  <c r="K183" i="1"/>
  <c r="R182" i="1"/>
  <c r="Q182" i="1"/>
  <c r="P182" i="1"/>
  <c r="O182" i="1"/>
  <c r="N182" i="1"/>
  <c r="M182" i="1"/>
  <c r="L182" i="1"/>
  <c r="K182" i="1"/>
  <c r="R181" i="1"/>
  <c r="Q181" i="1"/>
  <c r="P181" i="1"/>
  <c r="O181" i="1"/>
  <c r="N181" i="1"/>
  <c r="M181" i="1"/>
  <c r="L181" i="1"/>
  <c r="K181" i="1"/>
  <c r="R180" i="1"/>
  <c r="Q180" i="1"/>
  <c r="P180" i="1"/>
  <c r="O180" i="1"/>
  <c r="N180" i="1"/>
  <c r="M180" i="1"/>
  <c r="L180" i="1"/>
  <c r="K180" i="1"/>
  <c r="R179" i="1"/>
  <c r="Q179" i="1"/>
  <c r="P179" i="1"/>
  <c r="O179" i="1"/>
  <c r="N179" i="1"/>
  <c r="M179" i="1"/>
  <c r="L179" i="1"/>
  <c r="K179" i="1"/>
  <c r="R178" i="1"/>
  <c r="Q178" i="1"/>
  <c r="P178" i="1"/>
  <c r="O178" i="1"/>
  <c r="N178" i="1"/>
  <c r="M178" i="1"/>
  <c r="L178" i="1"/>
  <c r="K178" i="1"/>
  <c r="R177" i="1"/>
  <c r="Q177" i="1"/>
  <c r="P177" i="1"/>
  <c r="O177" i="1"/>
  <c r="N177" i="1"/>
  <c r="M177" i="1"/>
  <c r="L177" i="1"/>
  <c r="I183" i="1"/>
  <c r="H183" i="1"/>
  <c r="G183" i="1"/>
  <c r="F183" i="1"/>
  <c r="E183" i="1"/>
  <c r="D183" i="1"/>
  <c r="C183" i="1"/>
  <c r="B183" i="1"/>
  <c r="I182" i="1"/>
  <c r="H182" i="1"/>
  <c r="G182" i="1"/>
  <c r="F182" i="1"/>
  <c r="E182" i="1"/>
  <c r="D182" i="1"/>
  <c r="C182" i="1"/>
  <c r="B182" i="1"/>
  <c r="I181" i="1"/>
  <c r="H181" i="1"/>
  <c r="G181" i="1"/>
  <c r="F181" i="1"/>
  <c r="E181" i="1"/>
  <c r="D181" i="1"/>
  <c r="C181" i="1"/>
  <c r="B181" i="1"/>
  <c r="I180" i="1"/>
  <c r="H180" i="1"/>
  <c r="G180" i="1"/>
  <c r="F180" i="1"/>
  <c r="E180" i="1"/>
  <c r="D180" i="1"/>
  <c r="C180" i="1"/>
  <c r="B180" i="1"/>
  <c r="I179" i="1"/>
  <c r="H179" i="1"/>
  <c r="G179" i="1"/>
  <c r="F179" i="1"/>
  <c r="E179" i="1"/>
  <c r="D179" i="1"/>
  <c r="C179" i="1"/>
  <c r="B179" i="1"/>
  <c r="I178" i="1"/>
  <c r="H178" i="1"/>
  <c r="G178" i="1"/>
  <c r="F178" i="1"/>
  <c r="E178" i="1"/>
  <c r="D178" i="1"/>
  <c r="C178" i="1"/>
  <c r="B178" i="1"/>
  <c r="I177" i="1"/>
  <c r="H177" i="1"/>
  <c r="G177" i="1"/>
  <c r="F177" i="1"/>
  <c r="E177" i="1"/>
  <c r="D177" i="1"/>
  <c r="C177" i="1"/>
  <c r="K177" i="1"/>
  <c r="B177" i="1"/>
  <c r="AJ169" i="1"/>
  <c r="AI169" i="1"/>
  <c r="AH169" i="1"/>
  <c r="AG169" i="1"/>
  <c r="AF169" i="1"/>
  <c r="AE169" i="1"/>
  <c r="AD169" i="1"/>
  <c r="AC169" i="1"/>
  <c r="AJ168" i="1"/>
  <c r="AI168" i="1"/>
  <c r="AH168" i="1"/>
  <c r="AG168" i="1"/>
  <c r="AF168" i="1"/>
  <c r="AE168" i="1"/>
  <c r="AD168" i="1"/>
  <c r="AC168" i="1"/>
  <c r="AJ167" i="1"/>
  <c r="AI167" i="1"/>
  <c r="AH167" i="1"/>
  <c r="AG167" i="1"/>
  <c r="AF167" i="1"/>
  <c r="AE167" i="1"/>
  <c r="AD167" i="1"/>
  <c r="AC167" i="1"/>
  <c r="AJ166" i="1"/>
  <c r="AI166" i="1"/>
  <c r="AH166" i="1"/>
  <c r="AG166" i="1"/>
  <c r="AF166" i="1"/>
  <c r="AE166" i="1"/>
  <c r="AD166" i="1"/>
  <c r="AC166" i="1"/>
  <c r="AJ165" i="1"/>
  <c r="AI165" i="1"/>
  <c r="AH165" i="1"/>
  <c r="AG165" i="1"/>
  <c r="AF165" i="1"/>
  <c r="AE165" i="1"/>
  <c r="AD165" i="1"/>
  <c r="AC165" i="1"/>
  <c r="AJ164" i="1"/>
  <c r="AI164" i="1"/>
  <c r="AH164" i="1"/>
  <c r="AG164" i="1"/>
  <c r="AF164" i="1"/>
  <c r="AE164" i="1"/>
  <c r="AD164" i="1"/>
  <c r="AC164" i="1"/>
  <c r="AJ163" i="1"/>
  <c r="AI163" i="1"/>
  <c r="AH163" i="1"/>
  <c r="AG163" i="1"/>
  <c r="AF163" i="1"/>
  <c r="AE163" i="1"/>
  <c r="AD163" i="1"/>
  <c r="AA169" i="1"/>
  <c r="Z169" i="1"/>
  <c r="Y169" i="1"/>
  <c r="X169" i="1"/>
  <c r="W169" i="1"/>
  <c r="V169" i="1"/>
  <c r="U169" i="1"/>
  <c r="T169" i="1"/>
  <c r="AA168" i="1"/>
  <c r="Z168" i="1"/>
  <c r="Y168" i="1"/>
  <c r="X168" i="1"/>
  <c r="W168" i="1"/>
  <c r="V168" i="1"/>
  <c r="U168" i="1"/>
  <c r="T168" i="1"/>
  <c r="AA167" i="1"/>
  <c r="Z167" i="1"/>
  <c r="Y167" i="1"/>
  <c r="X167" i="1"/>
  <c r="W167" i="1"/>
  <c r="V167" i="1"/>
  <c r="U167" i="1"/>
  <c r="T167" i="1"/>
  <c r="AA166" i="1"/>
  <c r="Z166" i="1"/>
  <c r="Y166" i="1"/>
  <c r="X166" i="1"/>
  <c r="W166" i="1"/>
  <c r="V166" i="1"/>
  <c r="U166" i="1"/>
  <c r="T166" i="1"/>
  <c r="AA165" i="1"/>
  <c r="Z165" i="1"/>
  <c r="Y165" i="1"/>
  <c r="X165" i="1"/>
  <c r="W165" i="1"/>
  <c r="V165" i="1"/>
  <c r="U165" i="1"/>
  <c r="T165" i="1"/>
  <c r="AA164" i="1"/>
  <c r="Z164" i="1"/>
  <c r="Y164" i="1"/>
  <c r="X164" i="1"/>
  <c r="W164" i="1"/>
  <c r="V164" i="1"/>
  <c r="U164" i="1"/>
  <c r="T164" i="1"/>
  <c r="AA163" i="1"/>
  <c r="Z163" i="1"/>
  <c r="Y163" i="1"/>
  <c r="X163" i="1"/>
  <c r="W163" i="1"/>
  <c r="V163" i="1"/>
  <c r="U163" i="1"/>
  <c r="T163" i="1"/>
  <c r="AC163" i="1"/>
  <c r="R164" i="1"/>
  <c r="Q164" i="1"/>
  <c r="P164" i="1"/>
  <c r="O164" i="1"/>
  <c r="N164" i="1"/>
  <c r="M164" i="1"/>
  <c r="L164" i="1"/>
  <c r="K164" i="1"/>
  <c r="R163" i="1"/>
  <c r="Q163" i="1"/>
  <c r="P163" i="1"/>
  <c r="O163" i="1"/>
  <c r="N163" i="1"/>
  <c r="M163" i="1"/>
  <c r="L163" i="1"/>
  <c r="I169" i="1"/>
  <c r="H169" i="1"/>
  <c r="G169" i="1"/>
  <c r="F169" i="1"/>
  <c r="E169" i="1"/>
  <c r="D169" i="1"/>
  <c r="C169" i="1"/>
  <c r="B169" i="1"/>
  <c r="I168" i="1"/>
  <c r="H168" i="1"/>
  <c r="G168" i="1"/>
  <c r="F168" i="1"/>
  <c r="E168" i="1"/>
  <c r="D168" i="1"/>
  <c r="C168" i="1"/>
  <c r="B168" i="1"/>
  <c r="I167" i="1"/>
  <c r="H167" i="1"/>
  <c r="G167" i="1"/>
  <c r="F167" i="1"/>
  <c r="E167" i="1"/>
  <c r="D167" i="1"/>
  <c r="C167" i="1"/>
  <c r="B167" i="1"/>
  <c r="I166" i="1"/>
  <c r="H166" i="1"/>
  <c r="G166" i="1"/>
  <c r="F166" i="1"/>
  <c r="E166" i="1"/>
  <c r="D166" i="1"/>
  <c r="C166" i="1"/>
  <c r="B166" i="1"/>
  <c r="I165" i="1"/>
  <c r="H165" i="1"/>
  <c r="G165" i="1"/>
  <c r="F165" i="1"/>
  <c r="E165" i="1"/>
  <c r="D165" i="1"/>
  <c r="C165" i="1"/>
  <c r="B165" i="1"/>
  <c r="I164" i="1"/>
  <c r="H164" i="1"/>
  <c r="G164" i="1"/>
  <c r="F164" i="1"/>
  <c r="E164" i="1"/>
  <c r="D164" i="1"/>
  <c r="C164" i="1"/>
  <c r="B164" i="1"/>
  <c r="I163" i="1"/>
  <c r="H163" i="1"/>
  <c r="G163" i="1"/>
  <c r="F163" i="1"/>
  <c r="E163" i="1"/>
  <c r="D163" i="1"/>
  <c r="C163" i="1"/>
  <c r="K163" i="1"/>
  <c r="B163" i="1"/>
  <c r="AJ155" i="1"/>
  <c r="AI155" i="1"/>
  <c r="AH155" i="1"/>
  <c r="AG155" i="1"/>
  <c r="AF155" i="1"/>
  <c r="AE155" i="1"/>
  <c r="AD155" i="1"/>
  <c r="AC155" i="1"/>
  <c r="AJ154" i="1"/>
  <c r="AI154" i="1"/>
  <c r="AH154" i="1"/>
  <c r="AG154" i="1"/>
  <c r="AF154" i="1"/>
  <c r="AE154" i="1"/>
  <c r="AD154" i="1"/>
  <c r="AC154" i="1"/>
  <c r="AJ153" i="1"/>
  <c r="AI153" i="1"/>
  <c r="AH153" i="1"/>
  <c r="AG153" i="1"/>
  <c r="AF153" i="1"/>
  <c r="AE153" i="1"/>
  <c r="AD153" i="1"/>
  <c r="AC153" i="1"/>
  <c r="AJ152" i="1"/>
  <c r="AI152" i="1"/>
  <c r="AH152" i="1"/>
  <c r="AG152" i="1"/>
  <c r="AF152" i="1"/>
  <c r="AE152" i="1"/>
  <c r="AD152" i="1"/>
  <c r="AC152" i="1"/>
  <c r="AJ151" i="1"/>
  <c r="AI151" i="1"/>
  <c r="AH151" i="1"/>
  <c r="AG151" i="1"/>
  <c r="AF151" i="1"/>
  <c r="AE151" i="1"/>
  <c r="AD151" i="1"/>
  <c r="AC151" i="1"/>
  <c r="AJ150" i="1"/>
  <c r="AI150" i="1"/>
  <c r="AH150" i="1"/>
  <c r="AG150" i="1"/>
  <c r="AF150" i="1"/>
  <c r="AE150" i="1"/>
  <c r="AD150" i="1"/>
  <c r="AC150" i="1"/>
  <c r="AJ149" i="1"/>
  <c r="AI149" i="1"/>
  <c r="AH149" i="1"/>
  <c r="AG149" i="1"/>
  <c r="AF149" i="1"/>
  <c r="AE149" i="1"/>
  <c r="AD149" i="1"/>
  <c r="AA155" i="1"/>
  <c r="Z155" i="1"/>
  <c r="Y155" i="1"/>
  <c r="X155" i="1"/>
  <c r="W155" i="1"/>
  <c r="V155" i="1"/>
  <c r="U155" i="1"/>
  <c r="T155" i="1"/>
  <c r="AA154" i="1"/>
  <c r="Z154" i="1"/>
  <c r="Y154" i="1"/>
  <c r="X154" i="1"/>
  <c r="W154" i="1"/>
  <c r="V154" i="1"/>
  <c r="U154" i="1"/>
  <c r="T154" i="1"/>
  <c r="AA153" i="1"/>
  <c r="Z153" i="1"/>
  <c r="Y153" i="1"/>
  <c r="X153" i="1"/>
  <c r="W153" i="1"/>
  <c r="V153" i="1"/>
  <c r="U153" i="1"/>
  <c r="T153" i="1"/>
  <c r="AA152" i="1"/>
  <c r="Z152" i="1"/>
  <c r="Y152" i="1"/>
  <c r="X152" i="1"/>
  <c r="W152" i="1"/>
  <c r="V152" i="1"/>
  <c r="U152" i="1"/>
  <c r="T152" i="1"/>
  <c r="AA151" i="1"/>
  <c r="Z151" i="1"/>
  <c r="Y151" i="1"/>
  <c r="X151" i="1"/>
  <c r="W151" i="1"/>
  <c r="V151" i="1"/>
  <c r="U151" i="1"/>
  <c r="T151" i="1"/>
  <c r="AA150" i="1"/>
  <c r="Z150" i="1"/>
  <c r="Y150" i="1"/>
  <c r="X150" i="1"/>
  <c r="W150" i="1"/>
  <c r="V150" i="1"/>
  <c r="U150" i="1"/>
  <c r="T150" i="1"/>
  <c r="AA149" i="1"/>
  <c r="Z149" i="1"/>
  <c r="Y149" i="1"/>
  <c r="X149" i="1"/>
  <c r="W149" i="1"/>
  <c r="V149" i="1"/>
  <c r="U149" i="1"/>
  <c r="T149" i="1"/>
  <c r="AC149" i="1"/>
  <c r="R155" i="1"/>
  <c r="Q155" i="1"/>
  <c r="P155" i="1"/>
  <c r="O155" i="1"/>
  <c r="N155" i="1"/>
  <c r="M155" i="1"/>
  <c r="L155" i="1"/>
  <c r="K155" i="1"/>
  <c r="R154" i="1"/>
  <c r="Q154" i="1"/>
  <c r="P154" i="1"/>
  <c r="O154" i="1"/>
  <c r="N154" i="1"/>
  <c r="M154" i="1"/>
  <c r="L154" i="1"/>
  <c r="K154" i="1"/>
  <c r="R153" i="1"/>
  <c r="Q153" i="1"/>
  <c r="P153" i="1"/>
  <c r="O153" i="1"/>
  <c r="N153" i="1"/>
  <c r="M153" i="1"/>
  <c r="L153" i="1"/>
  <c r="K153" i="1"/>
  <c r="R152" i="1"/>
  <c r="Q152" i="1"/>
  <c r="P152" i="1"/>
  <c r="O152" i="1"/>
  <c r="N152" i="1"/>
  <c r="M152" i="1"/>
  <c r="L152" i="1"/>
  <c r="K152" i="1"/>
  <c r="R151" i="1"/>
  <c r="Q151" i="1"/>
  <c r="P151" i="1"/>
  <c r="O151" i="1"/>
  <c r="N151" i="1"/>
  <c r="M151" i="1"/>
  <c r="L151" i="1"/>
  <c r="K151" i="1"/>
  <c r="R150" i="1"/>
  <c r="Q150" i="1"/>
  <c r="P150" i="1"/>
  <c r="O150" i="1"/>
  <c r="N150" i="1"/>
  <c r="M150" i="1"/>
  <c r="L150" i="1"/>
  <c r="K150" i="1"/>
  <c r="R149" i="1"/>
  <c r="Q149" i="1"/>
  <c r="P149" i="1"/>
  <c r="O149" i="1"/>
  <c r="N149" i="1"/>
  <c r="M149" i="1"/>
  <c r="L149" i="1"/>
  <c r="I155" i="1"/>
  <c r="H155" i="1"/>
  <c r="G155" i="1"/>
  <c r="F155" i="1"/>
  <c r="E155" i="1"/>
  <c r="D155" i="1"/>
  <c r="C155" i="1"/>
  <c r="B155" i="1"/>
  <c r="I154" i="1"/>
  <c r="H154" i="1"/>
  <c r="G154" i="1"/>
  <c r="F154" i="1"/>
  <c r="E154" i="1"/>
  <c r="D154" i="1"/>
  <c r="C154" i="1"/>
  <c r="B154" i="1"/>
  <c r="I153" i="1"/>
  <c r="H153" i="1"/>
  <c r="G153" i="1"/>
  <c r="F153" i="1"/>
  <c r="E153" i="1"/>
  <c r="D153" i="1"/>
  <c r="C153" i="1"/>
  <c r="B153" i="1"/>
  <c r="I152" i="1"/>
  <c r="H152" i="1"/>
  <c r="G152" i="1"/>
  <c r="F152" i="1"/>
  <c r="E152" i="1"/>
  <c r="D152" i="1"/>
  <c r="C152" i="1"/>
  <c r="B152" i="1"/>
  <c r="I151" i="1"/>
  <c r="H151" i="1"/>
  <c r="G151" i="1"/>
  <c r="F151" i="1"/>
  <c r="E151" i="1"/>
  <c r="D151" i="1"/>
  <c r="C151" i="1"/>
  <c r="B151" i="1"/>
  <c r="I150" i="1"/>
  <c r="H150" i="1"/>
  <c r="G150" i="1"/>
  <c r="F150" i="1"/>
  <c r="E150" i="1"/>
  <c r="D150" i="1"/>
  <c r="C150" i="1"/>
  <c r="B150" i="1"/>
  <c r="I149" i="1"/>
  <c r="H149" i="1"/>
  <c r="G149" i="1"/>
  <c r="F149" i="1"/>
  <c r="E149" i="1"/>
  <c r="D149" i="1"/>
  <c r="C149" i="1"/>
  <c r="K149" i="1"/>
  <c r="B149" i="1"/>
  <c r="AJ141" i="1"/>
  <c r="AI141" i="1"/>
  <c r="AH141" i="1"/>
  <c r="AG141" i="1"/>
  <c r="AF141" i="1"/>
  <c r="AE141" i="1"/>
  <c r="AD141" i="1"/>
  <c r="AC141" i="1"/>
  <c r="AJ140" i="1"/>
  <c r="AI140" i="1"/>
  <c r="AH140" i="1"/>
  <c r="AG140" i="1"/>
  <c r="AF140" i="1"/>
  <c r="AE140" i="1"/>
  <c r="AD140" i="1"/>
  <c r="AC140" i="1"/>
  <c r="AJ139" i="1"/>
  <c r="AI139" i="1"/>
  <c r="AH139" i="1"/>
  <c r="AG139" i="1"/>
  <c r="AF139" i="1"/>
  <c r="AE139" i="1"/>
  <c r="AD139" i="1"/>
  <c r="AC139" i="1"/>
  <c r="AJ138" i="1"/>
  <c r="AI138" i="1"/>
  <c r="AH138" i="1"/>
  <c r="AG138" i="1"/>
  <c r="AF138" i="1"/>
  <c r="AE138" i="1"/>
  <c r="AD138" i="1"/>
  <c r="AC138" i="1"/>
  <c r="AJ137" i="1"/>
  <c r="AI137" i="1"/>
  <c r="AH137" i="1"/>
  <c r="AG137" i="1"/>
  <c r="AF137" i="1"/>
  <c r="AE137" i="1"/>
  <c r="AD137" i="1"/>
  <c r="AC137" i="1"/>
  <c r="AJ136" i="1"/>
  <c r="AI136" i="1"/>
  <c r="AH136" i="1"/>
  <c r="AG136" i="1"/>
  <c r="AF136" i="1"/>
  <c r="AE136" i="1"/>
  <c r="AD136" i="1"/>
  <c r="AC136" i="1"/>
  <c r="AJ135" i="1"/>
  <c r="AI135" i="1"/>
  <c r="AH135" i="1"/>
  <c r="AG135" i="1"/>
  <c r="AF135" i="1"/>
  <c r="AE135" i="1"/>
  <c r="AD135" i="1"/>
  <c r="AA141" i="1"/>
  <c r="Z141" i="1"/>
  <c r="Y141" i="1"/>
  <c r="X141" i="1"/>
  <c r="W141" i="1"/>
  <c r="V141" i="1"/>
  <c r="U141" i="1"/>
  <c r="T141" i="1"/>
  <c r="AA140" i="1"/>
  <c r="Z140" i="1"/>
  <c r="Y140" i="1"/>
  <c r="X140" i="1"/>
  <c r="W140" i="1"/>
  <c r="V140" i="1"/>
  <c r="U140" i="1"/>
  <c r="T140" i="1"/>
  <c r="AA139" i="1"/>
  <c r="Z139" i="1"/>
  <c r="Y139" i="1"/>
  <c r="X139" i="1"/>
  <c r="W139" i="1"/>
  <c r="V139" i="1"/>
  <c r="U139" i="1"/>
  <c r="T139" i="1"/>
  <c r="AA138" i="1"/>
  <c r="Z138" i="1"/>
  <c r="Y138" i="1"/>
  <c r="X138" i="1"/>
  <c r="W138" i="1"/>
  <c r="V138" i="1"/>
  <c r="U138" i="1"/>
  <c r="T138" i="1"/>
  <c r="AA137" i="1"/>
  <c r="Z137" i="1"/>
  <c r="Y137" i="1"/>
  <c r="X137" i="1"/>
  <c r="W137" i="1"/>
  <c r="V137" i="1"/>
  <c r="U137" i="1"/>
  <c r="T137" i="1"/>
  <c r="AA136" i="1"/>
  <c r="Z136" i="1"/>
  <c r="Y136" i="1"/>
  <c r="X136" i="1"/>
  <c r="W136" i="1"/>
  <c r="V136" i="1"/>
  <c r="U136" i="1"/>
  <c r="T136" i="1"/>
  <c r="AA135" i="1"/>
  <c r="Z135" i="1"/>
  <c r="Y135" i="1"/>
  <c r="X135" i="1"/>
  <c r="W135" i="1"/>
  <c r="V135" i="1"/>
  <c r="U135" i="1"/>
  <c r="T135" i="1"/>
  <c r="AC135" i="1"/>
  <c r="R136" i="1"/>
  <c r="Q136" i="1"/>
  <c r="P136" i="1"/>
  <c r="O136" i="1"/>
  <c r="N136" i="1"/>
  <c r="M136" i="1"/>
  <c r="L136" i="1"/>
  <c r="K136" i="1"/>
  <c r="R135" i="1"/>
  <c r="Q135" i="1"/>
  <c r="P135" i="1"/>
  <c r="O135" i="1"/>
  <c r="N135" i="1"/>
  <c r="M135" i="1"/>
  <c r="L135" i="1"/>
  <c r="I141" i="1"/>
  <c r="H141" i="1"/>
  <c r="G141" i="1"/>
  <c r="F141" i="1"/>
  <c r="E141" i="1"/>
  <c r="D141" i="1"/>
  <c r="C141" i="1"/>
  <c r="B141" i="1"/>
  <c r="I140" i="1"/>
  <c r="H140" i="1"/>
  <c r="G140" i="1"/>
  <c r="F140" i="1"/>
  <c r="E140" i="1"/>
  <c r="D140" i="1"/>
  <c r="C140" i="1"/>
  <c r="B140" i="1"/>
  <c r="I139" i="1"/>
  <c r="H139" i="1"/>
  <c r="G139" i="1"/>
  <c r="F139" i="1"/>
  <c r="E139" i="1"/>
  <c r="D139" i="1"/>
  <c r="C139" i="1"/>
  <c r="B139" i="1"/>
  <c r="I138" i="1"/>
  <c r="H138" i="1"/>
  <c r="G138" i="1"/>
  <c r="F138" i="1"/>
  <c r="E138" i="1"/>
  <c r="D138" i="1"/>
  <c r="C138" i="1"/>
  <c r="B138" i="1"/>
  <c r="I137" i="1"/>
  <c r="H137" i="1"/>
  <c r="G137" i="1"/>
  <c r="F137" i="1"/>
  <c r="E137" i="1"/>
  <c r="D137" i="1"/>
  <c r="C137" i="1"/>
  <c r="B137" i="1"/>
  <c r="I136" i="1"/>
  <c r="H136" i="1"/>
  <c r="G136" i="1"/>
  <c r="F136" i="1"/>
  <c r="E136" i="1"/>
  <c r="D136" i="1"/>
  <c r="C136" i="1"/>
  <c r="B136" i="1"/>
  <c r="I135" i="1"/>
  <c r="H135" i="1"/>
  <c r="G135" i="1"/>
  <c r="F135" i="1"/>
  <c r="E135" i="1"/>
  <c r="D135" i="1"/>
  <c r="C135" i="1"/>
  <c r="K135" i="1"/>
  <c r="B135" i="1"/>
  <c r="AJ127" i="1"/>
  <c r="AI127" i="1"/>
  <c r="AH127" i="1"/>
  <c r="AG127" i="1"/>
  <c r="AF127" i="1"/>
  <c r="AE127" i="1"/>
  <c r="AD127" i="1"/>
  <c r="AC127" i="1"/>
  <c r="AJ126" i="1"/>
  <c r="AI126" i="1"/>
  <c r="AH126" i="1"/>
  <c r="AG126" i="1"/>
  <c r="AF126" i="1"/>
  <c r="AE126" i="1"/>
  <c r="AD126" i="1"/>
  <c r="AC126" i="1"/>
  <c r="AJ125" i="1"/>
  <c r="AI125" i="1"/>
  <c r="AH125" i="1"/>
  <c r="AG125" i="1"/>
  <c r="AF125" i="1"/>
  <c r="AE125" i="1"/>
  <c r="AD125" i="1"/>
  <c r="AC125" i="1"/>
  <c r="AJ124" i="1"/>
  <c r="AI124" i="1"/>
  <c r="AH124" i="1"/>
  <c r="AG124" i="1"/>
  <c r="AF124" i="1"/>
  <c r="AE124" i="1"/>
  <c r="AD124" i="1"/>
  <c r="AC124" i="1"/>
  <c r="AJ123" i="1"/>
  <c r="AI123" i="1"/>
  <c r="AH123" i="1"/>
  <c r="AG123" i="1"/>
  <c r="AF123" i="1"/>
  <c r="AE123" i="1"/>
  <c r="AD123" i="1"/>
  <c r="AC123" i="1"/>
  <c r="AJ122" i="1"/>
  <c r="AI122" i="1"/>
  <c r="AH122" i="1"/>
  <c r="AG122" i="1"/>
  <c r="AF122" i="1"/>
  <c r="AE122" i="1"/>
  <c r="AD122" i="1"/>
  <c r="AC122" i="1"/>
  <c r="AJ121" i="1"/>
  <c r="AI121" i="1"/>
  <c r="AH121" i="1"/>
  <c r="AG121" i="1"/>
  <c r="AF121" i="1"/>
  <c r="AE121" i="1"/>
  <c r="AD121" i="1"/>
  <c r="AA127" i="1"/>
  <c r="Z127" i="1"/>
  <c r="Y127" i="1"/>
  <c r="X127" i="1"/>
  <c r="W127" i="1"/>
  <c r="V127" i="1"/>
  <c r="U127" i="1"/>
  <c r="T127" i="1"/>
  <c r="AA126" i="1"/>
  <c r="Z126" i="1"/>
  <c r="Y126" i="1"/>
  <c r="X126" i="1"/>
  <c r="W126" i="1"/>
  <c r="V126" i="1"/>
  <c r="U126" i="1"/>
  <c r="T126" i="1"/>
  <c r="AA125" i="1"/>
  <c r="Z125" i="1"/>
  <c r="Y125" i="1"/>
  <c r="X125" i="1"/>
  <c r="W125" i="1"/>
  <c r="V125" i="1"/>
  <c r="U125" i="1"/>
  <c r="T125" i="1"/>
  <c r="AA124" i="1"/>
  <c r="Z124" i="1"/>
  <c r="Y124" i="1"/>
  <c r="X124" i="1"/>
  <c r="W124" i="1"/>
  <c r="V124" i="1"/>
  <c r="U124" i="1"/>
  <c r="T124" i="1"/>
  <c r="AA123" i="1"/>
  <c r="Z123" i="1"/>
  <c r="Y123" i="1"/>
  <c r="X123" i="1"/>
  <c r="W123" i="1"/>
  <c r="V123" i="1"/>
  <c r="U123" i="1"/>
  <c r="T123" i="1"/>
  <c r="AA122" i="1"/>
  <c r="Z122" i="1"/>
  <c r="Y122" i="1"/>
  <c r="X122" i="1"/>
  <c r="W122" i="1"/>
  <c r="V122" i="1"/>
  <c r="U122" i="1"/>
  <c r="T122" i="1"/>
  <c r="AA121" i="1"/>
  <c r="Z121" i="1"/>
  <c r="Y121" i="1"/>
  <c r="X121" i="1"/>
  <c r="W121" i="1"/>
  <c r="V121" i="1"/>
  <c r="U121" i="1"/>
  <c r="T121" i="1"/>
  <c r="AC121" i="1"/>
  <c r="R127" i="1"/>
  <c r="Q127" i="1"/>
  <c r="P127" i="1"/>
  <c r="O127" i="1"/>
  <c r="N127" i="1"/>
  <c r="M127" i="1"/>
  <c r="L127" i="1"/>
  <c r="K127" i="1"/>
  <c r="R126" i="1"/>
  <c r="Q126" i="1"/>
  <c r="P126" i="1"/>
  <c r="O126" i="1"/>
  <c r="N126" i="1"/>
  <c r="M126" i="1"/>
  <c r="L126" i="1"/>
  <c r="K126" i="1"/>
  <c r="R125" i="1"/>
  <c r="Q125" i="1"/>
  <c r="P125" i="1"/>
  <c r="O125" i="1"/>
  <c r="N125" i="1"/>
  <c r="M125" i="1"/>
  <c r="L125" i="1"/>
  <c r="K125" i="1"/>
  <c r="R124" i="1"/>
  <c r="Q124" i="1"/>
  <c r="P124" i="1"/>
  <c r="O124" i="1"/>
  <c r="N124" i="1"/>
  <c r="M124" i="1"/>
  <c r="L124" i="1"/>
  <c r="K124" i="1"/>
  <c r="R123" i="1"/>
  <c r="Q123" i="1"/>
  <c r="P123" i="1"/>
  <c r="O123" i="1"/>
  <c r="N123" i="1"/>
  <c r="M123" i="1"/>
  <c r="L123" i="1"/>
  <c r="K123" i="1"/>
  <c r="R122" i="1"/>
  <c r="Q122" i="1"/>
  <c r="P122" i="1"/>
  <c r="O122" i="1"/>
  <c r="N122" i="1"/>
  <c r="M122" i="1"/>
  <c r="L122" i="1"/>
  <c r="K122" i="1"/>
  <c r="R121" i="1"/>
  <c r="Q121" i="1"/>
  <c r="P121" i="1"/>
  <c r="O121" i="1"/>
  <c r="N121" i="1"/>
  <c r="M121" i="1"/>
  <c r="L121" i="1"/>
  <c r="I127" i="1"/>
  <c r="H127" i="1"/>
  <c r="G127" i="1"/>
  <c r="F127" i="1"/>
  <c r="E127" i="1"/>
  <c r="D127" i="1"/>
  <c r="C127" i="1"/>
  <c r="B127" i="1"/>
  <c r="I126" i="1"/>
  <c r="H126" i="1"/>
  <c r="G126" i="1"/>
  <c r="F126" i="1"/>
  <c r="E126" i="1"/>
  <c r="D126" i="1"/>
  <c r="C126" i="1"/>
  <c r="B126" i="1"/>
  <c r="I125" i="1"/>
  <c r="H125" i="1"/>
  <c r="G125" i="1"/>
  <c r="F125" i="1"/>
  <c r="E125" i="1"/>
  <c r="D125" i="1"/>
  <c r="C125" i="1"/>
  <c r="B125" i="1"/>
  <c r="I124" i="1"/>
  <c r="H124" i="1"/>
  <c r="G124" i="1"/>
  <c r="F124" i="1"/>
  <c r="E124" i="1"/>
  <c r="D124" i="1"/>
  <c r="C124" i="1"/>
  <c r="B124" i="1"/>
  <c r="I123" i="1"/>
  <c r="H123" i="1"/>
  <c r="G123" i="1"/>
  <c r="F123" i="1"/>
  <c r="E123" i="1"/>
  <c r="D123" i="1"/>
  <c r="C123" i="1"/>
  <c r="B123" i="1"/>
  <c r="I122" i="1"/>
  <c r="H122" i="1"/>
  <c r="G122" i="1"/>
  <c r="F122" i="1"/>
  <c r="E122" i="1"/>
  <c r="D122" i="1"/>
  <c r="C122" i="1"/>
  <c r="B122" i="1"/>
  <c r="I121" i="1"/>
  <c r="H121" i="1"/>
  <c r="G121" i="1"/>
  <c r="F121" i="1"/>
  <c r="E121" i="1"/>
  <c r="D121" i="1"/>
  <c r="C121" i="1"/>
  <c r="K121" i="1"/>
  <c r="B121" i="1"/>
  <c r="AC109" i="1"/>
  <c r="AD109" i="1"/>
  <c r="AE109" i="1"/>
  <c r="AF109" i="1"/>
  <c r="AG109" i="1"/>
  <c r="AH109" i="1"/>
  <c r="AI109" i="1"/>
  <c r="AJ109" i="1"/>
  <c r="AC110" i="1"/>
  <c r="AD110" i="1"/>
  <c r="AE110" i="1"/>
  <c r="AF110" i="1"/>
  <c r="AG110" i="1"/>
  <c r="AH110" i="1"/>
  <c r="AI110" i="1"/>
  <c r="AJ110" i="1"/>
  <c r="AC111" i="1"/>
  <c r="AD111" i="1"/>
  <c r="AE111" i="1"/>
  <c r="AF111" i="1"/>
  <c r="AG111" i="1"/>
  <c r="AH111" i="1"/>
  <c r="AI111" i="1"/>
  <c r="AJ111" i="1"/>
  <c r="AC112" i="1"/>
  <c r="AD112" i="1"/>
  <c r="AE112" i="1"/>
  <c r="AF112" i="1"/>
  <c r="AG112" i="1"/>
  <c r="AH112" i="1"/>
  <c r="AI112" i="1"/>
  <c r="AJ112" i="1"/>
  <c r="AC113" i="1"/>
  <c r="AD113" i="1"/>
  <c r="AE113" i="1"/>
  <c r="AF113" i="1"/>
  <c r="AG113" i="1"/>
  <c r="AH113" i="1"/>
  <c r="AI113" i="1"/>
  <c r="AJ113" i="1"/>
  <c r="AC114" i="1"/>
  <c r="AD114" i="1"/>
  <c r="AE114" i="1"/>
  <c r="AF114" i="1"/>
  <c r="AG114" i="1"/>
  <c r="AH114" i="1"/>
  <c r="AI114" i="1"/>
  <c r="AJ114" i="1"/>
  <c r="AD108" i="1"/>
  <c r="AE108" i="1"/>
  <c r="AF108" i="1"/>
  <c r="AG108" i="1"/>
  <c r="AH108" i="1"/>
  <c r="AI108" i="1"/>
  <c r="AJ108" i="1"/>
  <c r="T109" i="1"/>
  <c r="U109" i="1"/>
  <c r="V109" i="1"/>
  <c r="W109" i="1"/>
  <c r="X109" i="1"/>
  <c r="Y109" i="1"/>
  <c r="Z109" i="1"/>
  <c r="AA109" i="1"/>
  <c r="T110" i="1"/>
  <c r="U110" i="1"/>
  <c r="V110" i="1"/>
  <c r="W110" i="1"/>
  <c r="X110" i="1"/>
  <c r="Y110" i="1"/>
  <c r="Z110" i="1"/>
  <c r="AA110" i="1"/>
  <c r="T111" i="1"/>
  <c r="U111" i="1"/>
  <c r="V111" i="1"/>
  <c r="W111" i="1"/>
  <c r="X111" i="1"/>
  <c r="Y111" i="1"/>
  <c r="Z111" i="1"/>
  <c r="AA111" i="1"/>
  <c r="T112" i="1"/>
  <c r="U112" i="1"/>
  <c r="V112" i="1"/>
  <c r="W112" i="1"/>
  <c r="X112" i="1"/>
  <c r="Y112" i="1"/>
  <c r="Z112" i="1"/>
  <c r="AA112" i="1"/>
  <c r="T113" i="1"/>
  <c r="U113" i="1"/>
  <c r="V113" i="1"/>
  <c r="W113" i="1"/>
  <c r="X113" i="1"/>
  <c r="Y113" i="1"/>
  <c r="Z113" i="1"/>
  <c r="AA113" i="1"/>
  <c r="T114" i="1"/>
  <c r="U114" i="1"/>
  <c r="V114" i="1"/>
  <c r="W114" i="1"/>
  <c r="X114" i="1"/>
  <c r="Y114" i="1"/>
  <c r="Z114" i="1"/>
  <c r="AA114" i="1"/>
  <c r="U108" i="1"/>
  <c r="V108" i="1"/>
  <c r="W108" i="1"/>
  <c r="X108" i="1"/>
  <c r="Y108" i="1"/>
  <c r="Z108" i="1"/>
  <c r="AA108" i="1"/>
  <c r="T108" i="1"/>
  <c r="AC108" i="1"/>
  <c r="K109" i="1"/>
  <c r="L109" i="1"/>
  <c r="M109" i="1"/>
  <c r="N109" i="1"/>
  <c r="O109" i="1"/>
  <c r="P109" i="1"/>
  <c r="Q109" i="1"/>
  <c r="R109" i="1"/>
  <c r="K110" i="1"/>
  <c r="L110" i="1"/>
  <c r="M110" i="1"/>
  <c r="N110" i="1"/>
  <c r="O110" i="1"/>
  <c r="P110" i="1"/>
  <c r="Q110" i="1"/>
  <c r="R110" i="1"/>
  <c r="K111" i="1"/>
  <c r="L111" i="1"/>
  <c r="M111" i="1"/>
  <c r="N111" i="1"/>
  <c r="O111" i="1"/>
  <c r="P111" i="1"/>
  <c r="Q111" i="1"/>
  <c r="R111" i="1"/>
  <c r="K112" i="1"/>
  <c r="L112" i="1"/>
  <c r="M112" i="1"/>
  <c r="N112" i="1"/>
  <c r="O112" i="1"/>
  <c r="P112" i="1"/>
  <c r="Q112" i="1"/>
  <c r="R112" i="1"/>
  <c r="K113" i="1"/>
  <c r="L113" i="1"/>
  <c r="M113" i="1"/>
  <c r="N113" i="1"/>
  <c r="O113" i="1"/>
  <c r="P113" i="1"/>
  <c r="Q113" i="1"/>
  <c r="R113" i="1"/>
  <c r="K114" i="1"/>
  <c r="L114" i="1"/>
  <c r="M114" i="1"/>
  <c r="N114" i="1"/>
  <c r="O114" i="1"/>
  <c r="P114" i="1"/>
  <c r="Q114" i="1"/>
  <c r="R114" i="1"/>
  <c r="L108" i="1"/>
  <c r="M108" i="1"/>
  <c r="N108" i="1"/>
  <c r="O108" i="1"/>
  <c r="P108" i="1"/>
  <c r="Q108" i="1"/>
  <c r="R108" i="1"/>
  <c r="B109" i="1"/>
  <c r="C109" i="1"/>
  <c r="D109" i="1"/>
  <c r="E109" i="1"/>
  <c r="F109" i="1"/>
  <c r="G109" i="1"/>
  <c r="H109" i="1"/>
  <c r="I109" i="1"/>
  <c r="B110" i="1"/>
  <c r="C110" i="1"/>
  <c r="D110" i="1"/>
  <c r="E110" i="1"/>
  <c r="F110" i="1"/>
  <c r="G110" i="1"/>
  <c r="H110" i="1"/>
  <c r="I110" i="1"/>
  <c r="B111" i="1"/>
  <c r="C111" i="1"/>
  <c r="D111" i="1"/>
  <c r="E111" i="1"/>
  <c r="F111" i="1"/>
  <c r="G111" i="1"/>
  <c r="H111" i="1"/>
  <c r="I111" i="1"/>
  <c r="B112" i="1"/>
  <c r="C112" i="1"/>
  <c r="D112" i="1"/>
  <c r="E112" i="1"/>
  <c r="F112" i="1"/>
  <c r="G112" i="1"/>
  <c r="H112" i="1"/>
  <c r="I112" i="1"/>
  <c r="B113" i="1"/>
  <c r="C113" i="1"/>
  <c r="D113" i="1"/>
  <c r="E113" i="1"/>
  <c r="F113" i="1"/>
  <c r="G113" i="1"/>
  <c r="H113" i="1"/>
  <c r="I113" i="1"/>
  <c r="B114" i="1"/>
  <c r="C114" i="1"/>
  <c r="D114" i="1"/>
  <c r="E114" i="1"/>
  <c r="F114" i="1"/>
  <c r="G114" i="1"/>
  <c r="H114" i="1"/>
  <c r="I114" i="1"/>
  <c r="C108" i="1"/>
  <c r="D108" i="1"/>
  <c r="E108" i="1"/>
  <c r="F108" i="1"/>
  <c r="G108" i="1"/>
  <c r="H108" i="1"/>
  <c r="I108" i="1"/>
  <c r="K108" i="1"/>
  <c r="B108" i="1"/>
  <c r="AC95" i="1"/>
  <c r="AD95" i="1"/>
  <c r="AE95" i="1"/>
  <c r="AF95" i="1"/>
  <c r="AG95" i="1"/>
  <c r="AH95" i="1"/>
  <c r="AI95" i="1"/>
  <c r="AJ95" i="1"/>
  <c r="AC96" i="1"/>
  <c r="AD96" i="1"/>
  <c r="AE96" i="1"/>
  <c r="AF96" i="1"/>
  <c r="AG96" i="1"/>
  <c r="AH96" i="1"/>
  <c r="AI96" i="1"/>
  <c r="AJ96" i="1"/>
  <c r="AC97" i="1"/>
  <c r="AD97" i="1"/>
  <c r="AE97" i="1"/>
  <c r="AF97" i="1"/>
  <c r="AG97" i="1"/>
  <c r="AH97" i="1"/>
  <c r="AI97" i="1"/>
  <c r="AJ97" i="1"/>
  <c r="AC98" i="1"/>
  <c r="AD98" i="1"/>
  <c r="AE98" i="1"/>
  <c r="AF98" i="1"/>
  <c r="AG98" i="1"/>
  <c r="AH98" i="1"/>
  <c r="AI98" i="1"/>
  <c r="AJ98" i="1"/>
  <c r="AC99" i="1"/>
  <c r="AD99" i="1"/>
  <c r="AE99" i="1"/>
  <c r="AF99" i="1"/>
  <c r="AG99" i="1"/>
  <c r="AH99" i="1"/>
  <c r="AI99" i="1"/>
  <c r="AJ99" i="1"/>
  <c r="AC100" i="1"/>
  <c r="AD100" i="1"/>
  <c r="AE100" i="1"/>
  <c r="AF100" i="1"/>
  <c r="AG100" i="1"/>
  <c r="AH100" i="1"/>
  <c r="AI100" i="1"/>
  <c r="AJ100" i="1"/>
  <c r="AD94" i="1"/>
  <c r="AE94" i="1"/>
  <c r="AF94" i="1"/>
  <c r="AG94" i="1"/>
  <c r="AH94" i="1"/>
  <c r="AI94" i="1"/>
  <c r="AJ94" i="1"/>
  <c r="T95" i="1"/>
  <c r="U95" i="1"/>
  <c r="V95" i="1"/>
  <c r="W95" i="1"/>
  <c r="X95" i="1"/>
  <c r="Y95" i="1"/>
  <c r="Z95" i="1"/>
  <c r="AA95" i="1"/>
  <c r="T96" i="1"/>
  <c r="U96" i="1"/>
  <c r="V96" i="1"/>
  <c r="W96" i="1"/>
  <c r="X96" i="1"/>
  <c r="Y96" i="1"/>
  <c r="Z96" i="1"/>
  <c r="AA96" i="1"/>
  <c r="T97" i="1"/>
  <c r="U97" i="1"/>
  <c r="V97" i="1"/>
  <c r="W97" i="1"/>
  <c r="X97" i="1"/>
  <c r="Y97" i="1"/>
  <c r="Z97" i="1"/>
  <c r="AA97" i="1"/>
  <c r="T98" i="1"/>
  <c r="U98" i="1"/>
  <c r="V98" i="1"/>
  <c r="W98" i="1"/>
  <c r="X98" i="1"/>
  <c r="Y98" i="1"/>
  <c r="Z98" i="1"/>
  <c r="AA98" i="1"/>
  <c r="T99" i="1"/>
  <c r="U99" i="1"/>
  <c r="V99" i="1"/>
  <c r="W99" i="1"/>
  <c r="X99" i="1"/>
  <c r="Y99" i="1"/>
  <c r="Z99" i="1"/>
  <c r="AA99" i="1"/>
  <c r="T100" i="1"/>
  <c r="U100" i="1"/>
  <c r="V100" i="1"/>
  <c r="W100" i="1"/>
  <c r="X100" i="1"/>
  <c r="Y100" i="1"/>
  <c r="Z100" i="1"/>
  <c r="AA100" i="1"/>
  <c r="U94" i="1"/>
  <c r="V94" i="1"/>
  <c r="W94" i="1"/>
  <c r="X94" i="1"/>
  <c r="Y94" i="1"/>
  <c r="Z94" i="1"/>
  <c r="AA94" i="1"/>
  <c r="T94" i="1"/>
  <c r="AC94" i="1"/>
  <c r="K95" i="1"/>
  <c r="L95" i="1"/>
  <c r="M95" i="1"/>
  <c r="N95" i="1"/>
  <c r="O95" i="1"/>
  <c r="P95" i="1"/>
  <c r="Q95" i="1"/>
  <c r="R95" i="1"/>
  <c r="L94" i="1"/>
  <c r="M94" i="1"/>
  <c r="N94" i="1"/>
  <c r="O94" i="1"/>
  <c r="P94" i="1"/>
  <c r="Q94" i="1"/>
  <c r="R94" i="1"/>
  <c r="B95" i="1"/>
  <c r="C95" i="1"/>
  <c r="D95" i="1"/>
  <c r="E95" i="1"/>
  <c r="F95" i="1"/>
  <c r="G95" i="1"/>
  <c r="H95" i="1"/>
  <c r="I95" i="1"/>
  <c r="B96" i="1"/>
  <c r="C96" i="1"/>
  <c r="D96" i="1"/>
  <c r="E96" i="1"/>
  <c r="F96" i="1"/>
  <c r="G96" i="1"/>
  <c r="H96" i="1"/>
  <c r="I96" i="1"/>
  <c r="B97" i="1"/>
  <c r="C97" i="1"/>
  <c r="D97" i="1"/>
  <c r="E97" i="1"/>
  <c r="F97" i="1"/>
  <c r="G97" i="1"/>
  <c r="H97" i="1"/>
  <c r="I97" i="1"/>
  <c r="B98" i="1"/>
  <c r="C98" i="1"/>
  <c r="D98" i="1"/>
  <c r="E98" i="1"/>
  <c r="F98" i="1"/>
  <c r="G98" i="1"/>
  <c r="H98" i="1"/>
  <c r="I98" i="1"/>
  <c r="B99" i="1"/>
  <c r="C99" i="1"/>
  <c r="D99" i="1"/>
  <c r="E99" i="1"/>
  <c r="F99" i="1"/>
  <c r="G99" i="1"/>
  <c r="H99" i="1"/>
  <c r="I99" i="1"/>
  <c r="B100" i="1"/>
  <c r="C100" i="1"/>
  <c r="D100" i="1"/>
  <c r="E100" i="1"/>
  <c r="F100" i="1"/>
  <c r="G100" i="1"/>
  <c r="H100" i="1"/>
  <c r="I100" i="1"/>
  <c r="C94" i="1"/>
  <c r="D94" i="1"/>
  <c r="E94" i="1"/>
  <c r="F94" i="1"/>
  <c r="G94" i="1"/>
  <c r="H94" i="1"/>
  <c r="I94" i="1"/>
  <c r="K94" i="1"/>
  <c r="B94" i="1"/>
  <c r="AC81" i="1"/>
  <c r="AD81" i="1"/>
  <c r="AE81" i="1"/>
  <c r="AF81" i="1"/>
  <c r="AG81" i="1"/>
  <c r="AH81" i="1"/>
  <c r="AI81" i="1"/>
  <c r="AJ81" i="1"/>
  <c r="AC82" i="1"/>
  <c r="AD82" i="1"/>
  <c r="AE82" i="1"/>
  <c r="AF82" i="1"/>
  <c r="AG82" i="1"/>
  <c r="AH82" i="1"/>
  <c r="AI82" i="1"/>
  <c r="AJ82" i="1"/>
  <c r="AC83" i="1"/>
  <c r="AD83" i="1"/>
  <c r="AE83" i="1"/>
  <c r="AF83" i="1"/>
  <c r="AG83" i="1"/>
  <c r="AH83" i="1"/>
  <c r="AI83" i="1"/>
  <c r="AJ83" i="1"/>
  <c r="AC84" i="1"/>
  <c r="AD84" i="1"/>
  <c r="AE84" i="1"/>
  <c r="AF84" i="1"/>
  <c r="AG84" i="1"/>
  <c r="AH84" i="1"/>
  <c r="AI84" i="1"/>
  <c r="AJ84" i="1"/>
  <c r="AC85" i="1"/>
  <c r="AD85" i="1"/>
  <c r="AE85" i="1"/>
  <c r="AF85" i="1"/>
  <c r="AG85" i="1"/>
  <c r="AH85" i="1"/>
  <c r="AI85" i="1"/>
  <c r="AJ85" i="1"/>
  <c r="AC86" i="1"/>
  <c r="AD86" i="1"/>
  <c r="AE86" i="1"/>
  <c r="AF86" i="1"/>
  <c r="AG86" i="1"/>
  <c r="AH86" i="1"/>
  <c r="AI86" i="1"/>
  <c r="AJ86" i="1"/>
  <c r="AD80" i="1"/>
  <c r="AE80" i="1"/>
  <c r="AF80" i="1"/>
  <c r="AG80" i="1"/>
  <c r="AH80" i="1"/>
  <c r="AI80" i="1"/>
  <c r="AJ80" i="1"/>
  <c r="T81" i="1"/>
  <c r="U81" i="1"/>
  <c r="V81" i="1"/>
  <c r="W81" i="1"/>
  <c r="X81" i="1"/>
  <c r="Y81" i="1"/>
  <c r="Z81" i="1"/>
  <c r="AA81" i="1"/>
  <c r="T82" i="1"/>
  <c r="U82" i="1"/>
  <c r="V82" i="1"/>
  <c r="W82" i="1"/>
  <c r="X82" i="1"/>
  <c r="Y82" i="1"/>
  <c r="Z82" i="1"/>
  <c r="AA82" i="1"/>
  <c r="T83" i="1"/>
  <c r="U83" i="1"/>
  <c r="V83" i="1"/>
  <c r="W83" i="1"/>
  <c r="X83" i="1"/>
  <c r="Y83" i="1"/>
  <c r="Z83" i="1"/>
  <c r="AA83" i="1"/>
  <c r="T84" i="1"/>
  <c r="U84" i="1"/>
  <c r="V84" i="1"/>
  <c r="W84" i="1"/>
  <c r="X84" i="1"/>
  <c r="Y84" i="1"/>
  <c r="Z84" i="1"/>
  <c r="AA84" i="1"/>
  <c r="T85" i="1"/>
  <c r="U85" i="1"/>
  <c r="V85" i="1"/>
  <c r="W85" i="1"/>
  <c r="X85" i="1"/>
  <c r="Y85" i="1"/>
  <c r="Z85" i="1"/>
  <c r="AA85" i="1"/>
  <c r="T86" i="1"/>
  <c r="U86" i="1"/>
  <c r="V86" i="1"/>
  <c r="W86" i="1"/>
  <c r="X86" i="1"/>
  <c r="Y86" i="1"/>
  <c r="Z86" i="1"/>
  <c r="AA86" i="1"/>
  <c r="U80" i="1"/>
  <c r="V80" i="1"/>
  <c r="W80" i="1"/>
  <c r="X80" i="1"/>
  <c r="Y80" i="1"/>
  <c r="Z80" i="1"/>
  <c r="AA80" i="1"/>
  <c r="T80" i="1"/>
  <c r="AC80" i="1"/>
  <c r="B81" i="1"/>
  <c r="C81" i="1"/>
  <c r="D81" i="1"/>
  <c r="E81" i="1"/>
  <c r="F81" i="1"/>
  <c r="G81" i="1"/>
  <c r="H81" i="1"/>
  <c r="I81" i="1"/>
  <c r="B82" i="1"/>
  <c r="C82" i="1"/>
  <c r="D82" i="1"/>
  <c r="E82" i="1"/>
  <c r="F82" i="1"/>
  <c r="G82" i="1"/>
  <c r="H82" i="1"/>
  <c r="I82" i="1"/>
  <c r="B83" i="1"/>
  <c r="C83" i="1"/>
  <c r="D83" i="1"/>
  <c r="E83" i="1"/>
  <c r="F83" i="1"/>
  <c r="G83" i="1"/>
  <c r="H83" i="1"/>
  <c r="I83" i="1"/>
  <c r="B84" i="1"/>
  <c r="C84" i="1"/>
  <c r="D84" i="1"/>
  <c r="E84" i="1"/>
  <c r="F84" i="1"/>
  <c r="G84" i="1"/>
  <c r="H84" i="1"/>
  <c r="I84" i="1"/>
  <c r="B85" i="1"/>
  <c r="C85" i="1"/>
  <c r="D85" i="1"/>
  <c r="E85" i="1"/>
  <c r="F85" i="1"/>
  <c r="G85" i="1"/>
  <c r="H85" i="1"/>
  <c r="I85" i="1"/>
  <c r="B86" i="1"/>
  <c r="C86" i="1"/>
  <c r="D86" i="1"/>
  <c r="E86" i="1"/>
  <c r="F86" i="1"/>
  <c r="G86" i="1"/>
  <c r="H86" i="1"/>
  <c r="I86" i="1"/>
  <c r="C80" i="1"/>
  <c r="D80" i="1"/>
  <c r="E80" i="1"/>
  <c r="F80" i="1"/>
  <c r="G80" i="1"/>
  <c r="H80" i="1"/>
  <c r="I80" i="1"/>
  <c r="K81" i="1"/>
  <c r="L81" i="1"/>
  <c r="M81" i="1"/>
  <c r="N81" i="1"/>
  <c r="O81" i="1"/>
  <c r="P81" i="1"/>
  <c r="Q81" i="1"/>
  <c r="R81" i="1"/>
  <c r="L80" i="1"/>
  <c r="M80" i="1"/>
  <c r="N80" i="1"/>
  <c r="O80" i="1"/>
  <c r="P80" i="1"/>
  <c r="Q80" i="1"/>
  <c r="R80" i="1"/>
  <c r="K80" i="1"/>
  <c r="B80" i="1"/>
  <c r="AC68" i="1"/>
  <c r="AD68" i="1"/>
  <c r="AE68" i="1"/>
  <c r="AF68" i="1"/>
  <c r="AG68" i="1"/>
  <c r="AH68" i="1"/>
  <c r="AI68" i="1"/>
  <c r="AJ68" i="1"/>
  <c r="AC69" i="1"/>
  <c r="AD69" i="1"/>
  <c r="AE69" i="1"/>
  <c r="AF69" i="1"/>
  <c r="AG69" i="1"/>
  <c r="AH69" i="1"/>
  <c r="AI69" i="1"/>
  <c r="AJ69" i="1"/>
  <c r="AC70" i="1"/>
  <c r="AD70" i="1"/>
  <c r="AE70" i="1"/>
  <c r="AF70" i="1"/>
  <c r="AG70" i="1"/>
  <c r="AH70" i="1"/>
  <c r="AI70" i="1"/>
  <c r="AJ70" i="1"/>
  <c r="AC71" i="1"/>
  <c r="AD71" i="1"/>
  <c r="AE71" i="1"/>
  <c r="AF71" i="1"/>
  <c r="AG71" i="1"/>
  <c r="AH71" i="1"/>
  <c r="AI71" i="1"/>
  <c r="AJ71" i="1"/>
  <c r="AC72" i="1"/>
  <c r="AD72" i="1"/>
  <c r="AE72" i="1"/>
  <c r="AF72" i="1"/>
  <c r="AG72" i="1"/>
  <c r="AH72" i="1"/>
  <c r="AI72" i="1"/>
  <c r="AJ72" i="1"/>
  <c r="AC73" i="1"/>
  <c r="AD73" i="1"/>
  <c r="AE73" i="1"/>
  <c r="AF73" i="1"/>
  <c r="AG73" i="1"/>
  <c r="AH73" i="1"/>
  <c r="AI73" i="1"/>
  <c r="AJ73" i="1"/>
  <c r="AD67" i="1"/>
  <c r="AE67" i="1"/>
  <c r="AF67" i="1"/>
  <c r="AG67" i="1"/>
  <c r="AH67" i="1"/>
  <c r="AI67" i="1"/>
  <c r="AJ67" i="1"/>
  <c r="T68" i="1"/>
  <c r="U68" i="1"/>
  <c r="V68" i="1"/>
  <c r="W68" i="1"/>
  <c r="X68" i="1"/>
  <c r="Y68" i="1"/>
  <c r="Z68" i="1"/>
  <c r="AA68" i="1"/>
  <c r="T69" i="1"/>
  <c r="U69" i="1"/>
  <c r="V69" i="1"/>
  <c r="W69" i="1"/>
  <c r="X69" i="1"/>
  <c r="Y69" i="1"/>
  <c r="Z69" i="1"/>
  <c r="AA69" i="1"/>
  <c r="T70" i="1"/>
  <c r="U70" i="1"/>
  <c r="V70" i="1"/>
  <c r="W70" i="1"/>
  <c r="X70" i="1"/>
  <c r="Y70" i="1"/>
  <c r="Z70" i="1"/>
  <c r="AA70" i="1"/>
  <c r="T71" i="1"/>
  <c r="U71" i="1"/>
  <c r="V71" i="1"/>
  <c r="W71" i="1"/>
  <c r="X71" i="1"/>
  <c r="Y71" i="1"/>
  <c r="Z71" i="1"/>
  <c r="AA71" i="1"/>
  <c r="T72" i="1"/>
  <c r="U72" i="1"/>
  <c r="V72" i="1"/>
  <c r="W72" i="1"/>
  <c r="X72" i="1"/>
  <c r="Y72" i="1"/>
  <c r="Z72" i="1"/>
  <c r="AA72" i="1"/>
  <c r="T73" i="1"/>
  <c r="U73" i="1"/>
  <c r="V73" i="1"/>
  <c r="W73" i="1"/>
  <c r="X73" i="1"/>
  <c r="Y73" i="1"/>
  <c r="Z73" i="1"/>
  <c r="AA73" i="1"/>
  <c r="U67" i="1"/>
  <c r="V67" i="1"/>
  <c r="W67" i="1"/>
  <c r="X67" i="1"/>
  <c r="Y67" i="1"/>
  <c r="Z67" i="1"/>
  <c r="AA67" i="1"/>
  <c r="T67" i="1"/>
  <c r="AC67" i="1"/>
  <c r="K68" i="1"/>
  <c r="L68" i="1"/>
  <c r="M68" i="1"/>
  <c r="N68" i="1"/>
  <c r="O68" i="1"/>
  <c r="P68" i="1"/>
  <c r="Q68" i="1"/>
  <c r="R68" i="1"/>
  <c r="L67" i="1"/>
  <c r="M67" i="1"/>
  <c r="N67" i="1"/>
  <c r="O67" i="1"/>
  <c r="P67" i="1"/>
  <c r="Q67" i="1"/>
  <c r="R67" i="1"/>
  <c r="K67" i="1"/>
  <c r="B67" i="1"/>
  <c r="AC54" i="1"/>
  <c r="AD54" i="1"/>
  <c r="AE54" i="1"/>
  <c r="AF54" i="1"/>
  <c r="AG54" i="1"/>
  <c r="AH54" i="1"/>
  <c r="AI54" i="1"/>
  <c r="AJ54" i="1"/>
  <c r="AC55" i="1"/>
  <c r="AD55" i="1"/>
  <c r="AE55" i="1"/>
  <c r="AF55" i="1"/>
  <c r="AG55" i="1"/>
  <c r="AH55" i="1"/>
  <c r="AI55" i="1"/>
  <c r="AJ55" i="1"/>
  <c r="AC56" i="1"/>
  <c r="AD56" i="1"/>
  <c r="AE56" i="1"/>
  <c r="AF56" i="1"/>
  <c r="AG56" i="1"/>
  <c r="AH56" i="1"/>
  <c r="AI56" i="1"/>
  <c r="AJ56" i="1"/>
  <c r="AC57" i="1"/>
  <c r="AD57" i="1"/>
  <c r="AE57" i="1"/>
  <c r="AF57" i="1"/>
  <c r="AG57" i="1"/>
  <c r="AH57" i="1"/>
  <c r="AI57" i="1"/>
  <c r="AJ57" i="1"/>
  <c r="AC58" i="1"/>
  <c r="AD58" i="1"/>
  <c r="AE58" i="1"/>
  <c r="AF58" i="1"/>
  <c r="AG58" i="1"/>
  <c r="AH58" i="1"/>
  <c r="AI58" i="1"/>
  <c r="AJ58" i="1"/>
  <c r="AC59" i="1"/>
  <c r="AD59" i="1"/>
  <c r="AE59" i="1"/>
  <c r="AF59" i="1"/>
  <c r="AG59" i="1"/>
  <c r="AH59" i="1"/>
  <c r="AI59" i="1"/>
  <c r="AJ59" i="1"/>
  <c r="AD53" i="1"/>
  <c r="AE53" i="1"/>
  <c r="AF53" i="1"/>
  <c r="AG53" i="1"/>
  <c r="AH53" i="1"/>
  <c r="AI53" i="1"/>
  <c r="AJ53" i="1"/>
  <c r="AC53" i="1"/>
  <c r="T54" i="1"/>
  <c r="U54" i="1"/>
  <c r="V54" i="1"/>
  <c r="W54" i="1"/>
  <c r="X54" i="1"/>
  <c r="Y54" i="1"/>
  <c r="Z54" i="1"/>
  <c r="AA54" i="1"/>
  <c r="T55" i="1"/>
  <c r="U55" i="1"/>
  <c r="V55" i="1"/>
  <c r="W55" i="1"/>
  <c r="X55" i="1"/>
  <c r="Y55" i="1"/>
  <c r="Z55" i="1"/>
  <c r="AA55" i="1"/>
  <c r="T56" i="1"/>
  <c r="U56" i="1"/>
  <c r="V56" i="1"/>
  <c r="W56" i="1"/>
  <c r="X56" i="1"/>
  <c r="Y56" i="1"/>
  <c r="Z56" i="1"/>
  <c r="AA56" i="1"/>
  <c r="T57" i="1"/>
  <c r="U57" i="1"/>
  <c r="V57" i="1"/>
  <c r="W57" i="1"/>
  <c r="X57" i="1"/>
  <c r="Y57" i="1"/>
  <c r="Z57" i="1"/>
  <c r="AA57" i="1"/>
  <c r="T58" i="1"/>
  <c r="U58" i="1"/>
  <c r="V58" i="1"/>
  <c r="W58" i="1"/>
  <c r="X58" i="1"/>
  <c r="Y58" i="1"/>
  <c r="Z58" i="1"/>
  <c r="AA58" i="1"/>
  <c r="T59" i="1"/>
  <c r="U59" i="1"/>
  <c r="V59" i="1"/>
  <c r="W59" i="1"/>
  <c r="X59" i="1"/>
  <c r="Y59" i="1"/>
  <c r="Z59" i="1"/>
  <c r="AA59" i="1"/>
  <c r="U53" i="1"/>
  <c r="V53" i="1"/>
  <c r="W53" i="1"/>
  <c r="X53" i="1"/>
  <c r="Y53" i="1"/>
  <c r="Z53" i="1"/>
  <c r="AA53" i="1"/>
  <c r="T53" i="1"/>
  <c r="K54" i="1"/>
  <c r="L54" i="1"/>
  <c r="M54" i="1"/>
  <c r="N54" i="1"/>
  <c r="O54" i="1"/>
  <c r="P54" i="1"/>
  <c r="Q54" i="1"/>
  <c r="R54" i="1"/>
  <c r="L53" i="1"/>
  <c r="M53" i="1"/>
  <c r="N53" i="1"/>
  <c r="O53" i="1"/>
  <c r="P53" i="1"/>
  <c r="Q53" i="1"/>
  <c r="R53" i="1"/>
  <c r="B54" i="1"/>
  <c r="C54" i="1"/>
  <c r="D54" i="1"/>
  <c r="E54" i="1"/>
  <c r="F54" i="1"/>
  <c r="G54" i="1"/>
  <c r="H54" i="1"/>
  <c r="I54" i="1"/>
  <c r="B55" i="1"/>
  <c r="C55" i="1"/>
  <c r="D55" i="1"/>
  <c r="E55" i="1"/>
  <c r="F55" i="1"/>
  <c r="G55" i="1"/>
  <c r="H55" i="1"/>
  <c r="I55" i="1"/>
  <c r="B56" i="1"/>
  <c r="C56" i="1"/>
  <c r="D56" i="1"/>
  <c r="E56" i="1"/>
  <c r="F56" i="1"/>
  <c r="G56" i="1"/>
  <c r="H56" i="1"/>
  <c r="I56" i="1"/>
  <c r="B57" i="1"/>
  <c r="C57" i="1"/>
  <c r="D57" i="1"/>
  <c r="E57" i="1"/>
  <c r="F57" i="1"/>
  <c r="G57" i="1"/>
  <c r="H57" i="1"/>
  <c r="I57" i="1"/>
  <c r="B58" i="1"/>
  <c r="C58" i="1"/>
  <c r="D58" i="1"/>
  <c r="E58" i="1"/>
  <c r="F58" i="1"/>
  <c r="G58" i="1"/>
  <c r="H58" i="1"/>
  <c r="I58" i="1"/>
  <c r="B59" i="1"/>
  <c r="C59" i="1"/>
  <c r="D59" i="1"/>
  <c r="E59" i="1"/>
  <c r="F59" i="1"/>
  <c r="G59" i="1"/>
  <c r="H59" i="1"/>
  <c r="I59" i="1"/>
  <c r="C53" i="1"/>
  <c r="D53" i="1"/>
  <c r="E53" i="1"/>
  <c r="F53" i="1"/>
  <c r="G53" i="1"/>
  <c r="H53" i="1"/>
  <c r="I53" i="1"/>
  <c r="B53" i="1"/>
  <c r="K53" i="1"/>
  <c r="AC40" i="1"/>
  <c r="AD40" i="1"/>
  <c r="AE40" i="1"/>
  <c r="AF40" i="1"/>
  <c r="AG40" i="1"/>
  <c r="AH40" i="1"/>
  <c r="AI40" i="1"/>
  <c r="AJ40" i="1"/>
  <c r="AC41" i="1"/>
  <c r="AD41" i="1"/>
  <c r="AE41" i="1"/>
  <c r="AF41" i="1"/>
  <c r="AG41" i="1"/>
  <c r="AH41" i="1"/>
  <c r="AI41" i="1"/>
  <c r="AJ41" i="1"/>
  <c r="AC42" i="1"/>
  <c r="AD42" i="1"/>
  <c r="AE42" i="1"/>
  <c r="AF42" i="1"/>
  <c r="AG42" i="1"/>
  <c r="AH42" i="1"/>
  <c r="AI42" i="1"/>
  <c r="AJ42" i="1"/>
  <c r="AC43" i="1"/>
  <c r="AD43" i="1"/>
  <c r="AE43" i="1"/>
  <c r="AF43" i="1"/>
  <c r="AG43" i="1"/>
  <c r="AH43" i="1"/>
  <c r="AI43" i="1"/>
  <c r="AJ43" i="1"/>
  <c r="AC44" i="1"/>
  <c r="AD44" i="1"/>
  <c r="AE44" i="1"/>
  <c r="AF44" i="1"/>
  <c r="AG44" i="1"/>
  <c r="AH44" i="1"/>
  <c r="AI44" i="1"/>
  <c r="AJ44" i="1"/>
  <c r="AC45" i="1"/>
  <c r="AD45" i="1"/>
  <c r="AE45" i="1"/>
  <c r="AF45" i="1"/>
  <c r="AG45" i="1"/>
  <c r="AH45" i="1"/>
  <c r="AI45" i="1"/>
  <c r="AJ45" i="1"/>
  <c r="AD39" i="1"/>
  <c r="AE39" i="1"/>
  <c r="AF39" i="1"/>
  <c r="AG39" i="1"/>
  <c r="AH39" i="1"/>
  <c r="AI39" i="1"/>
  <c r="AJ39" i="1"/>
  <c r="T40" i="1"/>
  <c r="U40" i="1"/>
  <c r="V40" i="1"/>
  <c r="W40" i="1"/>
  <c r="X40" i="1"/>
  <c r="Y40" i="1"/>
  <c r="Z40" i="1"/>
  <c r="AA40" i="1"/>
  <c r="T41" i="1"/>
  <c r="U41" i="1"/>
  <c r="V41" i="1"/>
  <c r="W41" i="1"/>
  <c r="X41" i="1"/>
  <c r="Y41" i="1"/>
  <c r="Z41" i="1"/>
  <c r="AA41" i="1"/>
  <c r="T42" i="1"/>
  <c r="U42" i="1"/>
  <c r="V42" i="1"/>
  <c r="W42" i="1"/>
  <c r="X42" i="1"/>
  <c r="Y42" i="1"/>
  <c r="Z42" i="1"/>
  <c r="AA42" i="1"/>
  <c r="T43" i="1"/>
  <c r="U43" i="1"/>
  <c r="V43" i="1"/>
  <c r="W43" i="1"/>
  <c r="X43" i="1"/>
  <c r="Y43" i="1"/>
  <c r="Z43" i="1"/>
  <c r="AA43" i="1"/>
  <c r="T44" i="1"/>
  <c r="U44" i="1"/>
  <c r="V44" i="1"/>
  <c r="W44" i="1"/>
  <c r="X44" i="1"/>
  <c r="Y44" i="1"/>
  <c r="Z44" i="1"/>
  <c r="AA44" i="1"/>
  <c r="T45" i="1"/>
  <c r="U45" i="1"/>
  <c r="V45" i="1"/>
  <c r="W45" i="1"/>
  <c r="X45" i="1"/>
  <c r="Y45" i="1"/>
  <c r="Z45" i="1"/>
  <c r="AA45" i="1"/>
  <c r="U39" i="1"/>
  <c r="V39" i="1"/>
  <c r="W39" i="1"/>
  <c r="X39" i="1"/>
  <c r="Y39" i="1"/>
  <c r="Z39" i="1"/>
  <c r="AA39" i="1"/>
  <c r="AC39" i="1"/>
  <c r="T39" i="1"/>
  <c r="K40" i="1"/>
  <c r="L40" i="1"/>
  <c r="M40" i="1"/>
  <c r="N40" i="1"/>
  <c r="O40" i="1"/>
  <c r="P40" i="1"/>
  <c r="Q40" i="1"/>
  <c r="R40" i="1"/>
  <c r="K41" i="1"/>
  <c r="L41" i="1"/>
  <c r="M41" i="1"/>
  <c r="N41" i="1"/>
  <c r="O41" i="1"/>
  <c r="P41" i="1"/>
  <c r="Q41" i="1"/>
  <c r="R41" i="1"/>
  <c r="K42" i="1"/>
  <c r="L42" i="1"/>
  <c r="M42" i="1"/>
  <c r="N42" i="1"/>
  <c r="O42" i="1"/>
  <c r="P42" i="1"/>
  <c r="Q42" i="1"/>
  <c r="R42" i="1"/>
  <c r="K43" i="1"/>
  <c r="L43" i="1"/>
  <c r="M43" i="1"/>
  <c r="N43" i="1"/>
  <c r="O43" i="1"/>
  <c r="P43" i="1"/>
  <c r="Q43" i="1"/>
  <c r="R43" i="1"/>
  <c r="K44" i="1"/>
  <c r="L44" i="1"/>
  <c r="M44" i="1"/>
  <c r="N44" i="1"/>
  <c r="O44" i="1"/>
  <c r="P44" i="1"/>
  <c r="Q44" i="1"/>
  <c r="R44" i="1"/>
  <c r="K45" i="1"/>
  <c r="L45" i="1"/>
  <c r="M45" i="1"/>
  <c r="N45" i="1"/>
  <c r="O45" i="1"/>
  <c r="P45" i="1"/>
  <c r="Q45" i="1"/>
  <c r="R45" i="1"/>
  <c r="L39" i="1"/>
  <c r="M39" i="1"/>
  <c r="N39" i="1"/>
  <c r="O39" i="1"/>
  <c r="P39" i="1"/>
  <c r="Q39" i="1"/>
  <c r="R39" i="1"/>
  <c r="B40" i="1"/>
  <c r="C40" i="1"/>
  <c r="D40" i="1"/>
  <c r="E40" i="1"/>
  <c r="F40" i="1"/>
  <c r="G40" i="1"/>
  <c r="H40" i="1"/>
  <c r="I40" i="1"/>
  <c r="B41" i="1"/>
  <c r="C41" i="1"/>
  <c r="D41" i="1"/>
  <c r="E41" i="1"/>
  <c r="F41" i="1"/>
  <c r="G41" i="1"/>
  <c r="H41" i="1"/>
  <c r="I41" i="1"/>
  <c r="B42" i="1"/>
  <c r="C42" i="1"/>
  <c r="D42" i="1"/>
  <c r="E42" i="1"/>
  <c r="F42" i="1"/>
  <c r="G42" i="1"/>
  <c r="H42" i="1"/>
  <c r="I42" i="1"/>
  <c r="B43" i="1"/>
  <c r="C43" i="1"/>
  <c r="D43" i="1"/>
  <c r="E43" i="1"/>
  <c r="F43" i="1"/>
  <c r="G43" i="1"/>
  <c r="H43" i="1"/>
  <c r="I43" i="1"/>
  <c r="B44" i="1"/>
  <c r="C44" i="1"/>
  <c r="D44" i="1"/>
  <c r="E44" i="1"/>
  <c r="F44" i="1"/>
  <c r="G44" i="1"/>
  <c r="H44" i="1"/>
  <c r="I44" i="1"/>
  <c r="B45" i="1"/>
  <c r="C45" i="1"/>
  <c r="D45" i="1"/>
  <c r="E45" i="1"/>
  <c r="F45" i="1"/>
  <c r="G45" i="1"/>
  <c r="H45" i="1"/>
  <c r="I45" i="1"/>
  <c r="C39" i="1"/>
  <c r="D39" i="1"/>
  <c r="E39" i="1"/>
  <c r="F39" i="1"/>
  <c r="G39" i="1"/>
  <c r="H39" i="1"/>
  <c r="I39" i="1"/>
  <c r="K39" i="1"/>
  <c r="B39" i="1"/>
  <c r="AC27" i="1"/>
  <c r="AD27" i="1"/>
  <c r="AE27" i="1"/>
  <c r="AF27" i="1"/>
  <c r="AG27" i="1"/>
  <c r="AH27" i="1"/>
  <c r="AI27" i="1"/>
  <c r="AJ27" i="1"/>
  <c r="AC28" i="1"/>
  <c r="AD28" i="1"/>
  <c r="AE28" i="1"/>
  <c r="AF28" i="1"/>
  <c r="AG28" i="1"/>
  <c r="AH28" i="1"/>
  <c r="AI28" i="1"/>
  <c r="AJ28" i="1"/>
  <c r="AC29" i="1"/>
  <c r="AD29" i="1"/>
  <c r="AE29" i="1"/>
  <c r="AF29" i="1"/>
  <c r="AG29" i="1"/>
  <c r="AH29" i="1"/>
  <c r="AI29" i="1"/>
  <c r="AJ29" i="1"/>
  <c r="AC30" i="1"/>
  <c r="AD30" i="1"/>
  <c r="AE30" i="1"/>
  <c r="AF30" i="1"/>
  <c r="AG30" i="1"/>
  <c r="AH30" i="1"/>
  <c r="AI30" i="1"/>
  <c r="AJ30" i="1"/>
  <c r="AC31" i="1"/>
  <c r="AD31" i="1"/>
  <c r="AE31" i="1"/>
  <c r="AF31" i="1"/>
  <c r="AG31" i="1"/>
  <c r="AH31" i="1"/>
  <c r="AI31" i="1"/>
  <c r="AJ31" i="1"/>
  <c r="AC32" i="1"/>
  <c r="AD32" i="1"/>
  <c r="AE32" i="1"/>
  <c r="AF32" i="1"/>
  <c r="AG32" i="1"/>
  <c r="AH32" i="1"/>
  <c r="AI32" i="1"/>
  <c r="AJ32" i="1"/>
  <c r="AD26" i="1"/>
  <c r="AE26" i="1"/>
  <c r="AF26" i="1"/>
  <c r="AG26" i="1"/>
  <c r="AH26" i="1"/>
  <c r="AI26" i="1"/>
  <c r="AJ26" i="1"/>
  <c r="T27" i="1"/>
  <c r="U27" i="1"/>
  <c r="V27" i="1"/>
  <c r="W27" i="1"/>
  <c r="X27" i="1"/>
  <c r="Y27" i="1"/>
  <c r="Z27" i="1"/>
  <c r="AA27" i="1"/>
  <c r="T28" i="1"/>
  <c r="U28" i="1"/>
  <c r="V28" i="1"/>
  <c r="W28" i="1"/>
  <c r="X28" i="1"/>
  <c r="Y28" i="1"/>
  <c r="Z28" i="1"/>
  <c r="AA28" i="1"/>
  <c r="T29" i="1"/>
  <c r="U29" i="1"/>
  <c r="V29" i="1"/>
  <c r="W29" i="1"/>
  <c r="X29" i="1"/>
  <c r="Y29" i="1"/>
  <c r="Z29" i="1"/>
  <c r="AA29" i="1"/>
  <c r="T30" i="1"/>
  <c r="U30" i="1"/>
  <c r="V30" i="1"/>
  <c r="W30" i="1"/>
  <c r="X30" i="1"/>
  <c r="Y30" i="1"/>
  <c r="Z30" i="1"/>
  <c r="AA30" i="1"/>
  <c r="T31" i="1"/>
  <c r="U31" i="1"/>
  <c r="V31" i="1"/>
  <c r="W31" i="1"/>
  <c r="X31" i="1"/>
  <c r="Y31" i="1"/>
  <c r="Z31" i="1"/>
  <c r="AA31" i="1"/>
  <c r="T32" i="1"/>
  <c r="U32" i="1"/>
  <c r="V32" i="1"/>
  <c r="W32" i="1"/>
  <c r="X32" i="1"/>
  <c r="Y32" i="1"/>
  <c r="Z32" i="1"/>
  <c r="AA32" i="1"/>
  <c r="U26" i="1"/>
  <c r="V26" i="1"/>
  <c r="W26" i="1"/>
  <c r="X26" i="1"/>
  <c r="Y26" i="1"/>
  <c r="Z26" i="1"/>
  <c r="AA26" i="1"/>
  <c r="T26" i="1"/>
  <c r="AC26" i="1"/>
  <c r="B27" i="1"/>
  <c r="C27" i="1"/>
  <c r="D27" i="1"/>
  <c r="E27" i="1"/>
  <c r="F27" i="1"/>
  <c r="G27" i="1"/>
  <c r="H27" i="1"/>
  <c r="I27" i="1"/>
  <c r="B28" i="1"/>
  <c r="C28" i="1"/>
  <c r="D28" i="1"/>
  <c r="E28" i="1"/>
  <c r="F28" i="1"/>
  <c r="G28" i="1"/>
  <c r="H28" i="1"/>
  <c r="I28" i="1"/>
  <c r="B29" i="1"/>
  <c r="C29" i="1"/>
  <c r="D29" i="1"/>
  <c r="E29" i="1"/>
  <c r="F29" i="1"/>
  <c r="G29" i="1"/>
  <c r="H29" i="1"/>
  <c r="I29" i="1"/>
  <c r="B30" i="1"/>
  <c r="C30" i="1"/>
  <c r="D30" i="1"/>
  <c r="E30" i="1"/>
  <c r="F30" i="1"/>
  <c r="G30" i="1"/>
  <c r="H30" i="1"/>
  <c r="I30" i="1"/>
  <c r="B31" i="1"/>
  <c r="C31" i="1"/>
  <c r="D31" i="1"/>
  <c r="E31" i="1"/>
  <c r="F31" i="1"/>
  <c r="G31" i="1"/>
  <c r="H31" i="1"/>
  <c r="I31" i="1"/>
  <c r="B32" i="1"/>
  <c r="C32" i="1"/>
  <c r="D32" i="1"/>
  <c r="E32" i="1"/>
  <c r="F32" i="1"/>
  <c r="G32" i="1"/>
  <c r="H32" i="1"/>
  <c r="I32" i="1"/>
  <c r="C26" i="1"/>
  <c r="D26" i="1"/>
  <c r="E26" i="1"/>
  <c r="F26" i="1"/>
  <c r="G26" i="1"/>
  <c r="H26" i="1"/>
  <c r="I26" i="1"/>
  <c r="B26" i="1"/>
  <c r="K27" i="1"/>
  <c r="L27" i="1"/>
  <c r="M27" i="1"/>
  <c r="N27" i="1"/>
  <c r="O27" i="1"/>
  <c r="P27" i="1"/>
  <c r="Q27" i="1"/>
  <c r="R27" i="1"/>
  <c r="L26" i="1"/>
  <c r="M26" i="1"/>
  <c r="N26" i="1"/>
  <c r="O26" i="1"/>
  <c r="P26" i="1"/>
  <c r="Q26" i="1"/>
  <c r="R26" i="1"/>
  <c r="K26" i="1"/>
  <c r="AC14" i="1"/>
  <c r="AD14" i="1"/>
  <c r="AE14" i="1"/>
  <c r="AF14" i="1"/>
  <c r="AG14" i="1"/>
  <c r="AH14" i="1"/>
  <c r="AI14" i="1"/>
  <c r="AJ14" i="1"/>
  <c r="AC15" i="1"/>
  <c r="AD15" i="1"/>
  <c r="AE15" i="1"/>
  <c r="AF15" i="1"/>
  <c r="AG15" i="1"/>
  <c r="AH15" i="1"/>
  <c r="AI15" i="1"/>
  <c r="AJ15" i="1"/>
  <c r="AC16" i="1"/>
  <c r="AD16" i="1"/>
  <c r="AE16" i="1"/>
  <c r="AF16" i="1"/>
  <c r="AG16" i="1"/>
  <c r="AH16" i="1"/>
  <c r="AI16" i="1"/>
  <c r="AJ16" i="1"/>
  <c r="AC17" i="1"/>
  <c r="AD17" i="1"/>
  <c r="AE17" i="1"/>
  <c r="AF17" i="1"/>
  <c r="AG17" i="1"/>
  <c r="AH17" i="1"/>
  <c r="AI17" i="1"/>
  <c r="AJ17" i="1"/>
  <c r="AC18" i="1"/>
  <c r="AD18" i="1"/>
  <c r="AE18" i="1"/>
  <c r="AF18" i="1"/>
  <c r="AG18" i="1"/>
  <c r="AH18" i="1"/>
  <c r="AI18" i="1"/>
  <c r="AJ18" i="1"/>
  <c r="AC19" i="1"/>
  <c r="AD19" i="1"/>
  <c r="AE19" i="1"/>
  <c r="AF19" i="1"/>
  <c r="AG19" i="1"/>
  <c r="AH19" i="1"/>
  <c r="AI19" i="1"/>
  <c r="AJ19" i="1"/>
  <c r="AD13" i="1"/>
  <c r="AE13" i="1"/>
  <c r="AF13" i="1"/>
  <c r="AG13" i="1"/>
  <c r="AH13" i="1"/>
  <c r="AI13" i="1"/>
  <c r="AJ13" i="1"/>
  <c r="T14" i="1"/>
  <c r="U14" i="1"/>
  <c r="V14" i="1"/>
  <c r="W14" i="1"/>
  <c r="X14" i="1"/>
  <c r="Y14" i="1"/>
  <c r="Z14" i="1"/>
  <c r="AA14" i="1"/>
  <c r="T15" i="1"/>
  <c r="U15" i="1"/>
  <c r="V15" i="1"/>
  <c r="W15" i="1"/>
  <c r="X15" i="1"/>
  <c r="Y15" i="1"/>
  <c r="Z15" i="1"/>
  <c r="AA15" i="1"/>
  <c r="T16" i="1"/>
  <c r="U16" i="1"/>
  <c r="V16" i="1"/>
  <c r="W16" i="1"/>
  <c r="X16" i="1"/>
  <c r="Y16" i="1"/>
  <c r="Z16" i="1"/>
  <c r="AA16" i="1"/>
  <c r="T17" i="1"/>
  <c r="U17" i="1"/>
  <c r="V17" i="1"/>
  <c r="W17" i="1"/>
  <c r="X17" i="1"/>
  <c r="Y17" i="1"/>
  <c r="Z17" i="1"/>
  <c r="AA17" i="1"/>
  <c r="T18" i="1"/>
  <c r="U18" i="1"/>
  <c r="V18" i="1"/>
  <c r="W18" i="1"/>
  <c r="X18" i="1"/>
  <c r="Y18" i="1"/>
  <c r="Z18" i="1"/>
  <c r="AA18" i="1"/>
  <c r="T19" i="1"/>
  <c r="U19" i="1"/>
  <c r="V19" i="1"/>
  <c r="W19" i="1"/>
  <c r="X19" i="1"/>
  <c r="Y19" i="1"/>
  <c r="Z19" i="1"/>
  <c r="AA19" i="1"/>
  <c r="U13" i="1"/>
  <c r="V13" i="1"/>
  <c r="W13" i="1"/>
  <c r="X13" i="1"/>
  <c r="Y13" i="1"/>
  <c r="Z13" i="1"/>
  <c r="AA13" i="1"/>
  <c r="AC13" i="1"/>
  <c r="T13" i="1"/>
  <c r="K14" i="1"/>
  <c r="L14" i="1"/>
  <c r="M14" i="1"/>
  <c r="N14" i="1"/>
  <c r="O14" i="1"/>
  <c r="P14" i="1"/>
  <c r="Q14" i="1"/>
  <c r="R14" i="1"/>
  <c r="K15" i="1"/>
  <c r="L15" i="1"/>
  <c r="M15" i="1"/>
  <c r="N15" i="1"/>
  <c r="O15" i="1"/>
  <c r="P15" i="1"/>
  <c r="Q15" i="1"/>
  <c r="R15" i="1"/>
  <c r="K17" i="1"/>
  <c r="L17" i="1"/>
  <c r="M17" i="1"/>
  <c r="N17" i="1"/>
  <c r="O17" i="1"/>
  <c r="P17" i="1"/>
  <c r="Q17" i="1"/>
  <c r="R17" i="1"/>
  <c r="K18" i="1"/>
  <c r="L18" i="1"/>
  <c r="M18" i="1"/>
  <c r="N18" i="1"/>
  <c r="O18" i="1"/>
  <c r="P18" i="1"/>
  <c r="Q18" i="1"/>
  <c r="R18" i="1"/>
  <c r="K19" i="1"/>
  <c r="L19" i="1"/>
  <c r="M19" i="1"/>
  <c r="N19" i="1"/>
  <c r="O19" i="1"/>
  <c r="P19" i="1"/>
  <c r="Q19" i="1"/>
  <c r="R19" i="1"/>
  <c r="L13" i="1"/>
  <c r="M13" i="1"/>
  <c r="N13" i="1"/>
  <c r="O13" i="1"/>
  <c r="P13" i="1"/>
  <c r="Q13" i="1"/>
  <c r="R13" i="1"/>
  <c r="B14" i="1"/>
  <c r="C14" i="1"/>
  <c r="D14" i="1"/>
  <c r="E14" i="1"/>
  <c r="F14" i="1"/>
  <c r="G14" i="1"/>
  <c r="H14" i="1"/>
  <c r="I14" i="1"/>
  <c r="B15" i="1"/>
  <c r="C15" i="1"/>
  <c r="D15" i="1"/>
  <c r="E15" i="1"/>
  <c r="F15" i="1"/>
  <c r="G15" i="1"/>
  <c r="H15" i="1"/>
  <c r="I15" i="1"/>
  <c r="B16" i="1"/>
  <c r="C16" i="1"/>
  <c r="D16" i="1"/>
  <c r="E16" i="1"/>
  <c r="F16" i="1"/>
  <c r="G16" i="1"/>
  <c r="H16" i="1"/>
  <c r="I16" i="1"/>
  <c r="B17" i="1"/>
  <c r="C17" i="1"/>
  <c r="D17" i="1"/>
  <c r="E17" i="1"/>
  <c r="F17" i="1"/>
  <c r="G17" i="1"/>
  <c r="H17" i="1"/>
  <c r="I17" i="1"/>
  <c r="B18" i="1"/>
  <c r="C18" i="1"/>
  <c r="D18" i="1"/>
  <c r="E18" i="1"/>
  <c r="F18" i="1"/>
  <c r="G18" i="1"/>
  <c r="H18" i="1"/>
  <c r="I18" i="1"/>
  <c r="B19" i="1"/>
  <c r="C19" i="1"/>
  <c r="D19" i="1"/>
  <c r="E19" i="1"/>
  <c r="F19" i="1"/>
  <c r="G19" i="1"/>
  <c r="H19" i="1"/>
  <c r="I19" i="1"/>
  <c r="C13" i="1"/>
  <c r="D13" i="1"/>
  <c r="E13" i="1"/>
  <c r="F13" i="1"/>
  <c r="G13" i="1"/>
  <c r="H13" i="1"/>
  <c r="I13" i="1"/>
  <c r="B13" i="1"/>
  <c r="K13" i="1"/>
  <c r="C45" i="9" l="1"/>
  <c r="C85" i="9" s="1"/>
  <c r="E85" i="9" s="1"/>
  <c r="C70" i="9"/>
  <c r="E70" i="9" s="1"/>
  <c r="D90" i="9"/>
  <c r="I52" i="8"/>
  <c r="E52" i="8"/>
  <c r="F46" i="8"/>
  <c r="F52" i="8" s="1"/>
  <c r="H46" i="8"/>
  <c r="H52" i="8" s="1"/>
  <c r="C46" i="8"/>
  <c r="C52" i="8" s="1"/>
  <c r="E46" i="8"/>
  <c r="G46" i="8"/>
  <c r="G52" i="8" s="1"/>
  <c r="I46" i="8"/>
  <c r="D45" i="8"/>
  <c r="D46" i="8" s="1"/>
  <c r="D52" i="8" s="1"/>
  <c r="H9" i="8"/>
  <c r="F9" i="8"/>
  <c r="D9" i="8"/>
  <c r="I8" i="8"/>
  <c r="G8" i="8"/>
  <c r="E8" i="8"/>
  <c r="C8" i="8"/>
  <c r="H7" i="8"/>
  <c r="AI35" i="8" s="1"/>
  <c r="F7" i="8"/>
  <c r="AG35" i="8" s="1"/>
  <c r="D7" i="8"/>
  <c r="AE35" i="8" s="1"/>
  <c r="I6" i="8"/>
  <c r="AA43" i="8" s="1"/>
  <c r="G6" i="8"/>
  <c r="Y43" i="8" s="1"/>
  <c r="E6" i="8"/>
  <c r="W43" i="8" s="1"/>
  <c r="C6" i="8"/>
  <c r="U43" i="8" s="1"/>
  <c r="H5" i="8"/>
  <c r="Q43" i="8" s="1"/>
  <c r="F5" i="8"/>
  <c r="O43" i="8" s="1"/>
  <c r="D5" i="8"/>
  <c r="M43" i="8" s="1"/>
  <c r="H8" i="8"/>
  <c r="F8" i="8"/>
  <c r="D8" i="8"/>
  <c r="H6" i="8"/>
  <c r="Z43" i="8" s="1"/>
  <c r="F6" i="8"/>
  <c r="X43" i="8" s="1"/>
  <c r="D6" i="8"/>
  <c r="V43" i="8" s="1"/>
  <c r="AV35" i="8"/>
  <c r="AV43" i="8" s="1"/>
  <c r="AV46" i="8" s="1"/>
  <c r="AV52" i="8" s="1"/>
  <c r="AV36" i="8" s="1"/>
  <c r="AM35" i="8"/>
  <c r="AM43" i="8" s="1"/>
  <c r="AM46" i="8" s="1"/>
  <c r="AM52" i="8" s="1"/>
  <c r="AM36" i="8" s="1"/>
  <c r="AD43" i="8"/>
  <c r="AD46" i="8" s="1"/>
  <c r="AD52" i="8" s="1"/>
  <c r="AD36" i="8" s="1"/>
  <c r="AQ35" i="8"/>
  <c r="AQ43" i="8" s="1"/>
  <c r="AQ46" i="8" s="1"/>
  <c r="AQ52" i="8" s="1"/>
  <c r="AQ36" i="8" s="1"/>
  <c r="BB35" i="8"/>
  <c r="BB43" i="8" s="1"/>
  <c r="BB46" i="8" s="1"/>
  <c r="BB52" i="8" s="1"/>
  <c r="BB36" i="8" s="1"/>
  <c r="BB37" i="8" s="1"/>
  <c r="BB38" i="8" s="1"/>
  <c r="BB39" i="8" s="1"/>
  <c r="BB49" i="8" s="1"/>
  <c r="BB50" i="8" s="1"/>
  <c r="AX35" i="8"/>
  <c r="AX43" i="8" s="1"/>
  <c r="AX46" i="8" s="1"/>
  <c r="AX52" i="8" s="1"/>
  <c r="AX36" i="8" s="1"/>
  <c r="AX37" i="8" s="1"/>
  <c r="AX38" i="8" s="1"/>
  <c r="AX39" i="8" s="1"/>
  <c r="AX49" i="8" s="1"/>
  <c r="AX50" i="8" s="1"/>
  <c r="T26" i="8"/>
  <c r="T45" i="8" s="1"/>
  <c r="T46" i="8" s="1"/>
  <c r="T52" i="8" s="1"/>
  <c r="V45" i="8"/>
  <c r="X45" i="8"/>
  <c r="X46" i="8" s="1"/>
  <c r="Z45" i="8"/>
  <c r="BA35" i="8"/>
  <c r="BA43" i="8" s="1"/>
  <c r="AY35" i="8"/>
  <c r="AY43" i="8" s="1"/>
  <c r="AW35" i="8"/>
  <c r="AW43" i="8" s="1"/>
  <c r="B9" i="8"/>
  <c r="AU35" i="8" s="1"/>
  <c r="AU43" i="8" s="1"/>
  <c r="U45" i="8"/>
  <c r="U46" i="8" s="1"/>
  <c r="W45" i="8"/>
  <c r="Y45" i="8"/>
  <c r="Y46" i="8" s="1"/>
  <c r="AA45" i="8"/>
  <c r="V46" i="8"/>
  <c r="Z46" i="8"/>
  <c r="W46" i="8"/>
  <c r="AA46" i="8"/>
  <c r="U35" i="9"/>
  <c r="U43" i="9" s="1"/>
  <c r="AD35" i="9"/>
  <c r="AD43" i="9" s="1"/>
  <c r="AM35" i="9"/>
  <c r="AM43" i="9" s="1"/>
  <c r="AM46" i="9" s="1"/>
  <c r="P35" i="9"/>
  <c r="P43" i="9" s="1"/>
  <c r="P46" i="9" s="1"/>
  <c r="AH35" i="9"/>
  <c r="AH43" i="9" s="1"/>
  <c r="AH46" i="9" s="1"/>
  <c r="AQ35" i="9"/>
  <c r="AQ43" i="9" s="1"/>
  <c r="AQ46" i="9" s="1"/>
  <c r="AU52" i="9"/>
  <c r="AU36" i="9" s="1"/>
  <c r="AW52" i="9"/>
  <c r="AW36" i="9" s="1"/>
  <c r="AY52" i="9"/>
  <c r="AY36" i="9" s="1"/>
  <c r="BA52" i="9"/>
  <c r="BA36" i="9" s="1"/>
  <c r="E35" i="9"/>
  <c r="E43" i="9" s="1"/>
  <c r="N35" i="9"/>
  <c r="N43" i="9" s="1"/>
  <c r="N46" i="9" s="1"/>
  <c r="R35" i="9"/>
  <c r="R43" i="9" s="1"/>
  <c r="R46" i="9" s="1"/>
  <c r="W35" i="9"/>
  <c r="W43" i="9" s="1"/>
  <c r="AF35" i="9"/>
  <c r="AF43" i="9" s="1"/>
  <c r="AF46" i="9" s="1"/>
  <c r="AJ35" i="9"/>
  <c r="AJ43" i="9" s="1"/>
  <c r="AJ46" i="9" s="1"/>
  <c r="AO35" i="9"/>
  <c r="AO43" i="9" s="1"/>
  <c r="AO46" i="9" s="1"/>
  <c r="AS35" i="9"/>
  <c r="AS43" i="9" s="1"/>
  <c r="AS46" i="9" s="1"/>
  <c r="L35" i="9"/>
  <c r="L43" i="9" s="1"/>
  <c r="L46" i="9" s="1"/>
  <c r="C35" i="9"/>
  <c r="C43" i="9" s="1"/>
  <c r="Y35" i="9"/>
  <c r="Y43" i="9" s="1"/>
  <c r="Y46" i="9" s="1"/>
  <c r="G35" i="9"/>
  <c r="G43" i="9" s="1"/>
  <c r="G46" i="9" s="1"/>
  <c r="AA35" i="9"/>
  <c r="AA43" i="9" s="1"/>
  <c r="AA46" i="9" s="1"/>
  <c r="I35" i="9"/>
  <c r="I43" i="9" s="1"/>
  <c r="I46" i="9" s="1"/>
  <c r="C33" i="9"/>
  <c r="C26" i="9"/>
  <c r="E33" i="9"/>
  <c r="E26" i="9"/>
  <c r="G33" i="9"/>
  <c r="G26" i="9"/>
  <c r="I33" i="9"/>
  <c r="I26" i="9"/>
  <c r="L33" i="9"/>
  <c r="L26" i="9"/>
  <c r="N33" i="9"/>
  <c r="N26" i="9"/>
  <c r="P33" i="9"/>
  <c r="P26" i="9"/>
  <c r="R33" i="9"/>
  <c r="R26" i="9"/>
  <c r="U33" i="9"/>
  <c r="U26" i="9"/>
  <c r="W33" i="9"/>
  <c r="W26" i="9"/>
  <c r="Y33" i="9"/>
  <c r="Y26" i="9"/>
  <c r="AA33" i="9"/>
  <c r="AA26" i="9"/>
  <c r="AD33" i="9"/>
  <c r="AD26" i="9"/>
  <c r="AF33" i="9"/>
  <c r="AF26" i="9"/>
  <c r="AH33" i="9"/>
  <c r="AH26" i="9"/>
  <c r="AJ33" i="9"/>
  <c r="AJ26" i="9"/>
  <c r="AM33" i="9"/>
  <c r="AM26" i="9"/>
  <c r="AM52" i="9"/>
  <c r="AM36" i="9" s="1"/>
  <c r="AQ52" i="9"/>
  <c r="AQ36" i="9" s="1"/>
  <c r="AV52" i="9"/>
  <c r="AV36" i="9" s="1"/>
  <c r="AX52" i="9"/>
  <c r="AX36" i="9" s="1"/>
  <c r="AZ52" i="9"/>
  <c r="AZ36" i="9" s="1"/>
  <c r="BB52" i="9"/>
  <c r="BB36" i="9" s="1"/>
  <c r="AO26" i="9"/>
  <c r="AQ26" i="9"/>
  <c r="AS26" i="9"/>
  <c r="AV26" i="9"/>
  <c r="AX26" i="9"/>
  <c r="AZ26" i="9"/>
  <c r="BB26" i="9"/>
  <c r="D33" i="9"/>
  <c r="H33" i="9"/>
  <c r="M33" i="9"/>
  <c r="Q33" i="9"/>
  <c r="V33" i="9"/>
  <c r="Z33" i="9"/>
  <c r="AE33" i="9"/>
  <c r="AI33" i="9"/>
  <c r="AN33" i="9"/>
  <c r="AR33" i="9"/>
  <c r="AW33" i="9"/>
  <c r="BA33" i="9"/>
  <c r="F35" i="9"/>
  <c r="F43" i="9" s="1"/>
  <c r="F46" i="9" s="1"/>
  <c r="K35" i="9"/>
  <c r="K43" i="9" s="1"/>
  <c r="K46" i="9" s="1"/>
  <c r="M35" i="9"/>
  <c r="M43" i="9" s="1"/>
  <c r="O35" i="9"/>
  <c r="O43" i="9" s="1"/>
  <c r="O46" i="9" s="1"/>
  <c r="Q35" i="9"/>
  <c r="Q43" i="9" s="1"/>
  <c r="V35" i="9"/>
  <c r="V43" i="9" s="1"/>
  <c r="X35" i="9"/>
  <c r="X43" i="9" s="1"/>
  <c r="X46" i="9" s="1"/>
  <c r="Z35" i="9"/>
  <c r="Z43" i="9" s="1"/>
  <c r="AC35" i="9"/>
  <c r="AE35" i="9"/>
  <c r="AE43" i="9" s="1"/>
  <c r="AG35" i="9"/>
  <c r="AI35" i="9"/>
  <c r="AI43" i="9" s="1"/>
  <c r="AL35" i="9"/>
  <c r="AL43" i="9" s="1"/>
  <c r="AL46" i="9" s="1"/>
  <c r="AN35" i="9"/>
  <c r="AN43" i="9" s="1"/>
  <c r="AN46" i="9" s="1"/>
  <c r="AP35" i="9"/>
  <c r="AP43" i="9" s="1"/>
  <c r="AP46" i="9" s="1"/>
  <c r="AR35" i="9"/>
  <c r="AR43" i="9" s="1"/>
  <c r="AR46" i="9" s="1"/>
  <c r="B26" i="9"/>
  <c r="F26" i="9"/>
  <c r="K26" i="9"/>
  <c r="O26" i="9"/>
  <c r="T26" i="9"/>
  <c r="X26" i="9"/>
  <c r="AC26" i="9"/>
  <c r="AG26" i="9"/>
  <c r="AL26" i="9"/>
  <c r="AP26" i="9"/>
  <c r="AU26" i="9"/>
  <c r="AY26" i="9"/>
  <c r="B35" i="9"/>
  <c r="B43" i="9" s="1"/>
  <c r="B46" i="9" s="1"/>
  <c r="T35" i="9"/>
  <c r="T43" i="9" s="1"/>
  <c r="T46" i="9" s="1"/>
  <c r="K26" i="3"/>
  <c r="K28" i="3" s="1"/>
  <c r="K30" i="3" s="1"/>
  <c r="M26" i="3"/>
  <c r="M28" i="3" s="1"/>
  <c r="M30" i="3" s="1"/>
  <c r="O26" i="3"/>
  <c r="O28" i="3" s="1"/>
  <c r="O30" i="3" s="1"/>
  <c r="Q26" i="3"/>
  <c r="Q28" i="3" s="1"/>
  <c r="Q30" i="3" s="1"/>
  <c r="T26" i="3"/>
  <c r="T28" i="3" s="1"/>
  <c r="T30" i="3" s="1"/>
  <c r="V26" i="3"/>
  <c r="V28" i="3" s="1"/>
  <c r="V30" i="3" s="1"/>
  <c r="X26" i="3"/>
  <c r="X28" i="3" s="1"/>
  <c r="X30" i="3" s="1"/>
  <c r="Z26" i="3"/>
  <c r="Z28" i="3" s="1"/>
  <c r="Z30" i="3" s="1"/>
  <c r="L26" i="3"/>
  <c r="L28" i="3" s="1"/>
  <c r="L30" i="3" s="1"/>
  <c r="N26" i="3"/>
  <c r="N28" i="3" s="1"/>
  <c r="N30" i="3" s="1"/>
  <c r="P26" i="3"/>
  <c r="P28" i="3" s="1"/>
  <c r="P30" i="3" s="1"/>
  <c r="R26" i="3"/>
  <c r="R28" i="3" s="1"/>
  <c r="R30" i="3" s="1"/>
  <c r="U26" i="3"/>
  <c r="U28" i="3" s="1"/>
  <c r="U30" i="3" s="1"/>
  <c r="W26" i="3"/>
  <c r="W28" i="3" s="1"/>
  <c r="W30" i="3" s="1"/>
  <c r="Y26" i="3"/>
  <c r="Y28" i="3" s="1"/>
  <c r="Y30" i="3" s="1"/>
  <c r="AA26" i="3"/>
  <c r="AA28" i="3" s="1"/>
  <c r="AA30" i="3" s="1"/>
  <c r="T27" i="3"/>
  <c r="T29" i="3" s="1"/>
  <c r="V27" i="3"/>
  <c r="V29" i="3" s="1"/>
  <c r="X27" i="3"/>
  <c r="X29" i="3" s="1"/>
  <c r="Z27" i="3"/>
  <c r="Z29" i="3" s="1"/>
  <c r="U27" i="3"/>
  <c r="U29" i="3" s="1"/>
  <c r="W27" i="3"/>
  <c r="W29" i="3" s="1"/>
  <c r="Y27" i="3"/>
  <c r="Y29" i="3" s="1"/>
  <c r="AA27" i="3"/>
  <c r="AA29" i="3" s="1"/>
  <c r="K27" i="3"/>
  <c r="K29" i="3" s="1"/>
  <c r="M27" i="3"/>
  <c r="M29" i="3" s="1"/>
  <c r="O27" i="3"/>
  <c r="O29" i="3" s="1"/>
  <c r="Q27" i="3"/>
  <c r="Q29" i="3" s="1"/>
  <c r="L27" i="3"/>
  <c r="L29" i="3" s="1"/>
  <c r="N27" i="3"/>
  <c r="N29" i="3" s="1"/>
  <c r="P27" i="3"/>
  <c r="P29" i="3" s="1"/>
  <c r="R27" i="3"/>
  <c r="R29" i="3" s="1"/>
  <c r="C86" i="9" l="1"/>
  <c r="E86" i="9" s="1"/>
  <c r="C46" i="9"/>
  <c r="D91" i="9"/>
  <c r="V52" i="8"/>
  <c r="V36" i="8" s="1"/>
  <c r="Z52" i="8"/>
  <c r="Z36" i="8" s="1"/>
  <c r="U52" i="8"/>
  <c r="U36" i="8" s="1"/>
  <c r="Y52" i="8"/>
  <c r="Y36" i="8" s="1"/>
  <c r="X52" i="8"/>
  <c r="X36" i="8" s="1"/>
  <c r="W52" i="8"/>
  <c r="W36" i="8" s="1"/>
  <c r="AA52" i="8"/>
  <c r="AA36" i="8" s="1"/>
  <c r="T36" i="8"/>
  <c r="T37" i="8" s="1"/>
  <c r="C10" i="8"/>
  <c r="AH43" i="8"/>
  <c r="AH46" i="8" s="1"/>
  <c r="AH52" i="8" s="1"/>
  <c r="AH36" i="8" s="1"/>
  <c r="AH37" i="8" s="1"/>
  <c r="AH38" i="8" s="1"/>
  <c r="AH39" i="8" s="1"/>
  <c r="AH49" i="8" s="1"/>
  <c r="AH50" i="8" s="1"/>
  <c r="AH51" i="8" s="1"/>
  <c r="AH53" i="8" s="1"/>
  <c r="AH55" i="8" s="1"/>
  <c r="G56" i="21" s="1"/>
  <c r="AZ35" i="8"/>
  <c r="AZ43" i="8" s="1"/>
  <c r="AZ46" i="8" s="1"/>
  <c r="AZ52" i="8" s="1"/>
  <c r="AZ36" i="8" s="1"/>
  <c r="AZ37" i="8" s="1"/>
  <c r="AZ38" i="8" s="1"/>
  <c r="AZ39" i="8" s="1"/>
  <c r="AZ49" i="8" s="1"/>
  <c r="AZ50" i="8" s="1"/>
  <c r="AU46" i="8"/>
  <c r="AU52" i="8" s="1"/>
  <c r="AU36" i="8" s="1"/>
  <c r="AY46" i="8"/>
  <c r="AY52" i="8" s="1"/>
  <c r="AY36" i="8" s="1"/>
  <c r="AQ37" i="8"/>
  <c r="AQ38" i="8" s="1"/>
  <c r="AQ39" i="8" s="1"/>
  <c r="AQ49" i="8" s="1"/>
  <c r="AQ50" i="8" s="1"/>
  <c r="AQ51" i="8" s="1"/>
  <c r="AQ53" i="8" s="1"/>
  <c r="AQ55" i="8" s="1"/>
  <c r="AD37" i="8"/>
  <c r="AD38" i="8" s="1"/>
  <c r="AD39" i="8" s="1"/>
  <c r="AD49" i="8" s="1"/>
  <c r="AD50" i="8" s="1"/>
  <c r="AD51" i="8" s="1"/>
  <c r="AD53" i="8" s="1"/>
  <c r="AD55" i="8" s="1"/>
  <c r="C56" i="21" s="1"/>
  <c r="AW46" i="8"/>
  <c r="AW52" i="8" s="1"/>
  <c r="AW36" i="8" s="1"/>
  <c r="BA46" i="8"/>
  <c r="BA52" i="8" s="1"/>
  <c r="BA36" i="8" s="1"/>
  <c r="AV37" i="8"/>
  <c r="AV38" i="8" s="1"/>
  <c r="AV39" i="8" s="1"/>
  <c r="AV49" i="8" s="1"/>
  <c r="AV50" i="8" s="1"/>
  <c r="AV51" i="8" s="1"/>
  <c r="AV53" i="8" s="1"/>
  <c r="AV55" i="8" s="1"/>
  <c r="AM37" i="8"/>
  <c r="AM38" i="8" s="1"/>
  <c r="AM39" i="8" s="1"/>
  <c r="AM49" i="8" s="1"/>
  <c r="AM50" i="8" s="1"/>
  <c r="AM51" i="8" s="1"/>
  <c r="AM53" i="8" s="1"/>
  <c r="AM55" i="8" s="1"/>
  <c r="P45" i="8"/>
  <c r="P46" i="8" s="1"/>
  <c r="P36" i="8" s="1"/>
  <c r="L45" i="8"/>
  <c r="L46" i="8" s="1"/>
  <c r="L36" i="8" s="1"/>
  <c r="K45" i="8"/>
  <c r="K46" i="8" s="1"/>
  <c r="AE43" i="8"/>
  <c r="AI43" i="8"/>
  <c r="AN35" i="8"/>
  <c r="AN43" i="8" s="1"/>
  <c r="AR35" i="8"/>
  <c r="AR43" i="8" s="1"/>
  <c r="AF43" i="8"/>
  <c r="AO35" i="8"/>
  <c r="AO43" i="8" s="1"/>
  <c r="AO46" i="8" s="1"/>
  <c r="AO52" i="8" s="1"/>
  <c r="AO36" i="8" s="1"/>
  <c r="AO37" i="8" s="1"/>
  <c r="AO38" i="8" s="1"/>
  <c r="AO39" i="8" s="1"/>
  <c r="AO49" i="8" s="1"/>
  <c r="AO50" i="8" s="1"/>
  <c r="AO51" i="8" s="1"/>
  <c r="AO53" i="8" s="1"/>
  <c r="AO55" i="8" s="1"/>
  <c r="N45" i="8"/>
  <c r="N46" i="8" s="1"/>
  <c r="N36" i="8" s="1"/>
  <c r="AC43" i="8"/>
  <c r="AG43" i="8"/>
  <c r="B8" i="8"/>
  <c r="AL35" i="8" s="1"/>
  <c r="AL43" i="8" s="1"/>
  <c r="AP35" i="8"/>
  <c r="AP43" i="8" s="1"/>
  <c r="G10" i="8"/>
  <c r="AJ43" i="8"/>
  <c r="AS35" i="8"/>
  <c r="AS43" i="8" s="1"/>
  <c r="AS46" i="8" s="1"/>
  <c r="AS52" i="8" s="1"/>
  <c r="AS36" i="8" s="1"/>
  <c r="T38" i="8"/>
  <c r="T39" i="8" s="1"/>
  <c r="T49" i="8" s="1"/>
  <c r="T50" i="8" s="1"/>
  <c r="T51" i="8" s="1"/>
  <c r="R45" i="8"/>
  <c r="R46" i="8" s="1"/>
  <c r="R36" i="8" s="1"/>
  <c r="Q45" i="8"/>
  <c r="Q46" i="8" s="1"/>
  <c r="Q36" i="8" s="1"/>
  <c r="M45" i="8"/>
  <c r="O45" i="8"/>
  <c r="O46" i="8" s="1"/>
  <c r="O36" i="8" s="1"/>
  <c r="BB51" i="8"/>
  <c r="BB53" i="8" s="1"/>
  <c r="BB55" i="8" s="1"/>
  <c r="AX51" i="8"/>
  <c r="AX53" i="8" s="1"/>
  <c r="AX55" i="8" s="1"/>
  <c r="B10" i="8"/>
  <c r="B35" i="8"/>
  <c r="F10" i="8"/>
  <c r="AZ51" i="8"/>
  <c r="AZ53" i="8" s="1"/>
  <c r="AZ55" i="8" s="1"/>
  <c r="H10" i="8"/>
  <c r="AS52" i="9"/>
  <c r="AS36" i="9" s="1"/>
  <c r="Y52" i="9"/>
  <c r="Y36" i="9" s="1"/>
  <c r="Y37" i="9" s="1"/>
  <c r="Y38" i="9" s="1"/>
  <c r="Y39" i="9" s="1"/>
  <c r="Y49" i="9" s="1"/>
  <c r="Y50" i="9" s="1"/>
  <c r="AD46" i="9"/>
  <c r="AD52" i="9" s="1"/>
  <c r="AD36" i="9" s="1"/>
  <c r="AD37" i="9" s="1"/>
  <c r="AD38" i="9" s="1"/>
  <c r="AD39" i="9" s="1"/>
  <c r="AD49" i="9" s="1"/>
  <c r="AD50" i="9" s="1"/>
  <c r="G52" i="9"/>
  <c r="G36" i="9" s="1"/>
  <c r="G37" i="9" s="1"/>
  <c r="G38" i="9" s="1"/>
  <c r="G39" i="9" s="1"/>
  <c r="G49" i="9" s="1"/>
  <c r="G50" i="9" s="1"/>
  <c r="AA52" i="9"/>
  <c r="AA36" i="9" s="1"/>
  <c r="I52" i="9"/>
  <c r="I36" i="9" s="1"/>
  <c r="C52" i="9"/>
  <c r="C36" i="9" s="1"/>
  <c r="P52" i="9"/>
  <c r="P36" i="9" s="1"/>
  <c r="P37" i="9" s="1"/>
  <c r="P38" i="9" s="1"/>
  <c r="P39" i="9" s="1"/>
  <c r="P49" i="9" s="1"/>
  <c r="P50" i="9" s="1"/>
  <c r="U46" i="9"/>
  <c r="U52" i="9" s="1"/>
  <c r="U36" i="9" s="1"/>
  <c r="AO52" i="9"/>
  <c r="AO36" i="9" s="1"/>
  <c r="AH52" i="9"/>
  <c r="AH36" i="9" s="1"/>
  <c r="L52" i="9"/>
  <c r="G10" i="9"/>
  <c r="C10" i="9"/>
  <c r="AG43" i="9"/>
  <c r="AC43" i="9"/>
  <c r="AI46" i="9"/>
  <c r="AI52" i="9" s="1"/>
  <c r="AI36" i="9" s="1"/>
  <c r="AE46" i="9"/>
  <c r="AE52" i="9" s="1"/>
  <c r="AE36" i="9" s="1"/>
  <c r="Z46" i="9"/>
  <c r="Z52" i="9" s="1"/>
  <c r="Z36" i="9" s="1"/>
  <c r="V46" i="9"/>
  <c r="V52" i="9" s="1"/>
  <c r="V36" i="9" s="1"/>
  <c r="Q46" i="9"/>
  <c r="Q52" i="9" s="1"/>
  <c r="Q36" i="9" s="1"/>
  <c r="M46" i="9"/>
  <c r="M52" i="9" s="1"/>
  <c r="M36" i="9" s="1"/>
  <c r="W46" i="9"/>
  <c r="W52" i="9" s="1"/>
  <c r="W36" i="9" s="1"/>
  <c r="E46" i="9"/>
  <c r="E52" i="9" s="1"/>
  <c r="E36" i="9" s="1"/>
  <c r="D10" i="9"/>
  <c r="AZ37" i="9"/>
  <c r="AZ38" i="9" s="1"/>
  <c r="AZ39" i="9" s="1"/>
  <c r="AZ49" i="9" s="1"/>
  <c r="AZ50" i="9" s="1"/>
  <c r="AH37" i="9"/>
  <c r="AH38" i="9" s="1"/>
  <c r="AH39" i="9" s="1"/>
  <c r="AH49" i="9" s="1"/>
  <c r="AH50" i="9" s="1"/>
  <c r="F10" i="9"/>
  <c r="B10" i="9"/>
  <c r="D35" i="9"/>
  <c r="D43" i="9" s="1"/>
  <c r="BB37" i="9"/>
  <c r="BB38" i="9" s="1"/>
  <c r="BB39" i="9" s="1"/>
  <c r="BB49" i="9" s="1"/>
  <c r="BB50" i="9" s="1"/>
  <c r="AX37" i="9"/>
  <c r="AX38" i="9" s="1"/>
  <c r="AX39" i="9" s="1"/>
  <c r="AX49" i="9" s="1"/>
  <c r="AX50" i="9" s="1"/>
  <c r="AS37" i="9"/>
  <c r="AS38" i="9" s="1"/>
  <c r="AS39" i="9" s="1"/>
  <c r="AS49" i="9" s="1"/>
  <c r="AS50" i="9" s="1"/>
  <c r="AO37" i="9"/>
  <c r="AO38" i="9" s="1"/>
  <c r="AO39" i="9" s="1"/>
  <c r="AO49" i="9" s="1"/>
  <c r="AO50" i="9" s="1"/>
  <c r="AJ52" i="9"/>
  <c r="AJ36" i="9" s="1"/>
  <c r="AF52" i="9"/>
  <c r="AF36" i="9" s="1"/>
  <c r="AA37" i="9"/>
  <c r="AA38" i="9" s="1"/>
  <c r="AA39" i="9" s="1"/>
  <c r="AA49" i="9" s="1"/>
  <c r="AA50" i="9" s="1"/>
  <c r="R52" i="9"/>
  <c r="R36" i="9" s="1"/>
  <c r="N52" i="9"/>
  <c r="N36" i="9" s="1"/>
  <c r="I37" i="9"/>
  <c r="I38" i="9" s="1"/>
  <c r="I39" i="9" s="1"/>
  <c r="I49" i="9" s="1"/>
  <c r="I50" i="9" s="1"/>
  <c r="I10" i="9"/>
  <c r="BA37" i="9"/>
  <c r="BA38" i="9" s="1"/>
  <c r="BA39" i="9" s="1"/>
  <c r="BA49" i="9" s="1"/>
  <c r="BA50" i="9" s="1"/>
  <c r="AW37" i="9"/>
  <c r="AW38" i="9" s="1"/>
  <c r="AW39" i="9" s="1"/>
  <c r="AW49" i="9" s="1"/>
  <c r="AW50" i="9" s="1"/>
  <c r="AR52" i="9"/>
  <c r="AR36" i="9" s="1"/>
  <c r="AN52" i="9"/>
  <c r="AN36" i="9" s="1"/>
  <c r="H10" i="9"/>
  <c r="H35" i="9"/>
  <c r="H43" i="9" s="1"/>
  <c r="AV37" i="9"/>
  <c r="AV38" i="9" s="1"/>
  <c r="AV39" i="9" s="1"/>
  <c r="AV49" i="9" s="1"/>
  <c r="AV50" i="9" s="1"/>
  <c r="AQ37" i="9"/>
  <c r="AQ38" i="9" s="1"/>
  <c r="AQ39" i="9" s="1"/>
  <c r="AQ49" i="9" s="1"/>
  <c r="AQ50" i="9" s="1"/>
  <c r="AM37" i="9"/>
  <c r="AM38" i="9" s="1"/>
  <c r="AM39" i="9" s="1"/>
  <c r="AM49" i="9" s="1"/>
  <c r="AM50" i="9" s="1"/>
  <c r="C37" i="9"/>
  <c r="C38" i="9" s="1"/>
  <c r="C39" i="9" s="1"/>
  <c r="C49" i="9" s="1"/>
  <c r="C50" i="9" s="1"/>
  <c r="E10" i="9"/>
  <c r="AY37" i="9"/>
  <c r="AY38" i="9" s="1"/>
  <c r="AY39" i="9" s="1"/>
  <c r="AY49" i="9" s="1"/>
  <c r="AY50" i="9" s="1"/>
  <c r="AU37" i="9"/>
  <c r="AU38" i="9" s="1"/>
  <c r="AU39" i="9" s="1"/>
  <c r="AU49" i="9" s="1"/>
  <c r="AU50" i="9" s="1"/>
  <c r="AP52" i="9"/>
  <c r="AP36" i="9" s="1"/>
  <c r="AL52" i="9"/>
  <c r="AL36" i="9" s="1"/>
  <c r="X52" i="9"/>
  <c r="X36" i="9" s="1"/>
  <c r="T52" i="9"/>
  <c r="T36" i="9" s="1"/>
  <c r="O52" i="9"/>
  <c r="O36" i="9" s="1"/>
  <c r="K52" i="9"/>
  <c r="K36" i="9" s="1"/>
  <c r="F52" i="9"/>
  <c r="F36" i="9" s="1"/>
  <c r="B52" i="9"/>
  <c r="B36" i="9" s="1"/>
  <c r="Y45" i="3"/>
  <c r="Y46" i="3" s="1"/>
  <c r="U45" i="3"/>
  <c r="U46" i="3" s="1"/>
  <c r="X45" i="3"/>
  <c r="X46" i="3" s="1"/>
  <c r="AA45" i="3"/>
  <c r="AA46" i="3" s="1"/>
  <c r="W45" i="3"/>
  <c r="W46" i="3" s="1"/>
  <c r="Z45" i="3"/>
  <c r="Z46" i="3" s="1"/>
  <c r="V45" i="3"/>
  <c r="V46" i="3" s="1"/>
  <c r="T45" i="3"/>
  <c r="T46" i="3" s="1"/>
  <c r="T36" i="3"/>
  <c r="T37" i="3" s="1"/>
  <c r="P45" i="3"/>
  <c r="P46" i="3" s="1"/>
  <c r="L45" i="3"/>
  <c r="L46" i="3" s="1"/>
  <c r="K45" i="3"/>
  <c r="K46" i="3" s="1"/>
  <c r="M45" i="3"/>
  <c r="M46" i="3" s="1"/>
  <c r="R45" i="3"/>
  <c r="R46" i="3" s="1"/>
  <c r="N45" i="3"/>
  <c r="N46" i="3" s="1"/>
  <c r="O45" i="3"/>
  <c r="O46" i="3" s="1"/>
  <c r="Q45" i="3"/>
  <c r="Q46" i="3" s="1"/>
  <c r="L36" i="9" l="1"/>
  <c r="C92" i="9"/>
  <c r="E92" i="9" s="1"/>
  <c r="D93" i="9"/>
  <c r="W37" i="8"/>
  <c r="W38" i="8" s="1"/>
  <c r="W39" i="8" s="1"/>
  <c r="W49" i="8" s="1"/>
  <c r="W50" i="8" s="1"/>
  <c r="Y37" i="8"/>
  <c r="Y38" i="8" s="1"/>
  <c r="Y39" i="8" s="1"/>
  <c r="Y49" i="8" s="1"/>
  <c r="Y50" i="8" s="1"/>
  <c r="Z38" i="8"/>
  <c r="Z39" i="8" s="1"/>
  <c r="Z49" i="8" s="1"/>
  <c r="Z50" i="8" s="1"/>
  <c r="Z51" i="8" s="1"/>
  <c r="Z53" i="8" s="1"/>
  <c r="Z55" i="8" s="1"/>
  <c r="H40" i="21" s="1"/>
  <c r="Z37" i="8"/>
  <c r="AA37" i="8"/>
  <c r="AA38" i="8" s="1"/>
  <c r="AA39" i="8" s="1"/>
  <c r="AA49" i="8" s="1"/>
  <c r="AA50" i="8" s="1"/>
  <c r="X38" i="8"/>
  <c r="X39" i="8" s="1"/>
  <c r="X49" i="8" s="1"/>
  <c r="X50" i="8" s="1"/>
  <c r="X51" i="8" s="1"/>
  <c r="X53" i="8" s="1"/>
  <c r="X55" i="8" s="1"/>
  <c r="F40" i="21" s="1"/>
  <c r="X37" i="8"/>
  <c r="U37" i="8"/>
  <c r="U38" i="8" s="1"/>
  <c r="U39" i="8" s="1"/>
  <c r="U49" i="8" s="1"/>
  <c r="U50" i="8" s="1"/>
  <c r="V38" i="8"/>
  <c r="V39" i="8" s="1"/>
  <c r="V49" i="8" s="1"/>
  <c r="V50" i="8" s="1"/>
  <c r="V51" i="8" s="1"/>
  <c r="V53" i="8" s="1"/>
  <c r="V55" i="8" s="1"/>
  <c r="D40" i="21" s="1"/>
  <c r="V37" i="8"/>
  <c r="O37" i="8"/>
  <c r="O38" i="8" s="1"/>
  <c r="O39" i="8" s="1"/>
  <c r="O49" i="8" s="1"/>
  <c r="O50" i="8" s="1"/>
  <c r="Q37" i="8"/>
  <c r="Q38" i="8" s="1"/>
  <c r="Q39" i="8" s="1"/>
  <c r="Q49" i="8" s="1"/>
  <c r="Q50" i="8" s="1"/>
  <c r="N37" i="8"/>
  <c r="N38" i="8" s="1"/>
  <c r="N39" i="8" s="1"/>
  <c r="N49" i="8" s="1"/>
  <c r="N50" i="8" s="1"/>
  <c r="L37" i="8"/>
  <c r="L38" i="8" s="1"/>
  <c r="L39" i="8" s="1"/>
  <c r="L49" i="8" s="1"/>
  <c r="L50" i="8" s="1"/>
  <c r="R37" i="8"/>
  <c r="R38" i="8" s="1"/>
  <c r="R39" i="8" s="1"/>
  <c r="R49" i="8" s="1"/>
  <c r="R50" i="8" s="1"/>
  <c r="P37" i="8"/>
  <c r="P38" i="8" s="1"/>
  <c r="P39" i="8" s="1"/>
  <c r="P49" i="8" s="1"/>
  <c r="P50" i="8" s="1"/>
  <c r="M46" i="8"/>
  <c r="E10" i="8"/>
  <c r="I10" i="8"/>
  <c r="D10" i="8"/>
  <c r="BA37" i="8"/>
  <c r="BA38" i="8" s="1"/>
  <c r="BA39" i="8" s="1"/>
  <c r="BA49" i="8" s="1"/>
  <c r="BA50" i="8" s="1"/>
  <c r="BA51" i="8" s="1"/>
  <c r="BA53" i="8" s="1"/>
  <c r="BA55" i="8" s="1"/>
  <c r="AY37" i="8"/>
  <c r="AY38" i="8" s="1"/>
  <c r="AY39" i="8" s="1"/>
  <c r="AY49" i="8" s="1"/>
  <c r="AY50" i="8" s="1"/>
  <c r="AY51" i="8" s="1"/>
  <c r="AY53" i="8" s="1"/>
  <c r="AY55" i="8" s="1"/>
  <c r="AW37" i="8"/>
  <c r="AW38" i="8" s="1"/>
  <c r="AW39" i="8" s="1"/>
  <c r="AW49" i="8" s="1"/>
  <c r="AW50" i="8" s="1"/>
  <c r="AW51" i="8" s="1"/>
  <c r="AW53" i="8" s="1"/>
  <c r="AW55" i="8" s="1"/>
  <c r="AU37" i="8"/>
  <c r="AU38" i="8" s="1"/>
  <c r="AU39" i="8" s="1"/>
  <c r="AU49" i="8" s="1"/>
  <c r="AU50" i="8" s="1"/>
  <c r="AU51" i="8" s="1"/>
  <c r="AU53" i="8" s="1"/>
  <c r="AU55" i="8" s="1"/>
  <c r="AJ46" i="8"/>
  <c r="AJ52" i="8" s="1"/>
  <c r="AJ36" i="8" s="1"/>
  <c r="AJ37" i="8" s="1"/>
  <c r="AJ38" i="8" s="1"/>
  <c r="AJ39" i="8" s="1"/>
  <c r="AJ49" i="8" s="1"/>
  <c r="AJ50" i="8" s="1"/>
  <c r="AJ51" i="8" s="1"/>
  <c r="AJ53" i="8" s="1"/>
  <c r="AJ55" i="8" s="1"/>
  <c r="I56" i="21" s="1"/>
  <c r="AL46" i="8"/>
  <c r="AL52" i="8" s="1"/>
  <c r="AL36" i="8" s="1"/>
  <c r="AS37" i="8"/>
  <c r="AS38" i="8" s="1"/>
  <c r="AS39" i="8" s="1"/>
  <c r="AS49" i="8" s="1"/>
  <c r="AS50" i="8" s="1"/>
  <c r="AS51" i="8" s="1"/>
  <c r="AS53" i="8" s="1"/>
  <c r="AS55" i="8" s="1"/>
  <c r="G36" i="8"/>
  <c r="AP46" i="8"/>
  <c r="AP52" i="8" s="1"/>
  <c r="AP36" i="8" s="1"/>
  <c r="AG46" i="8"/>
  <c r="AG52" i="8" s="1"/>
  <c r="AG36" i="8" s="1"/>
  <c r="AR46" i="8"/>
  <c r="AR52" i="8" s="1"/>
  <c r="AR36" i="8" s="1"/>
  <c r="AI46" i="8"/>
  <c r="AI52" i="8" s="1"/>
  <c r="AI36" i="8" s="1"/>
  <c r="K36" i="8"/>
  <c r="K37" i="8" s="1"/>
  <c r="AC46" i="8"/>
  <c r="AC52" i="8" s="1"/>
  <c r="AC36" i="8" s="1"/>
  <c r="AF46" i="8"/>
  <c r="AF52" i="8" s="1"/>
  <c r="AF36" i="8" s="1"/>
  <c r="AF37" i="8" s="1"/>
  <c r="AF38" i="8" s="1"/>
  <c r="AF39" i="8" s="1"/>
  <c r="AF49" i="8" s="1"/>
  <c r="AF50" i="8" s="1"/>
  <c r="AF51" i="8" s="1"/>
  <c r="AF53" i="8" s="1"/>
  <c r="AF55" i="8" s="1"/>
  <c r="E56" i="21" s="1"/>
  <c r="AN46" i="8"/>
  <c r="AN52" i="8" s="1"/>
  <c r="AN36" i="8" s="1"/>
  <c r="AE46" i="8"/>
  <c r="AE52" i="8" s="1"/>
  <c r="AE36" i="8" s="1"/>
  <c r="T53" i="8"/>
  <c r="T55" i="8" s="1"/>
  <c r="U37" i="9"/>
  <c r="U38" i="9" s="1"/>
  <c r="U39" i="9" s="1"/>
  <c r="U49" i="9" s="1"/>
  <c r="U50" i="9" s="1"/>
  <c r="AU51" i="9"/>
  <c r="AU53" i="9" s="1"/>
  <c r="AU55" i="9" s="1"/>
  <c r="B87" i="21" s="1"/>
  <c r="G51" i="9"/>
  <c r="G53" i="9" s="1"/>
  <c r="G55" i="9" s="1"/>
  <c r="G7" i="21" s="1"/>
  <c r="Y51" i="9"/>
  <c r="Y53" i="9" s="1"/>
  <c r="Y55" i="9" s="1"/>
  <c r="G39" i="21" s="1"/>
  <c r="AM51" i="9"/>
  <c r="AM53" i="9" s="1"/>
  <c r="BA51" i="9"/>
  <c r="BA53" i="9" s="1"/>
  <c r="BA55" i="9" s="1"/>
  <c r="H87" i="21" s="1"/>
  <c r="AA51" i="9"/>
  <c r="AA53" i="9" s="1"/>
  <c r="AA55" i="9" s="1"/>
  <c r="I39" i="21" s="1"/>
  <c r="AY51" i="9"/>
  <c r="AY53" i="9" s="1"/>
  <c r="AY55" i="9" s="1"/>
  <c r="F87" i="21" s="1"/>
  <c r="AZ51" i="9"/>
  <c r="AZ53" i="9" s="1"/>
  <c r="AZ55" i="9" s="1"/>
  <c r="G87" i="21" s="1"/>
  <c r="E37" i="9"/>
  <c r="E38" i="9" s="1"/>
  <c r="E39" i="9" s="1"/>
  <c r="E49" i="9" s="1"/>
  <c r="E50" i="9" s="1"/>
  <c r="M37" i="9"/>
  <c r="M38" i="9" s="1"/>
  <c r="M39" i="9" s="1"/>
  <c r="M49" i="9" s="1"/>
  <c r="M50" i="9" s="1"/>
  <c r="V37" i="9"/>
  <c r="V38" i="9" s="1"/>
  <c r="V39" i="9" s="1"/>
  <c r="V49" i="9" s="1"/>
  <c r="V50" i="9" s="1"/>
  <c r="AE37" i="9"/>
  <c r="AE38" i="9" s="1"/>
  <c r="AE39" i="9" s="1"/>
  <c r="AE49" i="9" s="1"/>
  <c r="AE50" i="9" s="1"/>
  <c r="C51" i="9"/>
  <c r="C53" i="9" s="1"/>
  <c r="C55" i="9" s="1"/>
  <c r="C7" i="21" s="1"/>
  <c r="P51" i="9"/>
  <c r="P53" i="9" s="1"/>
  <c r="P55" i="9" s="1"/>
  <c r="G23" i="21" s="1"/>
  <c r="AD51" i="9"/>
  <c r="AD53" i="9" s="1"/>
  <c r="AD55" i="9" s="1"/>
  <c r="C55" i="21" s="1"/>
  <c r="AW51" i="9"/>
  <c r="AW53" i="9" s="1"/>
  <c r="AW55" i="9" s="1"/>
  <c r="D87" i="21" s="1"/>
  <c r="I51" i="9"/>
  <c r="I53" i="9" s="1"/>
  <c r="I55" i="9" s="1"/>
  <c r="I7" i="21" s="1"/>
  <c r="AH51" i="9"/>
  <c r="AH53" i="9" s="1"/>
  <c r="AH55" i="9" s="1"/>
  <c r="G55" i="21" s="1"/>
  <c r="W37" i="9"/>
  <c r="W38" i="9" s="1"/>
  <c r="W39" i="9" s="1"/>
  <c r="W49" i="9" s="1"/>
  <c r="W50" i="9" s="1"/>
  <c r="Q37" i="9"/>
  <c r="Q38" i="9" s="1"/>
  <c r="Q39" i="9" s="1"/>
  <c r="Q49" i="9" s="1"/>
  <c r="Q50" i="9" s="1"/>
  <c r="Z37" i="9"/>
  <c r="Z38" i="9" s="1"/>
  <c r="Z39" i="9" s="1"/>
  <c r="Z49" i="9" s="1"/>
  <c r="Z50" i="9" s="1"/>
  <c r="AI37" i="9"/>
  <c r="AI38" i="9" s="1"/>
  <c r="AI39" i="9" s="1"/>
  <c r="AI49" i="9" s="1"/>
  <c r="AI50" i="9" s="1"/>
  <c r="B37" i="9"/>
  <c r="B38" i="9" s="1"/>
  <c r="B39" i="9" s="1"/>
  <c r="B49" i="9" s="1"/>
  <c r="B50" i="9" s="1"/>
  <c r="K37" i="9"/>
  <c r="K38" i="9" s="1"/>
  <c r="K39" i="9" s="1"/>
  <c r="K49" i="9" s="1"/>
  <c r="K50" i="9" s="1"/>
  <c r="T37" i="9"/>
  <c r="T38" i="9" s="1"/>
  <c r="T39" i="9" s="1"/>
  <c r="T49" i="9" s="1"/>
  <c r="T50" i="9" s="1"/>
  <c r="AL37" i="9"/>
  <c r="AL38" i="9" s="1"/>
  <c r="AL39" i="9" s="1"/>
  <c r="AL49" i="9" s="1"/>
  <c r="AL50" i="9" s="1"/>
  <c r="AQ51" i="9"/>
  <c r="AQ53" i="9" s="1"/>
  <c r="AV51" i="9"/>
  <c r="AV53" i="9" s="1"/>
  <c r="AV55" i="9" s="1"/>
  <c r="C87" i="21" s="1"/>
  <c r="AR37" i="9"/>
  <c r="AR38" i="9" s="1"/>
  <c r="AR39" i="9" s="1"/>
  <c r="AR49" i="9" s="1"/>
  <c r="AR50" i="9" s="1"/>
  <c r="AO51" i="9"/>
  <c r="AO53" i="9" s="1"/>
  <c r="R37" i="9"/>
  <c r="R38" i="9" s="1"/>
  <c r="R39" i="9" s="1"/>
  <c r="R49" i="9" s="1"/>
  <c r="R50" i="9" s="1"/>
  <c r="AJ37" i="9"/>
  <c r="AJ38" i="9" s="1"/>
  <c r="AJ39" i="9" s="1"/>
  <c r="AJ49" i="9" s="1"/>
  <c r="AJ50" i="9" s="1"/>
  <c r="AS51" i="9"/>
  <c r="AS53" i="9" s="1"/>
  <c r="AX51" i="9"/>
  <c r="AX53" i="9" s="1"/>
  <c r="AX55" i="9" s="1"/>
  <c r="E87" i="21" s="1"/>
  <c r="BB51" i="9"/>
  <c r="BB53" i="9" s="1"/>
  <c r="BB55" i="9" s="1"/>
  <c r="I87" i="21" s="1"/>
  <c r="AC46" i="9"/>
  <c r="AC52" i="9" s="1"/>
  <c r="AC36" i="9" s="1"/>
  <c r="AG46" i="9"/>
  <c r="AG52" i="9" s="1"/>
  <c r="AG36" i="9" s="1"/>
  <c r="F37" i="9"/>
  <c r="F38" i="9" s="1"/>
  <c r="F39" i="9" s="1"/>
  <c r="F49" i="9" s="1"/>
  <c r="F50" i="9" s="1"/>
  <c r="O37" i="9"/>
  <c r="O38" i="9" s="1"/>
  <c r="O39" i="9" s="1"/>
  <c r="O49" i="9" s="1"/>
  <c r="O50" i="9" s="1"/>
  <c r="X37" i="9"/>
  <c r="X38" i="9" s="1"/>
  <c r="X39" i="9" s="1"/>
  <c r="X49" i="9" s="1"/>
  <c r="X50" i="9" s="1"/>
  <c r="AP37" i="9"/>
  <c r="AP38" i="9" s="1"/>
  <c r="AP39" i="9" s="1"/>
  <c r="AP49" i="9" s="1"/>
  <c r="AP50" i="9" s="1"/>
  <c r="H46" i="9"/>
  <c r="H52" i="9" s="1"/>
  <c r="H36" i="9" s="1"/>
  <c r="AN37" i="9"/>
  <c r="AN38" i="9" s="1"/>
  <c r="AN39" i="9" s="1"/>
  <c r="AN49" i="9" s="1"/>
  <c r="AN50" i="9" s="1"/>
  <c r="N37" i="9"/>
  <c r="N38" i="9" s="1"/>
  <c r="N39" i="9" s="1"/>
  <c r="N49" i="9" s="1"/>
  <c r="N50" i="9" s="1"/>
  <c r="AF37" i="9"/>
  <c r="AF38" i="9" s="1"/>
  <c r="AF39" i="9" s="1"/>
  <c r="AF49" i="9" s="1"/>
  <c r="AF50" i="9" s="1"/>
  <c r="D46" i="9"/>
  <c r="D52" i="9" s="1"/>
  <c r="D36" i="9" s="1"/>
  <c r="V36" i="3"/>
  <c r="V37" i="3" s="1"/>
  <c r="Z36" i="3"/>
  <c r="Z37" i="3" s="1"/>
  <c r="W36" i="3"/>
  <c r="W37" i="3" s="1"/>
  <c r="AA36" i="3"/>
  <c r="AA37" i="3" s="1"/>
  <c r="X36" i="3"/>
  <c r="X37" i="3" s="1"/>
  <c r="U36" i="3"/>
  <c r="U37" i="3" s="1"/>
  <c r="Y36" i="3"/>
  <c r="Y37" i="3" s="1"/>
  <c r="T38" i="3"/>
  <c r="T39" i="3" s="1"/>
  <c r="T49" i="3" s="1"/>
  <c r="T50" i="3" s="1"/>
  <c r="T51" i="3" s="1"/>
  <c r="Q36" i="3"/>
  <c r="O36" i="3"/>
  <c r="N36" i="3"/>
  <c r="R36" i="3"/>
  <c r="M36" i="3"/>
  <c r="K36" i="3"/>
  <c r="L36" i="3"/>
  <c r="P36" i="3"/>
  <c r="AO55" i="9" l="1"/>
  <c r="AM55" i="9"/>
  <c r="AS55" i="9"/>
  <c r="AQ55" i="9"/>
  <c r="G103" i="21"/>
  <c r="C76" i="9"/>
  <c r="E76" i="9" s="1"/>
  <c r="L37" i="9"/>
  <c r="D95" i="9"/>
  <c r="U53" i="8"/>
  <c r="U55" i="8" s="1"/>
  <c r="C40" i="21" s="1"/>
  <c r="U51" i="8"/>
  <c r="Y53" i="8"/>
  <c r="Y55" i="8" s="1"/>
  <c r="G40" i="21" s="1"/>
  <c r="Y51" i="8"/>
  <c r="AA53" i="8"/>
  <c r="AA55" i="8" s="1"/>
  <c r="I40" i="21" s="1"/>
  <c r="AA51" i="8"/>
  <c r="W53" i="8"/>
  <c r="W55" i="8" s="1"/>
  <c r="E40" i="21" s="1"/>
  <c r="W51" i="8"/>
  <c r="P51" i="8"/>
  <c r="P53" i="8" s="1"/>
  <c r="L53" i="8"/>
  <c r="L51" i="8"/>
  <c r="R53" i="8"/>
  <c r="R51" i="8"/>
  <c r="N53" i="8"/>
  <c r="N51" i="8"/>
  <c r="O53" i="8"/>
  <c r="O51" i="8"/>
  <c r="Q53" i="8"/>
  <c r="Q51" i="8"/>
  <c r="M36" i="8"/>
  <c r="G37" i="8"/>
  <c r="G38" i="8" s="1"/>
  <c r="G39" i="8" s="1"/>
  <c r="G49" i="8" s="1"/>
  <c r="G50" i="8" s="1"/>
  <c r="C36" i="8"/>
  <c r="AN37" i="8"/>
  <c r="AN38" i="8" s="1"/>
  <c r="AN39" i="8" s="1"/>
  <c r="AN49" i="8" s="1"/>
  <c r="AN50" i="8" s="1"/>
  <c r="AN51" i="8" s="1"/>
  <c r="AN53" i="8" s="1"/>
  <c r="AN55" i="8" s="1"/>
  <c r="AC37" i="8"/>
  <c r="AC38" i="8" s="1"/>
  <c r="AC39" i="8" s="1"/>
  <c r="AC49" i="8" s="1"/>
  <c r="AC50" i="8" s="1"/>
  <c r="AC51" i="8" s="1"/>
  <c r="AC53" i="8" s="1"/>
  <c r="AC55" i="8" s="1"/>
  <c r="B56" i="21" s="1"/>
  <c r="AE37" i="8"/>
  <c r="AE38" i="8" s="1"/>
  <c r="AE39" i="8" s="1"/>
  <c r="AE49" i="8" s="1"/>
  <c r="AE50" i="8" s="1"/>
  <c r="AE51" i="8" s="1"/>
  <c r="AE53" i="8" s="1"/>
  <c r="AE55" i="8" s="1"/>
  <c r="D56" i="21" s="1"/>
  <c r="AI37" i="8"/>
  <c r="AI38" i="8" s="1"/>
  <c r="AI39" i="8" s="1"/>
  <c r="AI49" i="8" s="1"/>
  <c r="AI50" i="8" s="1"/>
  <c r="AI51" i="8" s="1"/>
  <c r="AI53" i="8" s="1"/>
  <c r="AI55" i="8" s="1"/>
  <c r="H56" i="21" s="1"/>
  <c r="AR37" i="8"/>
  <c r="AR38" i="8" s="1"/>
  <c r="AR39" i="8" s="1"/>
  <c r="AR49" i="8" s="1"/>
  <c r="AR50" i="8" s="1"/>
  <c r="AR51" i="8" s="1"/>
  <c r="AR53" i="8" s="1"/>
  <c r="AR55" i="8" s="1"/>
  <c r="AG37" i="8"/>
  <c r="AG38" i="8" s="1"/>
  <c r="AG39" i="8" s="1"/>
  <c r="AG49" i="8" s="1"/>
  <c r="AG50" i="8" s="1"/>
  <c r="AG51" i="8" s="1"/>
  <c r="AG53" i="8" s="1"/>
  <c r="AG55" i="8" s="1"/>
  <c r="F56" i="21" s="1"/>
  <c r="AP37" i="8"/>
  <c r="AP38" i="8" s="1"/>
  <c r="AP39" i="8" s="1"/>
  <c r="AP49" i="8" s="1"/>
  <c r="AP50" i="8" s="1"/>
  <c r="AP51" i="8" s="1"/>
  <c r="AP53" i="8" s="1"/>
  <c r="AP55" i="8" s="1"/>
  <c r="AL37" i="8"/>
  <c r="AL38" i="8" s="1"/>
  <c r="AL39" i="8" s="1"/>
  <c r="AL49" i="8" s="1"/>
  <c r="AL50" i="8" s="1"/>
  <c r="AL51" i="8" s="1"/>
  <c r="AL53" i="8" s="1"/>
  <c r="AL55" i="8" s="1"/>
  <c r="K38" i="8"/>
  <c r="K39" i="8" s="1"/>
  <c r="K49" i="8" s="1"/>
  <c r="K50" i="8" s="1"/>
  <c r="K51" i="8" s="1"/>
  <c r="E36" i="8"/>
  <c r="I36" i="8"/>
  <c r="B46" i="8"/>
  <c r="B52" i="8" s="1"/>
  <c r="B36" i="8" s="1"/>
  <c r="F36" i="8"/>
  <c r="D36" i="8"/>
  <c r="H36" i="8"/>
  <c r="U51" i="9"/>
  <c r="U53" i="9" s="1"/>
  <c r="U55" i="9" s="1"/>
  <c r="C39" i="21" s="1"/>
  <c r="H37" i="9"/>
  <c r="H38" i="9" s="1"/>
  <c r="H39" i="9" s="1"/>
  <c r="H49" i="9" s="1"/>
  <c r="H50" i="9" s="1"/>
  <c r="AC37" i="9"/>
  <c r="AC38" i="9" s="1"/>
  <c r="AC39" i="9" s="1"/>
  <c r="AC49" i="9" s="1"/>
  <c r="AC50" i="9" s="1"/>
  <c r="D37" i="9"/>
  <c r="D38" i="9" s="1"/>
  <c r="D39" i="9" s="1"/>
  <c r="D49" i="9" s="1"/>
  <c r="D50" i="9" s="1"/>
  <c r="AG37" i="9"/>
  <c r="AG38" i="9" s="1"/>
  <c r="AG39" i="9" s="1"/>
  <c r="AG49" i="9" s="1"/>
  <c r="AG50" i="9" s="1"/>
  <c r="N51" i="9"/>
  <c r="N53" i="9" s="1"/>
  <c r="N55" i="9" s="1"/>
  <c r="E23" i="21" s="1"/>
  <c r="AN51" i="9"/>
  <c r="AN53" i="9" s="1"/>
  <c r="X51" i="9"/>
  <c r="X53" i="9" s="1"/>
  <c r="X55" i="9" s="1"/>
  <c r="F39" i="21" s="1"/>
  <c r="F51" i="9"/>
  <c r="F53" i="9" s="1"/>
  <c r="F55" i="9" s="1"/>
  <c r="F7" i="21" s="1"/>
  <c r="AJ51" i="9"/>
  <c r="AJ53" i="9" s="1"/>
  <c r="AJ55" i="9" s="1"/>
  <c r="I55" i="21" s="1"/>
  <c r="AR51" i="9"/>
  <c r="AR53" i="9" s="1"/>
  <c r="AL51" i="9"/>
  <c r="AL53" i="9" s="1"/>
  <c r="K51" i="9"/>
  <c r="K53" i="9" s="1"/>
  <c r="K55" i="9" s="1"/>
  <c r="B23" i="21" s="1"/>
  <c r="B51" i="9"/>
  <c r="B53" i="9" s="1"/>
  <c r="B55" i="9" s="1"/>
  <c r="B7" i="21" s="1"/>
  <c r="Z51" i="9"/>
  <c r="Z53" i="9" s="1"/>
  <c r="Z55" i="9" s="1"/>
  <c r="H39" i="21" s="1"/>
  <c r="W51" i="9"/>
  <c r="W53" i="9" s="1"/>
  <c r="W55" i="9" s="1"/>
  <c r="E39" i="21" s="1"/>
  <c r="AF51" i="9"/>
  <c r="AF53" i="9" s="1"/>
  <c r="AF55" i="9" s="1"/>
  <c r="E55" i="21" s="1"/>
  <c r="AP51" i="9"/>
  <c r="AP53" i="9" s="1"/>
  <c r="O51" i="9"/>
  <c r="O53" i="9" s="1"/>
  <c r="O55" i="9" s="1"/>
  <c r="F23" i="21" s="1"/>
  <c r="R51" i="9"/>
  <c r="R53" i="9" s="1"/>
  <c r="R55" i="9" s="1"/>
  <c r="I23" i="21" s="1"/>
  <c r="I103" i="21" s="1"/>
  <c r="T51" i="9"/>
  <c r="T53" i="9" s="1"/>
  <c r="T55" i="9" s="1"/>
  <c r="B39" i="21" s="1"/>
  <c r="AI51" i="9"/>
  <c r="AI53" i="9" s="1"/>
  <c r="AI55" i="9" s="1"/>
  <c r="H55" i="21" s="1"/>
  <c r="Q51" i="9"/>
  <c r="Q53" i="9" s="1"/>
  <c r="Q55" i="9" s="1"/>
  <c r="H23" i="21" s="1"/>
  <c r="AE51" i="9"/>
  <c r="AE53" i="9" s="1"/>
  <c r="AE55" i="9" s="1"/>
  <c r="D55" i="21" s="1"/>
  <c r="V51" i="9"/>
  <c r="V53" i="9" s="1"/>
  <c r="V55" i="9" s="1"/>
  <c r="D39" i="21" s="1"/>
  <c r="M51" i="9"/>
  <c r="M53" i="9" s="1"/>
  <c r="M55" i="9" s="1"/>
  <c r="D23" i="21" s="1"/>
  <c r="E51" i="9"/>
  <c r="E53" i="9" s="1"/>
  <c r="E55" i="9" s="1"/>
  <c r="E7" i="21" s="1"/>
  <c r="L37" i="3"/>
  <c r="L38" i="3" s="1"/>
  <c r="L39" i="3" s="1"/>
  <c r="L49" i="3" s="1"/>
  <c r="L50" i="3" s="1"/>
  <c r="L51" i="3" s="1"/>
  <c r="M37" i="3"/>
  <c r="M38" i="3" s="1"/>
  <c r="M39" i="3" s="1"/>
  <c r="M49" i="3" s="1"/>
  <c r="M50" i="3" s="1"/>
  <c r="M51" i="3" s="1"/>
  <c r="N37" i="3"/>
  <c r="N38" i="3" s="1"/>
  <c r="N39" i="3" s="1"/>
  <c r="N49" i="3" s="1"/>
  <c r="N50" i="3" s="1"/>
  <c r="N51" i="3" s="1"/>
  <c r="Q37" i="3"/>
  <c r="Q38" i="3" s="1"/>
  <c r="Q39" i="3" s="1"/>
  <c r="Q49" i="3" s="1"/>
  <c r="Q50" i="3" s="1"/>
  <c r="Q51" i="3" s="1"/>
  <c r="P37" i="3"/>
  <c r="P38" i="3" s="1"/>
  <c r="P39" i="3" s="1"/>
  <c r="P49" i="3" s="1"/>
  <c r="P50" i="3" s="1"/>
  <c r="P51" i="3" s="1"/>
  <c r="K37" i="3"/>
  <c r="K38" i="3" s="1"/>
  <c r="K39" i="3" s="1"/>
  <c r="K49" i="3" s="1"/>
  <c r="K50" i="3" s="1"/>
  <c r="K51" i="3" s="1"/>
  <c r="R38" i="3"/>
  <c r="R39" i="3" s="1"/>
  <c r="R49" i="3" s="1"/>
  <c r="R50" i="3" s="1"/>
  <c r="R51" i="3" s="1"/>
  <c r="R37" i="3"/>
  <c r="O38" i="3"/>
  <c r="O39" i="3" s="1"/>
  <c r="O49" i="3" s="1"/>
  <c r="O50" i="3" s="1"/>
  <c r="O51" i="3" s="1"/>
  <c r="O37" i="3"/>
  <c r="V38" i="3"/>
  <c r="V39" i="3" s="1"/>
  <c r="V49" i="3" s="1"/>
  <c r="T53" i="3"/>
  <c r="T55" i="3" s="1"/>
  <c r="U38" i="3"/>
  <c r="U39" i="3" s="1"/>
  <c r="U49" i="3" s="1"/>
  <c r="U50" i="3" s="1"/>
  <c r="AA38" i="3"/>
  <c r="AA39" i="3" s="1"/>
  <c r="AA49" i="3" s="1"/>
  <c r="AA50" i="3" s="1"/>
  <c r="Z38" i="3"/>
  <c r="Z39" i="3" s="1"/>
  <c r="Z49" i="3" s="1"/>
  <c r="Z50" i="3" s="1"/>
  <c r="Y38" i="3"/>
  <c r="Y39" i="3" s="1"/>
  <c r="Y49" i="3" s="1"/>
  <c r="Y50" i="3" s="1"/>
  <c r="X38" i="3"/>
  <c r="X39" i="3" s="1"/>
  <c r="X49" i="3" s="1"/>
  <c r="X50" i="3" s="1"/>
  <c r="W38" i="3"/>
  <c r="W39" i="3" s="1"/>
  <c r="W49" i="3" s="1"/>
  <c r="W50" i="3" s="1"/>
  <c r="AR55" i="9" l="1"/>
  <c r="AN55" i="9"/>
  <c r="AP55" i="9"/>
  <c r="AL55" i="9"/>
  <c r="E103" i="21"/>
  <c r="L38" i="9"/>
  <c r="C77" i="9"/>
  <c r="E77" i="9" s="1"/>
  <c r="M37" i="8"/>
  <c r="M38" i="8" s="1"/>
  <c r="M39" i="8" s="1"/>
  <c r="G51" i="8"/>
  <c r="G53" i="8" s="1"/>
  <c r="H37" i="8"/>
  <c r="H38" i="8" s="1"/>
  <c r="H39" i="8" s="1"/>
  <c r="H49" i="8" s="1"/>
  <c r="H50" i="8" s="1"/>
  <c r="F37" i="8"/>
  <c r="F38" i="8" s="1"/>
  <c r="F39" i="8" s="1"/>
  <c r="F49" i="8" s="1"/>
  <c r="F50" i="8" s="1"/>
  <c r="I37" i="8"/>
  <c r="I38" i="8" s="1"/>
  <c r="I39" i="8" s="1"/>
  <c r="I49" i="8" s="1"/>
  <c r="I50" i="8" s="1"/>
  <c r="D37" i="8"/>
  <c r="E37" i="8"/>
  <c r="E38" i="8" s="1"/>
  <c r="E39" i="8" s="1"/>
  <c r="E49" i="8" s="1"/>
  <c r="E50" i="8" s="1"/>
  <c r="C37" i="8"/>
  <c r="C38" i="8" s="1"/>
  <c r="C39" i="8" s="1"/>
  <c r="C49" i="8" s="1"/>
  <c r="C50" i="8" s="1"/>
  <c r="O55" i="8"/>
  <c r="F24" i="21" s="1"/>
  <c r="N55" i="8"/>
  <c r="E24" i="21" s="1"/>
  <c r="R55" i="8"/>
  <c r="I24" i="21" s="1"/>
  <c r="P55" i="8"/>
  <c r="G24" i="21" s="1"/>
  <c r="Q55" i="8"/>
  <c r="H24" i="21" s="1"/>
  <c r="L55" i="8"/>
  <c r="C24" i="21" s="1"/>
  <c r="K53" i="8"/>
  <c r="K55" i="8" s="1"/>
  <c r="B37" i="8"/>
  <c r="B38" i="8" s="1"/>
  <c r="B39" i="8" s="1"/>
  <c r="B49" i="8" s="1"/>
  <c r="B50" i="8" s="1"/>
  <c r="AG51" i="9"/>
  <c r="AG53" i="9" s="1"/>
  <c r="AG55" i="9" s="1"/>
  <c r="F55" i="21" s="1"/>
  <c r="F103" i="21" s="1"/>
  <c r="AC51" i="9"/>
  <c r="AC53" i="9" s="1"/>
  <c r="AC55" i="9" s="1"/>
  <c r="B55" i="21" s="1"/>
  <c r="B103" i="21" s="1"/>
  <c r="D51" i="9"/>
  <c r="D53" i="9" s="1"/>
  <c r="D55" i="9" s="1"/>
  <c r="D7" i="21" s="1"/>
  <c r="D103" i="21" s="1"/>
  <c r="H51" i="9"/>
  <c r="H53" i="9" s="1"/>
  <c r="H55" i="9" s="1"/>
  <c r="H7" i="21" s="1"/>
  <c r="H103" i="21" s="1"/>
  <c r="W51" i="3"/>
  <c r="W53" i="3" s="1"/>
  <c r="W55" i="3" s="1"/>
  <c r="Y51" i="3"/>
  <c r="Y53" i="3" s="1"/>
  <c r="Y55" i="3" s="1"/>
  <c r="AA51" i="3"/>
  <c r="AA53" i="3" s="1"/>
  <c r="AA55" i="3" s="1"/>
  <c r="X51" i="3"/>
  <c r="X53" i="3" s="1"/>
  <c r="X55" i="3" s="1"/>
  <c r="Z51" i="3"/>
  <c r="Z53" i="3" s="1"/>
  <c r="Z55" i="3" s="1"/>
  <c r="U51" i="3"/>
  <c r="U53" i="3" s="1"/>
  <c r="U55" i="3" s="1"/>
  <c r="V50" i="3"/>
  <c r="N53" i="3"/>
  <c r="N55" i="3" s="1"/>
  <c r="E22" i="21" s="1"/>
  <c r="Q53" i="3"/>
  <c r="Q55" i="3" s="1"/>
  <c r="H22" i="21" s="1"/>
  <c r="M53" i="3"/>
  <c r="M55" i="3" s="1"/>
  <c r="D22" i="21" s="1"/>
  <c r="L53" i="3"/>
  <c r="L55" i="3" s="1"/>
  <c r="C22" i="21" s="1"/>
  <c r="O53" i="3"/>
  <c r="O55" i="3" s="1"/>
  <c r="F22" i="21" s="1"/>
  <c r="R53" i="3"/>
  <c r="R55" i="3" s="1"/>
  <c r="I22" i="21" s="1"/>
  <c r="K53" i="3"/>
  <c r="K55" i="3" s="1"/>
  <c r="B22" i="21" s="1"/>
  <c r="P53" i="3"/>
  <c r="P55" i="3" s="1"/>
  <c r="G22" i="21" s="1"/>
  <c r="L39" i="9" l="1"/>
  <c r="C78" i="9"/>
  <c r="E78" i="9" s="1"/>
  <c r="M49" i="8"/>
  <c r="M50" i="8" s="1"/>
  <c r="D38" i="8"/>
  <c r="C51" i="8"/>
  <c r="C53" i="8" s="1"/>
  <c r="F51" i="8"/>
  <c r="F53" i="8" s="1"/>
  <c r="F55" i="8" s="1"/>
  <c r="F8" i="21" s="1"/>
  <c r="E51" i="8"/>
  <c r="E53" i="8" s="1"/>
  <c r="E55" i="8" s="1"/>
  <c r="E8" i="21" s="1"/>
  <c r="I51" i="8"/>
  <c r="I53" i="8" s="1"/>
  <c r="I55" i="8" s="1"/>
  <c r="I8" i="21" s="1"/>
  <c r="H51" i="8"/>
  <c r="H53" i="8" s="1"/>
  <c r="H55" i="8" s="1"/>
  <c r="H8" i="21" s="1"/>
  <c r="G55" i="8"/>
  <c r="G8" i="21" s="1"/>
  <c r="B51" i="8"/>
  <c r="B53" i="8" s="1"/>
  <c r="B55" i="8" s="1"/>
  <c r="B8" i="21" s="1"/>
  <c r="V51" i="3"/>
  <c r="V53" i="3" s="1"/>
  <c r="V55" i="3" s="1"/>
  <c r="L49" i="9" l="1"/>
  <c r="C79" i="9"/>
  <c r="E79" i="9" s="1"/>
  <c r="M51" i="8"/>
  <c r="M53" i="8" s="1"/>
  <c r="M55" i="8" s="1"/>
  <c r="D24" i="21" s="1"/>
  <c r="D39" i="8"/>
  <c r="C55" i="8"/>
  <c r="L50" i="9" l="1"/>
  <c r="C89" i="9"/>
  <c r="E89" i="9" s="1"/>
  <c r="D49" i="8"/>
  <c r="C8" i="21"/>
  <c r="C90" i="9" l="1"/>
  <c r="E90" i="9" s="1"/>
  <c r="L51" i="9"/>
  <c r="D50" i="8"/>
  <c r="L53" i="9" l="1"/>
  <c r="C91" i="9"/>
  <c r="E91" i="9" s="1"/>
  <c r="D51" i="8"/>
  <c r="L55" i="9" l="1"/>
  <c r="C93" i="9"/>
  <c r="E93" i="9" s="1"/>
  <c r="D53" i="8"/>
  <c r="C23" i="21" l="1"/>
  <c r="C103" i="21" s="1"/>
  <c r="C95" i="9"/>
  <c r="E95" i="9" s="1"/>
  <c r="D55" i="8"/>
  <c r="D8" i="21" l="1"/>
  <c r="AU95" i="1" l="1"/>
  <c r="AV95" i="1"/>
  <c r="AW95" i="1"/>
  <c r="AX95" i="1"/>
  <c r="AY95" i="1"/>
  <c r="AZ95" i="1"/>
  <c r="BA95" i="1"/>
  <c r="BB95" i="1"/>
  <c r="AU96" i="1"/>
  <c r="AV96" i="1"/>
  <c r="AW96" i="1"/>
  <c r="AX96" i="1"/>
  <c r="AY96" i="1"/>
  <c r="AZ96" i="1"/>
  <c r="BA96" i="1"/>
  <c r="BB96" i="1"/>
  <c r="AU97" i="1"/>
  <c r="AV97" i="1"/>
  <c r="AW97" i="1"/>
  <c r="AX97" i="1"/>
  <c r="AY97" i="1"/>
  <c r="AZ97" i="1"/>
  <c r="BA97" i="1"/>
  <c r="BB97" i="1"/>
  <c r="AU98" i="1"/>
  <c r="AV98" i="1"/>
  <c r="AW98" i="1"/>
  <c r="AX98" i="1"/>
  <c r="AY98" i="1"/>
  <c r="AZ98" i="1"/>
  <c r="BA98" i="1"/>
  <c r="BB98" i="1"/>
  <c r="AU99" i="1"/>
  <c r="AV99" i="1"/>
  <c r="AW99" i="1"/>
  <c r="AX99" i="1"/>
  <c r="AY99" i="1"/>
  <c r="AZ99" i="1"/>
  <c r="BA99" i="1"/>
  <c r="BB99" i="1"/>
  <c r="AU100" i="1"/>
  <c r="AV100" i="1"/>
  <c r="AW100" i="1"/>
  <c r="AX100" i="1"/>
  <c r="AY100" i="1"/>
  <c r="AZ100" i="1"/>
  <c r="BA100" i="1"/>
  <c r="BB100" i="1"/>
  <c r="AV94" i="1"/>
  <c r="AW94" i="1"/>
  <c r="AX94" i="1"/>
  <c r="AY94" i="1"/>
  <c r="AZ94" i="1"/>
  <c r="BA94" i="1"/>
  <c r="BB94" i="1"/>
  <c r="AU94" i="1"/>
  <c r="AU54" i="1"/>
  <c r="AV54" i="1"/>
  <c r="AW54" i="1"/>
  <c r="AX54" i="1"/>
  <c r="AY54" i="1"/>
  <c r="AZ54" i="1"/>
  <c r="BA54" i="1"/>
  <c r="BB54" i="1"/>
  <c r="AU55" i="1"/>
  <c r="AV55" i="1"/>
  <c r="AW55" i="1"/>
  <c r="AX55" i="1"/>
  <c r="AY55" i="1"/>
  <c r="AZ55" i="1"/>
  <c r="BA55" i="1"/>
  <c r="BB55" i="1"/>
  <c r="AU56" i="1"/>
  <c r="AV56" i="1"/>
  <c r="AW56" i="1"/>
  <c r="AX56" i="1"/>
  <c r="AY56" i="1"/>
  <c r="AZ56" i="1"/>
  <c r="BA56" i="1"/>
  <c r="BB56" i="1"/>
  <c r="AU57" i="1"/>
  <c r="AV57" i="1"/>
  <c r="AW57" i="1"/>
  <c r="AX57" i="1"/>
  <c r="AY57" i="1"/>
  <c r="AZ57" i="1"/>
  <c r="BA57" i="1"/>
  <c r="BB57" i="1"/>
  <c r="AU58" i="1"/>
  <c r="AV58" i="1"/>
  <c r="AW58" i="1"/>
  <c r="AX58" i="1"/>
  <c r="AY58" i="1"/>
  <c r="AZ58" i="1"/>
  <c r="BA58" i="1"/>
  <c r="BB58" i="1"/>
  <c r="AU59" i="1"/>
  <c r="AV59" i="1"/>
  <c r="AW59" i="1"/>
  <c r="AX59" i="1"/>
  <c r="AY59" i="1"/>
  <c r="AZ59" i="1"/>
  <c r="BA59" i="1"/>
  <c r="BB59" i="1"/>
  <c r="AV53" i="1"/>
  <c r="AW53" i="1"/>
  <c r="AX53" i="1"/>
  <c r="AY53" i="1"/>
  <c r="AZ53" i="1"/>
  <c r="BA53" i="1"/>
  <c r="BB53" i="1"/>
  <c r="AU53" i="1"/>
  <c r="C34" i="7" l="1"/>
  <c r="D34" i="7"/>
  <c r="E34" i="7"/>
  <c r="F34" i="7"/>
  <c r="G34" i="7"/>
  <c r="H34" i="7"/>
  <c r="I34" i="7"/>
  <c r="J34" i="7"/>
  <c r="C35" i="7"/>
  <c r="D35" i="7"/>
  <c r="E35" i="7"/>
  <c r="F35" i="7"/>
  <c r="G35" i="7"/>
  <c r="H35" i="7"/>
  <c r="I35" i="7"/>
  <c r="J35" i="7"/>
  <c r="C36" i="7"/>
  <c r="D36" i="7"/>
  <c r="E36" i="7"/>
  <c r="F36" i="7"/>
  <c r="G36" i="7"/>
  <c r="H36" i="7"/>
  <c r="I36" i="7"/>
  <c r="J36" i="7"/>
  <c r="C37" i="7"/>
  <c r="D37" i="7"/>
  <c r="E37" i="7"/>
  <c r="F37" i="7"/>
  <c r="G37" i="7"/>
  <c r="H37" i="7"/>
  <c r="I37" i="7"/>
  <c r="J37" i="7"/>
  <c r="C38" i="7"/>
  <c r="D38" i="7"/>
  <c r="E38" i="7"/>
  <c r="F38" i="7"/>
  <c r="G38" i="7"/>
  <c r="H38" i="7"/>
  <c r="I38" i="7"/>
  <c r="J38" i="7"/>
  <c r="C39" i="7"/>
  <c r="D39" i="7"/>
  <c r="E39" i="7"/>
  <c r="F39" i="7"/>
  <c r="G39" i="7"/>
  <c r="H39" i="7"/>
  <c r="I39" i="7"/>
  <c r="J39" i="7"/>
  <c r="C40" i="7"/>
  <c r="D40" i="7"/>
  <c r="E40" i="7"/>
  <c r="F40" i="7"/>
  <c r="G40" i="7"/>
  <c r="H40" i="7"/>
  <c r="I40" i="7"/>
  <c r="J40" i="7"/>
  <c r="C41" i="7"/>
  <c r="D41" i="7"/>
  <c r="E41" i="7"/>
  <c r="F41" i="7"/>
  <c r="G41" i="7"/>
  <c r="H41" i="7"/>
  <c r="I41" i="7"/>
  <c r="J41" i="7"/>
  <c r="C42" i="7"/>
  <c r="D42" i="7"/>
  <c r="E42" i="7"/>
  <c r="F42" i="7"/>
  <c r="G42" i="7"/>
  <c r="H42" i="7"/>
  <c r="I42" i="7"/>
  <c r="J42" i="7"/>
  <c r="C43" i="7"/>
  <c r="D43" i="7"/>
  <c r="E43" i="7"/>
  <c r="F43" i="7"/>
  <c r="G43" i="7"/>
  <c r="H43" i="7"/>
  <c r="I43" i="7"/>
  <c r="J43" i="7"/>
  <c r="C44" i="7"/>
  <c r="D44" i="7"/>
  <c r="E44" i="7"/>
  <c r="F44" i="7"/>
  <c r="G44" i="7"/>
  <c r="H44" i="7"/>
  <c r="I44" i="7"/>
  <c r="J44" i="7"/>
  <c r="C45" i="7"/>
  <c r="D45" i="7"/>
  <c r="E45" i="7"/>
  <c r="F45" i="7"/>
  <c r="G45" i="7"/>
  <c r="H45" i="7"/>
  <c r="I45" i="7"/>
  <c r="J45" i="7"/>
  <c r="C46" i="7"/>
  <c r="D46" i="7"/>
  <c r="E46" i="7"/>
  <c r="F46" i="7"/>
  <c r="G46" i="7"/>
  <c r="H46" i="7"/>
  <c r="I46" i="7"/>
  <c r="J46" i="7"/>
  <c r="D33" i="7"/>
  <c r="E33" i="7"/>
  <c r="F33" i="7"/>
  <c r="G33" i="7"/>
  <c r="H33" i="7"/>
  <c r="I33" i="7"/>
  <c r="J33" i="7"/>
  <c r="C33" i="7"/>
  <c r="C4" i="7"/>
  <c r="D4" i="7"/>
  <c r="E4" i="7"/>
  <c r="F4" i="7"/>
  <c r="G4" i="7"/>
  <c r="H4" i="7"/>
  <c r="I4" i="7"/>
  <c r="J4" i="7"/>
  <c r="C5" i="7"/>
  <c r="D5" i="7"/>
  <c r="E5" i="7"/>
  <c r="F5" i="7"/>
  <c r="G5" i="7"/>
  <c r="H5" i="7"/>
  <c r="I5" i="7"/>
  <c r="J5" i="7"/>
  <c r="C6" i="7"/>
  <c r="D6" i="7"/>
  <c r="E6" i="7"/>
  <c r="F6" i="7"/>
  <c r="G6" i="7"/>
  <c r="H6" i="7"/>
  <c r="I6" i="7"/>
  <c r="J6" i="7"/>
  <c r="C7" i="7"/>
  <c r="D7" i="7"/>
  <c r="E7" i="7"/>
  <c r="F7" i="7"/>
  <c r="G7" i="7"/>
  <c r="H7" i="7"/>
  <c r="I7" i="7"/>
  <c r="J7" i="7"/>
  <c r="C8" i="7"/>
  <c r="D8" i="7"/>
  <c r="E8" i="7"/>
  <c r="F8" i="7"/>
  <c r="G8" i="7"/>
  <c r="H8" i="7"/>
  <c r="I8" i="7"/>
  <c r="J8" i="7"/>
  <c r="C9" i="7"/>
  <c r="D9" i="7"/>
  <c r="E9" i="7"/>
  <c r="F9" i="7"/>
  <c r="G9" i="7"/>
  <c r="H9" i="7"/>
  <c r="I9" i="7"/>
  <c r="J9" i="7"/>
  <c r="C10" i="7"/>
  <c r="D10" i="7"/>
  <c r="E10" i="7"/>
  <c r="F10" i="7"/>
  <c r="G10" i="7"/>
  <c r="H10" i="7"/>
  <c r="I10" i="7"/>
  <c r="J10" i="7"/>
  <c r="C11" i="7"/>
  <c r="D11" i="7"/>
  <c r="E11" i="7"/>
  <c r="F11" i="7"/>
  <c r="G11" i="7"/>
  <c r="H11" i="7"/>
  <c r="I11" i="7"/>
  <c r="J11" i="7"/>
  <c r="C12" i="7"/>
  <c r="D12" i="7"/>
  <c r="E12" i="7"/>
  <c r="F12" i="7"/>
  <c r="G12" i="7"/>
  <c r="H12" i="7"/>
  <c r="I12" i="7"/>
  <c r="J12" i="7"/>
  <c r="C13" i="7"/>
  <c r="D13" i="7"/>
  <c r="E13" i="7"/>
  <c r="F13" i="7"/>
  <c r="G13" i="7"/>
  <c r="H13" i="7"/>
  <c r="I13" i="7"/>
  <c r="J13" i="7"/>
  <c r="C14" i="7"/>
  <c r="D14" i="7"/>
  <c r="E14" i="7"/>
  <c r="F14" i="7"/>
  <c r="G14" i="7"/>
  <c r="H14" i="7"/>
  <c r="I14" i="7"/>
  <c r="J14" i="7"/>
  <c r="C15" i="7"/>
  <c r="D15" i="7"/>
  <c r="E15" i="7"/>
  <c r="F15" i="7"/>
  <c r="G15" i="7"/>
  <c r="H15" i="7"/>
  <c r="I15" i="7"/>
  <c r="J15" i="7"/>
  <c r="C16" i="7"/>
  <c r="D16" i="7"/>
  <c r="E16" i="7"/>
  <c r="F16" i="7"/>
  <c r="G16" i="7"/>
  <c r="H16" i="7"/>
  <c r="I16" i="7"/>
  <c r="J16" i="7"/>
  <c r="D3" i="7"/>
  <c r="E3" i="7"/>
  <c r="F3" i="7"/>
  <c r="G3" i="7"/>
  <c r="H3" i="7"/>
  <c r="I3" i="7"/>
  <c r="J3" i="7"/>
  <c r="C3" i="7"/>
  <c r="E49" i="7" l="1"/>
  <c r="C49" i="7"/>
  <c r="E32" i="7"/>
  <c r="F32" i="7" s="1"/>
  <c r="D32" i="7"/>
  <c r="D19" i="7"/>
  <c r="F2" i="7"/>
  <c r="G2" i="7" s="1"/>
  <c r="D2" i="7"/>
  <c r="E2" i="7" s="1"/>
  <c r="C19" i="7" l="1"/>
  <c r="C25" i="7" s="1"/>
  <c r="E50" i="7"/>
  <c r="D20" i="7"/>
  <c r="H2" i="7"/>
  <c r="D21" i="7"/>
  <c r="G32" i="7"/>
  <c r="C55" i="7"/>
  <c r="C53" i="7"/>
  <c r="C54" i="7" s="1"/>
  <c r="C50" i="7"/>
  <c r="C52" i="7" s="1"/>
  <c r="E53" i="7"/>
  <c r="E54" i="7" s="1"/>
  <c r="C51" i="7"/>
  <c r="C20" i="7" l="1"/>
  <c r="C22" i="7" s="1"/>
  <c r="C21" i="7"/>
  <c r="C27" i="7" s="1"/>
  <c r="C23" i="7"/>
  <c r="C24" i="7" s="1"/>
  <c r="D49" i="7"/>
  <c r="C57" i="7"/>
  <c r="C56" i="7"/>
  <c r="C58" i="7" s="1"/>
  <c r="F49" i="7"/>
  <c r="D22" i="7"/>
  <c r="C26" i="7"/>
  <c r="C28" i="7" s="1"/>
  <c r="E19" i="7"/>
  <c r="D23" i="7"/>
  <c r="D24" i="7" s="1"/>
  <c r="E52" i="7"/>
  <c r="H32" i="7"/>
  <c r="F19" i="7"/>
  <c r="I2" i="7"/>
  <c r="G19" i="7"/>
  <c r="D25" i="7"/>
  <c r="E51" i="7"/>
  <c r="E55" i="7"/>
  <c r="E57" i="7" l="1"/>
  <c r="E56" i="7"/>
  <c r="E58" i="7" s="1"/>
  <c r="D27" i="7"/>
  <c r="D26" i="7"/>
  <c r="D28" i="7" s="1"/>
  <c r="G25" i="7"/>
  <c r="G23" i="7"/>
  <c r="G24" i="7" s="1"/>
  <c r="G20" i="7"/>
  <c r="G22" i="7" s="1"/>
  <c r="G21" i="7"/>
  <c r="F25" i="7"/>
  <c r="F23" i="7"/>
  <c r="F24" i="7" s="1"/>
  <c r="F20" i="7"/>
  <c r="F22" i="7" s="1"/>
  <c r="F21" i="7"/>
  <c r="G49" i="7"/>
  <c r="I32" i="7"/>
  <c r="E25" i="7"/>
  <c r="E23" i="7"/>
  <c r="E24" i="7" s="1"/>
  <c r="E20" i="7"/>
  <c r="E22" i="7" s="1"/>
  <c r="E21" i="7"/>
  <c r="F55" i="7"/>
  <c r="F53" i="7"/>
  <c r="F54" i="7" s="1"/>
  <c r="F50" i="7"/>
  <c r="F52" i="7" s="1"/>
  <c r="F51" i="7"/>
  <c r="D55" i="7"/>
  <c r="D53" i="7"/>
  <c r="D54" i="7" s="1"/>
  <c r="D50" i="7"/>
  <c r="D52" i="7" s="1"/>
  <c r="D51" i="7"/>
  <c r="H19" i="7"/>
  <c r="J2" i="7"/>
  <c r="I19" i="7" l="1"/>
  <c r="H25" i="7"/>
  <c r="H23" i="7"/>
  <c r="H24" i="7" s="1"/>
  <c r="H20" i="7"/>
  <c r="H22" i="7" s="1"/>
  <c r="H21" i="7"/>
  <c r="D57" i="7"/>
  <c r="D56" i="7"/>
  <c r="D58" i="7" s="1"/>
  <c r="F57" i="7"/>
  <c r="F56" i="7"/>
  <c r="F58" i="7" s="1"/>
  <c r="E27" i="7"/>
  <c r="E26" i="7"/>
  <c r="E28" i="7" s="1"/>
  <c r="H49" i="7"/>
  <c r="J32" i="7"/>
  <c r="G55" i="7"/>
  <c r="G53" i="7"/>
  <c r="G54" i="7" s="1"/>
  <c r="G50" i="7"/>
  <c r="G52" i="7" s="1"/>
  <c r="G51" i="7"/>
  <c r="F27" i="7"/>
  <c r="F26" i="7"/>
  <c r="F28" i="7" s="1"/>
  <c r="G27" i="7"/>
  <c r="G26" i="7"/>
  <c r="G28" i="7" s="1"/>
  <c r="G57" i="7" l="1"/>
  <c r="G56" i="7"/>
  <c r="G58" i="7" s="1"/>
  <c r="I49" i="7"/>
  <c r="H55" i="7"/>
  <c r="H53" i="7"/>
  <c r="H54" i="7" s="1"/>
  <c r="H50" i="7"/>
  <c r="H52" i="7" s="1"/>
  <c r="H51" i="7"/>
  <c r="H27" i="7"/>
  <c r="H26" i="7"/>
  <c r="H28" i="7" s="1"/>
  <c r="J19" i="7"/>
  <c r="I25" i="7"/>
  <c r="I23" i="7"/>
  <c r="I24" i="7" s="1"/>
  <c r="I20" i="7"/>
  <c r="I22" i="7" s="1"/>
  <c r="I21" i="7"/>
  <c r="J25" i="7" l="1"/>
  <c r="J23" i="7"/>
  <c r="J24" i="7" s="1"/>
  <c r="J20" i="7"/>
  <c r="J22" i="7" s="1"/>
  <c r="J21" i="7"/>
  <c r="J49" i="7"/>
  <c r="I55" i="7"/>
  <c r="I53" i="7"/>
  <c r="I54" i="7" s="1"/>
  <c r="I51" i="7"/>
  <c r="I50" i="7"/>
  <c r="I52" i="7" s="1"/>
  <c r="I27" i="7"/>
  <c r="I26" i="7"/>
  <c r="I28" i="7" s="1"/>
  <c r="H57" i="7"/>
  <c r="H56" i="7"/>
  <c r="H58" i="7" s="1"/>
  <c r="I57" i="7" l="1"/>
  <c r="I56" i="7"/>
  <c r="I58" i="7" s="1"/>
  <c r="J55" i="7"/>
  <c r="J53" i="7"/>
  <c r="J54" i="7" s="1"/>
  <c r="J50" i="7"/>
  <c r="J52" i="7" s="1"/>
  <c r="J51" i="7"/>
  <c r="J27" i="7"/>
  <c r="J26" i="7"/>
  <c r="J28" i="7" s="1"/>
  <c r="J57" i="7" l="1"/>
  <c r="J56" i="7"/>
  <c r="J58" i="7" s="1"/>
  <c r="AL183" i="1" l="1"/>
  <c r="AM183" i="1"/>
  <c r="AN183" i="1"/>
  <c r="AO183" i="1"/>
  <c r="AP183" i="1"/>
  <c r="AQ183" i="1"/>
  <c r="AR183" i="1"/>
  <c r="AS183" i="1"/>
  <c r="AU183" i="1"/>
  <c r="AV183" i="1"/>
  <c r="AW183" i="1"/>
  <c r="AX183" i="1"/>
  <c r="AY183" i="1"/>
  <c r="AZ183" i="1"/>
  <c r="BA183" i="1"/>
  <c r="BB183" i="1"/>
  <c r="AL178" i="1"/>
  <c r="AM178" i="1"/>
  <c r="AN178" i="1"/>
  <c r="AO178" i="1"/>
  <c r="AP178" i="1"/>
  <c r="AQ178" i="1"/>
  <c r="AR178" i="1"/>
  <c r="AS178" i="1"/>
  <c r="AU178" i="1"/>
  <c r="AV178" i="1"/>
  <c r="AW178" i="1"/>
  <c r="AX178" i="1"/>
  <c r="AY178" i="1"/>
  <c r="AZ178" i="1"/>
  <c r="BA178" i="1"/>
  <c r="BB178" i="1"/>
  <c r="AL179" i="1"/>
  <c r="AM179" i="1"/>
  <c r="AN179" i="1"/>
  <c r="AO179" i="1"/>
  <c r="AP179" i="1"/>
  <c r="AQ179" i="1"/>
  <c r="AR179" i="1"/>
  <c r="AS179" i="1"/>
  <c r="AU179" i="1"/>
  <c r="AV179" i="1"/>
  <c r="AW179" i="1"/>
  <c r="AX179" i="1"/>
  <c r="AY179" i="1"/>
  <c r="AZ179" i="1"/>
  <c r="BA179" i="1"/>
  <c r="BB179" i="1"/>
  <c r="AL180" i="1"/>
  <c r="AM180" i="1"/>
  <c r="AN180" i="1"/>
  <c r="AO180" i="1"/>
  <c r="AP180" i="1"/>
  <c r="AQ180" i="1"/>
  <c r="AR180" i="1"/>
  <c r="AS180" i="1"/>
  <c r="AU180" i="1"/>
  <c r="AV180" i="1"/>
  <c r="AW180" i="1"/>
  <c r="AX180" i="1"/>
  <c r="AY180" i="1"/>
  <c r="AZ180" i="1"/>
  <c r="BA180" i="1"/>
  <c r="BB180" i="1"/>
  <c r="AL181" i="1"/>
  <c r="AM181" i="1"/>
  <c r="AN181" i="1"/>
  <c r="AO181" i="1"/>
  <c r="AP181" i="1"/>
  <c r="AQ181" i="1"/>
  <c r="AR181" i="1"/>
  <c r="AS181" i="1"/>
  <c r="AU181" i="1"/>
  <c r="AV181" i="1"/>
  <c r="AW181" i="1"/>
  <c r="AX181" i="1"/>
  <c r="AY181" i="1"/>
  <c r="AZ181" i="1"/>
  <c r="BA181" i="1"/>
  <c r="BB181" i="1"/>
  <c r="AL182" i="1"/>
  <c r="AM182" i="1"/>
  <c r="AN182" i="1"/>
  <c r="AO182" i="1"/>
  <c r="AP182" i="1"/>
  <c r="AQ182" i="1"/>
  <c r="AR182" i="1"/>
  <c r="AS182" i="1"/>
  <c r="AU182" i="1"/>
  <c r="AV182" i="1"/>
  <c r="AW182" i="1"/>
  <c r="AX182" i="1"/>
  <c r="AY182" i="1"/>
  <c r="AZ182" i="1"/>
  <c r="BA182" i="1"/>
  <c r="BB182" i="1"/>
  <c r="AL164" i="1"/>
  <c r="AM164" i="1"/>
  <c r="AN164" i="1"/>
  <c r="AO164" i="1"/>
  <c r="AP164" i="1"/>
  <c r="AQ164" i="1"/>
  <c r="AR164" i="1"/>
  <c r="AS164" i="1"/>
  <c r="AU164" i="1"/>
  <c r="AV164" i="1"/>
  <c r="AW164" i="1"/>
  <c r="AX164" i="1"/>
  <c r="AY164" i="1"/>
  <c r="AZ164" i="1"/>
  <c r="BA164" i="1"/>
  <c r="BB164" i="1"/>
  <c r="AL165" i="1"/>
  <c r="AM165" i="1"/>
  <c r="AN165" i="1"/>
  <c r="AO165" i="1"/>
  <c r="AP165" i="1"/>
  <c r="AQ165" i="1"/>
  <c r="AR165" i="1"/>
  <c r="AS165" i="1"/>
  <c r="AU165" i="1"/>
  <c r="AV165" i="1"/>
  <c r="AW165" i="1"/>
  <c r="AX165" i="1"/>
  <c r="AY165" i="1"/>
  <c r="AZ165" i="1"/>
  <c r="BA165" i="1"/>
  <c r="BB165" i="1"/>
  <c r="AL166" i="1"/>
  <c r="AM166" i="1"/>
  <c r="AN166" i="1"/>
  <c r="AO166" i="1"/>
  <c r="AP166" i="1"/>
  <c r="AQ166" i="1"/>
  <c r="AR166" i="1"/>
  <c r="AS166" i="1"/>
  <c r="AU166" i="1"/>
  <c r="AV166" i="1"/>
  <c r="AW166" i="1"/>
  <c r="AX166" i="1"/>
  <c r="AY166" i="1"/>
  <c r="AZ166" i="1"/>
  <c r="BA166" i="1"/>
  <c r="BB166" i="1"/>
  <c r="AL167" i="1"/>
  <c r="AM167" i="1"/>
  <c r="AN167" i="1"/>
  <c r="AO167" i="1"/>
  <c r="AP167" i="1"/>
  <c r="AQ167" i="1"/>
  <c r="AR167" i="1"/>
  <c r="AS167" i="1"/>
  <c r="AU167" i="1"/>
  <c r="AV167" i="1"/>
  <c r="AW167" i="1"/>
  <c r="AX167" i="1"/>
  <c r="AY167" i="1"/>
  <c r="AZ167" i="1"/>
  <c r="BA167" i="1"/>
  <c r="BB167" i="1"/>
  <c r="AL168" i="1"/>
  <c r="AM168" i="1"/>
  <c r="AN168" i="1"/>
  <c r="AO168" i="1"/>
  <c r="AP168" i="1"/>
  <c r="AQ168" i="1"/>
  <c r="AR168" i="1"/>
  <c r="AS168" i="1"/>
  <c r="AU168" i="1"/>
  <c r="AV168" i="1"/>
  <c r="AW168" i="1"/>
  <c r="AX168" i="1"/>
  <c r="AY168" i="1"/>
  <c r="AZ168" i="1"/>
  <c r="BA168" i="1"/>
  <c r="BB168" i="1"/>
  <c r="AL169" i="1"/>
  <c r="AM169" i="1"/>
  <c r="AN169" i="1"/>
  <c r="AO169" i="1"/>
  <c r="AP169" i="1"/>
  <c r="AQ169" i="1"/>
  <c r="AR169" i="1"/>
  <c r="AS169" i="1"/>
  <c r="AU169" i="1"/>
  <c r="AV169" i="1"/>
  <c r="AW169" i="1"/>
  <c r="AX169" i="1"/>
  <c r="AY169" i="1"/>
  <c r="AZ169" i="1"/>
  <c r="BA169" i="1"/>
  <c r="BB169" i="1"/>
  <c r="AL150" i="1"/>
  <c r="AM150" i="1"/>
  <c r="AN150" i="1"/>
  <c r="AO150" i="1"/>
  <c r="AP150" i="1"/>
  <c r="AQ150" i="1"/>
  <c r="AR150" i="1"/>
  <c r="AS150" i="1"/>
  <c r="AU150" i="1"/>
  <c r="AV150" i="1"/>
  <c r="AW150" i="1"/>
  <c r="AX150" i="1"/>
  <c r="AY150" i="1"/>
  <c r="AZ150" i="1"/>
  <c r="BA150" i="1"/>
  <c r="BB150" i="1"/>
  <c r="AL151" i="1"/>
  <c r="AM151" i="1"/>
  <c r="AN151" i="1"/>
  <c r="AO151" i="1"/>
  <c r="AP151" i="1"/>
  <c r="AQ151" i="1"/>
  <c r="AR151" i="1"/>
  <c r="AS151" i="1"/>
  <c r="AU151" i="1"/>
  <c r="AV151" i="1"/>
  <c r="AW151" i="1"/>
  <c r="AX151" i="1"/>
  <c r="AY151" i="1"/>
  <c r="AZ151" i="1"/>
  <c r="BA151" i="1"/>
  <c r="BB151" i="1"/>
  <c r="AL152" i="1"/>
  <c r="AM152" i="1"/>
  <c r="AN152" i="1"/>
  <c r="AO152" i="1"/>
  <c r="AP152" i="1"/>
  <c r="AQ152" i="1"/>
  <c r="AR152" i="1"/>
  <c r="AS152" i="1"/>
  <c r="AU152" i="1"/>
  <c r="AV152" i="1"/>
  <c r="AW152" i="1"/>
  <c r="AX152" i="1"/>
  <c r="AY152" i="1"/>
  <c r="AZ152" i="1"/>
  <c r="BA152" i="1"/>
  <c r="BB152" i="1"/>
  <c r="AL153" i="1"/>
  <c r="AM153" i="1"/>
  <c r="AN153" i="1"/>
  <c r="AO153" i="1"/>
  <c r="AP153" i="1"/>
  <c r="AQ153" i="1"/>
  <c r="AR153" i="1"/>
  <c r="AS153" i="1"/>
  <c r="AU153" i="1"/>
  <c r="AV153" i="1"/>
  <c r="AW153" i="1"/>
  <c r="AX153" i="1"/>
  <c r="AY153" i="1"/>
  <c r="AZ153" i="1"/>
  <c r="BA153" i="1"/>
  <c r="BB153" i="1"/>
  <c r="AL154" i="1"/>
  <c r="AM154" i="1"/>
  <c r="AN154" i="1"/>
  <c r="AO154" i="1"/>
  <c r="AP154" i="1"/>
  <c r="AQ154" i="1"/>
  <c r="AR154" i="1"/>
  <c r="AS154" i="1"/>
  <c r="AU154" i="1"/>
  <c r="AV154" i="1"/>
  <c r="AW154" i="1"/>
  <c r="AX154" i="1"/>
  <c r="AY154" i="1"/>
  <c r="AZ154" i="1"/>
  <c r="BA154" i="1"/>
  <c r="BB154" i="1"/>
  <c r="AL155" i="1"/>
  <c r="AM155" i="1"/>
  <c r="AN155" i="1"/>
  <c r="AO155" i="1"/>
  <c r="AP155" i="1"/>
  <c r="AQ155" i="1"/>
  <c r="AR155" i="1"/>
  <c r="AS155" i="1"/>
  <c r="AU155" i="1"/>
  <c r="AV155" i="1"/>
  <c r="AW155" i="1"/>
  <c r="AX155" i="1"/>
  <c r="AY155" i="1"/>
  <c r="AZ155" i="1"/>
  <c r="BA155" i="1"/>
  <c r="BB155" i="1"/>
  <c r="AL136" i="1"/>
  <c r="AM136" i="1"/>
  <c r="AN136" i="1"/>
  <c r="AO136" i="1"/>
  <c r="AP136" i="1"/>
  <c r="AQ136" i="1"/>
  <c r="AR136" i="1"/>
  <c r="AS136" i="1"/>
  <c r="AU136" i="1"/>
  <c r="AV136" i="1"/>
  <c r="AW136" i="1"/>
  <c r="AX136" i="1"/>
  <c r="AY136" i="1"/>
  <c r="AZ136" i="1"/>
  <c r="BA136" i="1"/>
  <c r="BB136" i="1"/>
  <c r="AL137" i="1"/>
  <c r="AM137" i="1"/>
  <c r="AN137" i="1"/>
  <c r="AO137" i="1"/>
  <c r="AP137" i="1"/>
  <c r="AQ137" i="1"/>
  <c r="AR137" i="1"/>
  <c r="AS137" i="1"/>
  <c r="AU137" i="1"/>
  <c r="AV137" i="1"/>
  <c r="AW137" i="1"/>
  <c r="AX137" i="1"/>
  <c r="AY137" i="1"/>
  <c r="AZ137" i="1"/>
  <c r="BA137" i="1"/>
  <c r="BB137" i="1"/>
  <c r="AL138" i="1"/>
  <c r="AM138" i="1"/>
  <c r="AN138" i="1"/>
  <c r="AO138" i="1"/>
  <c r="AP138" i="1"/>
  <c r="AQ138" i="1"/>
  <c r="AR138" i="1"/>
  <c r="AS138" i="1"/>
  <c r="AU138" i="1"/>
  <c r="AV138" i="1"/>
  <c r="AW138" i="1"/>
  <c r="AX138" i="1"/>
  <c r="AY138" i="1"/>
  <c r="AZ138" i="1"/>
  <c r="BA138" i="1"/>
  <c r="BB138" i="1"/>
  <c r="AL139" i="1"/>
  <c r="AM139" i="1"/>
  <c r="AN139" i="1"/>
  <c r="AO139" i="1"/>
  <c r="AP139" i="1"/>
  <c r="AQ139" i="1"/>
  <c r="AR139" i="1"/>
  <c r="AS139" i="1"/>
  <c r="AU139" i="1"/>
  <c r="AV139" i="1"/>
  <c r="AW139" i="1"/>
  <c r="AX139" i="1"/>
  <c r="AY139" i="1"/>
  <c r="AZ139" i="1"/>
  <c r="BA139" i="1"/>
  <c r="BB139" i="1"/>
  <c r="AL140" i="1"/>
  <c r="AM140" i="1"/>
  <c r="AN140" i="1"/>
  <c r="AO140" i="1"/>
  <c r="AP140" i="1"/>
  <c r="AQ140" i="1"/>
  <c r="AR140" i="1"/>
  <c r="AS140" i="1"/>
  <c r="AU140" i="1"/>
  <c r="AV140" i="1"/>
  <c r="AW140" i="1"/>
  <c r="AX140" i="1"/>
  <c r="AY140" i="1"/>
  <c r="AZ140" i="1"/>
  <c r="BA140" i="1"/>
  <c r="BB140" i="1"/>
  <c r="AL141" i="1"/>
  <c r="AM141" i="1"/>
  <c r="AN141" i="1"/>
  <c r="AO141" i="1"/>
  <c r="AP141" i="1"/>
  <c r="AQ141" i="1"/>
  <c r="AR141" i="1"/>
  <c r="AS141" i="1"/>
  <c r="AU141" i="1"/>
  <c r="AV141" i="1"/>
  <c r="AW141" i="1"/>
  <c r="AX141" i="1"/>
  <c r="AY141" i="1"/>
  <c r="AZ141" i="1"/>
  <c r="BA141" i="1"/>
  <c r="BB141" i="1"/>
  <c r="AL122" i="1"/>
  <c r="AM122" i="1"/>
  <c r="AN122" i="1"/>
  <c r="AO122" i="1"/>
  <c r="AP122" i="1"/>
  <c r="AQ122" i="1"/>
  <c r="AR122" i="1"/>
  <c r="AS122" i="1"/>
  <c r="AU122" i="1"/>
  <c r="AV122" i="1"/>
  <c r="AW122" i="1"/>
  <c r="AX122" i="1"/>
  <c r="AY122" i="1"/>
  <c r="AZ122" i="1"/>
  <c r="BA122" i="1"/>
  <c r="BB122" i="1"/>
  <c r="AL123" i="1"/>
  <c r="AM123" i="1"/>
  <c r="AN123" i="1"/>
  <c r="AO123" i="1"/>
  <c r="AP123" i="1"/>
  <c r="AQ123" i="1"/>
  <c r="AR123" i="1"/>
  <c r="AS123" i="1"/>
  <c r="AU123" i="1"/>
  <c r="AV123" i="1"/>
  <c r="AW123" i="1"/>
  <c r="AX123" i="1"/>
  <c r="AY123" i="1"/>
  <c r="AZ123" i="1"/>
  <c r="BA123" i="1"/>
  <c r="BB123" i="1"/>
  <c r="AL124" i="1"/>
  <c r="AM124" i="1"/>
  <c r="AN124" i="1"/>
  <c r="AO124" i="1"/>
  <c r="AP124" i="1"/>
  <c r="AQ124" i="1"/>
  <c r="AR124" i="1"/>
  <c r="AS124" i="1"/>
  <c r="AU124" i="1"/>
  <c r="AV124" i="1"/>
  <c r="AW124" i="1"/>
  <c r="AX124" i="1"/>
  <c r="AY124" i="1"/>
  <c r="AZ124" i="1"/>
  <c r="BA124" i="1"/>
  <c r="BB124" i="1"/>
  <c r="AL125" i="1"/>
  <c r="AM125" i="1"/>
  <c r="AN125" i="1"/>
  <c r="AO125" i="1"/>
  <c r="AP125" i="1"/>
  <c r="AQ125" i="1"/>
  <c r="AR125" i="1"/>
  <c r="AS125" i="1"/>
  <c r="AU125" i="1"/>
  <c r="AV125" i="1"/>
  <c r="AW125" i="1"/>
  <c r="AX125" i="1"/>
  <c r="AY125" i="1"/>
  <c r="AZ125" i="1"/>
  <c r="BA125" i="1"/>
  <c r="BB125" i="1"/>
  <c r="AL126" i="1"/>
  <c r="AM126" i="1"/>
  <c r="AN126" i="1"/>
  <c r="AO126" i="1"/>
  <c r="AP126" i="1"/>
  <c r="AQ126" i="1"/>
  <c r="AR126" i="1"/>
  <c r="AS126" i="1"/>
  <c r="AU126" i="1"/>
  <c r="AV126" i="1"/>
  <c r="AW126" i="1"/>
  <c r="AX126" i="1"/>
  <c r="AY126" i="1"/>
  <c r="AZ126" i="1"/>
  <c r="BA126" i="1"/>
  <c r="BB126" i="1"/>
  <c r="AL127" i="1"/>
  <c r="AM127" i="1"/>
  <c r="AN127" i="1"/>
  <c r="AO127" i="1"/>
  <c r="AP127" i="1"/>
  <c r="AQ127" i="1"/>
  <c r="AR127" i="1"/>
  <c r="AS127" i="1"/>
  <c r="AU127" i="1"/>
  <c r="AV127" i="1"/>
  <c r="AW127" i="1"/>
  <c r="AX127" i="1"/>
  <c r="AY127" i="1"/>
  <c r="AZ127" i="1"/>
  <c r="BA127" i="1"/>
  <c r="BB127" i="1"/>
  <c r="AL109" i="1" l="1"/>
  <c r="AM109" i="1"/>
  <c r="AN109" i="1"/>
  <c r="AO109" i="1"/>
  <c r="AP109" i="1"/>
  <c r="AQ109" i="1"/>
  <c r="AR109" i="1"/>
  <c r="AS109" i="1"/>
  <c r="AU109" i="1"/>
  <c r="AV109" i="1"/>
  <c r="AW109" i="1"/>
  <c r="AX109" i="1"/>
  <c r="AY109" i="1"/>
  <c r="AZ109" i="1"/>
  <c r="BA109" i="1"/>
  <c r="BB109" i="1"/>
  <c r="AL110" i="1"/>
  <c r="AM110" i="1"/>
  <c r="AN110" i="1"/>
  <c r="AO110" i="1"/>
  <c r="AP110" i="1"/>
  <c r="AQ110" i="1"/>
  <c r="AR110" i="1"/>
  <c r="AS110" i="1"/>
  <c r="AU110" i="1"/>
  <c r="AV110" i="1"/>
  <c r="AW110" i="1"/>
  <c r="AX110" i="1"/>
  <c r="AY110" i="1"/>
  <c r="AZ110" i="1"/>
  <c r="BA110" i="1"/>
  <c r="BB110" i="1"/>
  <c r="AL111" i="1"/>
  <c r="AM111" i="1"/>
  <c r="AN111" i="1"/>
  <c r="AO111" i="1"/>
  <c r="AP111" i="1"/>
  <c r="AQ111" i="1"/>
  <c r="AR111" i="1"/>
  <c r="AS111" i="1"/>
  <c r="AU111" i="1"/>
  <c r="AV111" i="1"/>
  <c r="AW111" i="1"/>
  <c r="AX111" i="1"/>
  <c r="AY111" i="1"/>
  <c r="AZ111" i="1"/>
  <c r="BA111" i="1"/>
  <c r="BB111" i="1"/>
  <c r="AL112" i="1"/>
  <c r="AM112" i="1"/>
  <c r="AN112" i="1"/>
  <c r="AO112" i="1"/>
  <c r="AP112" i="1"/>
  <c r="AQ112" i="1"/>
  <c r="AR112" i="1"/>
  <c r="AS112" i="1"/>
  <c r="AU112" i="1"/>
  <c r="AV112" i="1"/>
  <c r="AW112" i="1"/>
  <c r="AX112" i="1"/>
  <c r="AY112" i="1"/>
  <c r="AZ112" i="1"/>
  <c r="BA112" i="1"/>
  <c r="BB112" i="1"/>
  <c r="AL113" i="1"/>
  <c r="AM113" i="1"/>
  <c r="AN113" i="1"/>
  <c r="AO113" i="1"/>
  <c r="AP113" i="1"/>
  <c r="AQ113" i="1"/>
  <c r="AR113" i="1"/>
  <c r="AS113" i="1"/>
  <c r="AU113" i="1"/>
  <c r="AV113" i="1"/>
  <c r="AW113" i="1"/>
  <c r="AX113" i="1"/>
  <c r="AY113" i="1"/>
  <c r="AZ113" i="1"/>
  <c r="BA113" i="1"/>
  <c r="BB113" i="1"/>
  <c r="AL114" i="1"/>
  <c r="AM114" i="1"/>
  <c r="AN114" i="1"/>
  <c r="AO114" i="1"/>
  <c r="AP114" i="1"/>
  <c r="AQ114" i="1"/>
  <c r="AR114" i="1"/>
  <c r="AS114" i="1"/>
  <c r="AU114" i="1"/>
  <c r="AV114" i="1"/>
  <c r="AW114" i="1"/>
  <c r="AX114" i="1"/>
  <c r="AY114" i="1"/>
  <c r="AZ114" i="1"/>
  <c r="BA114" i="1"/>
  <c r="BB114" i="1"/>
  <c r="AL95" i="1"/>
  <c r="AM95" i="1"/>
  <c r="AN95" i="1"/>
  <c r="AO95" i="1"/>
  <c r="AP95" i="1"/>
  <c r="AQ95" i="1"/>
  <c r="AR95" i="1"/>
  <c r="AS95" i="1"/>
  <c r="AL96" i="1"/>
  <c r="AM96" i="1"/>
  <c r="AN96" i="1"/>
  <c r="AO96" i="1"/>
  <c r="AP96" i="1"/>
  <c r="AQ96" i="1"/>
  <c r="AR96" i="1"/>
  <c r="AS96" i="1"/>
  <c r="AL97" i="1"/>
  <c r="AM97" i="1"/>
  <c r="AN97" i="1"/>
  <c r="AO97" i="1"/>
  <c r="AP97" i="1"/>
  <c r="AQ97" i="1"/>
  <c r="AR97" i="1"/>
  <c r="AS97" i="1"/>
  <c r="AL98" i="1"/>
  <c r="AM98" i="1"/>
  <c r="AN98" i="1"/>
  <c r="AO98" i="1"/>
  <c r="AP98" i="1"/>
  <c r="AQ98" i="1"/>
  <c r="AR98" i="1"/>
  <c r="AS98" i="1"/>
  <c r="AL99" i="1"/>
  <c r="AM99" i="1"/>
  <c r="AN99" i="1"/>
  <c r="AO99" i="1"/>
  <c r="AP99" i="1"/>
  <c r="AQ99" i="1"/>
  <c r="AR99" i="1"/>
  <c r="AS99" i="1"/>
  <c r="AL100" i="1"/>
  <c r="AM100" i="1"/>
  <c r="AN100" i="1"/>
  <c r="AO100" i="1"/>
  <c r="AP100" i="1"/>
  <c r="AQ100" i="1"/>
  <c r="AR100" i="1"/>
  <c r="AS100" i="1"/>
  <c r="AU81" i="1"/>
  <c r="AV81" i="1"/>
  <c r="AW81" i="1"/>
  <c r="AX81" i="1"/>
  <c r="AY81" i="1"/>
  <c r="AZ81" i="1"/>
  <c r="BA81" i="1"/>
  <c r="BB81" i="1"/>
  <c r="AU82" i="1"/>
  <c r="AV82" i="1"/>
  <c r="AW82" i="1"/>
  <c r="AX82" i="1"/>
  <c r="AY82" i="1"/>
  <c r="AZ82" i="1"/>
  <c r="BA82" i="1"/>
  <c r="BB82" i="1"/>
  <c r="AU83" i="1"/>
  <c r="AV83" i="1"/>
  <c r="AW83" i="1"/>
  <c r="AX83" i="1"/>
  <c r="AY83" i="1"/>
  <c r="AZ83" i="1"/>
  <c r="BA83" i="1"/>
  <c r="BB83" i="1"/>
  <c r="AU84" i="1"/>
  <c r="AV84" i="1"/>
  <c r="AW84" i="1"/>
  <c r="AX84" i="1"/>
  <c r="AY84" i="1"/>
  <c r="AZ84" i="1"/>
  <c r="BA84" i="1"/>
  <c r="BB84" i="1"/>
  <c r="AU85" i="1"/>
  <c r="AV85" i="1"/>
  <c r="AW85" i="1"/>
  <c r="AX85" i="1"/>
  <c r="AY85" i="1"/>
  <c r="AZ85" i="1"/>
  <c r="BA85" i="1"/>
  <c r="BB85" i="1"/>
  <c r="AU86" i="1"/>
  <c r="AV86" i="1"/>
  <c r="AW86" i="1"/>
  <c r="AX86" i="1"/>
  <c r="AY86" i="1"/>
  <c r="AZ86" i="1"/>
  <c r="BA86" i="1"/>
  <c r="BB86" i="1"/>
  <c r="AL81" i="1"/>
  <c r="AM81" i="1"/>
  <c r="AN81" i="1"/>
  <c r="AO81" i="1"/>
  <c r="AP81" i="1"/>
  <c r="AQ81" i="1"/>
  <c r="AR81" i="1"/>
  <c r="AS81" i="1"/>
  <c r="AL82" i="1"/>
  <c r="AM82" i="1"/>
  <c r="AN82" i="1"/>
  <c r="AO82" i="1"/>
  <c r="AP82" i="1"/>
  <c r="AQ82" i="1"/>
  <c r="AR82" i="1"/>
  <c r="AS82" i="1"/>
  <c r="AL83" i="1"/>
  <c r="AM83" i="1"/>
  <c r="AN83" i="1"/>
  <c r="AO83" i="1"/>
  <c r="AP83" i="1"/>
  <c r="AQ83" i="1"/>
  <c r="AR83" i="1"/>
  <c r="AS83" i="1"/>
  <c r="AL84" i="1"/>
  <c r="AM84" i="1"/>
  <c r="AN84" i="1"/>
  <c r="AO84" i="1"/>
  <c r="AP84" i="1"/>
  <c r="AQ84" i="1"/>
  <c r="AR84" i="1"/>
  <c r="AS84" i="1"/>
  <c r="AL85" i="1"/>
  <c r="AM85" i="1"/>
  <c r="AN85" i="1"/>
  <c r="AO85" i="1"/>
  <c r="AP85" i="1"/>
  <c r="AQ85" i="1"/>
  <c r="AR85" i="1"/>
  <c r="AS85" i="1"/>
  <c r="AL86" i="1"/>
  <c r="AM86" i="1"/>
  <c r="AN86" i="1"/>
  <c r="AO86" i="1"/>
  <c r="AP86" i="1"/>
  <c r="AQ86" i="1"/>
  <c r="AR86" i="1"/>
  <c r="AS86" i="1"/>
  <c r="AU68" i="1"/>
  <c r="AV68" i="1"/>
  <c r="AW68" i="1"/>
  <c r="AX68" i="1"/>
  <c r="AY68" i="1"/>
  <c r="AZ68" i="1"/>
  <c r="BA68" i="1"/>
  <c r="BB68" i="1"/>
  <c r="AU69" i="1"/>
  <c r="AV69" i="1"/>
  <c r="AW69" i="1"/>
  <c r="AX69" i="1"/>
  <c r="AY69" i="1"/>
  <c r="AZ69" i="1"/>
  <c r="BA69" i="1"/>
  <c r="BB69" i="1"/>
  <c r="AU70" i="1"/>
  <c r="AV70" i="1"/>
  <c r="AW70" i="1"/>
  <c r="AX70" i="1"/>
  <c r="AY70" i="1"/>
  <c r="AZ70" i="1"/>
  <c r="BA70" i="1"/>
  <c r="BB70" i="1"/>
  <c r="AU71" i="1"/>
  <c r="AV71" i="1"/>
  <c r="AW71" i="1"/>
  <c r="AX71" i="1"/>
  <c r="AY71" i="1"/>
  <c r="AZ71" i="1"/>
  <c r="BA71" i="1"/>
  <c r="BB71" i="1"/>
  <c r="AU72" i="1"/>
  <c r="AV72" i="1"/>
  <c r="AW72" i="1"/>
  <c r="AX72" i="1"/>
  <c r="AY72" i="1"/>
  <c r="AZ72" i="1"/>
  <c r="BA72" i="1"/>
  <c r="BB72" i="1"/>
  <c r="AU73" i="1"/>
  <c r="AV73" i="1"/>
  <c r="AW73" i="1"/>
  <c r="AX73" i="1"/>
  <c r="AY73" i="1"/>
  <c r="AZ73" i="1"/>
  <c r="BA73" i="1"/>
  <c r="BB73" i="1"/>
  <c r="AL68" i="1"/>
  <c r="AM68" i="1"/>
  <c r="AN68" i="1"/>
  <c r="AO68" i="1"/>
  <c r="AP68" i="1"/>
  <c r="AQ68" i="1"/>
  <c r="AR68" i="1"/>
  <c r="AS68" i="1"/>
  <c r="AL69" i="1"/>
  <c r="AM69" i="1"/>
  <c r="AN69" i="1"/>
  <c r="AO69" i="1"/>
  <c r="AP69" i="1"/>
  <c r="AQ69" i="1"/>
  <c r="AR69" i="1"/>
  <c r="AS69" i="1"/>
  <c r="AL70" i="1"/>
  <c r="AM70" i="1"/>
  <c r="AN70" i="1"/>
  <c r="AO70" i="1"/>
  <c r="AP70" i="1"/>
  <c r="AQ70" i="1"/>
  <c r="AR70" i="1"/>
  <c r="AS70" i="1"/>
  <c r="AL71" i="1"/>
  <c r="AM71" i="1"/>
  <c r="AN71" i="1"/>
  <c r="AO71" i="1"/>
  <c r="AP71" i="1"/>
  <c r="AQ71" i="1"/>
  <c r="AR71" i="1"/>
  <c r="AS71" i="1"/>
  <c r="AL72" i="1"/>
  <c r="AM72" i="1"/>
  <c r="AN72" i="1"/>
  <c r="AO72" i="1"/>
  <c r="AP72" i="1"/>
  <c r="AQ72" i="1"/>
  <c r="AR72" i="1"/>
  <c r="AS72" i="1"/>
  <c r="AL73" i="1"/>
  <c r="AM73" i="1"/>
  <c r="AN73" i="1"/>
  <c r="AO73" i="1"/>
  <c r="AP73" i="1"/>
  <c r="AQ73" i="1"/>
  <c r="AR73" i="1"/>
  <c r="AS73" i="1"/>
  <c r="AL54" i="1"/>
  <c r="AM54" i="1"/>
  <c r="AN54" i="1"/>
  <c r="AO54" i="1"/>
  <c r="AP54" i="1"/>
  <c r="AQ54" i="1"/>
  <c r="AR54" i="1"/>
  <c r="AS54" i="1"/>
  <c r="AL55" i="1"/>
  <c r="AM55" i="1"/>
  <c r="AN55" i="1"/>
  <c r="AO55" i="1"/>
  <c r="AP55" i="1"/>
  <c r="AQ55" i="1"/>
  <c r="AR55" i="1"/>
  <c r="AS55" i="1"/>
  <c r="AL56" i="1"/>
  <c r="AM56" i="1"/>
  <c r="AN56" i="1"/>
  <c r="AO56" i="1"/>
  <c r="AP56" i="1"/>
  <c r="AQ56" i="1"/>
  <c r="AR56" i="1"/>
  <c r="AS56" i="1"/>
  <c r="AL57" i="1"/>
  <c r="AM57" i="1"/>
  <c r="AN57" i="1"/>
  <c r="AO57" i="1"/>
  <c r="AP57" i="1"/>
  <c r="AQ57" i="1"/>
  <c r="AR57" i="1"/>
  <c r="AS57" i="1"/>
  <c r="AL58" i="1"/>
  <c r="AM58" i="1"/>
  <c r="AN58" i="1"/>
  <c r="AO58" i="1"/>
  <c r="AP58" i="1"/>
  <c r="AQ58" i="1"/>
  <c r="AR58" i="1"/>
  <c r="AS58" i="1"/>
  <c r="AL59" i="1"/>
  <c r="AM59" i="1"/>
  <c r="AN59" i="1"/>
  <c r="AO59" i="1"/>
  <c r="AP59" i="1"/>
  <c r="AQ59" i="1"/>
  <c r="AR59" i="1"/>
  <c r="AS59" i="1"/>
  <c r="AL40" i="1"/>
  <c r="AM40" i="1"/>
  <c r="AN40" i="1"/>
  <c r="AO40" i="1"/>
  <c r="AP40" i="1"/>
  <c r="AQ40" i="1"/>
  <c r="AR40" i="1"/>
  <c r="AS40" i="1"/>
  <c r="AU40" i="1"/>
  <c r="AV40" i="1"/>
  <c r="AW40" i="1"/>
  <c r="AX40" i="1"/>
  <c r="AY40" i="1"/>
  <c r="AZ40" i="1"/>
  <c r="BA40" i="1"/>
  <c r="BB40" i="1"/>
  <c r="AL41" i="1"/>
  <c r="AM41" i="1"/>
  <c r="AN41" i="1"/>
  <c r="AO41" i="1"/>
  <c r="AP41" i="1"/>
  <c r="AQ41" i="1"/>
  <c r="AR41" i="1"/>
  <c r="AS41" i="1"/>
  <c r="AU41" i="1"/>
  <c r="AV41" i="1"/>
  <c r="AW41" i="1"/>
  <c r="AX41" i="1"/>
  <c r="AY41" i="1"/>
  <c r="AZ41" i="1"/>
  <c r="BA41" i="1"/>
  <c r="BB41" i="1"/>
  <c r="AL42" i="1"/>
  <c r="AM42" i="1"/>
  <c r="AN42" i="1"/>
  <c r="AO42" i="1"/>
  <c r="AP42" i="1"/>
  <c r="AQ42" i="1"/>
  <c r="AR42" i="1"/>
  <c r="AS42" i="1"/>
  <c r="AU42" i="1"/>
  <c r="AV42" i="1"/>
  <c r="AW42" i="1"/>
  <c r="AX42" i="1"/>
  <c r="AY42" i="1"/>
  <c r="AZ42" i="1"/>
  <c r="BA42" i="1"/>
  <c r="BB42" i="1"/>
  <c r="AL43" i="1"/>
  <c r="AM43" i="1"/>
  <c r="AN43" i="1"/>
  <c r="AO43" i="1"/>
  <c r="AP43" i="1"/>
  <c r="AQ43" i="1"/>
  <c r="AR43" i="1"/>
  <c r="AS43" i="1"/>
  <c r="AU43" i="1"/>
  <c r="AV43" i="1"/>
  <c r="AW43" i="1"/>
  <c r="AX43" i="1"/>
  <c r="AY43" i="1"/>
  <c r="AZ43" i="1"/>
  <c r="BA43" i="1"/>
  <c r="BB43" i="1"/>
  <c r="AL44" i="1"/>
  <c r="AM44" i="1"/>
  <c r="AN44" i="1"/>
  <c r="AO44" i="1"/>
  <c r="AP44" i="1"/>
  <c r="AQ44" i="1"/>
  <c r="AR44" i="1"/>
  <c r="AS44" i="1"/>
  <c r="AU44" i="1"/>
  <c r="AV44" i="1"/>
  <c r="AW44" i="1"/>
  <c r="AX44" i="1"/>
  <c r="AY44" i="1"/>
  <c r="AZ44" i="1"/>
  <c r="BA44" i="1"/>
  <c r="BB44" i="1"/>
  <c r="AL45" i="1"/>
  <c r="AM45" i="1"/>
  <c r="AN45" i="1"/>
  <c r="AO45" i="1"/>
  <c r="AP45" i="1"/>
  <c r="AQ45" i="1"/>
  <c r="AR45" i="1"/>
  <c r="AS45" i="1"/>
  <c r="AU45" i="1"/>
  <c r="AV45" i="1"/>
  <c r="AW45" i="1"/>
  <c r="AX45" i="1"/>
  <c r="AY45" i="1"/>
  <c r="AZ45" i="1"/>
  <c r="BA45" i="1"/>
  <c r="BB45" i="1"/>
  <c r="AU27" i="1" l="1"/>
  <c r="AV27" i="1"/>
  <c r="AW27" i="1"/>
  <c r="AX27" i="1"/>
  <c r="AY27" i="1"/>
  <c r="AZ27" i="1"/>
  <c r="BA27" i="1"/>
  <c r="BB27" i="1"/>
  <c r="AU28" i="1"/>
  <c r="AV28" i="1"/>
  <c r="AW28" i="1"/>
  <c r="AX28" i="1"/>
  <c r="AY28" i="1"/>
  <c r="AZ28" i="1"/>
  <c r="BA28" i="1"/>
  <c r="BB28" i="1"/>
  <c r="AU29" i="1"/>
  <c r="AV29" i="1"/>
  <c r="AW29" i="1"/>
  <c r="AX29" i="1"/>
  <c r="AY29" i="1"/>
  <c r="AZ29" i="1"/>
  <c r="BA29" i="1"/>
  <c r="BB29" i="1"/>
  <c r="AU30" i="1"/>
  <c r="AV30" i="1"/>
  <c r="AW30" i="1"/>
  <c r="AX30" i="1"/>
  <c r="AY30" i="1"/>
  <c r="AZ30" i="1"/>
  <c r="BA30" i="1"/>
  <c r="BB30" i="1"/>
  <c r="AU31" i="1"/>
  <c r="AV31" i="1"/>
  <c r="AW31" i="1"/>
  <c r="AX31" i="1"/>
  <c r="AY31" i="1"/>
  <c r="AZ31" i="1"/>
  <c r="BA31" i="1"/>
  <c r="BB31" i="1"/>
  <c r="AU32" i="1"/>
  <c r="AV32" i="1"/>
  <c r="AW32" i="1"/>
  <c r="AX32" i="1"/>
  <c r="AY32" i="1"/>
  <c r="AZ32" i="1"/>
  <c r="BA32" i="1"/>
  <c r="BB32" i="1"/>
  <c r="AL27" i="1"/>
  <c r="AM27" i="1"/>
  <c r="AN27" i="1"/>
  <c r="AO27" i="1"/>
  <c r="AP27" i="1"/>
  <c r="AQ27" i="1"/>
  <c r="AR27" i="1"/>
  <c r="AS27" i="1"/>
  <c r="AL28" i="1"/>
  <c r="AM28" i="1"/>
  <c r="AN28" i="1"/>
  <c r="AO28" i="1"/>
  <c r="AP28" i="1"/>
  <c r="AQ28" i="1"/>
  <c r="AR28" i="1"/>
  <c r="AS28" i="1"/>
  <c r="AL29" i="1"/>
  <c r="AM29" i="1"/>
  <c r="AN29" i="1"/>
  <c r="AO29" i="1"/>
  <c r="AP29" i="1"/>
  <c r="AQ29" i="1"/>
  <c r="AR29" i="1"/>
  <c r="AS29" i="1"/>
  <c r="AL30" i="1"/>
  <c r="AM30" i="1"/>
  <c r="AN30" i="1"/>
  <c r="AO30" i="1"/>
  <c r="AP30" i="1"/>
  <c r="AQ30" i="1"/>
  <c r="AR30" i="1"/>
  <c r="AS30" i="1"/>
  <c r="AL31" i="1"/>
  <c r="AM31" i="1"/>
  <c r="AN31" i="1"/>
  <c r="AO31" i="1"/>
  <c r="AP31" i="1"/>
  <c r="AQ31" i="1"/>
  <c r="AR31" i="1"/>
  <c r="AS31" i="1"/>
  <c r="AL32" i="1"/>
  <c r="AM32" i="1"/>
  <c r="AN32" i="1"/>
  <c r="AO32" i="1"/>
  <c r="AP32" i="1"/>
  <c r="AQ32" i="1"/>
  <c r="AR32" i="1"/>
  <c r="AS32" i="1"/>
  <c r="B34" i="1" l="1"/>
  <c r="C34" i="1"/>
  <c r="D34" i="1"/>
  <c r="E34" i="1"/>
  <c r="F34" i="1"/>
  <c r="G34" i="1"/>
  <c r="H34" i="1"/>
  <c r="I34" i="1"/>
  <c r="B47" i="1"/>
  <c r="C47" i="1"/>
  <c r="D47" i="1"/>
  <c r="E47" i="1"/>
  <c r="F47" i="1"/>
  <c r="G47" i="1"/>
  <c r="H47" i="1"/>
  <c r="I47" i="1"/>
  <c r="B61" i="1"/>
  <c r="C61" i="1"/>
  <c r="D61" i="1"/>
  <c r="E61" i="1"/>
  <c r="F61" i="1"/>
  <c r="G61" i="1"/>
  <c r="H61" i="1"/>
  <c r="I61" i="1"/>
  <c r="B75" i="1"/>
  <c r="C75" i="1"/>
  <c r="D75" i="1"/>
  <c r="E75" i="1"/>
  <c r="F75" i="1"/>
  <c r="G75" i="1"/>
  <c r="H75" i="1"/>
  <c r="I75" i="1"/>
  <c r="B88" i="1"/>
  <c r="C88" i="1"/>
  <c r="D88" i="1"/>
  <c r="E88" i="1"/>
  <c r="F88" i="1"/>
  <c r="G88" i="1"/>
  <c r="H88" i="1"/>
  <c r="I88" i="1"/>
  <c r="B102" i="1"/>
  <c r="C102" i="1"/>
  <c r="D102" i="1"/>
  <c r="E102" i="1"/>
  <c r="F102" i="1"/>
  <c r="G102" i="1"/>
  <c r="H102" i="1"/>
  <c r="I102" i="1"/>
  <c r="B116" i="1"/>
  <c r="C116" i="1"/>
  <c r="D116" i="1"/>
  <c r="E116" i="1"/>
  <c r="F116" i="1"/>
  <c r="G116" i="1"/>
  <c r="H116" i="1"/>
  <c r="I116" i="1"/>
  <c r="B129" i="1"/>
  <c r="C129" i="1"/>
  <c r="D129" i="1"/>
  <c r="E129" i="1"/>
  <c r="F129" i="1"/>
  <c r="G129" i="1"/>
  <c r="H129" i="1"/>
  <c r="I129" i="1"/>
  <c r="B143" i="1"/>
  <c r="C143" i="1"/>
  <c r="D143" i="1"/>
  <c r="E143" i="1"/>
  <c r="F143" i="1"/>
  <c r="G143" i="1"/>
  <c r="H143" i="1"/>
  <c r="I143" i="1"/>
  <c r="B157" i="1"/>
  <c r="C157" i="1"/>
  <c r="D157" i="1"/>
  <c r="E157" i="1"/>
  <c r="F157" i="1"/>
  <c r="G157" i="1"/>
  <c r="H157" i="1"/>
  <c r="I157" i="1"/>
  <c r="B171" i="1"/>
  <c r="C171" i="1"/>
  <c r="D171" i="1"/>
  <c r="E171" i="1"/>
  <c r="F171" i="1"/>
  <c r="G171" i="1"/>
  <c r="H171" i="1"/>
  <c r="I171" i="1"/>
  <c r="B185" i="1"/>
  <c r="C185" i="1"/>
  <c r="D185" i="1"/>
  <c r="E185" i="1"/>
  <c r="F185" i="1"/>
  <c r="G185" i="1"/>
  <c r="H185" i="1"/>
  <c r="I185" i="1"/>
  <c r="AU26" i="1" l="1"/>
  <c r="AV26" i="1"/>
  <c r="AW26" i="1"/>
  <c r="AX26" i="1"/>
  <c r="AY26" i="1"/>
  <c r="AZ26" i="1"/>
  <c r="BA26" i="1"/>
  <c r="BB26" i="1"/>
  <c r="AU39" i="1"/>
  <c r="AV39" i="1"/>
  <c r="AW39" i="1"/>
  <c r="AX39" i="1"/>
  <c r="AY39" i="1"/>
  <c r="AZ39" i="1"/>
  <c r="BA39" i="1"/>
  <c r="BB39" i="1"/>
  <c r="AU67" i="1"/>
  <c r="AV67" i="1"/>
  <c r="AW67" i="1"/>
  <c r="AX67" i="1"/>
  <c r="AY67" i="1"/>
  <c r="AZ67" i="1"/>
  <c r="BA67" i="1"/>
  <c r="BB67" i="1"/>
  <c r="AU80" i="1"/>
  <c r="AV80" i="1"/>
  <c r="AW80" i="1"/>
  <c r="AX80" i="1"/>
  <c r="AY80" i="1"/>
  <c r="AZ80" i="1"/>
  <c r="BA80" i="1"/>
  <c r="BB80" i="1"/>
  <c r="AU108" i="1"/>
  <c r="AV108" i="1"/>
  <c r="AW108" i="1"/>
  <c r="AX108" i="1"/>
  <c r="AY108" i="1"/>
  <c r="AZ108" i="1"/>
  <c r="BA108" i="1"/>
  <c r="BB108" i="1"/>
  <c r="AU121" i="1"/>
  <c r="AV121" i="1"/>
  <c r="AW121" i="1"/>
  <c r="AX121" i="1"/>
  <c r="AY121" i="1"/>
  <c r="AZ121" i="1"/>
  <c r="BA121" i="1"/>
  <c r="BB121" i="1"/>
  <c r="AU135" i="1"/>
  <c r="AV135" i="1"/>
  <c r="AW135" i="1"/>
  <c r="AX135" i="1"/>
  <c r="AY135" i="1"/>
  <c r="AZ135" i="1"/>
  <c r="BA135" i="1"/>
  <c r="BB135" i="1"/>
  <c r="AU149" i="1"/>
  <c r="AV149" i="1"/>
  <c r="AW149" i="1"/>
  <c r="AX149" i="1"/>
  <c r="AY149" i="1"/>
  <c r="AZ149" i="1"/>
  <c r="BA149" i="1"/>
  <c r="BB149" i="1"/>
  <c r="AU163" i="1"/>
  <c r="AV163" i="1"/>
  <c r="AW163" i="1"/>
  <c r="AX163" i="1"/>
  <c r="AY163" i="1"/>
  <c r="AZ163" i="1"/>
  <c r="BA163" i="1"/>
  <c r="BB163" i="1"/>
  <c r="AU177" i="1"/>
  <c r="AV177" i="1"/>
  <c r="AW177" i="1"/>
  <c r="AX177" i="1"/>
  <c r="AY177" i="1"/>
  <c r="AZ177" i="1"/>
  <c r="BA177" i="1"/>
  <c r="BB177" i="1"/>
  <c r="AL26" i="1"/>
  <c r="AM26" i="1"/>
  <c r="AN26" i="1"/>
  <c r="AO26" i="1"/>
  <c r="AP26" i="1"/>
  <c r="AQ26" i="1"/>
  <c r="AR26" i="1"/>
  <c r="AS26" i="1"/>
  <c r="AL39" i="1"/>
  <c r="AM39" i="1"/>
  <c r="AN39" i="1"/>
  <c r="AO39" i="1"/>
  <c r="AP39" i="1"/>
  <c r="AQ39" i="1"/>
  <c r="AR39" i="1"/>
  <c r="AS39" i="1"/>
  <c r="AL53" i="1"/>
  <c r="AM53" i="1"/>
  <c r="AN53" i="1"/>
  <c r="AO53" i="1"/>
  <c r="AP53" i="1"/>
  <c r="AQ53" i="1"/>
  <c r="AR53" i="1"/>
  <c r="AS53" i="1"/>
  <c r="AL67" i="1"/>
  <c r="AM67" i="1"/>
  <c r="AN67" i="1"/>
  <c r="AO67" i="1"/>
  <c r="AP67" i="1"/>
  <c r="AQ67" i="1"/>
  <c r="AR67" i="1"/>
  <c r="AS67" i="1"/>
  <c r="AL80" i="1"/>
  <c r="AM80" i="1"/>
  <c r="AN80" i="1"/>
  <c r="AO80" i="1"/>
  <c r="AP80" i="1"/>
  <c r="AQ80" i="1"/>
  <c r="AR80" i="1"/>
  <c r="AS80" i="1"/>
  <c r="AL94" i="1"/>
  <c r="AM94" i="1"/>
  <c r="AN94" i="1"/>
  <c r="AO94" i="1"/>
  <c r="AP94" i="1"/>
  <c r="AQ94" i="1"/>
  <c r="AR94" i="1"/>
  <c r="AS94" i="1"/>
  <c r="AL108" i="1"/>
  <c r="AM108" i="1"/>
  <c r="AN108" i="1"/>
  <c r="AO108" i="1"/>
  <c r="AP108" i="1"/>
  <c r="AQ108" i="1"/>
  <c r="AR108" i="1"/>
  <c r="AS108" i="1"/>
  <c r="AL121" i="1"/>
  <c r="AM121" i="1"/>
  <c r="AN121" i="1"/>
  <c r="AO121" i="1"/>
  <c r="AP121" i="1"/>
  <c r="AQ121" i="1"/>
  <c r="AR121" i="1"/>
  <c r="AS121" i="1"/>
  <c r="AL135" i="1"/>
  <c r="AM135" i="1"/>
  <c r="AN135" i="1"/>
  <c r="AO135" i="1"/>
  <c r="AP135" i="1"/>
  <c r="AQ135" i="1"/>
  <c r="AR135" i="1"/>
  <c r="AS135" i="1"/>
  <c r="AL149" i="1"/>
  <c r="AM149" i="1"/>
  <c r="AN149" i="1"/>
  <c r="AO149" i="1"/>
  <c r="AP149" i="1"/>
  <c r="AQ149" i="1"/>
  <c r="AR149" i="1"/>
  <c r="AS149" i="1"/>
  <c r="AL163" i="1"/>
  <c r="AM163" i="1"/>
  <c r="AN163" i="1"/>
  <c r="AO163" i="1"/>
  <c r="AP163" i="1"/>
  <c r="AQ163" i="1"/>
  <c r="AR163" i="1"/>
  <c r="AS163" i="1"/>
  <c r="AL177" i="1"/>
  <c r="AM177" i="1"/>
  <c r="AN177" i="1"/>
  <c r="AO177" i="1"/>
  <c r="AP177" i="1"/>
  <c r="AQ177" i="1"/>
  <c r="AR177" i="1"/>
  <c r="AS177" i="1"/>
  <c r="I130" i="21" l="1"/>
  <c r="H130" i="21"/>
  <c r="F130" i="21"/>
  <c r="D130" i="21"/>
  <c r="B130" i="21"/>
  <c r="H129" i="21"/>
  <c r="F129" i="21"/>
  <c r="D129" i="21"/>
  <c r="B129" i="21"/>
  <c r="H127" i="21"/>
  <c r="F127" i="21"/>
  <c r="D127" i="21"/>
  <c r="B127" i="21"/>
  <c r="H126" i="21"/>
  <c r="F126" i="21"/>
  <c r="D126" i="21"/>
  <c r="I124" i="21"/>
  <c r="G124" i="21"/>
  <c r="E124" i="21"/>
  <c r="C124" i="21"/>
  <c r="I123" i="21"/>
  <c r="G123" i="21"/>
  <c r="E123" i="21"/>
  <c r="C123" i="21"/>
  <c r="I122" i="21"/>
  <c r="G122" i="21"/>
  <c r="E122" i="21"/>
  <c r="C122" i="21"/>
  <c r="I121" i="21"/>
  <c r="G121" i="21"/>
  <c r="E121" i="21"/>
  <c r="C121" i="21"/>
  <c r="G130" i="21"/>
  <c r="E130" i="21"/>
  <c r="C130" i="21"/>
  <c r="I129" i="21"/>
  <c r="G129" i="21"/>
  <c r="E129" i="21"/>
  <c r="C129" i="21"/>
  <c r="I127" i="21"/>
  <c r="G127" i="21"/>
  <c r="E127" i="21"/>
  <c r="C127" i="21"/>
  <c r="I126" i="21"/>
  <c r="G126" i="21"/>
  <c r="E126" i="21"/>
  <c r="C126" i="21"/>
  <c r="H124" i="21"/>
  <c r="F124" i="21"/>
  <c r="D124" i="21"/>
  <c r="B124" i="21"/>
  <c r="H123" i="21"/>
  <c r="F123" i="21"/>
  <c r="D123" i="21"/>
  <c r="B123" i="21"/>
  <c r="H122" i="21"/>
  <c r="F122" i="21"/>
  <c r="D122" i="21"/>
  <c r="B122" i="21"/>
  <c r="H121" i="21"/>
  <c r="F121" i="21"/>
  <c r="D121" i="21"/>
  <c r="B121" i="21"/>
  <c r="AW15" i="1"/>
  <c r="F21" i="3"/>
  <c r="B22" i="3"/>
  <c r="F22" i="3"/>
  <c r="H22" i="3"/>
  <c r="AE18" i="3"/>
  <c r="AI18" i="3"/>
  <c r="AE21" i="3"/>
  <c r="AC22" i="3"/>
  <c r="AG22" i="3"/>
  <c r="AI23" i="3"/>
  <c r="AP14" i="1"/>
  <c r="AP18" i="3" s="1"/>
  <c r="AP17" i="1"/>
  <c r="AP21" i="3" s="1"/>
  <c r="AL18" i="1"/>
  <c r="AL22" i="3" s="1"/>
  <c r="AN19" i="1"/>
  <c r="AN23" i="3" s="1"/>
  <c r="AU13" i="1"/>
  <c r="AW13" i="1"/>
  <c r="BA13" i="1"/>
  <c r="AW14" i="1"/>
  <c r="AW18" i="3" s="1"/>
  <c r="AY14" i="1"/>
  <c r="AY18" i="3" s="1"/>
  <c r="AY15" i="1"/>
  <c r="AY16" i="1"/>
  <c r="AY17" i="1"/>
  <c r="AY21" i="3" s="1"/>
  <c r="AU18" i="1"/>
  <c r="AU22" i="3" s="1"/>
  <c r="AY19" i="1"/>
  <c r="AY23" i="3" s="1"/>
  <c r="B128" i="21" l="1"/>
  <c r="D128" i="21"/>
  <c r="F128" i="21"/>
  <c r="H128" i="21"/>
  <c r="C119" i="21"/>
  <c r="E119" i="21"/>
  <c r="G119" i="21"/>
  <c r="I119" i="21"/>
  <c r="C120" i="21"/>
  <c r="E120" i="21"/>
  <c r="G120" i="21"/>
  <c r="I120" i="21"/>
  <c r="C125" i="21"/>
  <c r="E125" i="21"/>
  <c r="G125" i="21"/>
  <c r="I125" i="21"/>
  <c r="C128" i="21"/>
  <c r="E128" i="21"/>
  <c r="G128" i="21"/>
  <c r="I128" i="21"/>
  <c r="B119" i="21"/>
  <c r="D119" i="21"/>
  <c r="F119" i="21"/>
  <c r="H119" i="21"/>
  <c r="B120" i="21"/>
  <c r="D120" i="21"/>
  <c r="F120" i="21"/>
  <c r="H120" i="21"/>
  <c r="B125" i="21"/>
  <c r="D125" i="21"/>
  <c r="F125" i="21"/>
  <c r="H125" i="21"/>
  <c r="B126" i="21"/>
  <c r="AW18" i="1"/>
  <c r="AW22" i="3" s="1"/>
  <c r="AY20" i="3"/>
  <c r="AY34" i="3" s="1"/>
  <c r="AY19" i="3"/>
  <c r="AY44" i="3" s="1"/>
  <c r="BA17" i="3"/>
  <c r="AU17" i="3"/>
  <c r="AP18" i="1"/>
  <c r="AP22" i="3" s="1"/>
  <c r="AR16" i="1"/>
  <c r="AL16" i="1"/>
  <c r="AN15" i="1"/>
  <c r="AP13" i="1"/>
  <c r="AI22" i="3"/>
  <c r="AG19" i="3"/>
  <c r="AG44" i="3" s="1"/>
  <c r="AC17" i="3"/>
  <c r="AC26" i="3" s="1"/>
  <c r="D23" i="3"/>
  <c r="F18" i="3"/>
  <c r="BA18" i="1"/>
  <c r="BA22" i="3" s="1"/>
  <c r="AU17" i="1"/>
  <c r="AU21" i="3" s="1"/>
  <c r="AU16" i="1"/>
  <c r="AU15" i="1"/>
  <c r="AW17" i="3"/>
  <c r="AR19" i="1"/>
  <c r="AR23" i="3" s="1"/>
  <c r="AL19" i="1"/>
  <c r="AL23" i="3" s="1"/>
  <c r="AN17" i="1"/>
  <c r="AN21" i="3" s="1"/>
  <c r="AP16" i="1"/>
  <c r="AP15" i="1"/>
  <c r="AR14" i="1"/>
  <c r="AR18" i="3" s="1"/>
  <c r="AL14" i="1"/>
  <c r="AL18" i="3" s="1"/>
  <c r="AL13" i="1"/>
  <c r="AE23" i="3"/>
  <c r="AG21" i="3"/>
  <c r="AI20" i="3"/>
  <c r="AI34" i="3" s="1"/>
  <c r="AC20" i="3"/>
  <c r="AC34" i="3" s="1"/>
  <c r="AG17" i="3"/>
  <c r="AG26" i="3" s="1"/>
  <c r="BB19" i="1"/>
  <c r="BB23" i="3" s="1"/>
  <c r="AX19" i="1"/>
  <c r="AX23" i="3" s="1"/>
  <c r="BB18" i="1"/>
  <c r="BB22" i="3" s="1"/>
  <c r="AX18" i="1"/>
  <c r="AX22" i="3" s="1"/>
  <c r="BB17" i="1"/>
  <c r="BB21" i="3" s="1"/>
  <c r="AX17" i="1"/>
  <c r="AX21" i="3" s="1"/>
  <c r="BB16" i="1"/>
  <c r="AX16" i="1"/>
  <c r="BB15" i="1"/>
  <c r="AX15" i="1"/>
  <c r="BB14" i="1"/>
  <c r="BB18" i="3" s="1"/>
  <c r="AX14" i="1"/>
  <c r="AX18" i="3" s="1"/>
  <c r="BB13" i="1"/>
  <c r="AX13" i="1"/>
  <c r="AS19" i="1"/>
  <c r="AS23" i="3" s="1"/>
  <c r="AO19" i="1"/>
  <c r="AO23" i="3" s="1"/>
  <c r="AS18" i="1"/>
  <c r="AS22" i="3" s="1"/>
  <c r="AO18" i="1"/>
  <c r="AO22" i="3" s="1"/>
  <c r="AS17" i="1"/>
  <c r="AS21" i="3" s="1"/>
  <c r="AO17" i="1"/>
  <c r="AO21" i="3" s="1"/>
  <c r="AS16" i="1"/>
  <c r="AO16" i="1"/>
  <c r="AS15" i="1"/>
  <c r="AO15" i="1"/>
  <c r="AS14" i="1"/>
  <c r="AS18" i="3" s="1"/>
  <c r="AO14" i="1"/>
  <c r="AO18" i="3" s="1"/>
  <c r="AS13" i="1"/>
  <c r="AO13" i="1"/>
  <c r="AJ23" i="3"/>
  <c r="AF23" i="3"/>
  <c r="AJ22" i="3"/>
  <c r="AF22" i="3"/>
  <c r="AJ21" i="3"/>
  <c r="AF21" i="3"/>
  <c r="AJ18" i="3"/>
  <c r="AF18" i="3"/>
  <c r="I23" i="3"/>
  <c r="E23" i="3"/>
  <c r="I22" i="3"/>
  <c r="E22" i="3"/>
  <c r="I21" i="3"/>
  <c r="E21" i="3"/>
  <c r="I18" i="3"/>
  <c r="E18" i="3"/>
  <c r="BA19" i="1"/>
  <c r="BA23" i="3" s="1"/>
  <c r="AU19" i="1"/>
  <c r="AU23" i="3" s="1"/>
  <c r="BA17" i="1"/>
  <c r="BA21" i="3" s="1"/>
  <c r="BA16" i="1"/>
  <c r="BA15" i="1"/>
  <c r="BA14" i="1"/>
  <c r="BA18" i="3" s="1"/>
  <c r="AY13" i="1"/>
  <c r="AR18" i="1"/>
  <c r="AR22" i="3" s="1"/>
  <c r="AR17" i="1"/>
  <c r="AR21" i="3" s="1"/>
  <c r="AN16" i="1"/>
  <c r="AL15" i="1"/>
  <c r="AR13" i="1"/>
  <c r="AG23" i="3"/>
  <c r="AE22" i="3"/>
  <c r="AC21" i="3"/>
  <c r="AG18" i="3"/>
  <c r="B23" i="3"/>
  <c r="H21" i="3"/>
  <c r="H23" i="3"/>
  <c r="D21" i="3"/>
  <c r="H18" i="3"/>
  <c r="B18" i="3"/>
  <c r="AZ19" i="1"/>
  <c r="AZ23" i="3" s="1"/>
  <c r="AV19" i="1"/>
  <c r="AV23" i="3" s="1"/>
  <c r="AZ18" i="1"/>
  <c r="AZ22" i="3" s="1"/>
  <c r="AV18" i="1"/>
  <c r="AV22" i="3" s="1"/>
  <c r="AZ17" i="1"/>
  <c r="AZ21" i="3" s="1"/>
  <c r="AV17" i="1"/>
  <c r="AV21" i="3" s="1"/>
  <c r="AZ16" i="1"/>
  <c r="AV16" i="1"/>
  <c r="AZ15" i="1"/>
  <c r="AV15" i="1"/>
  <c r="AZ14" i="1"/>
  <c r="AZ18" i="3" s="1"/>
  <c r="AV14" i="1"/>
  <c r="AV18" i="3" s="1"/>
  <c r="AZ13" i="1"/>
  <c r="AV13" i="1"/>
  <c r="AQ19" i="1"/>
  <c r="AQ23" i="3" s="1"/>
  <c r="AM19" i="1"/>
  <c r="AM23" i="3" s="1"/>
  <c r="AQ18" i="1"/>
  <c r="AQ22" i="3" s="1"/>
  <c r="AM18" i="1"/>
  <c r="AM22" i="3" s="1"/>
  <c r="AQ17" i="1"/>
  <c r="AQ21" i="3" s="1"/>
  <c r="AM17" i="1"/>
  <c r="AM21" i="3" s="1"/>
  <c r="AQ16" i="1"/>
  <c r="AM16" i="1"/>
  <c r="AQ15" i="1"/>
  <c r="AM15" i="1"/>
  <c r="AQ14" i="1"/>
  <c r="AQ18" i="3" s="1"/>
  <c r="AM14" i="1"/>
  <c r="AM18" i="3" s="1"/>
  <c r="AQ13" i="1"/>
  <c r="AM13" i="1"/>
  <c r="AH23" i="3"/>
  <c r="AD23" i="3"/>
  <c r="AH22" i="3"/>
  <c r="AD22" i="3"/>
  <c r="AH21" i="3"/>
  <c r="AD21" i="3"/>
  <c r="AH18" i="3"/>
  <c r="AD18" i="3"/>
  <c r="G23" i="3"/>
  <c r="C23" i="3"/>
  <c r="G22" i="3"/>
  <c r="C22" i="3"/>
  <c r="G21" i="3"/>
  <c r="C21" i="3"/>
  <c r="G18" i="3"/>
  <c r="C18" i="3"/>
  <c r="AW19" i="1"/>
  <c r="AW23" i="3" s="1"/>
  <c r="AY18" i="1"/>
  <c r="AY22" i="3" s="1"/>
  <c r="AW17" i="1"/>
  <c r="AW21" i="3" s="1"/>
  <c r="AW16" i="1"/>
  <c r="AW19" i="3"/>
  <c r="AW44" i="3" s="1"/>
  <c r="AU14" i="1"/>
  <c r="AU18" i="3" s="1"/>
  <c r="AP19" i="1"/>
  <c r="AP23" i="3" s="1"/>
  <c r="AN18" i="1"/>
  <c r="AN22" i="3" s="1"/>
  <c r="AL17" i="1"/>
  <c r="AL21" i="3" s="1"/>
  <c r="AR15" i="1"/>
  <c r="AN14" i="1"/>
  <c r="AN18" i="3" s="1"/>
  <c r="AN13" i="1"/>
  <c r="AC23" i="3"/>
  <c r="AI21" i="3"/>
  <c r="AC18" i="3"/>
  <c r="F23" i="3"/>
  <c r="D22" i="3"/>
  <c r="B21" i="3"/>
  <c r="D18" i="3"/>
  <c r="B21" i="1"/>
  <c r="E21" i="1"/>
  <c r="I21" i="1"/>
  <c r="D21" i="1"/>
  <c r="H21" i="1"/>
  <c r="C21" i="1"/>
  <c r="G21" i="1"/>
  <c r="F21" i="1"/>
  <c r="AG28" i="3" l="1"/>
  <c r="AG30" i="3" s="1"/>
  <c r="AG27" i="3"/>
  <c r="AG29" i="3" s="1"/>
  <c r="AC28" i="3"/>
  <c r="AC30" i="3" s="1"/>
  <c r="AC27" i="3"/>
  <c r="AC29" i="3" s="1"/>
  <c r="F109" i="21"/>
  <c r="AG33" i="3"/>
  <c r="AW33" i="3"/>
  <c r="AW26" i="3"/>
  <c r="AU33" i="3"/>
  <c r="AU26" i="3"/>
  <c r="AC33" i="3"/>
  <c r="BA33" i="3"/>
  <c r="BA26" i="3"/>
  <c r="F12" i="3"/>
  <c r="C12" i="3"/>
  <c r="D12" i="3"/>
  <c r="E12" i="3"/>
  <c r="B12" i="3"/>
  <c r="B17" i="3"/>
  <c r="B33" i="3" s="1"/>
  <c r="F19" i="3"/>
  <c r="F44" i="3" s="1"/>
  <c r="AG20" i="3"/>
  <c r="AG34" i="3" s="1"/>
  <c r="AW20" i="3"/>
  <c r="AW34" i="3" s="1"/>
  <c r="C17" i="3"/>
  <c r="C33" i="3" s="1"/>
  <c r="C19" i="3"/>
  <c r="C44" i="3" s="1"/>
  <c r="C20" i="3"/>
  <c r="AD17" i="3"/>
  <c r="AD26" i="3" s="1"/>
  <c r="AD19" i="3"/>
  <c r="AD44" i="3" s="1"/>
  <c r="AD20" i="3"/>
  <c r="AD34" i="3" s="1"/>
  <c r="AM17" i="3"/>
  <c r="AM19" i="3"/>
  <c r="AM44" i="3" s="1"/>
  <c r="AM20" i="3"/>
  <c r="AM34" i="3" s="1"/>
  <c r="AV17" i="3"/>
  <c r="AV19" i="3"/>
  <c r="AV44" i="3" s="1"/>
  <c r="AV20" i="3"/>
  <c r="AV34" i="3" s="1"/>
  <c r="D17" i="3"/>
  <c r="D33" i="3" s="1"/>
  <c r="F20" i="3"/>
  <c r="B19" i="3"/>
  <c r="B44" i="3" s="1"/>
  <c r="AE17" i="3"/>
  <c r="AE26" i="3" s="1"/>
  <c r="AI19" i="3"/>
  <c r="AI44" i="3" s="1"/>
  <c r="AR17" i="3"/>
  <c r="AN20" i="3"/>
  <c r="AN34" i="3" s="1"/>
  <c r="BA20" i="3"/>
  <c r="BA34" i="3" s="1"/>
  <c r="E17" i="3"/>
  <c r="E33" i="3" s="1"/>
  <c r="E19" i="3"/>
  <c r="E44" i="3" s="1"/>
  <c r="E20" i="3"/>
  <c r="AF17" i="3"/>
  <c r="AF26" i="3" s="1"/>
  <c r="AF19" i="3"/>
  <c r="AF44" i="3" s="1"/>
  <c r="AF20" i="3"/>
  <c r="AF34" i="3" s="1"/>
  <c r="AO17" i="3"/>
  <c r="AO19" i="3"/>
  <c r="AO44" i="3" s="1"/>
  <c r="AO20" i="3"/>
  <c r="AO34" i="3" s="1"/>
  <c r="AX17" i="3"/>
  <c r="AX19" i="3"/>
  <c r="AX44" i="3" s="1"/>
  <c r="AX20" i="3"/>
  <c r="AX34" i="3" s="1"/>
  <c r="AC19" i="3"/>
  <c r="AC44" i="3" s="1"/>
  <c r="AP19" i="3"/>
  <c r="AP44" i="3" s="1"/>
  <c r="AU20" i="3"/>
  <c r="AU34" i="3" s="1"/>
  <c r="B20" i="3"/>
  <c r="AE20" i="3"/>
  <c r="AE34" i="3" s="1"/>
  <c r="AP17" i="3"/>
  <c r="AL20" i="3"/>
  <c r="AL34" i="3" s="1"/>
  <c r="G12" i="3"/>
  <c r="H12" i="3"/>
  <c r="I12" i="3"/>
  <c r="AE19" i="3"/>
  <c r="AE44" i="3" s="1"/>
  <c r="AN17" i="3"/>
  <c r="AR19" i="3"/>
  <c r="AR44" i="3" s="1"/>
  <c r="G17" i="3"/>
  <c r="G33" i="3" s="1"/>
  <c r="G19" i="3"/>
  <c r="G44" i="3" s="1"/>
  <c r="G20" i="3"/>
  <c r="AH17" i="3"/>
  <c r="AH26" i="3" s="1"/>
  <c r="AH19" i="3"/>
  <c r="AH44" i="3" s="1"/>
  <c r="AH20" i="3"/>
  <c r="AH34" i="3" s="1"/>
  <c r="AQ17" i="3"/>
  <c r="AQ19" i="3"/>
  <c r="AQ44" i="3" s="1"/>
  <c r="AQ20" i="3"/>
  <c r="AQ34" i="3" s="1"/>
  <c r="AZ17" i="3"/>
  <c r="AZ19" i="3"/>
  <c r="AZ44" i="3" s="1"/>
  <c r="AZ20" i="3"/>
  <c r="AZ34" i="3" s="1"/>
  <c r="H19" i="3"/>
  <c r="H44" i="3" s="1"/>
  <c r="H17" i="3"/>
  <c r="H33" i="3" s="1"/>
  <c r="D20" i="3"/>
  <c r="AL19" i="3"/>
  <c r="AL44" i="3" s="1"/>
  <c r="AY17" i="3"/>
  <c r="BA19" i="3"/>
  <c r="BA44" i="3" s="1"/>
  <c r="I17" i="3"/>
  <c r="I33" i="3" s="1"/>
  <c r="I19" i="3"/>
  <c r="I44" i="3" s="1"/>
  <c r="I20" i="3"/>
  <c r="AJ17" i="3"/>
  <c r="AJ26" i="3" s="1"/>
  <c r="AJ19" i="3"/>
  <c r="AJ44" i="3" s="1"/>
  <c r="AJ20" i="3"/>
  <c r="AJ34" i="3" s="1"/>
  <c r="AS17" i="3"/>
  <c r="AS19" i="3"/>
  <c r="AS44" i="3" s="1"/>
  <c r="AS20" i="3"/>
  <c r="AS34" i="3" s="1"/>
  <c r="BB17" i="3"/>
  <c r="BB19" i="3"/>
  <c r="BB44" i="3" s="1"/>
  <c r="BB20" i="3"/>
  <c r="BB34" i="3" s="1"/>
  <c r="AL17" i="3"/>
  <c r="AP20" i="3"/>
  <c r="AP34" i="3" s="1"/>
  <c r="AU19" i="3"/>
  <c r="AU44" i="3" s="1"/>
  <c r="F17" i="3"/>
  <c r="F33" i="3" s="1"/>
  <c r="D19" i="3"/>
  <c r="D44" i="3" s="1"/>
  <c r="H20" i="3"/>
  <c r="AI17" i="3"/>
  <c r="AI26" i="3" s="1"/>
  <c r="AN19" i="3"/>
  <c r="AN44" i="3" s="1"/>
  <c r="AR20" i="3"/>
  <c r="AR34" i="3" s="1"/>
  <c r="F110" i="21" l="1"/>
  <c r="D109" i="21"/>
  <c r="H109" i="21"/>
  <c r="I109" i="21"/>
  <c r="H110" i="21"/>
  <c r="AI28" i="3"/>
  <c r="AI30" i="3" s="1"/>
  <c r="AI27" i="3"/>
  <c r="AI29" i="3" s="1"/>
  <c r="AF28" i="3"/>
  <c r="AF30" i="3" s="1"/>
  <c r="AF27" i="3"/>
  <c r="AF29" i="3" s="1"/>
  <c r="AE28" i="3"/>
  <c r="AE30" i="3" s="1"/>
  <c r="AE27" i="3"/>
  <c r="AE29" i="3" s="1"/>
  <c r="AD28" i="3"/>
  <c r="AD30" i="3" s="1"/>
  <c r="AD27" i="3"/>
  <c r="AD29" i="3" s="1"/>
  <c r="AJ28" i="3"/>
  <c r="AJ30" i="3" s="1"/>
  <c r="AJ27" i="3"/>
  <c r="AJ29" i="3" s="1"/>
  <c r="AH28" i="3"/>
  <c r="AH30" i="3" s="1"/>
  <c r="AH27" i="3"/>
  <c r="AH29" i="3" s="1"/>
  <c r="B110" i="21"/>
  <c r="F112" i="21"/>
  <c r="E110" i="21"/>
  <c r="I110" i="21"/>
  <c r="G109" i="21"/>
  <c r="E112" i="21"/>
  <c r="D112" i="21"/>
  <c r="B109" i="21"/>
  <c r="AI33" i="3"/>
  <c r="F26" i="3"/>
  <c r="AL33" i="3"/>
  <c r="AL26" i="3"/>
  <c r="I34" i="3"/>
  <c r="AY33" i="3"/>
  <c r="AY26" i="3"/>
  <c r="H26" i="3"/>
  <c r="AZ33" i="3"/>
  <c r="AZ26" i="3"/>
  <c r="AQ33" i="3"/>
  <c r="AQ26" i="3"/>
  <c r="AH33" i="3"/>
  <c r="G26" i="3"/>
  <c r="AP33" i="3"/>
  <c r="AP26" i="3"/>
  <c r="E34" i="3"/>
  <c r="AR33" i="3"/>
  <c r="AR26" i="3"/>
  <c r="F34" i="3"/>
  <c r="C34" i="3"/>
  <c r="B26" i="3"/>
  <c r="C114" i="21"/>
  <c r="AW28" i="3"/>
  <c r="AW30" i="3" s="1"/>
  <c r="AW45" i="3" s="1"/>
  <c r="AW27" i="3"/>
  <c r="AW29" i="3" s="1"/>
  <c r="AG45" i="3"/>
  <c r="H114" i="21"/>
  <c r="H34" i="3"/>
  <c r="BB33" i="3"/>
  <c r="BB26" i="3"/>
  <c r="AS33" i="3"/>
  <c r="AS26" i="3"/>
  <c r="AJ33" i="3"/>
  <c r="I26" i="3"/>
  <c r="D34" i="3"/>
  <c r="G34" i="3"/>
  <c r="AN33" i="3"/>
  <c r="AN26" i="3"/>
  <c r="B34" i="3"/>
  <c r="AX33" i="3"/>
  <c r="AX26" i="3"/>
  <c r="AO33" i="3"/>
  <c r="AO26" i="3"/>
  <c r="AF33" i="3"/>
  <c r="E26" i="3"/>
  <c r="AE33" i="3"/>
  <c r="D26" i="3"/>
  <c r="AV33" i="3"/>
  <c r="AV26" i="3"/>
  <c r="AM33" i="3"/>
  <c r="AM26" i="3"/>
  <c r="AD33" i="3"/>
  <c r="C26" i="3"/>
  <c r="BA28" i="3"/>
  <c r="BA30" i="3" s="1"/>
  <c r="BA45" i="3" s="1"/>
  <c r="BA27" i="3"/>
  <c r="BA29" i="3" s="1"/>
  <c r="AC45" i="3"/>
  <c r="AU27" i="3"/>
  <c r="AU29" i="3" s="1"/>
  <c r="AU28" i="3"/>
  <c r="AU30" i="3" s="1"/>
  <c r="AU45" i="3" s="1"/>
  <c r="F118" i="21"/>
  <c r="E118" i="21"/>
  <c r="D118" i="21"/>
  <c r="C118" i="21"/>
  <c r="B118" i="21"/>
  <c r="I118" i="21"/>
  <c r="G118" i="21"/>
  <c r="H112" i="21" l="1"/>
  <c r="H143" i="21" s="1"/>
  <c r="B104" i="21"/>
  <c r="E104" i="21"/>
  <c r="C104" i="21"/>
  <c r="D104" i="21"/>
  <c r="G104" i="21"/>
  <c r="I104" i="21"/>
  <c r="F104" i="21"/>
  <c r="H104" i="21"/>
  <c r="B114" i="21"/>
  <c r="F114" i="21"/>
  <c r="I112" i="21"/>
  <c r="I143" i="21" s="1"/>
  <c r="C110" i="21"/>
  <c r="C141" i="21" s="1"/>
  <c r="C112" i="21"/>
  <c r="C109" i="21"/>
  <c r="C140" i="21" s="1"/>
  <c r="B112" i="21"/>
  <c r="B143" i="21" s="1"/>
  <c r="G114" i="21"/>
  <c r="D114" i="21"/>
  <c r="E114" i="21"/>
  <c r="G112" i="21"/>
  <c r="G110" i="21"/>
  <c r="G141" i="21" s="1"/>
  <c r="I114" i="21"/>
  <c r="D110" i="21"/>
  <c r="I28" i="3"/>
  <c r="I30" i="3" s="1"/>
  <c r="I45" i="3" s="1"/>
  <c r="I27" i="3"/>
  <c r="I29" i="3" s="1"/>
  <c r="B28" i="3"/>
  <c r="B30" i="3" s="1"/>
  <c r="B27" i="3"/>
  <c r="B29" i="3" s="1"/>
  <c r="G28" i="3"/>
  <c r="G30" i="3" s="1"/>
  <c r="G45" i="3" s="1"/>
  <c r="G27" i="3"/>
  <c r="G29" i="3" s="1"/>
  <c r="H28" i="3"/>
  <c r="H30" i="3" s="1"/>
  <c r="H45" i="3" s="1"/>
  <c r="H27" i="3"/>
  <c r="H29" i="3" s="1"/>
  <c r="F28" i="3"/>
  <c r="F30" i="3" s="1"/>
  <c r="F27" i="3"/>
  <c r="F29" i="3" s="1"/>
  <c r="C28" i="3"/>
  <c r="C30" i="3" s="1"/>
  <c r="C27" i="3"/>
  <c r="C29" i="3" s="1"/>
  <c r="D28" i="3"/>
  <c r="D30" i="3" s="1"/>
  <c r="D27" i="3"/>
  <c r="D29" i="3" s="1"/>
  <c r="E28" i="3"/>
  <c r="E30" i="3" s="1"/>
  <c r="E27" i="3"/>
  <c r="E29" i="3" s="1"/>
  <c r="G143" i="21"/>
  <c r="C143" i="21"/>
  <c r="G140" i="21"/>
  <c r="D143" i="21"/>
  <c r="I141" i="21"/>
  <c r="H140" i="21"/>
  <c r="D140" i="21"/>
  <c r="E143" i="21"/>
  <c r="I140" i="21"/>
  <c r="F143" i="21"/>
  <c r="H141" i="21"/>
  <c r="E141" i="21"/>
  <c r="F140" i="21"/>
  <c r="F141" i="21"/>
  <c r="B141" i="21"/>
  <c r="C45" i="3"/>
  <c r="AD45" i="3"/>
  <c r="AM27" i="3"/>
  <c r="AM29" i="3" s="1"/>
  <c r="AM28" i="3"/>
  <c r="AM30" i="3" s="1"/>
  <c r="AM45" i="3" s="1"/>
  <c r="D45" i="3"/>
  <c r="AE45" i="3"/>
  <c r="E45" i="3"/>
  <c r="AF45" i="3"/>
  <c r="AO27" i="3"/>
  <c r="AO29" i="3" s="1"/>
  <c r="AO28" i="3"/>
  <c r="AO30" i="3" s="1"/>
  <c r="AO45" i="3" s="1"/>
  <c r="AX27" i="3"/>
  <c r="AX29" i="3" s="1"/>
  <c r="AX28" i="3"/>
  <c r="AX30" i="3" s="1"/>
  <c r="AX45" i="3" s="1"/>
  <c r="AN27" i="3"/>
  <c r="AN29" i="3" s="1"/>
  <c r="AN28" i="3"/>
  <c r="AN30" i="3" s="1"/>
  <c r="AN45" i="3" s="1"/>
  <c r="AJ45" i="3"/>
  <c r="AS27" i="3"/>
  <c r="AS29" i="3" s="1"/>
  <c r="AS28" i="3"/>
  <c r="AS30" i="3" s="1"/>
  <c r="AS45" i="3" s="1"/>
  <c r="BB27" i="3"/>
  <c r="BB29" i="3" s="1"/>
  <c r="BB28" i="3"/>
  <c r="BB30" i="3" s="1"/>
  <c r="BB45" i="3" s="1"/>
  <c r="H8" i="3"/>
  <c r="AR35" i="3" s="1"/>
  <c r="AR43" i="3" s="1"/>
  <c r="H118" i="21"/>
  <c r="B45" i="3"/>
  <c r="AR27" i="3"/>
  <c r="AR29" i="3" s="1"/>
  <c r="AR28" i="3"/>
  <c r="AR30" i="3" s="1"/>
  <c r="AR45" i="3" s="1"/>
  <c r="AP27" i="3"/>
  <c r="AP29" i="3" s="1"/>
  <c r="AP28" i="3"/>
  <c r="AP30" i="3" s="1"/>
  <c r="AP45" i="3" s="1"/>
  <c r="AH45" i="3"/>
  <c r="AQ27" i="3"/>
  <c r="AQ29" i="3" s="1"/>
  <c r="AQ28" i="3"/>
  <c r="AQ30" i="3" s="1"/>
  <c r="AQ45" i="3" s="1"/>
  <c r="AZ27" i="3"/>
  <c r="AZ29" i="3" s="1"/>
  <c r="AZ28" i="3"/>
  <c r="AZ30" i="3" s="1"/>
  <c r="AZ45" i="3" s="1"/>
  <c r="AY27" i="3"/>
  <c r="AY29" i="3" s="1"/>
  <c r="AY28" i="3"/>
  <c r="AY30" i="3" s="1"/>
  <c r="AY45" i="3" s="1"/>
  <c r="AL27" i="3"/>
  <c r="AL29" i="3" s="1"/>
  <c r="AL28" i="3"/>
  <c r="AL30" i="3" s="1"/>
  <c r="AL45" i="3" s="1"/>
  <c r="F45" i="3"/>
  <c r="AI45" i="3"/>
  <c r="AV27" i="3"/>
  <c r="AV29" i="3" s="1"/>
  <c r="AV28" i="3"/>
  <c r="AV30" i="3" s="1"/>
  <c r="AV45" i="3" s="1"/>
  <c r="H4" i="3"/>
  <c r="H35" i="3" s="1"/>
  <c r="H43" i="3" s="1"/>
  <c r="H9" i="3"/>
  <c r="BA35" i="3" s="1"/>
  <c r="BA43" i="3" s="1"/>
  <c r="AI43" i="3"/>
  <c r="AH43" i="3"/>
  <c r="G4" i="3"/>
  <c r="G35" i="3" s="1"/>
  <c r="G43" i="3" s="1"/>
  <c r="G8" i="3"/>
  <c r="AQ35" i="3" s="1"/>
  <c r="AQ43" i="3" s="1"/>
  <c r="G9" i="3"/>
  <c r="AZ35" i="3" s="1"/>
  <c r="AZ43" i="3" s="1"/>
  <c r="C4" i="3"/>
  <c r="C35" i="3" s="1"/>
  <c r="C43" i="3" s="1"/>
  <c r="C8" i="3"/>
  <c r="AM35" i="3" s="1"/>
  <c r="AM43" i="3" s="1"/>
  <c r="C9" i="3"/>
  <c r="AV35" i="3" s="1"/>
  <c r="AV43" i="3" s="1"/>
  <c r="AD43" i="3"/>
  <c r="E4" i="3"/>
  <c r="E35" i="3" s="1"/>
  <c r="E43" i="3" s="1"/>
  <c r="AF43" i="3"/>
  <c r="E8" i="3"/>
  <c r="AO35" i="3" s="1"/>
  <c r="AO43" i="3" s="1"/>
  <c r="E9" i="3"/>
  <c r="AX35" i="3" s="1"/>
  <c r="AX43" i="3" s="1"/>
  <c r="I4" i="3"/>
  <c r="I35" i="3" s="1"/>
  <c r="I43" i="3" s="1"/>
  <c r="AJ43" i="3"/>
  <c r="I8" i="3"/>
  <c r="AS35" i="3" s="1"/>
  <c r="AS43" i="3" s="1"/>
  <c r="I9" i="3"/>
  <c r="BB35" i="3" s="1"/>
  <c r="BB43" i="3" s="1"/>
  <c r="B9" i="3"/>
  <c r="AU35" i="3" s="1"/>
  <c r="AU43" i="3" s="1"/>
  <c r="AC43" i="3"/>
  <c r="B4" i="3"/>
  <c r="B8" i="3"/>
  <c r="AL35" i="3" s="1"/>
  <c r="AL43" i="3" s="1"/>
  <c r="D9" i="3"/>
  <c r="AW35" i="3" s="1"/>
  <c r="AW43" i="3" s="1"/>
  <c r="D4" i="3"/>
  <c r="D35" i="3" s="1"/>
  <c r="D43" i="3" s="1"/>
  <c r="AE43" i="3"/>
  <c r="D8" i="3"/>
  <c r="AN35" i="3" s="1"/>
  <c r="AN43" i="3" s="1"/>
  <c r="AG43" i="3"/>
  <c r="F8" i="3"/>
  <c r="AP35" i="3" s="1"/>
  <c r="AP43" i="3" s="1"/>
  <c r="F4" i="3"/>
  <c r="F35" i="3" s="1"/>
  <c r="F43" i="3" s="1"/>
  <c r="F9" i="3"/>
  <c r="AY35" i="3" s="1"/>
  <c r="AY43" i="3" s="1"/>
  <c r="F135" i="21" l="1"/>
  <c r="D141" i="21"/>
  <c r="E109" i="21"/>
  <c r="E140" i="21" s="1"/>
  <c r="B35" i="3"/>
  <c r="B43" i="3" s="1"/>
  <c r="B10" i="3"/>
  <c r="B135" i="21"/>
  <c r="G135" i="21"/>
  <c r="AR46" i="3"/>
  <c r="H108" i="21"/>
  <c r="D108" i="21"/>
  <c r="F145" i="21"/>
  <c r="B140" i="21"/>
  <c r="H145" i="21"/>
  <c r="E135" i="21"/>
  <c r="H135" i="21"/>
  <c r="D145" i="21"/>
  <c r="G145" i="21"/>
  <c r="I145" i="21"/>
  <c r="D135" i="21"/>
  <c r="B145" i="21"/>
  <c r="B108" i="21"/>
  <c r="B105" i="21"/>
  <c r="B111" i="21"/>
  <c r="G108" i="21"/>
  <c r="H105" i="21"/>
  <c r="I105" i="21"/>
  <c r="D105" i="21"/>
  <c r="C145" i="21"/>
  <c r="E145" i="21"/>
  <c r="AR52" i="3"/>
  <c r="AR36" i="3" s="1"/>
  <c r="AR37" i="3" s="1"/>
  <c r="AR38" i="3" s="1"/>
  <c r="AR39" i="3" s="1"/>
  <c r="AR49" i="3" s="1"/>
  <c r="H46" i="3"/>
  <c r="H52" i="3" s="1"/>
  <c r="H36" i="3" s="1"/>
  <c r="H37" i="3" s="1"/>
  <c r="H10" i="3"/>
  <c r="BA46" i="3"/>
  <c r="F10" i="3"/>
  <c r="AE46" i="3"/>
  <c r="AW46" i="3"/>
  <c r="B46" i="3"/>
  <c r="AU46" i="3"/>
  <c r="I10" i="3"/>
  <c r="AO46" i="3"/>
  <c r="E10" i="3"/>
  <c r="AV46" i="3"/>
  <c r="C10" i="3"/>
  <c r="AZ46" i="3"/>
  <c r="G10" i="3"/>
  <c r="AY46" i="3"/>
  <c r="AP46" i="3"/>
  <c r="AN46" i="3"/>
  <c r="D10" i="3"/>
  <c r="AL46" i="3"/>
  <c r="BB46" i="3"/>
  <c r="AJ46" i="3"/>
  <c r="AX46" i="3"/>
  <c r="AF46" i="3"/>
  <c r="AD46" i="3"/>
  <c r="AM46" i="3"/>
  <c r="AQ46" i="3"/>
  <c r="AH46" i="3"/>
  <c r="F105" i="21" l="1"/>
  <c r="F111" i="21"/>
  <c r="E108" i="21"/>
  <c r="C105" i="21"/>
  <c r="E105" i="21"/>
  <c r="C108" i="21"/>
  <c r="I108" i="21"/>
  <c r="F108" i="21"/>
  <c r="G105" i="21"/>
  <c r="B134" i="21"/>
  <c r="E134" i="21"/>
  <c r="D113" i="21"/>
  <c r="H113" i="21"/>
  <c r="B113" i="21"/>
  <c r="B142" i="21"/>
  <c r="D136" i="21"/>
  <c r="B139" i="21"/>
  <c r="G139" i="21"/>
  <c r="H136" i="21"/>
  <c r="C135" i="21"/>
  <c r="D139" i="21"/>
  <c r="C136" i="21"/>
  <c r="I136" i="21"/>
  <c r="H139" i="21"/>
  <c r="H134" i="21"/>
  <c r="I135" i="21"/>
  <c r="B136" i="21"/>
  <c r="D106" i="21"/>
  <c r="D107" i="21"/>
  <c r="I107" i="21"/>
  <c r="H111" i="21"/>
  <c r="F107" i="21"/>
  <c r="G111" i="21"/>
  <c r="H106" i="21"/>
  <c r="D111" i="21"/>
  <c r="I111" i="21"/>
  <c r="H107" i="21"/>
  <c r="G107" i="21"/>
  <c r="B107" i="21"/>
  <c r="B106" i="21"/>
  <c r="AX52" i="3"/>
  <c r="AX36" i="3" s="1"/>
  <c r="BB52" i="3"/>
  <c r="BB36" i="3" s="1"/>
  <c r="AZ52" i="3"/>
  <c r="AZ36" i="3" s="1"/>
  <c r="BA52" i="3"/>
  <c r="BA36" i="3" s="1"/>
  <c r="AY52" i="3"/>
  <c r="AY36" i="3" s="1"/>
  <c r="AV52" i="3"/>
  <c r="AV36" i="3" s="1"/>
  <c r="AU52" i="3"/>
  <c r="AU36" i="3" s="1"/>
  <c r="AW52" i="3"/>
  <c r="AW36" i="3" s="1"/>
  <c r="AN52" i="3"/>
  <c r="AN36" i="3" s="1"/>
  <c r="AN37" i="3" s="1"/>
  <c r="AN38" i="3" s="1"/>
  <c r="AN39" i="3" s="1"/>
  <c r="AN49" i="3" s="1"/>
  <c r="AP52" i="3"/>
  <c r="AP36" i="3" s="1"/>
  <c r="AP37" i="3" s="1"/>
  <c r="AP38" i="3" s="1"/>
  <c r="AP39" i="3" s="1"/>
  <c r="AP49" i="3" s="1"/>
  <c r="AO52" i="3"/>
  <c r="AO36" i="3" s="1"/>
  <c r="AO37" i="3" s="1"/>
  <c r="AO38" i="3" s="1"/>
  <c r="AO39" i="3" s="1"/>
  <c r="AO49" i="3" s="1"/>
  <c r="AQ52" i="3"/>
  <c r="AQ36" i="3" s="1"/>
  <c r="AQ37" i="3" s="1"/>
  <c r="AQ38" i="3" s="1"/>
  <c r="AQ39" i="3" s="1"/>
  <c r="AQ49" i="3" s="1"/>
  <c r="AM52" i="3"/>
  <c r="AM36" i="3" s="1"/>
  <c r="AM37" i="3" s="1"/>
  <c r="AM38" i="3" s="1"/>
  <c r="AM39" i="3" s="1"/>
  <c r="AM49" i="3" s="1"/>
  <c r="AL52" i="3"/>
  <c r="AL36" i="3" s="1"/>
  <c r="AL37" i="3" s="1"/>
  <c r="AL38" i="3" s="1"/>
  <c r="AL39" i="3" s="1"/>
  <c r="AL49" i="3" s="1"/>
  <c r="AH52" i="3"/>
  <c r="AH36" i="3" s="1"/>
  <c r="AH37" i="3" s="1"/>
  <c r="AH38" i="3" s="1"/>
  <c r="AH39" i="3" s="1"/>
  <c r="AH49" i="3" s="1"/>
  <c r="AD52" i="3"/>
  <c r="AD36" i="3" s="1"/>
  <c r="AD37" i="3" s="1"/>
  <c r="AD38" i="3" s="1"/>
  <c r="AD39" i="3" s="1"/>
  <c r="AD49" i="3" s="1"/>
  <c r="AJ52" i="3"/>
  <c r="AJ36" i="3" s="1"/>
  <c r="AJ37" i="3" s="1"/>
  <c r="AJ38" i="3" s="1"/>
  <c r="AJ39" i="3" s="1"/>
  <c r="AJ49" i="3" s="1"/>
  <c r="AE52" i="3"/>
  <c r="AE36" i="3" s="1"/>
  <c r="AE37" i="3" s="1"/>
  <c r="AE38" i="3" s="1"/>
  <c r="AE39" i="3" s="1"/>
  <c r="AE49" i="3" s="1"/>
  <c r="AF52" i="3"/>
  <c r="AF36" i="3" s="1"/>
  <c r="AF37" i="3" s="1"/>
  <c r="AF38" i="3" s="1"/>
  <c r="AF39" i="3" s="1"/>
  <c r="AF49" i="3" s="1"/>
  <c r="B52" i="3"/>
  <c r="B36" i="3" s="1"/>
  <c r="AR50" i="3"/>
  <c r="AR51" i="3" s="1"/>
  <c r="H38" i="3"/>
  <c r="H39" i="3" s="1"/>
  <c r="H49" i="3" s="1"/>
  <c r="AI46" i="3"/>
  <c r="AC46" i="3"/>
  <c r="D46" i="3"/>
  <c r="G46" i="3"/>
  <c r="E46" i="3"/>
  <c r="AS46" i="3"/>
  <c r="AG46" i="3"/>
  <c r="C46" i="3"/>
  <c r="I46" i="3"/>
  <c r="F46" i="3"/>
  <c r="E139" i="21" l="1"/>
  <c r="I139" i="21"/>
  <c r="G136" i="21"/>
  <c r="F136" i="21"/>
  <c r="G113" i="21"/>
  <c r="E107" i="21"/>
  <c r="E111" i="21"/>
  <c r="E136" i="21"/>
  <c r="E106" i="21"/>
  <c r="C107" i="21"/>
  <c r="C111" i="21"/>
  <c r="C106" i="21"/>
  <c r="F139" i="21"/>
  <c r="C139" i="21"/>
  <c r="E113" i="21"/>
  <c r="I106" i="21"/>
  <c r="F113" i="21"/>
  <c r="I113" i="21"/>
  <c r="C113" i="21"/>
  <c r="D134" i="21"/>
  <c r="F134" i="21"/>
  <c r="B37" i="3"/>
  <c r="B38" i="3" s="1"/>
  <c r="B39" i="3" s="1"/>
  <c r="B49" i="3" s="1"/>
  <c r="B50" i="3" s="1"/>
  <c r="B51" i="3" s="1"/>
  <c r="G134" i="21"/>
  <c r="B144" i="21"/>
  <c r="H144" i="21"/>
  <c r="D144" i="21"/>
  <c r="G144" i="21"/>
  <c r="B138" i="21"/>
  <c r="C134" i="21"/>
  <c r="H137" i="21"/>
  <c r="F142" i="21"/>
  <c r="H142" i="21"/>
  <c r="I138" i="21"/>
  <c r="D142" i="21"/>
  <c r="I142" i="21"/>
  <c r="G142" i="21"/>
  <c r="H138" i="21"/>
  <c r="D138" i="21"/>
  <c r="D137" i="21"/>
  <c r="I134" i="21"/>
  <c r="G138" i="21"/>
  <c r="F138" i="21"/>
  <c r="AW37" i="3"/>
  <c r="AW38" i="3" s="1"/>
  <c r="AW39" i="3" s="1"/>
  <c r="AW49" i="3" s="1"/>
  <c r="AW50" i="3" s="1"/>
  <c r="AV37" i="3"/>
  <c r="AV38" i="3" s="1"/>
  <c r="AV39" i="3" s="1"/>
  <c r="AV49" i="3" s="1"/>
  <c r="AV50" i="3" s="1"/>
  <c r="BA37" i="3"/>
  <c r="BA38" i="3" s="1"/>
  <c r="BA39" i="3" s="1"/>
  <c r="BA49" i="3" s="1"/>
  <c r="BA50" i="3" s="1"/>
  <c r="BB37" i="3"/>
  <c r="BB38" i="3" s="1"/>
  <c r="BB39" i="3" s="1"/>
  <c r="BB49" i="3" s="1"/>
  <c r="BB50" i="3" s="1"/>
  <c r="AU37" i="3"/>
  <c r="AU38" i="3" s="1"/>
  <c r="AU39" i="3" s="1"/>
  <c r="AU49" i="3" s="1"/>
  <c r="AU50" i="3" s="1"/>
  <c r="AU51" i="3" s="1"/>
  <c r="AY37" i="3"/>
  <c r="AY38" i="3" s="1"/>
  <c r="AY39" i="3" s="1"/>
  <c r="AY49" i="3" s="1"/>
  <c r="AY50" i="3" s="1"/>
  <c r="AZ37" i="3"/>
  <c r="AZ38" i="3" s="1"/>
  <c r="AZ39" i="3" s="1"/>
  <c r="AZ49" i="3" s="1"/>
  <c r="AZ50" i="3" s="1"/>
  <c r="AX37" i="3"/>
  <c r="AX38" i="3" s="1"/>
  <c r="AX39" i="3" s="1"/>
  <c r="AX49" i="3" s="1"/>
  <c r="AX50" i="3" s="1"/>
  <c r="AS52" i="3"/>
  <c r="AS36" i="3" s="1"/>
  <c r="AS37" i="3" s="1"/>
  <c r="AS38" i="3" s="1"/>
  <c r="AS39" i="3" s="1"/>
  <c r="AS49" i="3" s="1"/>
  <c r="AI52" i="3"/>
  <c r="AI36" i="3" s="1"/>
  <c r="AI37" i="3" s="1"/>
  <c r="AC52" i="3"/>
  <c r="AC36" i="3" s="1"/>
  <c r="AC37" i="3" s="1"/>
  <c r="AG52" i="3"/>
  <c r="AG36" i="3" s="1"/>
  <c r="AG37" i="3" s="1"/>
  <c r="I52" i="3"/>
  <c r="I36" i="3" s="1"/>
  <c r="I37" i="3" s="1"/>
  <c r="G52" i="3"/>
  <c r="G36" i="3" s="1"/>
  <c r="G37" i="3" s="1"/>
  <c r="F52" i="3"/>
  <c r="F36" i="3" s="1"/>
  <c r="F37" i="3" s="1"/>
  <c r="C52" i="3"/>
  <c r="C36" i="3" s="1"/>
  <c r="C37" i="3" s="1"/>
  <c r="E52" i="3"/>
  <c r="E36" i="3" s="1"/>
  <c r="E37" i="3" s="1"/>
  <c r="D52" i="3"/>
  <c r="D36" i="3" s="1"/>
  <c r="D37" i="3" s="1"/>
  <c r="AO50" i="3"/>
  <c r="AO51" i="3" s="1"/>
  <c r="AP50" i="3"/>
  <c r="AP51" i="3" s="1"/>
  <c r="AM50" i="3"/>
  <c r="AM51" i="3" s="1"/>
  <c r="AN50" i="3"/>
  <c r="AN51" i="3" s="1"/>
  <c r="AQ50" i="3"/>
  <c r="AQ51" i="3" s="1"/>
  <c r="AR53" i="3"/>
  <c r="AR55" i="3" s="1"/>
  <c r="AL50" i="3"/>
  <c r="AL51" i="3" s="1"/>
  <c r="AD50" i="3"/>
  <c r="AD51" i="3" s="1"/>
  <c r="AE50" i="3"/>
  <c r="AE51" i="3" s="1"/>
  <c r="AJ50" i="3"/>
  <c r="AJ51" i="3" s="1"/>
  <c r="AF50" i="3"/>
  <c r="AF51" i="3" s="1"/>
  <c r="AH50" i="3"/>
  <c r="AH51" i="3" s="1"/>
  <c r="H50" i="3"/>
  <c r="H51" i="3" s="1"/>
  <c r="I144" i="21" l="1"/>
  <c r="C144" i="21"/>
  <c r="F144" i="21"/>
  <c r="E144" i="21"/>
  <c r="E142" i="21"/>
  <c r="C138" i="21"/>
  <c r="E138" i="21"/>
  <c r="E137" i="21"/>
  <c r="C137" i="21"/>
  <c r="C142" i="21"/>
  <c r="G106" i="21"/>
  <c r="F106" i="21"/>
  <c r="H53" i="3"/>
  <c r="B137" i="21"/>
  <c r="I137" i="21"/>
  <c r="AG38" i="3"/>
  <c r="AG39" i="3" s="1"/>
  <c r="AG49" i="3" s="1"/>
  <c r="AG50" i="3" s="1"/>
  <c r="AG51" i="3" s="1"/>
  <c r="AC38" i="3"/>
  <c r="AC39" i="3" s="1"/>
  <c r="AC49" i="3" s="1"/>
  <c r="AC50" i="3" s="1"/>
  <c r="AI38" i="3"/>
  <c r="AI39" i="3" s="1"/>
  <c r="AI49" i="3" s="1"/>
  <c r="AI50" i="3" s="1"/>
  <c r="AI51" i="3" s="1"/>
  <c r="AX51" i="3"/>
  <c r="AX53" i="3" s="1"/>
  <c r="AX55" i="3" s="1"/>
  <c r="E86" i="21" s="1"/>
  <c r="E102" i="21" s="1"/>
  <c r="AZ51" i="3"/>
  <c r="AZ53" i="3" s="1"/>
  <c r="AZ55" i="3" s="1"/>
  <c r="G86" i="21" s="1"/>
  <c r="G102" i="21" s="1"/>
  <c r="AY51" i="3"/>
  <c r="AY53" i="3" s="1"/>
  <c r="AY55" i="3" s="1"/>
  <c r="F86" i="21" s="1"/>
  <c r="F102" i="21" s="1"/>
  <c r="BB51" i="3"/>
  <c r="BB53" i="3" s="1"/>
  <c r="BB55" i="3" s="1"/>
  <c r="I86" i="21" s="1"/>
  <c r="I102" i="21" s="1"/>
  <c r="BA51" i="3"/>
  <c r="BA53" i="3" s="1"/>
  <c r="BA55" i="3" s="1"/>
  <c r="H86" i="21" s="1"/>
  <c r="H102" i="21" s="1"/>
  <c r="AV51" i="3"/>
  <c r="AV53" i="3" s="1"/>
  <c r="AV55" i="3" s="1"/>
  <c r="C86" i="21" s="1"/>
  <c r="C102" i="21" s="1"/>
  <c r="AW51" i="3"/>
  <c r="AW53" i="3" s="1"/>
  <c r="AW55" i="3" s="1"/>
  <c r="D86" i="21" s="1"/>
  <c r="D102" i="21" s="1"/>
  <c r="AH53" i="3"/>
  <c r="AH55" i="3" s="1"/>
  <c r="AF53" i="3"/>
  <c r="AF55" i="3" s="1"/>
  <c r="AJ53" i="3"/>
  <c r="AJ55" i="3" s="1"/>
  <c r="AE53" i="3"/>
  <c r="AE55" i="3" s="1"/>
  <c r="AD53" i="3"/>
  <c r="AD55" i="3" s="1"/>
  <c r="D38" i="3"/>
  <c r="D39" i="3" s="1"/>
  <c r="D49" i="3" s="1"/>
  <c r="D50" i="3" s="1"/>
  <c r="C38" i="3"/>
  <c r="C39" i="3" s="1"/>
  <c r="C49" i="3" s="1"/>
  <c r="C50" i="3" s="1"/>
  <c r="G38" i="3"/>
  <c r="G39" i="3" s="1"/>
  <c r="G49" i="3" s="1"/>
  <c r="G50" i="3" s="1"/>
  <c r="E38" i="3"/>
  <c r="E39" i="3" s="1"/>
  <c r="E49" i="3" s="1"/>
  <c r="E50" i="3" s="1"/>
  <c r="F38" i="3"/>
  <c r="F39" i="3" s="1"/>
  <c r="F49" i="3" s="1"/>
  <c r="F50" i="3" s="1"/>
  <c r="I38" i="3"/>
  <c r="I39" i="3" s="1"/>
  <c r="I49" i="3" s="1"/>
  <c r="I50" i="3" s="1"/>
  <c r="AU53" i="3"/>
  <c r="AU55" i="3" s="1"/>
  <c r="B86" i="21" s="1"/>
  <c r="AS50" i="3"/>
  <c r="AS51" i="3" s="1"/>
  <c r="AQ53" i="3"/>
  <c r="AQ55" i="3" s="1"/>
  <c r="AN53" i="3"/>
  <c r="AN55" i="3" s="1"/>
  <c r="AM53" i="3"/>
  <c r="AM55" i="3" s="1"/>
  <c r="AP53" i="3"/>
  <c r="AP55" i="3" s="1"/>
  <c r="AO53" i="3"/>
  <c r="AO55" i="3" s="1"/>
  <c r="AL53" i="3"/>
  <c r="AL55" i="3" s="1"/>
  <c r="B70" i="21" s="1"/>
  <c r="B53" i="3"/>
  <c r="G137" i="21" l="1"/>
  <c r="F137" i="21"/>
  <c r="B102" i="21"/>
  <c r="B55" i="3"/>
  <c r="B6" i="21" s="1"/>
  <c r="AS53" i="3"/>
  <c r="AS55" i="3" s="1"/>
  <c r="H55" i="3"/>
  <c r="H6" i="21" s="1"/>
  <c r="I51" i="3"/>
  <c r="I53" i="3" s="1"/>
  <c r="E51" i="3"/>
  <c r="E53" i="3" s="1"/>
  <c r="C51" i="3"/>
  <c r="C53" i="3" s="1"/>
  <c r="F51" i="3"/>
  <c r="F53" i="3" s="1"/>
  <c r="G51" i="3"/>
  <c r="G53" i="3" s="1"/>
  <c r="D51" i="3"/>
  <c r="D53" i="3" s="1"/>
  <c r="AC51" i="3"/>
  <c r="AC53" i="3" s="1"/>
  <c r="AC55" i="3" s="1"/>
  <c r="AG53" i="3"/>
  <c r="AG55" i="3" s="1"/>
  <c r="AI53" i="3"/>
  <c r="AI55" i="3" s="1"/>
  <c r="H133" i="21" l="1"/>
  <c r="B133" i="21"/>
  <c r="E55" i="3"/>
  <c r="E6" i="21" s="1"/>
  <c r="E133" i="21" s="1"/>
  <c r="C55" i="3"/>
  <c r="C6" i="21" s="1"/>
  <c r="C133" i="21" s="1"/>
  <c r="I55" i="3"/>
  <c r="I6" i="21" s="1"/>
  <c r="I133" i="21" s="1"/>
  <c r="D55" i="3"/>
  <c r="D6" i="21" s="1"/>
  <c r="D133" i="21" s="1"/>
  <c r="F55" i="3"/>
  <c r="F6" i="21" s="1"/>
  <c r="F133" i="21" s="1"/>
  <c r="G55" i="3"/>
  <c r="G6" i="21" s="1"/>
  <c r="G133" i="21" s="1"/>
</calcChain>
</file>

<file path=xl/sharedStrings.xml><?xml version="1.0" encoding="utf-8"?>
<sst xmlns="http://schemas.openxmlformats.org/spreadsheetml/2006/main" count="1086" uniqueCount="126">
  <si>
    <t>Overhead lines</t>
  </si>
  <si>
    <t>Underground cables</t>
  </si>
  <si>
    <t>Transformers</t>
  </si>
  <si>
    <t>01ACT</t>
  </si>
  <si>
    <t>02AGD</t>
  </si>
  <si>
    <t>03CIT</t>
  </si>
  <si>
    <t>04END</t>
  </si>
  <si>
    <t>05ENX</t>
  </si>
  <si>
    <t>06ERG</t>
  </si>
  <si>
    <t>07ESS</t>
  </si>
  <si>
    <t>08JEN</t>
  </si>
  <si>
    <t>09PCR</t>
  </si>
  <si>
    <t>10SAP</t>
  </si>
  <si>
    <t>11SPD</t>
  </si>
  <si>
    <t>12TND</t>
  </si>
  <si>
    <t>13UED</t>
  </si>
  <si>
    <t>This includes Overhead above 33kv, Overhead below 33kv and easements if they have been separated out.</t>
  </si>
  <si>
    <t>DRAB0201, DRAB0501 and DRAB0801</t>
  </si>
  <si>
    <t>This includes underground above 33kV and underground below 33kV</t>
  </si>
  <si>
    <t>DRAB0301 and DRAB0601</t>
  </si>
  <si>
    <t>This includes dsitribution transformer and zone substation.</t>
  </si>
  <si>
    <t>DRAB0501 and DRAB0701</t>
  </si>
  <si>
    <t>Other</t>
  </si>
  <si>
    <t>DRAB1001 and DRAB1101</t>
  </si>
  <si>
    <t>Opening RABs</t>
  </si>
  <si>
    <t>Nominal Risk Free Rate</t>
  </si>
  <si>
    <t>Rf</t>
  </si>
  <si>
    <t>Real Risk Free Rate</t>
  </si>
  <si>
    <t>Rrf</t>
  </si>
  <si>
    <t>Inflation Rate</t>
  </si>
  <si>
    <t>f</t>
  </si>
  <si>
    <t>Cost of Debt Margin</t>
  </si>
  <si>
    <t>DRP</t>
  </si>
  <si>
    <t>Nominal Pre-tax Cost of Debt</t>
  </si>
  <si>
    <t>Rd</t>
  </si>
  <si>
    <t>Real Pre-tax Cost of Debt</t>
  </si>
  <si>
    <t>Rrd</t>
  </si>
  <si>
    <t xml:space="preserve">Market Risk Premium </t>
  </si>
  <si>
    <t>MRP</t>
  </si>
  <si>
    <t>Corporate Tax Rate</t>
  </si>
  <si>
    <t>T</t>
  </si>
  <si>
    <t>Effective Tax Rate for Equity (From Relevant Cash flows)</t>
  </si>
  <si>
    <t>Te</t>
  </si>
  <si>
    <t>Effective Tax Rate for Debt (Effective Debt Shield)</t>
  </si>
  <si>
    <t>Td</t>
  </si>
  <si>
    <t>Utilisation of Imputation (Franking) Credits</t>
  </si>
  <si>
    <t>g</t>
  </si>
  <si>
    <t>Proportion of Equity Funding</t>
  </si>
  <si>
    <t>E/V</t>
  </si>
  <si>
    <t>Proportion of Debt Funding</t>
  </si>
  <si>
    <t>D/V</t>
  </si>
  <si>
    <t>Equity Beta</t>
  </si>
  <si>
    <t>βe</t>
  </si>
  <si>
    <t>WACC Analysis</t>
  </si>
  <si>
    <t>Post-tax Nominal Return on Equity(pre-imp)</t>
  </si>
  <si>
    <t>Post-tax Real Return on Equity(pre-imp)</t>
  </si>
  <si>
    <t>Nominal Vanilla WACC</t>
  </si>
  <si>
    <t>Real Vanilla WACC</t>
  </si>
  <si>
    <t xml:space="preserve">Post-tax Nominal WACC </t>
  </si>
  <si>
    <t xml:space="preserve">Post-tax Real WACC </t>
  </si>
  <si>
    <t xml:space="preserve">Pre-tax Nominal WACC </t>
  </si>
  <si>
    <t xml:space="preserve">Pre-tax Real WACC </t>
  </si>
  <si>
    <t>Nominal Tax Allowance</t>
  </si>
  <si>
    <t>Real Tax Allowance</t>
  </si>
  <si>
    <t>Return on capital (at Nominal Vanilla WACC)</t>
  </si>
  <si>
    <t>Return of Capital (Regulatory Depreciation)</t>
  </si>
  <si>
    <t>Tax payable</t>
  </si>
  <si>
    <t>Less value of imputation credits</t>
  </si>
  <si>
    <t>Benchmark Tax liability</t>
  </si>
  <si>
    <t>Opening value</t>
  </si>
  <si>
    <t>Inflation addition</t>
  </si>
  <si>
    <t>Straight line depreciation</t>
  </si>
  <si>
    <t>Regulatory depreciation</t>
  </si>
  <si>
    <t>Actual additions (recognised in RAB)</t>
  </si>
  <si>
    <t xml:space="preserve">Disposals </t>
  </si>
  <si>
    <t xml:space="preserve">Closing value </t>
  </si>
  <si>
    <t>Overhead</t>
  </si>
  <si>
    <t>Tax expenses</t>
  </si>
  <si>
    <t>Opex</t>
  </si>
  <si>
    <t>Depreciation</t>
  </si>
  <si>
    <t>Interest (on debt)</t>
  </si>
  <si>
    <t>Network services opex</t>
  </si>
  <si>
    <t>Debt / Equity Shares &amp; Return</t>
  </si>
  <si>
    <t>Nominal RAB (start of period)</t>
  </si>
  <si>
    <t>Equity share of RAB</t>
  </si>
  <si>
    <t>Debt share of RAB</t>
  </si>
  <si>
    <t>Return on Equity</t>
  </si>
  <si>
    <t>Return on Debt</t>
  </si>
  <si>
    <t>Total tax expenses</t>
  </si>
  <si>
    <t>Pro-rata ratios based on proportion of RAB</t>
  </si>
  <si>
    <t>Underground</t>
  </si>
  <si>
    <t>Total RAB</t>
  </si>
  <si>
    <t>Check</t>
  </si>
  <si>
    <t>Tax Calculation</t>
  </si>
  <si>
    <t>Pre-tax Income (neglecting capital contributions and carry-forwards)</t>
  </si>
  <si>
    <t>Tax Payable</t>
  </si>
  <si>
    <t>Value of Imputation Credits</t>
  </si>
  <si>
    <t>Intermediate tax calculation</t>
  </si>
  <si>
    <t>Benchmark tax liability</t>
  </si>
  <si>
    <t>User cost of capital</t>
  </si>
  <si>
    <t>Building block components</t>
  </si>
  <si>
    <t>Operations &amp; Maintenance Expenditure</t>
  </si>
  <si>
    <t>Revenue Requirement</t>
  </si>
  <si>
    <t>ActewAGL</t>
  </si>
  <si>
    <t>Ausgrid</t>
  </si>
  <si>
    <t>CitiPower</t>
  </si>
  <si>
    <t>Endeavour</t>
  </si>
  <si>
    <t>Energex</t>
  </si>
  <si>
    <t>Ergon</t>
  </si>
  <si>
    <t>Essential</t>
  </si>
  <si>
    <t>Jemena</t>
  </si>
  <si>
    <t>Powercor</t>
  </si>
  <si>
    <t>SA Power Networks</t>
  </si>
  <si>
    <t>SP AusNet</t>
  </si>
  <si>
    <t>Aurora</t>
  </si>
  <si>
    <t>United Energy</t>
  </si>
  <si>
    <t>Year staring</t>
  </si>
  <si>
    <t>Total</t>
  </si>
  <si>
    <t>AUC/ Total RAB</t>
  </si>
  <si>
    <t>Annual user costs for overhead, underground, transformers and other.</t>
  </si>
  <si>
    <t>Meters</t>
  </si>
  <si>
    <t>This includes other assets long life and other assets short life.</t>
  </si>
  <si>
    <t>Overhead less than 33kV</t>
  </si>
  <si>
    <t>Overhead 33kV and above</t>
  </si>
  <si>
    <t>Underground less than 33kV</t>
  </si>
  <si>
    <t>Underground 33kV and above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</si>
</sst>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mmmm\ yyyy"/>
    <numFmt numFmtId="165" formatCode="#,##0.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name val="Times New Roman"/>
      <family val="1"/>
    </font>
    <font>
      <i/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</borders>
  <cellStyleXfs count="5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</cellStyleXfs>
  <cellXfs count="51">
    <xf numFmtId="0" fontId="0" fillId="0" borderId="0" xfId="0"/>
    <xf numFmtId="4" fontId="0" fillId="0" borderId="1" xfId="0" applyNumberFormat="1" applyBorder="1"/>
    <xf numFmtId="0" fontId="0" fillId="0" borderId="2" xfId="0" applyBorder="1"/>
    <xf numFmtId="0" fontId="0" fillId="0" borderId="3" xfId="0" applyBorder="1"/>
    <xf numFmtId="0" fontId="1" fillId="0" borderId="0" xfId="0" applyFont="1"/>
    <xf numFmtId="10" fontId="5" fillId="2" borderId="5" xfId="3" applyNumberFormat="1" applyFont="1" applyFill="1" applyBorder="1" applyAlignment="1" applyProtection="1">
      <alignment horizontal="center"/>
      <protection locked="0"/>
    </xf>
    <xf numFmtId="10" fontId="5" fillId="2" borderId="6" xfId="3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 applyFill="1" applyAlignment="1">
      <alignment horizontal="left" indent="2"/>
    </xf>
    <xf numFmtId="0" fontId="7" fillId="0" borderId="0" xfId="0" applyFont="1" applyFill="1" applyAlignment="1">
      <alignment horizontal="left" indent="3"/>
    </xf>
    <xf numFmtId="0" fontId="0" fillId="0" borderId="1" xfId="0" applyBorder="1"/>
    <xf numFmtId="4" fontId="0" fillId="0" borderId="0" xfId="0" applyNumberFormat="1" applyBorder="1"/>
    <xf numFmtId="4" fontId="0" fillId="5" borderId="1" xfId="0" applyNumberFormat="1" applyFill="1" applyBorder="1"/>
    <xf numFmtId="10" fontId="0" fillId="0" borderId="1" xfId="0" applyNumberFormat="1" applyBorder="1"/>
    <xf numFmtId="2" fontId="0" fillId="6" borderId="1" xfId="0" applyNumberFormat="1" applyFill="1" applyBorder="1"/>
    <xf numFmtId="4" fontId="0" fillId="0" borderId="0" xfId="0" applyNumberFormat="1" applyFill="1" applyBorder="1"/>
    <xf numFmtId="0" fontId="0" fillId="0" borderId="0" xfId="0" applyFill="1"/>
    <xf numFmtId="4" fontId="0" fillId="0" borderId="1" xfId="0" applyNumberFormat="1" applyFill="1" applyBorder="1"/>
    <xf numFmtId="0" fontId="0" fillId="0" borderId="0" xfId="0" applyFont="1"/>
    <xf numFmtId="0" fontId="0" fillId="5" borderId="0" xfId="0" applyFont="1" applyFill="1"/>
    <xf numFmtId="0" fontId="8" fillId="0" borderId="0" xfId="0" applyFont="1" applyFill="1"/>
    <xf numFmtId="0" fontId="9" fillId="0" borderId="0" xfId="0" applyFont="1" applyFill="1"/>
    <xf numFmtId="0" fontId="10" fillId="0" borderId="0" xfId="0" applyFont="1" applyFill="1" applyAlignment="1">
      <alignment horizontal="left" indent="3"/>
    </xf>
    <xf numFmtId="4" fontId="0" fillId="0" borderId="0" xfId="0" applyNumberFormat="1"/>
    <xf numFmtId="0" fontId="1" fillId="0" borderId="0" xfId="0" applyFont="1" applyFill="1" applyBorder="1"/>
    <xf numFmtId="0" fontId="12" fillId="0" borderId="0" xfId="0" applyFont="1"/>
    <xf numFmtId="164" fontId="0" fillId="0" borderId="0" xfId="0" applyNumberFormat="1" applyFont="1"/>
    <xf numFmtId="10" fontId="5" fillId="2" borderId="0" xfId="3" applyNumberFormat="1" applyFont="1" applyFill="1" applyBorder="1" applyAlignment="1" applyProtection="1">
      <alignment horizontal="center"/>
      <protection locked="0"/>
    </xf>
    <xf numFmtId="10" fontId="2" fillId="2" borderId="0" xfId="3" applyNumberFormat="1" applyFont="1" applyFill="1" applyBorder="1" applyAlignment="1" applyProtection="1">
      <alignment horizontal="center"/>
      <protection locked="0"/>
    </xf>
    <xf numFmtId="10" fontId="4" fillId="4" borderId="0" xfId="3" applyNumberFormat="1" applyFont="1" applyFill="1" applyBorder="1" applyAlignment="1" applyProtection="1">
      <alignment horizontal="center"/>
      <protection locked="0"/>
    </xf>
    <xf numFmtId="0" fontId="0" fillId="0" borderId="0" xfId="0" applyBorder="1"/>
    <xf numFmtId="2" fontId="5" fillId="2" borderId="0" xfId="2" applyNumberFormat="1" applyFont="1" applyFill="1" applyBorder="1" applyAlignment="1" applyProtection="1">
      <alignment horizontal="center"/>
    </xf>
    <xf numFmtId="0" fontId="3" fillId="3" borderId="4" xfId="0" applyFont="1" applyFill="1" applyBorder="1"/>
    <xf numFmtId="0" fontId="6" fillId="3" borderId="4" xfId="0" applyFont="1" applyFill="1" applyBorder="1" applyAlignment="1" applyProtection="1">
      <alignment horizontal="right"/>
      <protection locked="0"/>
    </xf>
    <xf numFmtId="43" fontId="6" fillId="3" borderId="4" xfId="2" applyFont="1" applyFill="1" applyBorder="1" applyProtection="1">
      <protection locked="0"/>
    </xf>
    <xf numFmtId="43" fontId="6" fillId="3" borderId="4" xfId="2" applyFont="1" applyFill="1" applyBorder="1" applyAlignment="1" applyProtection="1">
      <alignment horizontal="center"/>
      <protection locked="0"/>
    </xf>
    <xf numFmtId="10" fontId="0" fillId="0" borderId="0" xfId="4" applyNumberFormat="1" applyFont="1"/>
    <xf numFmtId="10" fontId="1" fillId="0" borderId="0" xfId="4" applyNumberFormat="1" applyFont="1"/>
    <xf numFmtId="165" fontId="0" fillId="0" borderId="1" xfId="0" applyNumberFormat="1" applyBorder="1"/>
    <xf numFmtId="0" fontId="0" fillId="0" borderId="0" xfId="0" applyFont="1" applyFill="1" applyBorder="1"/>
    <xf numFmtId="0" fontId="0" fillId="0" borderId="0" xfId="0"/>
    <xf numFmtId="0" fontId="0" fillId="0" borderId="1" xfId="0" applyBorder="1"/>
    <xf numFmtId="0" fontId="1" fillId="0" borderId="0" xfId="0" applyFont="1"/>
    <xf numFmtId="4" fontId="0" fillId="0" borderId="0" xfId="0" applyNumberFormat="1"/>
    <xf numFmtId="0" fontId="0" fillId="0" borderId="0" xfId="0"/>
    <xf numFmtId="0" fontId="1" fillId="0" borderId="0" xfId="0" applyFont="1"/>
    <xf numFmtId="4" fontId="0" fillId="0" borderId="0" xfId="0" applyNumberFormat="1"/>
    <xf numFmtId="43" fontId="3" fillId="2" borderId="0" xfId="2" applyFont="1" applyFill="1" applyAlignment="1" applyProtection="1">
      <alignment horizontal="center" wrapText="1"/>
      <protection locked="0"/>
    </xf>
  </cellXfs>
  <cellStyles count="5">
    <cellStyle name="Comma 2" xfId="2"/>
    <cellStyle name="Normal" xfId="0" builtinId="0"/>
    <cellStyle name="Normal 2" xfId="1"/>
    <cellStyle name="Percent" xfId="4" builtinId="5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BT%20WACC%20dat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BRFS001.accc.local\home$\kcheu\kc%20test%20AUC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00AER%20consolidated%20master%20shee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TRM inputs"/>
      <sheetName val="WACC - annual"/>
      <sheetName val="WACC - daily"/>
      <sheetName val="Derived cost of debt"/>
      <sheetName val="Raw CGS FVC"/>
      <sheetName val="Raw BBB FVC"/>
      <sheetName val="Raw A FVC"/>
      <sheetName val="Raw AA FVC"/>
      <sheetName val="Raw AAA FVC"/>
    </sheetNames>
    <sheetDataSet>
      <sheetData sheetId="0">
        <row r="3">
          <cell r="C3">
            <v>5.4251261538461507E-2</v>
          </cell>
          <cell r="D3">
            <v>5.3930376923076916E-2</v>
          </cell>
          <cell r="E3">
            <v>5.7986096153846159E-2</v>
          </cell>
          <cell r="F3">
            <v>6.1662942307692287E-2</v>
          </cell>
          <cell r="G3">
            <v>5.0144519230769236E-2</v>
          </cell>
          <cell r="H3">
            <v>5.5384192307692308E-2</v>
          </cell>
          <cell r="I3">
            <v>5.3288969230769222E-2</v>
          </cell>
          <cell r="J3">
            <v>4.0647823076923072E-2</v>
          </cell>
        </row>
        <row r="4">
          <cell r="C4">
            <v>2.8537816135084659E-2</v>
          </cell>
          <cell r="D4">
            <v>2.8224757973733805E-2</v>
          </cell>
          <cell r="E4">
            <v>3.2181557223264656E-2</v>
          </cell>
          <cell r="F4">
            <v>3.5768724202626556E-2</v>
          </cell>
          <cell r="G4">
            <v>2.4531238273921341E-2</v>
          </cell>
          <cell r="H4">
            <v>2.9643114446529228E-2</v>
          </cell>
          <cell r="I4">
            <v>2.7598994371482277E-2</v>
          </cell>
          <cell r="J4">
            <v>1.526616885553489E-2</v>
          </cell>
        </row>
        <row r="5">
          <cell r="C5">
            <v>2.5000000000000001E-2</v>
          </cell>
          <cell r="D5">
            <v>2.5000000000000001E-2</v>
          </cell>
          <cell r="E5">
            <v>2.5000000000000001E-2</v>
          </cell>
          <cell r="F5">
            <v>2.5000000000000001E-2</v>
          </cell>
          <cell r="G5">
            <v>2.5000000000000001E-2</v>
          </cell>
          <cell r="H5">
            <v>2.5000000000000001E-2</v>
          </cell>
          <cell r="I5">
            <v>2.5000000000000001E-2</v>
          </cell>
          <cell r="J5">
            <v>2.5000000000000001E-2</v>
          </cell>
        </row>
        <row r="6">
          <cell r="C6">
            <v>1.4570604206567292E-2</v>
          </cell>
          <cell r="D6">
            <v>1.2034367220314431E-2</v>
          </cell>
          <cell r="E6">
            <v>1.2486090505259603E-2</v>
          </cell>
          <cell r="F6">
            <v>2.4303780908992281E-2</v>
          </cell>
          <cell r="G6">
            <v>3.3127446869202867E-2</v>
          </cell>
          <cell r="H6">
            <v>3.7965964010355464E-2</v>
          </cell>
          <cell r="I6">
            <v>4.1033390233087462E-2</v>
          </cell>
          <cell r="J6">
            <v>3.5522920586054572E-2</v>
          </cell>
        </row>
        <row r="7">
          <cell r="C7">
            <v>6.8821865745028799E-2</v>
          </cell>
          <cell r="D7">
            <v>6.5964744143391346E-2</v>
          </cell>
          <cell r="E7">
            <v>7.0472186659105762E-2</v>
          </cell>
          <cell r="F7">
            <v>8.5966723216684568E-2</v>
          </cell>
          <cell r="G7">
            <v>8.3271966099972103E-2</v>
          </cell>
          <cell r="H7">
            <v>9.3350156318047772E-2</v>
          </cell>
          <cell r="I7">
            <v>9.4322359463856684E-2</v>
          </cell>
          <cell r="J7">
            <v>7.6170743662977644E-2</v>
          </cell>
        </row>
        <row r="8">
          <cell r="C8">
            <v>4.2753039751247668E-2</v>
          </cell>
          <cell r="D8">
            <v>3.9965604042333069E-2</v>
          </cell>
          <cell r="E8">
            <v>4.4363108935713047E-2</v>
          </cell>
          <cell r="F8">
            <v>5.9479729967497175E-2</v>
          </cell>
          <cell r="G8">
            <v>5.685069863411929E-2</v>
          </cell>
          <cell r="H8">
            <v>6.6683079334680873E-2</v>
          </cell>
          <cell r="I8">
            <v>6.7631570208640746E-2</v>
          </cell>
          <cell r="J8">
            <v>4.9922676744368566E-2</v>
          </cell>
        </row>
        <row r="9">
          <cell r="C9">
            <v>6.5000000000000002E-2</v>
          </cell>
          <cell r="D9">
            <v>6.5000000000000002E-2</v>
          </cell>
          <cell r="E9">
            <v>6.5000000000000002E-2</v>
          </cell>
          <cell r="F9">
            <v>6.5000000000000002E-2</v>
          </cell>
          <cell r="G9">
            <v>6.5000000000000002E-2</v>
          </cell>
          <cell r="H9">
            <v>6.5000000000000002E-2</v>
          </cell>
          <cell r="I9">
            <v>6.5000000000000002E-2</v>
          </cell>
          <cell r="J9">
            <v>6.5000000000000002E-2</v>
          </cell>
        </row>
        <row r="10">
          <cell r="C10">
            <v>0.3</v>
          </cell>
          <cell r="D10">
            <v>0.3</v>
          </cell>
          <cell r="E10">
            <v>0.3</v>
          </cell>
          <cell r="F10">
            <v>0.3</v>
          </cell>
          <cell r="G10">
            <v>0.3</v>
          </cell>
          <cell r="H10">
            <v>0.3</v>
          </cell>
          <cell r="I10">
            <v>0.3</v>
          </cell>
          <cell r="J10">
            <v>0.3</v>
          </cell>
        </row>
        <row r="11">
          <cell r="C11">
            <v>0.22034793272461239</v>
          </cell>
          <cell r="D11">
            <v>0.22034793272461239</v>
          </cell>
          <cell r="E11">
            <v>0.22034793272461239</v>
          </cell>
          <cell r="F11">
            <v>0.22034793272461239</v>
          </cell>
          <cell r="G11">
            <v>0.22034793272461239</v>
          </cell>
          <cell r="H11">
            <v>0.22034793272461239</v>
          </cell>
          <cell r="I11">
            <v>0.22034793272461239</v>
          </cell>
          <cell r="J11">
            <v>0.22034793272461239</v>
          </cell>
        </row>
        <row r="12">
          <cell r="C12">
            <v>0.29999999999990945</v>
          </cell>
          <cell r="D12">
            <v>0.29999999999990945</v>
          </cell>
          <cell r="E12">
            <v>0.29999999999990945</v>
          </cell>
          <cell r="F12">
            <v>0.29999999999990945</v>
          </cell>
          <cell r="G12">
            <v>0.29999999999990945</v>
          </cell>
          <cell r="H12">
            <v>0.29999999999990945</v>
          </cell>
          <cell r="I12">
            <v>0.29999999999990945</v>
          </cell>
          <cell r="J12">
            <v>0.29999999999990945</v>
          </cell>
        </row>
        <row r="13">
          <cell r="C13">
            <v>0.5</v>
          </cell>
          <cell r="D13">
            <v>0.5</v>
          </cell>
          <cell r="E13">
            <v>0.5</v>
          </cell>
          <cell r="F13">
            <v>0.5</v>
          </cell>
          <cell r="G13">
            <v>0.5</v>
          </cell>
          <cell r="H13">
            <v>0.5</v>
          </cell>
          <cell r="I13">
            <v>0.5</v>
          </cell>
          <cell r="J13">
            <v>0.5</v>
          </cell>
        </row>
        <row r="14">
          <cell r="C14">
            <v>0.4</v>
          </cell>
          <cell r="D14">
            <v>0.4</v>
          </cell>
          <cell r="E14">
            <v>0.4</v>
          </cell>
          <cell r="F14">
            <v>0.4</v>
          </cell>
          <cell r="G14">
            <v>0.4</v>
          </cell>
          <cell r="H14">
            <v>0.4</v>
          </cell>
          <cell r="I14">
            <v>0.4</v>
          </cell>
          <cell r="J14">
            <v>0.4</v>
          </cell>
        </row>
        <row r="15">
          <cell r="C15">
            <v>0.6</v>
          </cell>
          <cell r="D15">
            <v>0.6</v>
          </cell>
          <cell r="E15">
            <v>0.6</v>
          </cell>
          <cell r="F15">
            <v>0.6</v>
          </cell>
          <cell r="G15">
            <v>0.6</v>
          </cell>
          <cell r="H15">
            <v>0.6</v>
          </cell>
          <cell r="I15">
            <v>0.6</v>
          </cell>
          <cell r="J15">
            <v>0.6</v>
          </cell>
        </row>
        <row r="16">
          <cell r="C16">
            <v>0.7</v>
          </cell>
          <cell r="D16">
            <v>0.7</v>
          </cell>
          <cell r="E16">
            <v>0.7</v>
          </cell>
          <cell r="F16">
            <v>0.7</v>
          </cell>
          <cell r="G16">
            <v>0.7</v>
          </cell>
          <cell r="H16">
            <v>0.7</v>
          </cell>
          <cell r="I16">
            <v>0.7</v>
          </cell>
          <cell r="J16">
            <v>0.7</v>
          </cell>
        </row>
        <row r="33">
          <cell r="C33">
            <v>5.341737692307693E-2</v>
          </cell>
          <cell r="D33">
            <v>5.5930738461538461E-2</v>
          </cell>
          <cell r="E33">
            <v>5.990544230769234E-2</v>
          </cell>
          <cell r="F33">
            <v>5.8144276923076929E-2</v>
          </cell>
          <cell r="G33">
            <v>5.0890399999999961E-2</v>
          </cell>
          <cell r="H33">
            <v>5.3869692307692299E-2</v>
          </cell>
          <cell r="I33">
            <v>4.9177065384615408E-2</v>
          </cell>
          <cell r="J33">
            <v>3.4383907692307689E-2</v>
          </cell>
        </row>
        <row r="34">
          <cell r="C34">
            <v>2.7724270168855814E-2</v>
          </cell>
          <cell r="D34">
            <v>3.0176330206379109E-2</v>
          </cell>
          <cell r="E34">
            <v>3.4054090056285347E-2</v>
          </cell>
          <cell r="F34">
            <v>3.2335879924953126E-2</v>
          </cell>
          <cell r="G34">
            <v>2.5258926829268225E-2</v>
          </cell>
          <cell r="H34">
            <v>2.8165553470919313E-2</v>
          </cell>
          <cell r="I34">
            <v>2.3587380863039353E-2</v>
          </cell>
          <cell r="J34">
            <v>9.1550318949342735E-3</v>
          </cell>
        </row>
        <row r="35">
          <cell r="C35">
            <v>2.5000000000000001E-2</v>
          </cell>
          <cell r="D35">
            <v>2.5000000000000001E-2</v>
          </cell>
          <cell r="E35">
            <v>2.5000000000000001E-2</v>
          </cell>
          <cell r="F35">
            <v>2.5000000000000001E-2</v>
          </cell>
          <cell r="G35">
            <v>2.5000000000000001E-2</v>
          </cell>
          <cell r="H35">
            <v>2.5000000000000001E-2</v>
          </cell>
          <cell r="I35">
            <v>2.5000000000000001E-2</v>
          </cell>
          <cell r="J35">
            <v>2.5000000000000001E-2</v>
          </cell>
        </row>
        <row r="36">
          <cell r="C36">
            <v>1.362340735676635E-2</v>
          </cell>
          <cell r="D36">
            <v>1.1741468994896163E-2</v>
          </cell>
          <cell r="E36">
            <v>1.5830264826303807E-2</v>
          </cell>
          <cell r="F36">
            <v>3.0739437098458652E-2</v>
          </cell>
          <cell r="G36">
            <v>3.5578237091360224E-2</v>
          </cell>
          <cell r="H36">
            <v>4.0418184242456245E-2</v>
          </cell>
          <cell r="I36">
            <v>3.826479682074261E-2</v>
          </cell>
          <cell r="J36">
            <v>3.2938030650252526E-2</v>
          </cell>
        </row>
        <row r="37">
          <cell r="C37">
            <v>6.704078427984328E-2</v>
          </cell>
          <cell r="D37">
            <v>6.7672207456434624E-2</v>
          </cell>
          <cell r="E37">
            <v>7.5735707133996147E-2</v>
          </cell>
          <cell r="F37">
            <v>8.8883714021535581E-2</v>
          </cell>
          <cell r="G37">
            <v>8.6468637091360184E-2</v>
          </cell>
          <cell r="H37">
            <v>9.4287876550148544E-2</v>
          </cell>
          <cell r="I37">
            <v>8.7441862205358017E-2</v>
          </cell>
          <cell r="J37">
            <v>6.7321938342560214E-2</v>
          </cell>
        </row>
        <row r="38">
          <cell r="C38">
            <v>4.1015399297408273E-2</v>
          </cell>
          <cell r="D38">
            <v>4.1631421908716826E-2</v>
          </cell>
          <cell r="E38">
            <v>4.9498250862435311E-2</v>
          </cell>
          <cell r="F38">
            <v>6.2325574655156757E-2</v>
          </cell>
          <cell r="G38">
            <v>5.9969402040351394E-2</v>
          </cell>
          <cell r="H38">
            <v>6.7597928341608382E-2</v>
          </cell>
          <cell r="I38">
            <v>6.0918889956447009E-2</v>
          </cell>
          <cell r="J38">
            <v>4.1289695943961258E-2</v>
          </cell>
        </row>
        <row r="39">
          <cell r="C39">
            <v>6.5000000000000002E-2</v>
          </cell>
          <cell r="D39">
            <v>6.5000000000000002E-2</v>
          </cell>
          <cell r="E39">
            <v>6.5000000000000002E-2</v>
          </cell>
          <cell r="F39">
            <v>6.5000000000000002E-2</v>
          </cell>
          <cell r="G39">
            <v>6.5000000000000002E-2</v>
          </cell>
          <cell r="H39">
            <v>6.5000000000000002E-2</v>
          </cell>
          <cell r="I39">
            <v>6.5000000000000002E-2</v>
          </cell>
          <cell r="J39">
            <v>6.5000000000000002E-2</v>
          </cell>
        </row>
        <row r="40">
          <cell r="C40">
            <v>0.3</v>
          </cell>
          <cell r="D40">
            <v>0.3</v>
          </cell>
          <cell r="E40">
            <v>0.3</v>
          </cell>
          <cell r="F40">
            <v>0.3</v>
          </cell>
          <cell r="G40">
            <v>0.3</v>
          </cell>
          <cell r="H40">
            <v>0.3</v>
          </cell>
          <cell r="I40">
            <v>0.3</v>
          </cell>
          <cell r="J40">
            <v>0.3</v>
          </cell>
        </row>
        <row r="41">
          <cell r="C41">
            <v>0.22034793272461239</v>
          </cell>
          <cell r="D41">
            <v>0.22034793272461239</v>
          </cell>
          <cell r="E41">
            <v>0.22034793272461239</v>
          </cell>
          <cell r="F41">
            <v>0.22034793272461239</v>
          </cell>
          <cell r="G41">
            <v>0.22034793272461239</v>
          </cell>
          <cell r="H41">
            <v>0.22034793272461239</v>
          </cell>
          <cell r="I41">
            <v>0.22034793272461239</v>
          </cell>
          <cell r="J41">
            <v>0.22034793272461239</v>
          </cell>
        </row>
        <row r="42">
          <cell r="C42">
            <v>0.29999999999990945</v>
          </cell>
          <cell r="D42">
            <v>0.29999999999990945</v>
          </cell>
          <cell r="E42">
            <v>0.29999999999990945</v>
          </cell>
          <cell r="F42">
            <v>0.29999999999990945</v>
          </cell>
          <cell r="G42">
            <v>0.29999999999990945</v>
          </cell>
          <cell r="H42">
            <v>0.29999999999990945</v>
          </cell>
          <cell r="I42">
            <v>0.29999999999990945</v>
          </cell>
          <cell r="J42">
            <v>0.29999999999990945</v>
          </cell>
        </row>
        <row r="43">
          <cell r="C43">
            <v>0.5</v>
          </cell>
          <cell r="D43">
            <v>0.5</v>
          </cell>
          <cell r="E43">
            <v>0.5</v>
          </cell>
          <cell r="F43">
            <v>0.5</v>
          </cell>
          <cell r="G43">
            <v>0.5</v>
          </cell>
          <cell r="H43">
            <v>0.5</v>
          </cell>
          <cell r="I43">
            <v>0.5</v>
          </cell>
          <cell r="J43">
            <v>0.5</v>
          </cell>
        </row>
        <row r="44">
          <cell r="C44">
            <v>0.4</v>
          </cell>
          <cell r="D44">
            <v>0.4</v>
          </cell>
          <cell r="E44">
            <v>0.4</v>
          </cell>
          <cell r="F44">
            <v>0.4</v>
          </cell>
          <cell r="G44">
            <v>0.4</v>
          </cell>
          <cell r="H44">
            <v>0.4</v>
          </cell>
          <cell r="I44">
            <v>0.4</v>
          </cell>
          <cell r="J44">
            <v>0.4</v>
          </cell>
        </row>
        <row r="45">
          <cell r="C45">
            <v>0.6</v>
          </cell>
          <cell r="D45">
            <v>0.6</v>
          </cell>
          <cell r="E45">
            <v>0.6</v>
          </cell>
          <cell r="F45">
            <v>0.6</v>
          </cell>
          <cell r="G45">
            <v>0.6</v>
          </cell>
          <cell r="H45">
            <v>0.6</v>
          </cell>
          <cell r="I45">
            <v>0.6</v>
          </cell>
          <cell r="J45">
            <v>0.6</v>
          </cell>
        </row>
        <row r="46">
          <cell r="C46">
            <v>0.7</v>
          </cell>
          <cell r="D46">
            <v>0.7</v>
          </cell>
          <cell r="E46">
            <v>0.7</v>
          </cell>
          <cell r="F46">
            <v>0.7</v>
          </cell>
          <cell r="G46">
            <v>0.7</v>
          </cell>
          <cell r="H46">
            <v>0.7</v>
          </cell>
          <cell r="I46">
            <v>0.7</v>
          </cell>
          <cell r="J46">
            <v>0.7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C"/>
      <sheetName val="DNSP stacked data"/>
      <sheetName val="WACC"/>
      <sheetName val="01ACT BB"/>
      <sheetName val="02AGD BB"/>
      <sheetName val="03CIT BB"/>
      <sheetName val="04END BB"/>
      <sheetName val="05ENX BB"/>
      <sheetName val="06ERG BB"/>
      <sheetName val="07ESS BB"/>
      <sheetName val="08JEN BB"/>
      <sheetName val="09PCR BB"/>
      <sheetName val="10SAP BB"/>
      <sheetName val="11SPD BB"/>
      <sheetName val="12TND BB"/>
      <sheetName val="13UED BB"/>
      <sheetName val="Sheet1"/>
    </sheetNames>
    <sheetDataSet>
      <sheetData sheetId="0"/>
      <sheetData sheetId="1"/>
      <sheetData sheetId="2"/>
      <sheetData sheetId="3"/>
      <sheetData sheetId="4">
        <row r="15">
          <cell r="C15">
            <v>976416.73021620628</v>
          </cell>
        </row>
        <row r="16">
          <cell r="C16">
            <v>33928.055612160853</v>
          </cell>
        </row>
        <row r="17">
          <cell r="C17">
            <v>-31105.230627356977</v>
          </cell>
        </row>
        <row r="18">
          <cell r="C18">
            <v>1328.4105942781298</v>
          </cell>
        </row>
        <row r="19">
          <cell r="C19">
            <v>120375.42761050334</v>
          </cell>
        </row>
        <row r="20">
          <cell r="C20">
            <v>-1957.3128390536112</v>
          </cell>
        </row>
        <row r="21">
          <cell r="C21">
            <v>1099614.9828115136</v>
          </cell>
        </row>
        <row r="24">
          <cell r="C24">
            <v>976416.73021620628</v>
          </cell>
        </row>
        <row r="25">
          <cell r="C25">
            <v>390566.69208648254</v>
          </cell>
        </row>
        <row r="26">
          <cell r="C26">
            <v>585850.03812972375</v>
          </cell>
        </row>
        <row r="27">
          <cell r="C27">
            <v>38834.193407758277</v>
          </cell>
        </row>
        <row r="28">
          <cell r="C28">
            <v>38645.447871623292</v>
          </cell>
        </row>
        <row r="31">
          <cell r="C31">
            <v>77479.641279381569</v>
          </cell>
        </row>
        <row r="32">
          <cell r="C32">
            <v>1328.4105942781298</v>
          </cell>
        </row>
        <row r="33">
          <cell r="C33">
            <v>56462.522435582687</v>
          </cell>
        </row>
        <row r="34">
          <cell r="C34">
            <v>2259.0184186309093</v>
          </cell>
        </row>
        <row r="35">
          <cell r="C35">
            <v>-1129.5092093154547</v>
          </cell>
        </row>
        <row r="36">
          <cell r="C36">
            <v>1129.5092093154547</v>
          </cell>
        </row>
        <row r="37">
          <cell r="C37">
            <v>133743.2623300016</v>
          </cell>
        </row>
        <row r="41">
          <cell r="C41">
            <v>56462.522435582687</v>
          </cell>
        </row>
        <row r="42">
          <cell r="C42">
            <v>-31105.230627356977</v>
          </cell>
        </row>
        <row r="43">
          <cell r="C43">
            <v>38645.447871623292</v>
          </cell>
        </row>
        <row r="44">
          <cell r="C44">
            <v>126213.20093456295</v>
          </cell>
        </row>
        <row r="47">
          <cell r="C47">
            <v>7530.0613954386499</v>
          </cell>
        </row>
        <row r="48">
          <cell r="C48">
            <v>2259.0184186309129</v>
          </cell>
        </row>
        <row r="49">
          <cell r="C49">
            <v>1129.5092093154565</v>
          </cell>
        </row>
        <row r="50">
          <cell r="C50">
            <v>2259.0184186309093</v>
          </cell>
        </row>
        <row r="51">
          <cell r="C51">
            <v>1129.5092093154565</v>
          </cell>
        </row>
        <row r="53">
          <cell r="C53">
            <v>77280.73989441889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. Revenue"/>
      <sheetName val="3. Opex"/>
      <sheetName val="4. Assets (RAB)"/>
      <sheetName val="4. Assets (RAB) alternative"/>
      <sheetName val="5. Operational data"/>
      <sheetName val="6. Physical assets"/>
      <sheetName val="7. Quality of services"/>
      <sheetName val="8. Operating Environment"/>
      <sheetName val="SD 2.Revenue"/>
      <sheetName val="SD 3. Opex"/>
      <sheetName val="SD 4. Assets (RAB)"/>
      <sheetName val="SD. 4.Assets(RAB) alternative"/>
      <sheetName val="SD 5. Operational data"/>
      <sheetName val="SD 6.Physical assets"/>
      <sheetName val="SD 7.Quality of services"/>
      <sheetName val="SD 8.Operating Environment"/>
      <sheetName val="Audited data issues"/>
      <sheetName val="Row Integrity"/>
      <sheetName val="Second phase checking"/>
      <sheetName val="Variable issues"/>
      <sheetName val="Audited data series che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0">
          <cell r="D10">
            <v>38584.391609999999</v>
          </cell>
          <cell r="E10">
            <v>40476.730379999994</v>
          </cell>
          <cell r="F10">
            <v>44743.932989999987</v>
          </cell>
          <cell r="G10">
            <v>47098.053659999983</v>
          </cell>
          <cell r="H10">
            <v>54590.084506692961</v>
          </cell>
          <cell r="I10">
            <v>64027.675382596419</v>
          </cell>
          <cell r="J10">
            <v>68399.112348299692</v>
          </cell>
          <cell r="K10">
            <v>74420.596244815009</v>
          </cell>
          <cell r="L10">
            <v>357834.49621930806</v>
          </cell>
          <cell r="M10">
            <v>316522.99188389262</v>
          </cell>
          <cell r="N10">
            <v>467809.122173907</v>
          </cell>
          <cell r="O10">
            <v>441027.33814656845</v>
          </cell>
          <cell r="P10">
            <v>511184.26885726338</v>
          </cell>
          <cell r="Q10">
            <v>506684.85404769256</v>
          </cell>
          <cell r="R10">
            <v>577601.09550643899</v>
          </cell>
          <cell r="S10">
            <v>471121.68333051458</v>
          </cell>
          <cell r="T10">
            <v>27265.629602043322</v>
          </cell>
          <cell r="U10">
            <v>32341.558254429037</v>
          </cell>
          <cell r="V10">
            <v>32125.623186465349</v>
          </cell>
          <cell r="W10">
            <v>38829.927950286758</v>
          </cell>
          <cell r="X10">
            <v>44123.599004515148</v>
          </cell>
          <cell r="Y10">
            <v>41598.284547956326</v>
          </cell>
          <cell r="Z10">
            <v>54695.972298482608</v>
          </cell>
          <cell r="AA10">
            <v>54384.697735130525</v>
          </cell>
          <cell r="AB10">
            <v>156824.91789216295</v>
          </cell>
          <cell r="AC10">
            <v>176841.3944329306</v>
          </cell>
          <cell r="AD10">
            <v>224408.06001672792</v>
          </cell>
          <cell r="AE10">
            <v>214131.3002650959</v>
          </cell>
          <cell r="AF10">
            <v>210431.13798086444</v>
          </cell>
          <cell r="AG10">
            <v>229554.29065953355</v>
          </cell>
          <cell r="AH10">
            <v>240838.12724750844</v>
          </cell>
          <cell r="AI10">
            <v>222645.27398422692</v>
          </cell>
          <cell r="AJ10">
            <v>189286.78651596923</v>
          </cell>
          <cell r="AK10">
            <v>229999.82498122202</v>
          </cell>
          <cell r="AL10">
            <v>249220.28103108739</v>
          </cell>
          <cell r="AM10">
            <v>269392.65437999991</v>
          </cell>
          <cell r="AN10">
            <v>278759.46134999994</v>
          </cell>
          <cell r="AO10">
            <v>337027.73702</v>
          </cell>
          <cell r="AP10">
            <v>424858.66492000007</v>
          </cell>
          <cell r="AQ10">
            <v>554977.9989499998</v>
          </cell>
          <cell r="AR10">
            <v>259957.891</v>
          </cell>
          <cell r="AS10">
            <v>248688.704</v>
          </cell>
          <cell r="AT10">
            <v>279032.07</v>
          </cell>
          <cell r="AU10">
            <v>281407.71199999994</v>
          </cell>
          <cell r="AV10">
            <v>286622.94600000005</v>
          </cell>
          <cell r="AW10">
            <v>369498.38999999996</v>
          </cell>
          <cell r="AX10">
            <v>418463.48300000012</v>
          </cell>
          <cell r="AY10">
            <v>403134.28600000002</v>
          </cell>
          <cell r="AZ10">
            <v>198507.61938633333</v>
          </cell>
          <cell r="BA10">
            <v>249199.63407413961</v>
          </cell>
          <cell r="BB10">
            <v>304612.2862615065</v>
          </cell>
          <cell r="BC10">
            <v>296582.8497940221</v>
          </cell>
          <cell r="BD10">
            <v>324946.11771999992</v>
          </cell>
          <cell r="BE10">
            <v>336208.00537622103</v>
          </cell>
          <cell r="BF10">
            <v>429455.71274000162</v>
          </cell>
          <cell r="BG10">
            <v>401260.42950844712</v>
          </cell>
          <cell r="BH10">
            <v>46756.092287101921</v>
          </cell>
          <cell r="BI10">
            <v>51252.352222211397</v>
          </cell>
          <cell r="BJ10">
            <v>43220.358648427165</v>
          </cell>
          <cell r="BK10">
            <v>48349.725749866964</v>
          </cell>
          <cell r="BL10">
            <v>58605.575110382997</v>
          </cell>
          <cell r="BM10">
            <v>59886.898408099434</v>
          </cell>
          <cell r="BN10">
            <v>70098.067766092558</v>
          </cell>
          <cell r="BO10">
            <v>69150.303926688226</v>
          </cell>
          <cell r="BP10">
            <v>119182.77169966792</v>
          </cell>
          <cell r="BQ10">
            <v>108472.2547782241</v>
          </cell>
          <cell r="BR10">
            <v>115769.54368062103</v>
          </cell>
          <cell r="BS10">
            <v>130669.61109486467</v>
          </cell>
          <cell r="BT10">
            <v>129799.91204555522</v>
          </cell>
          <cell r="BU10">
            <v>140102.32111381949</v>
          </cell>
          <cell r="BV10">
            <v>171389.09954228744</v>
          </cell>
          <cell r="BW10">
            <v>187940.63448701706</v>
          </cell>
          <cell r="BX10">
            <v>112506.535</v>
          </cell>
          <cell r="BY10">
            <v>108991.583</v>
          </cell>
          <cell r="BZ10">
            <v>126897.56800000001</v>
          </cell>
          <cell r="CA10">
            <v>145514.894</v>
          </cell>
          <cell r="CB10">
            <v>147956.514</v>
          </cell>
          <cell r="CC10">
            <v>191519.79499999998</v>
          </cell>
          <cell r="CD10">
            <v>203371.86000000002</v>
          </cell>
          <cell r="CE10">
            <v>222412.64300000001</v>
          </cell>
          <cell r="CF10">
            <v>82540.040999999997</v>
          </cell>
          <cell r="CG10">
            <v>104522.864</v>
          </cell>
          <cell r="CH10">
            <v>117354.963</v>
          </cell>
          <cell r="CI10">
            <v>139244.32199999999</v>
          </cell>
          <cell r="CJ10">
            <v>139237.07999999999</v>
          </cell>
          <cell r="CK10">
            <v>145236.239</v>
          </cell>
          <cell r="CL10">
            <v>158632.40400000001</v>
          </cell>
          <cell r="CM10">
            <v>181028.39600000001</v>
          </cell>
          <cell r="CN10">
            <v>48648.823897879513</v>
          </cell>
          <cell r="CO10">
            <v>50748.109417397798</v>
          </cell>
          <cell r="CP10">
            <v>53289.023029777622</v>
          </cell>
          <cell r="CQ10">
            <v>61973.7059213752</v>
          </cell>
          <cell r="CR10">
            <v>75037.978098049221</v>
          </cell>
          <cell r="CS10">
            <v>74900.179665433359</v>
          </cell>
          <cell r="CT10">
            <v>84369.77778940904</v>
          </cell>
          <cell r="CU10">
            <v>70674.636040854952</v>
          </cell>
          <cell r="CV10">
            <v>83237</v>
          </cell>
          <cell r="CW10">
            <v>81473</v>
          </cell>
          <cell r="CX10">
            <v>85413.886309046997</v>
          </cell>
          <cell r="CY10">
            <v>89047.922493129969</v>
          </cell>
          <cell r="CZ10">
            <v>96130.066559793384</v>
          </cell>
          <cell r="DA10">
            <v>121992.7555149088</v>
          </cell>
          <cell r="DB10">
            <v>126519.88299902935</v>
          </cell>
          <cell r="DC10">
            <v>116175.49106407606</v>
          </cell>
        </row>
      </sheetData>
      <sheetData sheetId="10">
        <row r="20">
          <cell r="D20">
            <v>102771.34750129838</v>
          </cell>
          <cell r="E20">
            <v>106432.87891849953</v>
          </cell>
          <cell r="F20">
            <v>116668.66460012447</v>
          </cell>
          <cell r="G20">
            <v>127396.54541834329</v>
          </cell>
          <cell r="H20">
            <v>136755.76864498152</v>
          </cell>
          <cell r="I20">
            <v>142931.29181388696</v>
          </cell>
          <cell r="J20">
            <v>152190.98085476272</v>
          </cell>
          <cell r="K20">
            <v>160617.89956353986</v>
          </cell>
          <cell r="L20">
            <v>562220.52089325781</v>
          </cell>
          <cell r="M20">
            <v>608877.5145082213</v>
          </cell>
          <cell r="N20">
            <v>671202.71132710204</v>
          </cell>
          <cell r="O20">
            <v>723135.96344170265</v>
          </cell>
          <cell r="P20">
            <v>866782.48111392593</v>
          </cell>
          <cell r="Q20">
            <v>993673.80948064034</v>
          </cell>
          <cell r="R20">
            <v>1150419.00279728</v>
          </cell>
          <cell r="S20">
            <v>1321040.2304667546</v>
          </cell>
          <cell r="T20">
            <v>77147.345111521514</v>
          </cell>
          <cell r="U20">
            <v>82723.721159721332</v>
          </cell>
          <cell r="V20">
            <v>87965.45847916753</v>
          </cell>
          <cell r="W20">
            <v>91892.295213134814</v>
          </cell>
          <cell r="X20">
            <v>100946.67532349973</v>
          </cell>
          <cell r="Y20">
            <v>107760.98196445381</v>
          </cell>
          <cell r="Z20">
            <v>117297.20298285983</v>
          </cell>
          <cell r="AA20">
            <v>125479.07987792011</v>
          </cell>
          <cell r="AB20">
            <v>296214.40272223909</v>
          </cell>
          <cell r="AC20">
            <v>323981.43253080535</v>
          </cell>
          <cell r="AD20">
            <v>364679.79106248164</v>
          </cell>
          <cell r="AE20">
            <v>405274.06207983819</v>
          </cell>
          <cell r="AF20">
            <v>460620.69084621198</v>
          </cell>
          <cell r="AG20">
            <v>519713.5693966765</v>
          </cell>
          <cell r="AH20">
            <v>590554.4783189497</v>
          </cell>
          <cell r="AI20">
            <v>702143.49771001807</v>
          </cell>
          <cell r="AJ20">
            <v>575597.56023747684</v>
          </cell>
          <cell r="AK20">
            <v>616355.39518414845</v>
          </cell>
          <cell r="AL20">
            <v>645233.99375108827</v>
          </cell>
          <cell r="AM20">
            <v>689025.73555872729</v>
          </cell>
          <cell r="AN20">
            <v>743900.18108075019</v>
          </cell>
          <cell r="AO20">
            <v>861599.21942569339</v>
          </cell>
          <cell r="AP20">
            <v>941662.05652365973</v>
          </cell>
          <cell r="AQ20">
            <v>1025509.7572398544</v>
          </cell>
          <cell r="AR20">
            <v>1436790.4350000001</v>
          </cell>
          <cell r="AS20">
            <v>1634901.97</v>
          </cell>
          <cell r="AT20">
            <v>1704830.7439999999</v>
          </cell>
          <cell r="AU20">
            <v>1774829.3030000001</v>
          </cell>
          <cell r="AV20">
            <v>1824082.91</v>
          </cell>
          <cell r="AW20">
            <v>1817080.0430000001</v>
          </cell>
          <cell r="AX20">
            <v>1966521.8759999999</v>
          </cell>
          <cell r="AY20">
            <v>2130142.324</v>
          </cell>
          <cell r="AZ20">
            <v>808751.24935811362</v>
          </cell>
          <cell r="BA20">
            <v>921119.15314772644</v>
          </cell>
          <cell r="BB20">
            <v>1073449.7067988571</v>
          </cell>
          <cell r="BC20">
            <v>1216416.465807985</v>
          </cell>
          <cell r="BD20">
            <v>1475155.6538355676</v>
          </cell>
          <cell r="BE20">
            <v>1596342.8244017917</v>
          </cell>
          <cell r="BF20">
            <v>1898009.2444245904</v>
          </cell>
          <cell r="BG20">
            <v>2248838.4858176196</v>
          </cell>
          <cell r="BH20">
            <v>309872.09080498107</v>
          </cell>
          <cell r="BI20">
            <v>323729.22640283435</v>
          </cell>
          <cell r="BJ20">
            <v>338032.74574614794</v>
          </cell>
          <cell r="BK20">
            <v>342928.17401237774</v>
          </cell>
          <cell r="BL20">
            <v>364639.15912420215</v>
          </cell>
          <cell r="BM20">
            <v>376549.83420864004</v>
          </cell>
          <cell r="BN20">
            <v>427090.73609490506</v>
          </cell>
          <cell r="BO20">
            <v>464678.48029013752</v>
          </cell>
          <cell r="BP20">
            <v>541656.27863563877</v>
          </cell>
          <cell r="BQ20">
            <v>581622.74917019845</v>
          </cell>
          <cell r="BR20">
            <v>630203.04923935118</v>
          </cell>
          <cell r="BS20">
            <v>670057.77106879978</v>
          </cell>
          <cell r="BT20">
            <v>726822.06653566321</v>
          </cell>
          <cell r="BU20">
            <v>775117.6218153144</v>
          </cell>
          <cell r="BV20">
            <v>846352.55839954596</v>
          </cell>
          <cell r="BW20">
            <v>941816.48474329012</v>
          </cell>
          <cell r="BX20">
            <v>523135.27701085364</v>
          </cell>
          <cell r="BY20">
            <v>525653.90878396772</v>
          </cell>
          <cell r="BZ20">
            <v>523753.31450121879</v>
          </cell>
          <cell r="CA20">
            <v>527163.0894162003</v>
          </cell>
          <cell r="CB20">
            <v>521459.48950706125</v>
          </cell>
          <cell r="CC20">
            <v>518995.40712177032</v>
          </cell>
          <cell r="CD20">
            <v>530949.75646962086</v>
          </cell>
          <cell r="CE20">
            <v>536528.17369923356</v>
          </cell>
          <cell r="CF20">
            <v>534169.78</v>
          </cell>
          <cell r="CG20">
            <v>581124.74699999997</v>
          </cell>
          <cell r="CH20">
            <v>637003.92799999996</v>
          </cell>
          <cell r="CI20">
            <v>697330.12399999995</v>
          </cell>
          <cell r="CJ20">
            <v>799415.56299999997</v>
          </cell>
          <cell r="CK20">
            <v>897588.07400000002</v>
          </cell>
          <cell r="CL20">
            <v>985470.56</v>
          </cell>
          <cell r="CM20">
            <v>1089403.6875184046</v>
          </cell>
          <cell r="CN20">
            <v>313954.31843684416</v>
          </cell>
          <cell r="CO20">
            <v>349415.16833249299</v>
          </cell>
          <cell r="CP20">
            <v>376953.86869465309</v>
          </cell>
          <cell r="CQ20">
            <v>411873.94326642214</v>
          </cell>
          <cell r="CR20">
            <v>457805.43791898811</v>
          </cell>
          <cell r="CS20">
            <v>503338.62937809393</v>
          </cell>
          <cell r="CT20">
            <v>545936.39078210003</v>
          </cell>
          <cell r="CU20">
            <v>580124.36831621989</v>
          </cell>
          <cell r="CV20">
            <v>413457.93529517739</v>
          </cell>
          <cell r="CW20">
            <v>437019.19052183966</v>
          </cell>
          <cell r="CX20">
            <v>454263.858502694</v>
          </cell>
          <cell r="CY20">
            <v>474730.10623841005</v>
          </cell>
          <cell r="CZ20">
            <v>516282.70226293785</v>
          </cell>
          <cell r="DA20">
            <v>538645.18310669367</v>
          </cell>
          <cell r="DB20">
            <v>581105.40000079118</v>
          </cell>
          <cell r="DC20">
            <v>636550.10135343077</v>
          </cell>
        </row>
        <row r="21">
          <cell r="D21">
            <v>2817.6566536498312</v>
          </cell>
          <cell r="E21">
            <v>3968.3576966676774</v>
          </cell>
          <cell r="F21">
            <v>2878.0126666323536</v>
          </cell>
          <cell r="G21">
            <v>5545.1171240968997</v>
          </cell>
          <cell r="H21">
            <v>2489.108484361876</v>
          </cell>
          <cell r="I21">
            <v>4066.7178216077255</v>
          </cell>
          <cell r="J21">
            <v>5158.2690498282491</v>
          </cell>
          <cell r="K21">
            <v>2826.8750323183108</v>
          </cell>
          <cell r="L21">
            <v>15004.163350284927</v>
          </cell>
          <cell r="M21">
            <v>21545.053758382677</v>
          </cell>
          <cell r="N21">
            <v>15654.873733576509</v>
          </cell>
          <cell r="O21">
            <v>31475.528639833348</v>
          </cell>
          <cell r="P21">
            <v>15776.414035139016</v>
          </cell>
          <cell r="Q21">
            <v>28272.262417816786</v>
          </cell>
          <cell r="R21">
            <v>38991.605830614375</v>
          </cell>
          <cell r="S21">
            <v>23287.035037187863</v>
          </cell>
          <cell r="T21">
            <v>2334.5826581203214</v>
          </cell>
          <cell r="U21">
            <v>3258.1438908034288</v>
          </cell>
          <cell r="V21">
            <v>1638.4060988412796</v>
          </cell>
          <cell r="W21">
            <v>4577.2328637059563</v>
          </cell>
          <cell r="X21">
            <v>1260.1345955621955</v>
          </cell>
          <cell r="Y21">
            <v>3004.0131389853873</v>
          </cell>
          <cell r="Z21">
            <v>4128.7532498294495</v>
          </cell>
          <cell r="AA21">
            <v>2514.6108191967987</v>
          </cell>
          <cell r="AB21">
            <v>7905.1708715473515</v>
          </cell>
          <cell r="AC21">
            <v>11464.041969478476</v>
          </cell>
          <cell r="AD21">
            <v>8505.6511034980776</v>
          </cell>
          <cell r="AE21">
            <v>17640.134072800709</v>
          </cell>
          <cell r="AF21">
            <v>8383.8135752382314</v>
          </cell>
          <cell r="AG21">
            <v>14787.023946784771</v>
          </cell>
          <cell r="AH21">
            <v>20015.896281377929</v>
          </cell>
          <cell r="AI21">
            <v>12377.246245203065</v>
          </cell>
          <cell r="AJ21">
            <v>17152.807295076807</v>
          </cell>
          <cell r="AK21">
            <v>15039.071642493225</v>
          </cell>
          <cell r="AL21">
            <v>27357.921335046143</v>
          </cell>
          <cell r="AM21">
            <v>17018.935668300564</v>
          </cell>
          <cell r="AN21">
            <v>21498.715233233677</v>
          </cell>
          <cell r="AO21">
            <v>28691.254006875592</v>
          </cell>
          <cell r="AP21">
            <v>14878.260493073827</v>
          </cell>
          <cell r="AQ21">
            <v>25637.743930996367</v>
          </cell>
          <cell r="AR21">
            <v>42816.355000000003</v>
          </cell>
          <cell r="AS21">
            <v>39891.608</v>
          </cell>
          <cell r="AT21">
            <v>72284.823999999993</v>
          </cell>
          <cell r="AU21">
            <v>43838.284</v>
          </cell>
          <cell r="AV21">
            <v>52715.995999999999</v>
          </cell>
          <cell r="AW21">
            <v>60508.764999999999</v>
          </cell>
          <cell r="AX21">
            <v>31071.045999999998</v>
          </cell>
          <cell r="AY21">
            <v>53253.557999999997</v>
          </cell>
          <cell r="AZ21">
            <v>22220.25182974324</v>
          </cell>
          <cell r="BA21">
            <v>33120.196124784561</v>
          </cell>
          <cell r="BB21">
            <v>24996.525473782855</v>
          </cell>
          <cell r="BC21">
            <v>52946.269087875226</v>
          </cell>
          <cell r="BD21">
            <v>26849.488618271906</v>
          </cell>
          <cell r="BE21">
            <v>47384.814644541751</v>
          </cell>
          <cell r="BF21">
            <v>66044.17905263188</v>
          </cell>
          <cell r="BG21">
            <v>40038.261388528845</v>
          </cell>
          <cell r="BH21">
            <v>9377.1471770420667</v>
          </cell>
          <cell r="BI21">
            <v>12750.350038562839</v>
          </cell>
          <cell r="BJ21">
            <v>6296.049856543571</v>
          </cell>
          <cell r="BK21">
            <v>17081.542085105812</v>
          </cell>
          <cell r="BL21">
            <v>4599.0524574223227</v>
          </cell>
          <cell r="BM21">
            <v>10961.656867112972</v>
          </cell>
          <cell r="BN21">
            <v>15624.637094225594</v>
          </cell>
          <cell r="BO21">
            <v>9648.0923432397612</v>
          </cell>
          <cell r="BP21">
            <v>16391.249147158254</v>
          </cell>
          <cell r="BQ21">
            <v>22907.705074126523</v>
          </cell>
          <cell r="BR21">
            <v>11737.88595243499</v>
          </cell>
          <cell r="BS21">
            <v>33376.143703931353</v>
          </cell>
          <cell r="BT21">
            <v>9196.6252483135086</v>
          </cell>
          <cell r="BU21">
            <v>21607.667986548058</v>
          </cell>
          <cell r="BV21">
            <v>29790.828656879512</v>
          </cell>
          <cell r="BW21">
            <v>18874.077850566955</v>
          </cell>
          <cell r="BX21">
            <v>15586.820114146336</v>
          </cell>
          <cell r="BY21">
            <v>12830.325530147484</v>
          </cell>
          <cell r="BZ21">
            <v>22205.110880690234</v>
          </cell>
          <cell r="CA21">
            <v>13020.928308580147</v>
          </cell>
          <cell r="CB21">
            <v>15070.179246754071</v>
          </cell>
          <cell r="CC21">
            <v>17282.547057154956</v>
          </cell>
          <cell r="CD21">
            <v>8389.0061522200085</v>
          </cell>
          <cell r="CE21">
            <v>13405.710800560257</v>
          </cell>
          <cell r="CF21">
            <v>16164.698</v>
          </cell>
          <cell r="CG21">
            <v>22888.091</v>
          </cell>
          <cell r="CH21">
            <v>11864.556</v>
          </cell>
          <cell r="CI21">
            <v>34734.603000000003</v>
          </cell>
          <cell r="CJ21">
            <v>10082.718999999999</v>
          </cell>
          <cell r="CK21">
            <v>25021.732</v>
          </cell>
          <cell r="CL21">
            <v>34687.654000000002</v>
          </cell>
          <cell r="CM21">
            <v>21831.737224817749</v>
          </cell>
          <cell r="CN21">
            <v>7848.8579609211047</v>
          </cell>
          <cell r="CO21">
            <v>7232.8939844826054</v>
          </cell>
          <cell r="CP21">
            <v>11157.834513361731</v>
          </cell>
          <cell r="CQ21">
            <v>15198.148506530979</v>
          </cell>
          <cell r="CR21">
            <v>9659.6947400906502</v>
          </cell>
          <cell r="CS21">
            <v>13338.473678519487</v>
          </cell>
          <cell r="CT21">
            <v>19653.7100681556</v>
          </cell>
          <cell r="CU21">
            <v>9456.027203554384</v>
          </cell>
          <cell r="CV21">
            <v>13585.653362651768</v>
          </cell>
          <cell r="CW21">
            <v>18737.275361980905</v>
          </cell>
          <cell r="CX21">
            <v>9254.6709723880904</v>
          </cell>
          <cell r="CY21">
            <v>25936.570767106761</v>
          </cell>
          <cell r="CZ21">
            <v>7156.2846718672508</v>
          </cell>
          <cell r="DA21">
            <v>14893.885346404988</v>
          </cell>
          <cell r="DB21">
            <v>20300.671252307904</v>
          </cell>
          <cell r="DC21">
            <v>12668.956210782258</v>
          </cell>
        </row>
        <row r="22">
          <cell r="D22">
            <v>-4774.0733873775525</v>
          </cell>
          <cell r="E22">
            <v>-5163.6572607843473</v>
          </cell>
          <cell r="F22">
            <v>-5602.3888118899413</v>
          </cell>
          <cell r="G22">
            <v>-6151.7080119505272</v>
          </cell>
          <cell r="H22">
            <v>-6668.6152678337767</v>
          </cell>
          <cell r="I22">
            <v>-7053.5791285796859</v>
          </cell>
          <cell r="J22">
            <v>-7569.1441819980164</v>
          </cell>
          <cell r="K22">
            <v>-8105.8162633283328</v>
          </cell>
          <cell r="L22">
            <v>-13913.416005760568</v>
          </cell>
          <cell r="M22">
            <v>-15128.638332441551</v>
          </cell>
          <cell r="N22">
            <v>-16707.639796889736</v>
          </cell>
          <cell r="O22">
            <v>-18085.159255675884</v>
          </cell>
          <cell r="P22">
            <v>-22154.983049163548</v>
          </cell>
          <cell r="Q22">
            <v>-25291.568940994493</v>
          </cell>
          <cell r="R22">
            <v>-29032.410151209609</v>
          </cell>
          <cell r="S22">
            <v>-33052.058001281024</v>
          </cell>
          <cell r="T22">
            <v>-3533.2680932163184</v>
          </cell>
          <cell r="U22">
            <v>-3832.6952502563799</v>
          </cell>
          <cell r="V22">
            <v>-4065.4996229410908</v>
          </cell>
          <cell r="W22">
            <v>-4442.4386576855686</v>
          </cell>
          <cell r="X22">
            <v>-4725.296057373931</v>
          </cell>
          <cell r="Y22">
            <v>-5013.9648772177279</v>
          </cell>
          <cell r="Z22">
            <v>-5392.4062678216569</v>
          </cell>
          <cell r="AA22">
            <v>-5780.5961345426194</v>
          </cell>
          <cell r="AB22">
            <v>-19632.766015582431</v>
          </cell>
          <cell r="AC22">
            <v>-21531.8665969584</v>
          </cell>
          <cell r="AD22">
            <v>-24100.971849678943</v>
          </cell>
          <cell r="AE22">
            <v>-26100.067992236633</v>
          </cell>
          <cell r="AF22">
            <v>-31266.576843574614</v>
          </cell>
          <cell r="AG22">
            <v>-27222.574074319324</v>
          </cell>
          <cell r="AH22">
            <v>-22570.59073837804</v>
          </cell>
          <cell r="AI22">
            <v>-24150.875947893011</v>
          </cell>
          <cell r="AJ22">
            <v>-35197.191293867276</v>
          </cell>
          <cell r="AK22">
            <v>-37591.723707092016</v>
          </cell>
          <cell r="AL22">
            <v>-39679.765613255011</v>
          </cell>
          <cell r="AM22">
            <v>-42662.027722721206</v>
          </cell>
          <cell r="AN22">
            <v>-45549.253602018674</v>
          </cell>
          <cell r="AO22">
            <v>-49420.798095991217</v>
          </cell>
          <cell r="AP22">
            <v>-53380.927727712442</v>
          </cell>
          <cell r="AQ22">
            <v>-56986.202025020444</v>
          </cell>
          <cell r="AR22">
            <v>-55082.911999999997</v>
          </cell>
          <cell r="AS22">
            <v>-61132.326000000001</v>
          </cell>
          <cell r="AT22">
            <v>-64496.953000000001</v>
          </cell>
          <cell r="AU22">
            <v>-68535.804000000004</v>
          </cell>
          <cell r="AV22">
            <v>-71737.544999999998</v>
          </cell>
          <cell r="AW22">
            <v>-71946.822</v>
          </cell>
          <cell r="AX22">
            <v>-59076.947999999997</v>
          </cell>
          <cell r="AY22">
            <v>-63978.059000000001</v>
          </cell>
          <cell r="AZ22">
            <v>-31501.397017402116</v>
          </cell>
          <cell r="BA22">
            <v>-34493.110218335969</v>
          </cell>
          <cell r="BB22">
            <v>-38362.527846724712</v>
          </cell>
          <cell r="BC22">
            <v>-42272.693512871359</v>
          </cell>
          <cell r="BD22">
            <v>-47892.05206035907</v>
          </cell>
          <cell r="BE22">
            <v>-52782.881913958954</v>
          </cell>
          <cell r="BF22">
            <v>-59835.621784588933</v>
          </cell>
          <cell r="BG22">
            <v>-67989.176579440275</v>
          </cell>
          <cell r="BH22">
            <v>-14886.371539320877</v>
          </cell>
          <cell r="BI22">
            <v>-15724.275787200202</v>
          </cell>
          <cell r="BJ22">
            <v>-16289.855979585071</v>
          </cell>
          <cell r="BK22">
            <v>-17426.263642108777</v>
          </cell>
          <cell r="BL22">
            <v>-17680.67079513285</v>
          </cell>
          <cell r="BM22">
            <v>-18605.340875545597</v>
          </cell>
          <cell r="BN22">
            <v>-20556.62332863859</v>
          </cell>
          <cell r="BO22">
            <v>-21805.306968027937</v>
          </cell>
          <cell r="BP22">
            <v>-29266.119961705215</v>
          </cell>
          <cell r="BQ22">
            <v>-30748.483789462913</v>
          </cell>
          <cell r="BR22">
            <v>-31612.515168047568</v>
          </cell>
          <cell r="BS22">
            <v>-33430.304270718538</v>
          </cell>
          <cell r="BT22">
            <v>-34232.056548603126</v>
          </cell>
          <cell r="BU22">
            <v>-30560.180746408489</v>
          </cell>
          <cell r="BV22">
            <v>-33038.817210052555</v>
          </cell>
          <cell r="BW22">
            <v>-36292.149669938517</v>
          </cell>
          <cell r="BX22">
            <v>-24127.873371474798</v>
          </cell>
          <cell r="BY22">
            <v>-24921.875401069916</v>
          </cell>
          <cell r="BZ22">
            <v>-25571.103227591811</v>
          </cell>
          <cell r="CA22">
            <v>-26749.516379586836</v>
          </cell>
          <cell r="CB22">
            <v>-27392.212563327368</v>
          </cell>
          <cell r="CC22">
            <v>-28772.140033195432</v>
          </cell>
          <cell r="CD22">
            <v>-29558.830329127028</v>
          </cell>
          <cell r="CE22">
            <v>-30623.157682762001</v>
          </cell>
          <cell r="CF22">
            <v>-17109.356</v>
          </cell>
          <cell r="CG22">
            <v>-19109.827000000001</v>
          </cell>
          <cell r="CH22">
            <v>-20920.412</v>
          </cell>
          <cell r="CI22">
            <v>-23628.611000000001</v>
          </cell>
          <cell r="CJ22">
            <v>-25711.510999999999</v>
          </cell>
          <cell r="CK22">
            <v>-31726.945</v>
          </cell>
          <cell r="CL22">
            <v>-34694.125999999997</v>
          </cell>
          <cell r="CM22">
            <v>-37322.196009689105</v>
          </cell>
          <cell r="CN22">
            <v>-14787.766544964459</v>
          </cell>
          <cell r="CO22">
            <v>-16399.167921208125</v>
          </cell>
          <cell r="CP22">
            <v>-17809.052619087775</v>
          </cell>
          <cell r="CQ22">
            <v>-19559.10923206275</v>
          </cell>
          <cell r="CR22">
            <v>-21770.790276484418</v>
          </cell>
          <cell r="CS22">
            <v>-23911.884849921229</v>
          </cell>
          <cell r="CT22">
            <v>-26104.984331262887</v>
          </cell>
          <cell r="CU22">
            <v>-28247.685620386277</v>
          </cell>
          <cell r="CV22">
            <v>-17716.460225758143</v>
          </cell>
          <cell r="CW22">
            <v>-19554.250854931368</v>
          </cell>
          <cell r="CX22">
            <v>-21108.901090019383</v>
          </cell>
          <cell r="CY22">
            <v>-23426.313101683147</v>
          </cell>
          <cell r="CZ22">
            <v>-25063.488034067501</v>
          </cell>
          <cell r="DA22">
            <v>-26008.721235670218</v>
          </cell>
          <cell r="DB22">
            <v>-28482.093119990026</v>
          </cell>
          <cell r="DC22">
            <v>-30875.941421442069</v>
          </cell>
        </row>
        <row r="23">
          <cell r="D23">
            <v>-1956.4167337277213</v>
          </cell>
          <cell r="E23">
            <v>-1195.2995641166699</v>
          </cell>
          <cell r="F23">
            <v>-2724.3761452575877</v>
          </cell>
          <cell r="G23">
            <v>-606.59088785362746</v>
          </cell>
          <cell r="H23">
            <v>-4179.5067834719011</v>
          </cell>
          <cell r="I23">
            <v>-2986.8613069719604</v>
          </cell>
          <cell r="J23">
            <v>-2410.8751321697673</v>
          </cell>
          <cell r="K23">
            <v>-5278.9412310100215</v>
          </cell>
          <cell r="L23">
            <v>1090.74734452436</v>
          </cell>
          <cell r="M23">
            <v>6416.4154259411298</v>
          </cell>
          <cell r="N23">
            <v>-1052.7660633132268</v>
          </cell>
          <cell r="O23">
            <v>13390.369384157462</v>
          </cell>
          <cell r="P23">
            <v>-6378.5690140245351</v>
          </cell>
          <cell r="Q23">
            <v>2980.69347682229</v>
          </cell>
          <cell r="R23">
            <v>9959.1956794047637</v>
          </cell>
          <cell r="S23">
            <v>-9765.022964093163</v>
          </cell>
          <cell r="T23">
            <v>-1198.685435095997</v>
          </cell>
          <cell r="U23">
            <v>-574.55135945295115</v>
          </cell>
          <cell r="V23">
            <v>-2427.0935240998115</v>
          </cell>
          <cell r="W23">
            <v>134.79420602038772</v>
          </cell>
          <cell r="X23">
            <v>-3465.1614618117355</v>
          </cell>
          <cell r="Y23">
            <v>-2009.9517382323406</v>
          </cell>
          <cell r="Z23">
            <v>-1263.6530179922074</v>
          </cell>
          <cell r="AA23">
            <v>-3265.9853153458207</v>
          </cell>
          <cell r="AB23">
            <v>-11727.59514403508</v>
          </cell>
          <cell r="AC23">
            <v>-10067.824627479924</v>
          </cell>
          <cell r="AD23">
            <v>-15595.320746180865</v>
          </cell>
          <cell r="AE23">
            <v>-8459.9339194359236</v>
          </cell>
          <cell r="AF23">
            <v>-22882.763268336384</v>
          </cell>
          <cell r="AG23">
            <v>-12435.550127534552</v>
          </cell>
          <cell r="AH23">
            <v>-2554.6944570001106</v>
          </cell>
          <cell r="AI23">
            <v>-11773.629702689946</v>
          </cell>
          <cell r="AJ23">
            <v>-18044.383998790468</v>
          </cell>
          <cell r="AK23">
            <v>-22552.652064598791</v>
          </cell>
          <cell r="AL23">
            <v>-12321.844278208868</v>
          </cell>
          <cell r="AM23">
            <v>-25643.092054420642</v>
          </cell>
          <cell r="AN23">
            <v>-24050.538368784997</v>
          </cell>
          <cell r="AO23">
            <v>-20729.544089115625</v>
          </cell>
          <cell r="AP23">
            <v>-38502.667234638619</v>
          </cell>
          <cell r="AQ23">
            <v>-31348.458094024078</v>
          </cell>
          <cell r="AR23">
            <v>-12266.557000000001</v>
          </cell>
          <cell r="AS23">
            <v>-21240.718000000001</v>
          </cell>
          <cell r="AT23">
            <v>7787.87</v>
          </cell>
          <cell r="AU23">
            <v>-24697.52</v>
          </cell>
          <cell r="AV23">
            <v>-19021.548999999999</v>
          </cell>
          <cell r="AW23">
            <v>-11438.057000000001</v>
          </cell>
          <cell r="AX23">
            <v>-28005.901999999998</v>
          </cell>
          <cell r="AY23">
            <v>-10724.501</v>
          </cell>
          <cell r="AZ23">
            <v>-9281.1451876588762</v>
          </cell>
          <cell r="BA23">
            <v>-1372.9140935514079</v>
          </cell>
          <cell r="BB23">
            <v>-13366.002372941857</v>
          </cell>
          <cell r="BC23">
            <v>10673.575575003866</v>
          </cell>
          <cell r="BD23">
            <v>-21042.563442087165</v>
          </cell>
          <cell r="BE23">
            <v>-5398.0672694172026</v>
          </cell>
          <cell r="BF23">
            <v>6208.5572680429468</v>
          </cell>
          <cell r="BG23">
            <v>-27950.91519091143</v>
          </cell>
          <cell r="BH23">
            <v>-5509.2243622788073</v>
          </cell>
          <cell r="BI23">
            <v>-2973.9257486373626</v>
          </cell>
          <cell r="BJ23">
            <v>-9993.8061230415005</v>
          </cell>
          <cell r="BK23">
            <v>-344.72155700296076</v>
          </cell>
          <cell r="BL23">
            <v>-13081.618337710528</v>
          </cell>
          <cell r="BM23">
            <v>-7643.684008432625</v>
          </cell>
          <cell r="BN23">
            <v>-4931.9862344129979</v>
          </cell>
          <cell r="BO23">
            <v>-12157.214624788176</v>
          </cell>
          <cell r="BP23">
            <v>-12874.870814546961</v>
          </cell>
          <cell r="BQ23">
            <v>-7840.7787153363897</v>
          </cell>
          <cell r="BR23">
            <v>-19874.629215612578</v>
          </cell>
          <cell r="BS23">
            <v>-54.160566787184507</v>
          </cell>
          <cell r="BT23">
            <v>-25035.431300289616</v>
          </cell>
          <cell r="BU23">
            <v>-8952.5127598604304</v>
          </cell>
          <cell r="BV23">
            <v>-3247.9885531730433</v>
          </cell>
          <cell r="BW23">
            <v>-17418.071819371562</v>
          </cell>
          <cell r="BX23">
            <v>-8541.0532573284618</v>
          </cell>
          <cell r="BY23">
            <v>-12091.549870922432</v>
          </cell>
          <cell r="BZ23">
            <v>-3365.9923469015775</v>
          </cell>
          <cell r="CA23">
            <v>-13728.588071006689</v>
          </cell>
          <cell r="CB23">
            <v>-12322.033316573297</v>
          </cell>
          <cell r="CC23">
            <v>-11489.592976040476</v>
          </cell>
          <cell r="CD23">
            <v>-21169.824176907019</v>
          </cell>
          <cell r="CE23">
            <v>-17217.446882201744</v>
          </cell>
          <cell r="CF23">
            <v>-944.65899999999999</v>
          </cell>
          <cell r="CG23">
            <v>3778.2640000000001</v>
          </cell>
          <cell r="CH23">
            <v>-9055.8559999999998</v>
          </cell>
          <cell r="CI23">
            <v>11105.992</v>
          </cell>
          <cell r="CJ23">
            <v>-15628.791999999999</v>
          </cell>
          <cell r="CK23">
            <v>-6705.2129999999997</v>
          </cell>
          <cell r="CL23">
            <v>-6.4720000000000004</v>
          </cell>
          <cell r="CM23">
            <v>-15490.458784871358</v>
          </cell>
          <cell r="CN23">
            <v>-6938.9085840433536</v>
          </cell>
          <cell r="CO23">
            <v>-9166.2739367255199</v>
          </cell>
          <cell r="CP23">
            <v>-6651.218105726045</v>
          </cell>
          <cell r="CQ23">
            <v>-4360.9607255317705</v>
          </cell>
          <cell r="CR23">
            <v>-12111.095536393768</v>
          </cell>
          <cell r="CS23">
            <v>-10573.411171401742</v>
          </cell>
          <cell r="CT23">
            <v>-6451.274263107287</v>
          </cell>
          <cell r="CU23">
            <v>-18791.658416831895</v>
          </cell>
          <cell r="CV23">
            <v>-4130.8068631063743</v>
          </cell>
          <cell r="CW23">
            <v>-816.97549295046326</v>
          </cell>
          <cell r="CX23">
            <v>-11854.230117631292</v>
          </cell>
          <cell r="CY23">
            <v>2510.2576654236136</v>
          </cell>
          <cell r="CZ23">
            <v>-17907.203362200249</v>
          </cell>
          <cell r="DA23">
            <v>-11114.835889265232</v>
          </cell>
          <cell r="DB23">
            <v>-8181.421867682122</v>
          </cell>
          <cell r="DC23">
            <v>-18206.985210659812</v>
          </cell>
        </row>
        <row r="24">
          <cell r="D24">
            <v>5617.9481509288689</v>
          </cell>
          <cell r="E24">
            <v>11431.085245741608</v>
          </cell>
          <cell r="F24">
            <v>13452.256963476413</v>
          </cell>
          <cell r="G24">
            <v>9965.8141144918518</v>
          </cell>
          <cell r="H24">
            <v>10355.029952377336</v>
          </cell>
          <cell r="I24">
            <v>12246.550347847753</v>
          </cell>
          <cell r="J24">
            <v>10837.793840946882</v>
          </cell>
          <cell r="K24">
            <v>7653.642018574089</v>
          </cell>
          <cell r="L24">
            <v>46467.770458186053</v>
          </cell>
          <cell r="M24">
            <v>56871.418130532693</v>
          </cell>
          <cell r="N24">
            <v>65471.506998524761</v>
          </cell>
          <cell r="O24">
            <v>66490.45264407144</v>
          </cell>
          <cell r="P24">
            <v>106790.6775957005</v>
          </cell>
          <cell r="Q24">
            <v>136505.28662939285</v>
          </cell>
          <cell r="R24">
            <v>161584.71541397882</v>
          </cell>
          <cell r="S24">
            <v>150578.53235264146</v>
          </cell>
          <cell r="T24">
            <v>6816.015605012537</v>
          </cell>
          <cell r="U24">
            <v>5859.60638167657</v>
          </cell>
          <cell r="V24">
            <v>6355.8315289857574</v>
          </cell>
          <cell r="W24">
            <v>7904.9521816676761</v>
          </cell>
          <cell r="X24">
            <v>10279.468102765823</v>
          </cell>
          <cell r="Y24">
            <v>11546.17275663836</v>
          </cell>
          <cell r="Z24">
            <v>9445.5299130524709</v>
          </cell>
          <cell r="AA24">
            <v>11377.549861721011</v>
          </cell>
          <cell r="AB24">
            <v>39494.624952601356</v>
          </cell>
          <cell r="AC24">
            <v>50766.183159156244</v>
          </cell>
          <cell r="AD24">
            <v>56189.591763537457</v>
          </cell>
          <cell r="AE24">
            <v>63806.562685809724</v>
          </cell>
          <cell r="AF24">
            <v>81975.641818800854</v>
          </cell>
          <cell r="AG24">
            <v>83276.459049807803</v>
          </cell>
          <cell r="AH24">
            <v>114143.71384806854</v>
          </cell>
          <cell r="AI24">
            <v>155918.58856313137</v>
          </cell>
          <cell r="AJ24">
            <v>62067.606790037426</v>
          </cell>
          <cell r="AK24">
            <v>53061.225095376001</v>
          </cell>
          <cell r="AL24">
            <v>57703.318401397919</v>
          </cell>
          <cell r="AM24">
            <v>86303.768613940134</v>
          </cell>
          <cell r="AN24">
            <v>141749.57671372819</v>
          </cell>
          <cell r="AO24">
            <v>100792.38118708199</v>
          </cell>
          <cell r="AP24">
            <v>122350.3679508333</v>
          </cell>
          <cell r="AQ24">
            <v>146874.10022213103</v>
          </cell>
          <cell r="AR24">
            <v>224323.80100000001</v>
          </cell>
          <cell r="AS24">
            <v>103564.333</v>
          </cell>
          <cell r="AT24">
            <v>75044.422000000006</v>
          </cell>
          <cell r="AU24">
            <v>88979.395000000004</v>
          </cell>
          <cell r="AV24">
            <v>26490.562999999998</v>
          </cell>
          <cell r="AW24">
            <v>173732.88099999999</v>
          </cell>
          <cell r="AX24">
            <v>208546.82500000001</v>
          </cell>
          <cell r="AY24">
            <v>237440.81899999999</v>
          </cell>
          <cell r="AZ24">
            <v>121649.04897727162</v>
          </cell>
          <cell r="BA24">
            <v>153703.46774468207</v>
          </cell>
          <cell r="BB24">
            <v>156332.76138206979</v>
          </cell>
          <cell r="BC24">
            <v>207840.19126863254</v>
          </cell>
          <cell r="BD24">
            <v>142229.73400831129</v>
          </cell>
          <cell r="BE24">
            <v>307064.48729221587</v>
          </cell>
          <cell r="BF24">
            <v>345065.7948934288</v>
          </cell>
          <cell r="BG24">
            <v>300877.87637507042</v>
          </cell>
          <cell r="BH24">
            <v>19366.359960132122</v>
          </cell>
          <cell r="BI24">
            <v>17277.4450919509</v>
          </cell>
          <cell r="BJ24">
            <v>15004.684366630891</v>
          </cell>
          <cell r="BK24">
            <v>22055.706668827377</v>
          </cell>
          <cell r="BL24">
            <v>41562.316810532284</v>
          </cell>
          <cell r="BM24">
            <v>58184.585894697651</v>
          </cell>
          <cell r="BN24">
            <v>42519.730429645562</v>
          </cell>
          <cell r="BO24">
            <v>56298.392855310187</v>
          </cell>
          <cell r="BP24">
            <v>54920.103641046175</v>
          </cell>
          <cell r="BQ24">
            <v>58270.288729296917</v>
          </cell>
          <cell r="BR24">
            <v>61107.211891623105</v>
          </cell>
          <cell r="BS24">
            <v>59557.76099605552</v>
          </cell>
          <cell r="BT24">
            <v>73330.986579940814</v>
          </cell>
          <cell r="BU24">
            <v>80187.44934409199</v>
          </cell>
          <cell r="BV24">
            <v>98711.914896917166</v>
          </cell>
          <cell r="BW24">
            <v>110005.71224617113</v>
          </cell>
          <cell r="BX24">
            <v>11059.685030442492</v>
          </cell>
          <cell r="BY24">
            <v>10190.955588173461</v>
          </cell>
          <cell r="BZ24">
            <v>6775.7672618831566</v>
          </cell>
          <cell r="CA24">
            <v>8024.9881618676218</v>
          </cell>
          <cell r="CB24">
            <v>9857.950931282392</v>
          </cell>
          <cell r="CC24">
            <v>23443.942323891035</v>
          </cell>
          <cell r="CD24">
            <v>26748.241406519825</v>
          </cell>
          <cell r="CE24">
            <v>30643.234792358529</v>
          </cell>
          <cell r="CF24">
            <v>47899.625</v>
          </cell>
          <cell r="CG24">
            <v>52157.086000000003</v>
          </cell>
          <cell r="CH24">
            <v>69382.051999999996</v>
          </cell>
          <cell r="CI24">
            <v>90979.447</v>
          </cell>
          <cell r="CJ24">
            <v>88428.00442693464</v>
          </cell>
          <cell r="CK24">
            <v>94587.698999999993</v>
          </cell>
          <cell r="CL24">
            <v>104708.78200000001</v>
          </cell>
          <cell r="CM24">
            <v>121660.09997040965</v>
          </cell>
          <cell r="CN24">
            <v>42399.758479692195</v>
          </cell>
          <cell r="CO24">
            <v>36704.974298885587</v>
          </cell>
          <cell r="CP24">
            <v>41571.292677495134</v>
          </cell>
          <cell r="CQ24">
            <v>50292.455378097693</v>
          </cell>
          <cell r="CR24">
            <v>57644.286995499562</v>
          </cell>
          <cell r="CS24">
            <v>53171.172575407814</v>
          </cell>
          <cell r="CT24">
            <v>40639.251797227196</v>
          </cell>
          <cell r="CU24">
            <v>39375.476139397353</v>
          </cell>
          <cell r="CV24">
            <v>27692.062089768671</v>
          </cell>
          <cell r="CW24">
            <v>18061.643473804772</v>
          </cell>
          <cell r="CX24">
            <v>32320.477853347347</v>
          </cell>
          <cell r="CY24">
            <v>39042.338359104237</v>
          </cell>
          <cell r="CZ24">
            <v>40269.68420595611</v>
          </cell>
          <cell r="DA24">
            <v>53575.052783362735</v>
          </cell>
          <cell r="DB24">
            <v>63626.123220321722</v>
          </cell>
          <cell r="DC24">
            <v>73574.771316558428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-1228.4435545830711</v>
          </cell>
          <cell r="M25">
            <v>-1887.3223394845857</v>
          </cell>
          <cell r="N25">
            <v>-1498.3321602415131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-40.954121716716948</v>
          </cell>
          <cell r="U25">
            <v>-43.317702777407419</v>
          </cell>
          <cell r="V25">
            <v>-1.901270918668972</v>
          </cell>
          <cell r="W25">
            <v>-21.370095533495014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  <cell r="AJ25">
            <v>-3265.3878445752148</v>
          </cell>
          <cell r="AK25">
            <v>-1629.9744638374752</v>
          </cell>
          <cell r="AL25">
            <v>-1589.7323155499707</v>
          </cell>
          <cell r="AM25">
            <v>-5786.2310374966637</v>
          </cell>
          <cell r="AN25">
            <v>0</v>
          </cell>
          <cell r="AO25">
            <v>0</v>
          </cell>
          <cell r="AP25">
            <v>0</v>
          </cell>
          <cell r="AQ25">
            <v>0</v>
          </cell>
          <cell r="AR25">
            <v>-13945.709000000001</v>
          </cell>
          <cell r="AS25">
            <v>-12394.842000000001</v>
          </cell>
          <cell r="AT25">
            <v>-12833.733</v>
          </cell>
          <cell r="AU25">
            <v>-15028.268</v>
          </cell>
          <cell r="AV25">
            <v>-14471.882</v>
          </cell>
          <cell r="AW25">
            <v>-12852.99</v>
          </cell>
          <cell r="AX25">
            <v>-16920.474999999999</v>
          </cell>
          <cell r="AY25">
            <v>-26528.332999999999</v>
          </cell>
          <cell r="AZ25">
            <v>0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E25">
            <v>0</v>
          </cell>
          <cell r="BF25">
            <v>-445.11076844247486</v>
          </cell>
          <cell r="BG25">
            <v>3.2895372985409883E-3</v>
          </cell>
          <cell r="BH25">
            <v>0</v>
          </cell>
          <cell r="BI25">
            <v>0</v>
          </cell>
          <cell r="BJ25">
            <v>-115.44997735959241</v>
          </cell>
          <cell r="BK25">
            <v>0</v>
          </cell>
          <cell r="BL25">
            <v>0</v>
          </cell>
          <cell r="BM25">
            <v>0</v>
          </cell>
          <cell r="BN25">
            <v>0</v>
          </cell>
          <cell r="BO25">
            <v>0</v>
          </cell>
          <cell r="BP25">
            <v>-2078.7622919396827</v>
          </cell>
          <cell r="BQ25">
            <v>-1849.2099448077674</v>
          </cell>
          <cell r="BR25">
            <v>-1377.8608465619398</v>
          </cell>
          <cell r="BS25">
            <v>-400.23748210201063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  <cell r="CG25">
            <v>-56.168999999999997</v>
          </cell>
          <cell r="CH25">
            <v>0</v>
          </cell>
          <cell r="CI25">
            <v>0</v>
          </cell>
          <cell r="CJ25">
            <v>0</v>
          </cell>
          <cell r="CK25">
            <v>0</v>
          </cell>
          <cell r="CL25">
            <v>-769.18299999999999</v>
          </cell>
          <cell r="CM25">
            <v>-2382.8865590634323</v>
          </cell>
          <cell r="CN25">
            <v>-85.5</v>
          </cell>
          <cell r="CO25">
            <v>-352.1956271186441</v>
          </cell>
          <cell r="CP25">
            <v>0</v>
          </cell>
          <cell r="CQ25">
            <v>0</v>
          </cell>
          <cell r="CR25">
            <v>0</v>
          </cell>
          <cell r="CS25">
            <v>0</v>
          </cell>
          <cell r="CT25">
            <v>0</v>
          </cell>
          <cell r="CU25">
            <v>0</v>
          </cell>
          <cell r="CV25">
            <v>0</v>
          </cell>
          <cell r="CW25">
            <v>0</v>
          </cell>
          <cell r="CX25">
            <v>0</v>
          </cell>
          <cell r="CY25">
            <v>0</v>
          </cell>
          <cell r="CZ25">
            <v>0</v>
          </cell>
          <cell r="DA25">
            <v>0</v>
          </cell>
          <cell r="DB25">
            <v>0</v>
          </cell>
          <cell r="DC25">
            <v>0</v>
          </cell>
        </row>
        <row r="26">
          <cell r="D26">
            <v>106432.87891849953</v>
          </cell>
          <cell r="E26">
            <v>116668.66460012447</v>
          </cell>
          <cell r="F26">
            <v>127396.54541834329</v>
          </cell>
          <cell r="G26">
            <v>136755.76864498152</v>
          </cell>
          <cell r="H26">
            <v>142931.29181388696</v>
          </cell>
          <cell r="I26">
            <v>152190.98085476272</v>
          </cell>
          <cell r="J26">
            <v>160617.89956353986</v>
          </cell>
          <cell r="K26">
            <v>162992.6003511039</v>
          </cell>
          <cell r="L26">
            <v>609779.03869596822</v>
          </cell>
          <cell r="M26">
            <v>672165.34806469514</v>
          </cell>
          <cell r="N26">
            <v>735621.45226231357</v>
          </cell>
          <cell r="O26">
            <v>803016.78546993155</v>
          </cell>
          <cell r="P26">
            <v>967194.58969560184</v>
          </cell>
          <cell r="Q26">
            <v>1133159.7895868556</v>
          </cell>
          <cell r="R26">
            <v>1321962.9138906635</v>
          </cell>
          <cell r="S26">
            <v>1461853.739855303</v>
          </cell>
          <cell r="T26">
            <v>82723.721159721346</v>
          </cell>
          <cell r="U26">
            <v>87965.458479167544</v>
          </cell>
          <cell r="V26">
            <v>91892.295213134814</v>
          </cell>
          <cell r="W26">
            <v>99910.671505289385</v>
          </cell>
          <cell r="X26">
            <v>107760.98196445382</v>
          </cell>
          <cell r="Y26">
            <v>117297.20298285983</v>
          </cell>
          <cell r="Z26">
            <v>125479.07987792008</v>
          </cell>
          <cell r="AA26">
            <v>133590.64442429529</v>
          </cell>
          <cell r="AB26">
            <v>323981.43253080535</v>
          </cell>
          <cell r="AC26">
            <v>364679.79106248164</v>
          </cell>
          <cell r="AD26">
            <v>405274.06207983819</v>
          </cell>
          <cell r="AE26">
            <v>460620.69084621198</v>
          </cell>
          <cell r="AF26">
            <v>519713.5693966765</v>
          </cell>
          <cell r="AG26">
            <v>590554.4783189497</v>
          </cell>
          <cell r="AH26">
            <v>702143.49771001807</v>
          </cell>
          <cell r="AI26">
            <v>846288.45657045953</v>
          </cell>
          <cell r="AJ26">
            <v>616355.39518414845</v>
          </cell>
          <cell r="AK26">
            <v>645233.99375108827</v>
          </cell>
          <cell r="AL26">
            <v>689025.73555872729</v>
          </cell>
          <cell r="AM26">
            <v>743900.18108075019</v>
          </cell>
          <cell r="AN26">
            <v>861599.21942569339</v>
          </cell>
          <cell r="AO26">
            <v>941662.05652365973</v>
          </cell>
          <cell r="AP26">
            <v>1025509.7572398544</v>
          </cell>
          <cell r="AQ26">
            <v>1141035.3993679613</v>
          </cell>
          <cell r="AR26">
            <v>1634901.97</v>
          </cell>
          <cell r="AS26">
            <v>1704830.7439999999</v>
          </cell>
          <cell r="AT26">
            <v>1774829.3030000001</v>
          </cell>
          <cell r="AU26">
            <v>1824082.91</v>
          </cell>
          <cell r="AV26">
            <v>1817080.0430000001</v>
          </cell>
          <cell r="AW26">
            <v>1966521.8759999999</v>
          </cell>
          <cell r="AX26">
            <v>2130142.324</v>
          </cell>
          <cell r="AY26">
            <v>2330330.31</v>
          </cell>
          <cell r="AZ26">
            <v>921119.15314772644</v>
          </cell>
          <cell r="BA26">
            <v>1073449.7067988571</v>
          </cell>
          <cell r="BB26">
            <v>1216416.465807985</v>
          </cell>
          <cell r="BC26">
            <v>1434930.2326516213</v>
          </cell>
          <cell r="BD26">
            <v>1596342.8244017917</v>
          </cell>
          <cell r="BE26">
            <v>1898009.2444245904</v>
          </cell>
          <cell r="BF26">
            <v>2248838.4858176196</v>
          </cell>
          <cell r="BG26">
            <v>2521765.450291316</v>
          </cell>
          <cell r="BH26">
            <v>323729.22640283435</v>
          </cell>
          <cell r="BI26">
            <v>338032.74574614794</v>
          </cell>
          <cell r="BJ26">
            <v>342928.17401237774</v>
          </cell>
          <cell r="BK26">
            <v>364639.15912420215</v>
          </cell>
          <cell r="BL26">
            <v>376549.83420864004</v>
          </cell>
          <cell r="BM26">
            <v>427090.73609490506</v>
          </cell>
          <cell r="BN26">
            <v>464678.48029013752</v>
          </cell>
          <cell r="BO26">
            <v>508819.65852065949</v>
          </cell>
          <cell r="BP26">
            <v>581622.74917019834</v>
          </cell>
          <cell r="BQ26">
            <v>630203.04923935118</v>
          </cell>
          <cell r="BR26">
            <v>670057.77106879978</v>
          </cell>
          <cell r="BS26">
            <v>729161.13401596609</v>
          </cell>
          <cell r="BT26">
            <v>775117.6218153144</v>
          </cell>
          <cell r="BU26">
            <v>846352.55839954596</v>
          </cell>
          <cell r="BV26">
            <v>941816.48474329012</v>
          </cell>
          <cell r="BW26">
            <v>1034404.1251700897</v>
          </cell>
          <cell r="BX26">
            <v>525653.90878396772</v>
          </cell>
          <cell r="BY26">
            <v>523753.31450121879</v>
          </cell>
          <cell r="BZ26">
            <v>527163.0894162003</v>
          </cell>
          <cell r="CA26">
            <v>521459.48950706125</v>
          </cell>
          <cell r="CB26">
            <v>518995.40712177032</v>
          </cell>
          <cell r="CC26">
            <v>530949.75646962086</v>
          </cell>
          <cell r="CD26">
            <v>536528.17369923356</v>
          </cell>
          <cell r="CE26">
            <v>549953.96160939033</v>
          </cell>
          <cell r="CF26">
            <v>581124.74699999997</v>
          </cell>
          <cell r="CG26">
            <v>637003.92799999996</v>
          </cell>
          <cell r="CH26">
            <v>697330.12399999995</v>
          </cell>
          <cell r="CI26">
            <v>799415.56299999997</v>
          </cell>
          <cell r="CJ26">
            <v>897588.07400000002</v>
          </cell>
          <cell r="CK26">
            <v>985470.56</v>
          </cell>
          <cell r="CL26">
            <v>1089403.6880000001</v>
          </cell>
          <cell r="CM26">
            <v>1193190.4421448796</v>
          </cell>
          <cell r="CN26">
            <v>349415.16833249299</v>
          </cell>
          <cell r="CO26">
            <v>376953.86869465309</v>
          </cell>
          <cell r="CP26">
            <v>411873.94326642214</v>
          </cell>
          <cell r="CQ26">
            <v>457805.43791898811</v>
          </cell>
          <cell r="CR26">
            <v>503338.62937809393</v>
          </cell>
          <cell r="CS26">
            <v>545936.39078210003</v>
          </cell>
          <cell r="CT26">
            <v>580124.36831621989</v>
          </cell>
          <cell r="CU26">
            <v>600708.1860387855</v>
          </cell>
          <cell r="CV26">
            <v>437019.19052183966</v>
          </cell>
          <cell r="CW26">
            <v>454263.858502694</v>
          </cell>
          <cell r="CX26">
            <v>474730.10623841005</v>
          </cell>
          <cell r="CY26">
            <v>516282.70226293785</v>
          </cell>
          <cell r="CZ26">
            <v>538645.18310669367</v>
          </cell>
          <cell r="DA26">
            <v>581105.40000079118</v>
          </cell>
          <cell r="DB26">
            <v>636550.10135343077</v>
          </cell>
          <cell r="DC26">
            <v>691917.88745932945</v>
          </cell>
        </row>
        <row r="28">
          <cell r="D28">
            <v>195685.98570841659</v>
          </cell>
          <cell r="E28">
            <v>200854.97687125165</v>
          </cell>
          <cell r="F28">
            <v>207751.0394125935</v>
          </cell>
          <cell r="G28">
            <v>213663.0563384238</v>
          </cell>
          <cell r="H28">
            <v>225495.66182588806</v>
          </cell>
          <cell r="I28">
            <v>231390.36493298595</v>
          </cell>
          <cell r="J28">
            <v>241112.22989853658</v>
          </cell>
          <cell r="K28">
            <v>253212.94776494612</v>
          </cell>
          <cell r="L28">
            <v>1229650.2690861477</v>
          </cell>
          <cell r="M28">
            <v>1350167.4918624274</v>
          </cell>
          <cell r="N28">
            <v>1507432.7017742749</v>
          </cell>
          <cell r="O28">
            <v>1690740.4736687895</v>
          </cell>
          <cell r="P28">
            <v>1855520.2854019348</v>
          </cell>
          <cell r="Q28">
            <v>2020554.4009705372</v>
          </cell>
          <cell r="R28">
            <v>2278051.2906589466</v>
          </cell>
          <cell r="S28">
            <v>2600229.1849012137</v>
          </cell>
          <cell r="T28">
            <v>389981.06913853838</v>
          </cell>
          <cell r="U28">
            <v>418169.73966312822</v>
          </cell>
          <cell r="V28">
            <v>444666.80603690963</v>
          </cell>
          <cell r="W28">
            <v>464517.0288233363</v>
          </cell>
          <cell r="X28">
            <v>510287.06576657132</v>
          </cell>
          <cell r="Y28">
            <v>544733.49532854266</v>
          </cell>
          <cell r="Z28">
            <v>592939.2458041216</v>
          </cell>
          <cell r="AA28">
            <v>634298.76497465209</v>
          </cell>
          <cell r="AB28">
            <v>730165.07033546094</v>
          </cell>
          <cell r="AC28">
            <v>769899.6932256833</v>
          </cell>
          <cell r="AD28">
            <v>813427.55873996881</v>
          </cell>
          <cell r="AE28">
            <v>844928.6520887306</v>
          </cell>
          <cell r="AF28">
            <v>895780.74489444378</v>
          </cell>
          <cell r="AG28">
            <v>922684.79663238465</v>
          </cell>
          <cell r="AH28">
            <v>959412.60388460185</v>
          </cell>
          <cell r="AI28">
            <v>989629.854269395</v>
          </cell>
          <cell r="AJ28">
            <v>806710.6546657735</v>
          </cell>
          <cell r="AK28">
            <v>897599.31662277016</v>
          </cell>
          <cell r="AL28">
            <v>990679.19402942318</v>
          </cell>
          <cell r="AM28">
            <v>1075407.3694160099</v>
          </cell>
          <cell r="AN28">
            <v>1145929.0292334601</v>
          </cell>
          <cell r="AO28">
            <v>1284665.1859920861</v>
          </cell>
          <cell r="AP28">
            <v>1393557.9111895829</v>
          </cell>
          <cell r="AQ28">
            <v>1462303.497831804</v>
          </cell>
          <cell r="AR28">
            <v>234513.46100000001</v>
          </cell>
          <cell r="AS28">
            <v>223426.329</v>
          </cell>
          <cell r="AT28">
            <v>265041.99400000001</v>
          </cell>
          <cell r="AU28">
            <v>303056.29499999998</v>
          </cell>
          <cell r="AV28">
            <v>322775.13799999998</v>
          </cell>
          <cell r="AW28">
            <v>337046.571</v>
          </cell>
          <cell r="AX28">
            <v>368261.29399999999</v>
          </cell>
          <cell r="AY28">
            <v>389631.15</v>
          </cell>
          <cell r="AZ28">
            <v>190639.73153427252</v>
          </cell>
          <cell r="BA28">
            <v>202364.59251545981</v>
          </cell>
          <cell r="BB28">
            <v>212948.18140333693</v>
          </cell>
          <cell r="BC28">
            <v>243654.04609760569</v>
          </cell>
          <cell r="BD28">
            <v>295480.74510981818</v>
          </cell>
          <cell r="BE28">
            <v>402662.75233276514</v>
          </cell>
          <cell r="BF28">
            <v>440887.29369832505</v>
          </cell>
          <cell r="BG28">
            <v>477429.83559272473</v>
          </cell>
          <cell r="BH28">
            <v>22298.679672409999</v>
          </cell>
          <cell r="BI28">
            <v>23295.851851004645</v>
          </cell>
          <cell r="BJ28">
            <v>24325.146213062573</v>
          </cell>
          <cell r="BK28">
            <v>24677.425718081373</v>
          </cell>
          <cell r="BL28">
            <v>26239.768106269286</v>
          </cell>
          <cell r="BM28">
            <v>27096.871202259907</v>
          </cell>
          <cell r="BN28">
            <v>30733.840826045107</v>
          </cell>
          <cell r="BO28">
            <v>33438.689349965491</v>
          </cell>
          <cell r="BP28">
            <v>275867.09721695591</v>
          </cell>
          <cell r="BQ28">
            <v>296222.1353606059</v>
          </cell>
          <cell r="BR28">
            <v>320964.22160718829</v>
          </cell>
          <cell r="BS28">
            <v>341262.3458146159</v>
          </cell>
          <cell r="BT28">
            <v>370172.56440462871</v>
          </cell>
          <cell r="BU28">
            <v>394769.62931272446</v>
          </cell>
          <cell r="BV28">
            <v>431049.78695333214</v>
          </cell>
          <cell r="BW28">
            <v>479669.83861361624</v>
          </cell>
          <cell r="BX28">
            <v>818760.91081417957</v>
          </cell>
          <cell r="BY28">
            <v>812733.9957233707</v>
          </cell>
          <cell r="BZ28">
            <v>810193.41821643524</v>
          </cell>
          <cell r="CA28">
            <v>822985.62758916535</v>
          </cell>
          <cell r="CB28">
            <v>801135.27714157768</v>
          </cell>
          <cell r="CC28">
            <v>758557.3641756688</v>
          </cell>
          <cell r="CD28">
            <v>774123.57045751053</v>
          </cell>
          <cell r="CE28">
            <v>778847.9390130291</v>
          </cell>
          <cell r="CF28">
            <v>340738.97899999999</v>
          </cell>
          <cell r="CG28">
            <v>370690.85600000003</v>
          </cell>
          <cell r="CH28">
            <v>406335.35600000003</v>
          </cell>
          <cell r="CI28">
            <v>444816.54200000002</v>
          </cell>
          <cell r="CJ28">
            <v>509935.32900000003</v>
          </cell>
          <cell r="CK28">
            <v>572558.11699999997</v>
          </cell>
          <cell r="CL28">
            <v>628617.05099999998</v>
          </cell>
          <cell r="CM28">
            <v>694914.45162325015</v>
          </cell>
          <cell r="CN28">
            <v>190138.99775117711</v>
          </cell>
          <cell r="CO28">
            <v>203900.45411915571</v>
          </cell>
          <cell r="CP28">
            <v>215412.49090024675</v>
          </cell>
          <cell r="CQ28">
            <v>244214.61043270439</v>
          </cell>
          <cell r="CR28">
            <v>270949.6173627337</v>
          </cell>
          <cell r="CS28">
            <v>297932.65125144419</v>
          </cell>
          <cell r="CT28">
            <v>323684.19224804512</v>
          </cell>
          <cell r="CU28">
            <v>347277.2941052579</v>
          </cell>
          <cell r="CV28">
            <v>185586.4625826492</v>
          </cell>
          <cell r="CW28">
            <v>196169.39914246617</v>
          </cell>
          <cell r="CX28">
            <v>203917.75712327971</v>
          </cell>
          <cell r="CY28">
            <v>213108.39473841927</v>
          </cell>
          <cell r="CZ28">
            <v>231768.99232444612</v>
          </cell>
          <cell r="DA28">
            <v>241815.6217222811</v>
          </cell>
          <cell r="DB28">
            <v>260877.4161441488</v>
          </cell>
          <cell r="DC28">
            <v>285768.37469958636</v>
          </cell>
        </row>
        <row r="29">
          <cell r="D29">
            <v>5318.1863589781915</v>
          </cell>
          <cell r="E29">
            <v>7238.8300702449378</v>
          </cell>
          <cell r="F29">
            <v>4952.0307461253842</v>
          </cell>
          <cell r="G29">
            <v>9299.9905813653386</v>
          </cell>
          <cell r="H29">
            <v>4104.2741421366109</v>
          </cell>
          <cell r="I29">
            <v>6583.5780876211429</v>
          </cell>
          <cell r="J29">
            <v>8172.1120794115232</v>
          </cell>
          <cell r="K29">
            <v>4456.5478806630663</v>
          </cell>
          <cell r="L29">
            <v>32816.079839592399</v>
          </cell>
          <cell r="M29">
            <v>47775.505749283053</v>
          </cell>
          <cell r="N29">
            <v>35158.780216309133</v>
          </cell>
          <cell r="O29">
            <v>73591.900958992483</v>
          </cell>
          <cell r="P29">
            <v>33772.551835011836</v>
          </cell>
          <cell r="Q29">
            <v>57489.332725365144</v>
          </cell>
          <cell r="R29">
            <v>77210.892528127122</v>
          </cell>
          <cell r="S29">
            <v>45836.324085390406</v>
          </cell>
          <cell r="T29">
            <v>11801.352848759076</v>
          </cell>
          <cell r="U29">
            <v>16469.96971970925</v>
          </cell>
          <cell r="V29">
            <v>8282.1691554723511</v>
          </cell>
          <cell r="W29">
            <v>23137.985672789124</v>
          </cell>
          <cell r="X29">
            <v>6370.0006283484245</v>
          </cell>
          <cell r="Y29">
            <v>15185.334685908461</v>
          </cell>
          <cell r="Z29">
            <v>20870.91401849471</v>
          </cell>
          <cell r="AA29">
            <v>12711.398095684421</v>
          </cell>
          <cell r="AB29">
            <v>19486.154597451161</v>
          </cell>
          <cell r="AC29">
            <v>27242.803164618432</v>
          </cell>
          <cell r="AD29">
            <v>18972.071340873827</v>
          </cell>
          <cell r="AE29">
            <v>36776.729870908457</v>
          </cell>
          <cell r="AF29">
            <v>16304.214983669601</v>
          </cell>
          <cell r="AG29">
            <v>26252.464793205301</v>
          </cell>
          <cell r="AH29">
            <v>32517.750479286678</v>
          </cell>
          <cell r="AI29">
            <v>17444.998690218534</v>
          </cell>
          <cell r="AJ29">
            <v>24039.977509040051</v>
          </cell>
          <cell r="AK29">
            <v>21901.423325595595</v>
          </cell>
          <cell r="AL29">
            <v>42004.797826847542</v>
          </cell>
          <cell r="AM29">
            <v>26562.562024575447</v>
          </cell>
          <cell r="AN29">
            <v>33117.348944846992</v>
          </cell>
          <cell r="AO29">
            <v>42779.350693536464</v>
          </cell>
          <cell r="AP29">
            <v>22018.21499679541</v>
          </cell>
          <cell r="AQ29">
            <v>36557.587445795099</v>
          </cell>
          <cell r="AR29">
            <v>6988.5010000000002</v>
          </cell>
          <cell r="AS29">
            <v>5451.6019999999999</v>
          </cell>
          <cell r="AT29">
            <v>11237.781000000001</v>
          </cell>
          <cell r="AU29">
            <v>7485.49</v>
          </cell>
          <cell r="AV29">
            <v>9328.2009999999991</v>
          </cell>
          <cell r="AW29">
            <v>11223.651</v>
          </cell>
          <cell r="AX29">
            <v>5818.5280000000002</v>
          </cell>
          <cell r="AY29">
            <v>9740.7790000000005</v>
          </cell>
          <cell r="AZ29">
            <v>4450.8229013724085</v>
          </cell>
          <cell r="BA29">
            <v>6634.1339666014128</v>
          </cell>
          <cell r="BB29">
            <v>5006.9238137314633</v>
          </cell>
          <cell r="BC29">
            <v>10605.391370187011</v>
          </cell>
          <cell r="BD29">
            <v>5378.0812093398899</v>
          </cell>
          <cell r="BE29">
            <v>9491.4053995962349</v>
          </cell>
          <cell r="BF29">
            <v>13228.965489775483</v>
          </cell>
          <cell r="BG29">
            <v>8019.8555842046007</v>
          </cell>
          <cell r="BH29">
            <v>674.78810563001377</v>
          </cell>
          <cell r="BI29">
            <v>917.52687530658704</v>
          </cell>
          <cell r="BJ29">
            <v>453.06951841927958</v>
          </cell>
          <cell r="BK29">
            <v>1229.2034247972429</v>
          </cell>
          <cell r="BL29">
            <v>330.95203016915883</v>
          </cell>
          <cell r="BM29">
            <v>788.81087523451265</v>
          </cell>
          <cell r="BN29">
            <v>1124.363206304577</v>
          </cell>
          <cell r="BO29">
            <v>694.28556812860529</v>
          </cell>
          <cell r="BP29">
            <v>8348.1102321499693</v>
          </cell>
          <cell r="BQ29">
            <v>11666.959937433681</v>
          </cell>
          <cell r="BR29">
            <v>5978.1390023176036</v>
          </cell>
          <cell r="BS29">
            <v>16998.565775129024</v>
          </cell>
          <cell r="BT29">
            <v>4683.8676325046954</v>
          </cell>
          <cell r="BU29">
            <v>11004.847317733202</v>
          </cell>
          <cell r="BV29">
            <v>15172.554532113794</v>
          </cell>
          <cell r="BW29">
            <v>9612.6220163049438</v>
          </cell>
          <cell r="BX29">
            <v>24394.591565077058</v>
          </cell>
          <cell r="BY29">
            <v>19838.445637172594</v>
          </cell>
          <cell r="BZ29">
            <v>34348.514528222026</v>
          </cell>
          <cell r="CA29">
            <v>20327.745001452378</v>
          </cell>
          <cell r="CB29">
            <v>23152.809509391591</v>
          </cell>
          <cell r="CC29">
            <v>25259.960227049774</v>
          </cell>
          <cell r="CD29">
            <v>12231.152413228667</v>
          </cell>
          <cell r="CE29">
            <v>19456.747699562267</v>
          </cell>
          <cell r="CF29">
            <v>10311.221</v>
          </cell>
          <cell r="CG29">
            <v>14599.974</v>
          </cell>
          <cell r="CH29">
            <v>7568.2240000000002</v>
          </cell>
          <cell r="CI29">
            <v>22156.687999999998</v>
          </cell>
          <cell r="CJ29">
            <v>6431.6170000000002</v>
          </cell>
          <cell r="CK29">
            <v>15960.991</v>
          </cell>
          <cell r="CL29">
            <v>22126.74</v>
          </cell>
          <cell r="CM29">
            <v>13926.141315095207</v>
          </cell>
          <cell r="CN29">
            <v>4753.474943779428</v>
          </cell>
          <cell r="CO29">
            <v>4220.7394002665233</v>
          </cell>
          <cell r="CP29">
            <v>6376.2097306473042</v>
          </cell>
          <cell r="CQ29">
            <v>9011.5191249667914</v>
          </cell>
          <cell r="CR29">
            <v>5717.0369263536813</v>
          </cell>
          <cell r="CS29">
            <v>7895.2152581632718</v>
          </cell>
          <cell r="CT29">
            <v>11652.630920929625</v>
          </cell>
          <cell r="CU29">
            <v>5660.6198939157039</v>
          </cell>
          <cell r="CV29">
            <v>6099.0487196880877</v>
          </cell>
          <cell r="CW29">
            <v>8411.7820657119082</v>
          </cell>
          <cell r="CX29">
            <v>4154.7276114411879</v>
          </cell>
          <cell r="CY29">
            <v>11643.783667048121</v>
          </cell>
          <cell r="CZ29">
            <v>3212.6926619270175</v>
          </cell>
          <cell r="DA29">
            <v>6686.3572864957796</v>
          </cell>
          <cell r="DB29">
            <v>9113.6421418329246</v>
          </cell>
          <cell r="DC29">
            <v>5687.5130768148829</v>
          </cell>
        </row>
        <row r="30">
          <cell r="D30">
            <v>-7332.4027850566335</v>
          </cell>
          <cell r="E30">
            <v>-7781.09538706485</v>
          </cell>
          <cell r="F30">
            <v>-8174.5714753616667</v>
          </cell>
          <cell r="G30">
            <v>-8797.3219196677946</v>
          </cell>
          <cell r="H30">
            <v>-9463.4863782842058</v>
          </cell>
          <cell r="I30">
            <v>-9864.9074368885213</v>
          </cell>
          <cell r="J30">
            <v>-10413.049607518016</v>
          </cell>
          <cell r="K30">
            <v>-11062.53806816117</v>
          </cell>
          <cell r="L30">
            <v>-29339.329137822908</v>
          </cell>
          <cell r="M30">
            <v>-32239.319278810472</v>
          </cell>
          <cell r="N30">
            <v>-35969.392845671704</v>
          </cell>
          <cell r="O30">
            <v>-40291.352254686273</v>
          </cell>
          <cell r="P30">
            <v>-44758.002615717982</v>
          </cell>
          <cell r="Q30">
            <v>-48515.031358358778</v>
          </cell>
          <cell r="R30">
            <v>-54253.598769980686</v>
          </cell>
          <cell r="S30">
            <v>-61569.059542115712</v>
          </cell>
          <cell r="T30">
            <v>-17860.726983588735</v>
          </cell>
          <cell r="U30">
            <v>-19374.336073607275</v>
          </cell>
          <cell r="V30">
            <v>-20551.165918217856</v>
          </cell>
          <cell r="W30">
            <v>-22456.598795489306</v>
          </cell>
          <cell r="X30">
            <v>-23886.447495852946</v>
          </cell>
          <cell r="Y30">
            <v>-25345.673018479927</v>
          </cell>
          <cell r="Z30">
            <v>-27258.700328760689</v>
          </cell>
          <cell r="AA30">
            <v>-29221.006342451088</v>
          </cell>
          <cell r="AB30">
            <v>-23723.95629547413</v>
          </cell>
          <cell r="AC30">
            <v>-26047.306378753485</v>
          </cell>
          <cell r="AD30">
            <v>-29386.225488680917</v>
          </cell>
          <cell r="AE30">
            <v>-31592.502596976072</v>
          </cell>
          <cell r="AF30">
            <v>-37345.76031179008</v>
          </cell>
          <cell r="AG30">
            <v>-38709.394728249259</v>
          </cell>
          <cell r="AH30">
            <v>-51013.026099669369</v>
          </cell>
          <cell r="AI30">
            <v>-52906.11376119894</v>
          </cell>
          <cell r="AJ30">
            <v>-18284.768557364278</v>
          </cell>
          <cell r="AK30">
            <v>-20290.828492121727</v>
          </cell>
          <cell r="AL30">
            <v>-22347.610258462239</v>
          </cell>
          <cell r="AM30">
            <v>-24425.648895115926</v>
          </cell>
          <cell r="AN30">
            <v>-26196.859921678355</v>
          </cell>
          <cell r="AO30">
            <v>-29104.073531558457</v>
          </cell>
          <cell r="AP30">
            <v>-31713.042331077711</v>
          </cell>
          <cell r="AQ30">
            <v>-33542.10460853095</v>
          </cell>
          <cell r="AR30">
            <v>-5344.0450000000001</v>
          </cell>
          <cell r="AS30">
            <v>-5284.7809999999999</v>
          </cell>
          <cell r="AT30">
            <v>-6121.4</v>
          </cell>
          <cell r="AU30">
            <v>-6952.4939999999997</v>
          </cell>
          <cell r="AV30">
            <v>-7451.8829999999998</v>
          </cell>
          <cell r="AW30">
            <v>-7879.7979999999998</v>
          </cell>
          <cell r="AX30">
            <v>-8622.1779999999999</v>
          </cell>
          <cell r="AY30">
            <v>-9167.6659999999993</v>
          </cell>
          <cell r="AZ30">
            <v>-6309.8807495332503</v>
          </cell>
          <cell r="BA30">
            <v>-6909.1352373348136</v>
          </cell>
          <cell r="BB30">
            <v>-7684.1981271421128</v>
          </cell>
          <cell r="BC30">
            <v>-8467.4230441410255</v>
          </cell>
          <cell r="BD30">
            <v>-9593.007484219359</v>
          </cell>
          <cell r="BE30">
            <v>-10572.664136444158</v>
          </cell>
          <cell r="BF30">
            <v>-11985.361723048643</v>
          </cell>
          <cell r="BG30">
            <v>-13618.55781311017</v>
          </cell>
          <cell r="BH30">
            <v>-1071.2369403048585</v>
          </cell>
          <cell r="BI30">
            <v>-1131.5332979764232</v>
          </cell>
          <cell r="BJ30">
            <v>-1172.2329670117588</v>
          </cell>
          <cell r="BK30">
            <v>-1254.0099039990798</v>
          </cell>
          <cell r="BL30">
            <v>-1272.3172759115243</v>
          </cell>
          <cell r="BM30">
            <v>-1338.8573824187672</v>
          </cell>
          <cell r="BN30">
            <v>-1479.2734562216153</v>
          </cell>
          <cell r="BO30">
            <v>-1569.1298754124803</v>
          </cell>
          <cell r="BP30">
            <v>-14905.318887791835</v>
          </cell>
          <cell r="BQ30">
            <v>-15660.291039527961</v>
          </cell>
          <cell r="BR30">
            <v>-16100.344700338297</v>
          </cell>
          <cell r="BS30">
            <v>-17026.149907229992</v>
          </cell>
          <cell r="BT30">
            <v>-17434.484643318014</v>
          </cell>
          <cell r="BU30">
            <v>-15564.387759286496</v>
          </cell>
          <cell r="BV30">
            <v>-16826.764423697969</v>
          </cell>
          <cell r="BW30">
            <v>-18483.695982307596</v>
          </cell>
          <cell r="BX30">
            <v>-44565.030679271105</v>
          </cell>
          <cell r="BY30">
            <v>-46078.3106417542</v>
          </cell>
          <cell r="BZ30">
            <v>-47729.629508745311</v>
          </cell>
          <cell r="CA30">
            <v>-50752.741855089669</v>
          </cell>
          <cell r="CB30">
            <v>-52272.393716237777</v>
          </cell>
          <cell r="CC30">
            <v>-51498.675675433573</v>
          </cell>
          <cell r="CD30">
            <v>-53095.245039260488</v>
          </cell>
          <cell r="CE30">
            <v>-54947.510473888935</v>
          </cell>
          <cell r="CF30">
            <v>-10913.805</v>
          </cell>
          <cell r="CG30">
            <v>-12189.875</v>
          </cell>
          <cell r="CH30">
            <v>-13344.821</v>
          </cell>
          <cell r="CI30">
            <v>-15072.34</v>
          </cell>
          <cell r="CJ30">
            <v>-16400.991999999998</v>
          </cell>
          <cell r="CK30">
            <v>-20238.147000000001</v>
          </cell>
          <cell r="CL30">
            <v>-22130.867999999999</v>
          </cell>
          <cell r="CM30">
            <v>-23807.275182378522</v>
          </cell>
          <cell r="CN30">
            <v>-4657.6346710676899</v>
          </cell>
          <cell r="CO30">
            <v>-5007.5298128051909</v>
          </cell>
          <cell r="CP30">
            <v>-5320.4092285392217</v>
          </cell>
          <cell r="CQ30">
            <v>-5954.0201762647821</v>
          </cell>
          <cell r="CR30">
            <v>-6582.9103211995907</v>
          </cell>
          <cell r="CS30">
            <v>-7195.7517160975585</v>
          </cell>
          <cell r="CT30">
            <v>-7815.0384283588164</v>
          </cell>
          <cell r="CU30">
            <v>-8437.4916068092189</v>
          </cell>
          <cell r="CV30">
            <v>-7953.5044191812285</v>
          </cell>
          <cell r="CW30">
            <v>-8778.5493606875152</v>
          </cell>
          <cell r="CX30">
            <v>-9476.4832231797645</v>
          </cell>
          <cell r="CY30">
            <v>-10516.846051925519</v>
          </cell>
          <cell r="CZ30">
            <v>-11251.827977985437</v>
          </cell>
          <cell r="DA30">
            <v>-11676.174396530925</v>
          </cell>
          <cell r="DB30">
            <v>-12786.55276565993</v>
          </cell>
          <cell r="DC30">
            <v>-13861.230370657264</v>
          </cell>
        </row>
        <row r="31">
          <cell r="D31">
            <v>-2014.2164260784421</v>
          </cell>
          <cell r="E31">
            <v>-542.26531681991219</v>
          </cell>
          <cell r="F31">
            <v>-3222.5407292362825</v>
          </cell>
          <cell r="G31">
            <v>502.66866169754394</v>
          </cell>
          <cell r="H31">
            <v>-5359.2122361475949</v>
          </cell>
          <cell r="I31">
            <v>-3281.3293492673783</v>
          </cell>
          <cell r="J31">
            <v>-2240.9375281064931</v>
          </cell>
          <cell r="K31">
            <v>-6605.9901874981033</v>
          </cell>
          <cell r="L31">
            <v>3476.7507017694888</v>
          </cell>
          <cell r="M31">
            <v>15536.186470472585</v>
          </cell>
          <cell r="N31">
            <v>-810.61262936257549</v>
          </cell>
          <cell r="O31">
            <v>33300.548704306209</v>
          </cell>
          <cell r="P31">
            <v>-10985.450780706144</v>
          </cell>
          <cell r="Q31">
            <v>8974.3013670063574</v>
          </cell>
          <cell r="R31">
            <v>22957.293758146447</v>
          </cell>
          <cell r="S31">
            <v>-15732.735456725301</v>
          </cell>
          <cell r="T31">
            <v>-6059.3741348296589</v>
          </cell>
          <cell r="U31">
            <v>-2904.3663538980254</v>
          </cell>
          <cell r="V31">
            <v>-12268.996762745504</v>
          </cell>
          <cell r="W31">
            <v>681.38687729981757</v>
          </cell>
          <cell r="X31">
            <v>-17516.446867504521</v>
          </cell>
          <cell r="Y31">
            <v>-10160.338332571466</v>
          </cell>
          <cell r="Z31">
            <v>-6387.7863102659794</v>
          </cell>
          <cell r="AA31">
            <v>-16509.608246766667</v>
          </cell>
          <cell r="AB31">
            <v>-4237.8016980229695</v>
          </cell>
          <cell r="AC31">
            <v>1195.496785864947</v>
          </cell>
          <cell r="AD31">
            <v>-10414.15414780709</v>
          </cell>
          <cell r="AE31">
            <v>5184.2272739323853</v>
          </cell>
          <cell r="AF31">
            <v>-21041.545328120479</v>
          </cell>
          <cell r="AG31">
            <v>-12456.929935043958</v>
          </cell>
          <cell r="AH31">
            <v>-18495.27562038269</v>
          </cell>
          <cell r="AI31">
            <v>-35461.115070980406</v>
          </cell>
          <cell r="AJ31">
            <v>5755.2089516757733</v>
          </cell>
          <cell r="AK31">
            <v>1610.5948334738678</v>
          </cell>
          <cell r="AL31">
            <v>19657.187568385303</v>
          </cell>
          <cell r="AM31">
            <v>2136.9131294595209</v>
          </cell>
          <cell r="AN31">
            <v>6920.4890231686368</v>
          </cell>
          <cell r="AO31">
            <v>13675.277161978007</v>
          </cell>
          <cell r="AP31">
            <v>-9694.8273342823013</v>
          </cell>
          <cell r="AQ31">
            <v>3015.4828372641496</v>
          </cell>
          <cell r="AR31">
            <v>1644.4559999999999</v>
          </cell>
          <cell r="AS31">
            <v>166.821</v>
          </cell>
          <cell r="AT31">
            <v>5116.3810000000003</v>
          </cell>
          <cell r="AU31">
            <v>532.99699999999996</v>
          </cell>
          <cell r="AV31">
            <v>1876.319</v>
          </cell>
          <cell r="AW31">
            <v>3343.8530000000001</v>
          </cell>
          <cell r="AX31">
            <v>-2803.6489999999999</v>
          </cell>
          <cell r="AY31">
            <v>573.11300000000006</v>
          </cell>
          <cell r="AZ31">
            <v>-1859.0578481608418</v>
          </cell>
          <cell r="BA31">
            <v>-275.00127073340082</v>
          </cell>
          <cell r="BB31">
            <v>-2677.2743134106495</v>
          </cell>
          <cell r="BC31">
            <v>2137.968326045986</v>
          </cell>
          <cell r="BD31">
            <v>-4214.926274879469</v>
          </cell>
          <cell r="BE31">
            <v>-1081.2587368479235</v>
          </cell>
          <cell r="BF31">
            <v>1243.6037667268392</v>
          </cell>
          <cell r="BG31">
            <v>-5598.7022289055694</v>
          </cell>
          <cell r="BH31">
            <v>-396.4488346748447</v>
          </cell>
          <cell r="BI31">
            <v>-214.00642266983624</v>
          </cell>
          <cell r="BJ31">
            <v>-719.16344859247943</v>
          </cell>
          <cell r="BK31">
            <v>-24.806479201836797</v>
          </cell>
          <cell r="BL31">
            <v>-941.3652457423658</v>
          </cell>
          <cell r="BM31">
            <v>-550.04650718425444</v>
          </cell>
          <cell r="BN31">
            <v>-354.91024991703847</v>
          </cell>
          <cell r="BO31">
            <v>-874.84430728387497</v>
          </cell>
          <cell r="BP31">
            <v>-6557.2086556418653</v>
          </cell>
          <cell r="BQ31">
            <v>-3993.3311020942801</v>
          </cell>
          <cell r="BR31">
            <v>-10122.205698020694</v>
          </cell>
          <cell r="BS31">
            <v>-27.584132100968418</v>
          </cell>
          <cell r="BT31">
            <v>-12750.617010813319</v>
          </cell>
          <cell r="BU31">
            <v>-4559.5404415532939</v>
          </cell>
          <cell r="BV31">
            <v>-1654.2098915841743</v>
          </cell>
          <cell r="BW31">
            <v>-8871.073966002652</v>
          </cell>
          <cell r="BX31">
            <v>-20170.439114194047</v>
          </cell>
          <cell r="BY31">
            <v>-26239.865004581607</v>
          </cell>
          <cell r="BZ31">
            <v>-13381.114980523285</v>
          </cell>
          <cell r="CA31">
            <v>-30424.996853637291</v>
          </cell>
          <cell r="CB31">
            <v>-29119.584206846186</v>
          </cell>
          <cell r="CC31">
            <v>-26238.715448383799</v>
          </cell>
          <cell r="CD31">
            <v>-40864.092626031823</v>
          </cell>
          <cell r="CE31">
            <v>-35490.762774326664</v>
          </cell>
          <cell r="CF31">
            <v>-602.58399999999995</v>
          </cell>
          <cell r="CG31">
            <v>2410.0990000000002</v>
          </cell>
          <cell r="CH31">
            <v>-5776.5959999999995</v>
          </cell>
          <cell r="CI31">
            <v>7084.3469999999998</v>
          </cell>
          <cell r="CJ31">
            <v>-9969.375</v>
          </cell>
          <cell r="CK31">
            <v>-4277.1559999999999</v>
          </cell>
          <cell r="CL31">
            <v>-4.1280000000000001</v>
          </cell>
          <cell r="CM31">
            <v>-9881.1338672833153</v>
          </cell>
          <cell r="CN31">
            <v>95.840272711737555</v>
          </cell>
          <cell r="CO31">
            <v>-786.79041253866797</v>
          </cell>
          <cell r="CP31">
            <v>1055.8005021080819</v>
          </cell>
          <cell r="CQ31">
            <v>3057.4989487020102</v>
          </cell>
          <cell r="CR31">
            <v>-865.87339484590939</v>
          </cell>
          <cell r="CS31">
            <v>699.46354206571289</v>
          </cell>
          <cell r="CT31">
            <v>3837.5924925708082</v>
          </cell>
          <cell r="CU31">
            <v>-2776.8717128935155</v>
          </cell>
          <cell r="CV31">
            <v>-1854.4556994931409</v>
          </cell>
          <cell r="CW31">
            <v>-366.76729497560831</v>
          </cell>
          <cell r="CX31">
            <v>-5321.7556117385757</v>
          </cell>
          <cell r="CY31">
            <v>1126.9376151226015</v>
          </cell>
          <cell r="CZ31">
            <v>-8039.1353160584204</v>
          </cell>
          <cell r="DA31">
            <v>-4989.8171100351465</v>
          </cell>
          <cell r="DB31">
            <v>-3672.9106238270069</v>
          </cell>
          <cell r="DC31">
            <v>-8173.7172938423828</v>
          </cell>
        </row>
        <row r="32">
          <cell r="D32">
            <v>7183.2075889135558</v>
          </cell>
          <cell r="E32">
            <v>7438.3278581617369</v>
          </cell>
          <cell r="F32">
            <v>9134.5576550665974</v>
          </cell>
          <cell r="G32">
            <v>11329.936825766679</v>
          </cell>
          <cell r="H32">
            <v>11253.91534324551</v>
          </cell>
          <cell r="I32">
            <v>13003.194314818009</v>
          </cell>
          <cell r="J32">
            <v>14341.655394515999</v>
          </cell>
          <cell r="K32">
            <v>11356.138022310852</v>
          </cell>
          <cell r="L32">
            <v>117921.02520075202</v>
          </cell>
          <cell r="M32">
            <v>142833.41258213454</v>
          </cell>
          <cell r="N32">
            <v>198096.22989681261</v>
          </cell>
          <cell r="O32">
            <v>195244.95867283328</v>
          </cell>
          <cell r="P32">
            <v>202498.78613434761</v>
          </cell>
          <cell r="Q32">
            <v>265781.80153182743</v>
          </cell>
          <cell r="R32">
            <v>298297.91706021113</v>
          </cell>
          <cell r="S32">
            <v>334321.92400049028</v>
          </cell>
          <cell r="T32">
            <v>34455.068402746329</v>
          </cell>
          <cell r="U32">
            <v>29620.404411246032</v>
          </cell>
          <cell r="V32">
            <v>32128.830504215555</v>
          </cell>
          <cell r="W32">
            <v>39959.660294718116</v>
          </cell>
          <cell r="X32">
            <v>51962.876429475837</v>
          </cell>
          <cell r="Y32">
            <v>58366.088808150402</v>
          </cell>
          <cell r="Z32">
            <v>47747.305480796473</v>
          </cell>
          <cell r="AA32">
            <v>57513.69736491872</v>
          </cell>
          <cell r="AB32">
            <v>43972.424588245311</v>
          </cell>
          <cell r="AC32">
            <v>42332.368728420617</v>
          </cell>
          <cell r="AD32">
            <v>41915.247496568845</v>
          </cell>
          <cell r="AE32">
            <v>45667.865531780764</v>
          </cell>
          <cell r="AF32">
            <v>47945.597066061302</v>
          </cell>
          <cell r="AG32">
            <v>49184.737187261097</v>
          </cell>
          <cell r="AH32">
            <v>48750.240239786064</v>
          </cell>
          <cell r="AI32">
            <v>51161.29301464506</v>
          </cell>
          <cell r="AJ32">
            <v>85133.453005320873</v>
          </cell>
          <cell r="AK32">
            <v>91469.282573179182</v>
          </cell>
          <cell r="AL32">
            <v>65070.987818201356</v>
          </cell>
          <cell r="AM32">
            <v>68755.645634839806</v>
          </cell>
          <cell r="AN32">
            <v>131815.66773545716</v>
          </cell>
          <cell r="AO32">
            <v>95217.448035518828</v>
          </cell>
          <cell r="AP32">
            <v>78441.468843746203</v>
          </cell>
          <cell r="AQ32">
            <v>123022.01656320783</v>
          </cell>
          <cell r="AR32">
            <v>-12001.665000000001</v>
          </cell>
          <cell r="AS32">
            <v>47943.707999999999</v>
          </cell>
          <cell r="AT32">
            <v>43604.063000000002</v>
          </cell>
          <cell r="AU32">
            <v>26636.53</v>
          </cell>
          <cell r="AV32">
            <v>17919.394</v>
          </cell>
          <cell r="AW32">
            <v>33851.938999999998</v>
          </cell>
          <cell r="AX32">
            <v>33852.281999999999</v>
          </cell>
          <cell r="AY32">
            <v>42273.339</v>
          </cell>
          <cell r="AZ32">
            <v>13583.91882934814</v>
          </cell>
          <cell r="BA32">
            <v>10858.590158610536</v>
          </cell>
          <cell r="BB32">
            <v>33383.139007679427</v>
          </cell>
          <cell r="BC32">
            <v>41631.386098234907</v>
          </cell>
          <cell r="BD32">
            <v>111396.93349782645</v>
          </cell>
          <cell r="BE32">
            <v>39305.800102407826</v>
          </cell>
          <cell r="BF32">
            <v>35388.095947170608</v>
          </cell>
          <cell r="BG32">
            <v>33290.567749450427</v>
          </cell>
          <cell r="BH32">
            <v>1393.62101326949</v>
          </cell>
          <cell r="BI32">
            <v>1243.3007847277627</v>
          </cell>
          <cell r="BJ32">
            <v>1079.7508397995489</v>
          </cell>
          <cell r="BK32">
            <v>1587.1488673897477</v>
          </cell>
          <cell r="BL32">
            <v>2990.8624122737006</v>
          </cell>
          <cell r="BM32">
            <v>4187.0161309694577</v>
          </cell>
          <cell r="BN32">
            <v>3059.7587738374332</v>
          </cell>
          <cell r="BO32">
            <v>4051.2839510355734</v>
          </cell>
          <cell r="BP32">
            <v>27970.96640044915</v>
          </cell>
          <cell r="BQ32">
            <v>29677.22528064383</v>
          </cell>
          <cell r="BR32">
            <v>31122.078388946702</v>
          </cell>
          <cell r="BS32">
            <v>30332.938601040769</v>
          </cell>
          <cell r="BT32">
            <v>37347.68191890906</v>
          </cell>
          <cell r="BU32">
            <v>40839.698082160969</v>
          </cell>
          <cell r="BV32">
            <v>50274.261551868221</v>
          </cell>
          <cell r="BW32">
            <v>56026.224954088917</v>
          </cell>
          <cell r="BX32">
            <v>14143.524023385189</v>
          </cell>
          <cell r="BY32">
            <v>23699.287497646121</v>
          </cell>
          <cell r="BZ32">
            <v>26173.324353253374</v>
          </cell>
          <cell r="CA32">
            <v>8574.6464060496364</v>
          </cell>
          <cell r="CB32">
            <v>-13458.328759062688</v>
          </cell>
          <cell r="CC32">
            <v>41804.92173022552</v>
          </cell>
          <cell r="CD32">
            <v>45588.461181550367</v>
          </cell>
          <cell r="CE32">
            <v>79639.672688578808</v>
          </cell>
          <cell r="CF32">
            <v>30554.46</v>
          </cell>
          <cell r="CG32">
            <v>33270.231</v>
          </cell>
          <cell r="CH32">
            <v>44257.781999999999</v>
          </cell>
          <cell r="CI32">
            <v>58034.44</v>
          </cell>
          <cell r="CJ32">
            <v>56406.912247984721</v>
          </cell>
          <cell r="CK32">
            <v>60336.09</v>
          </cell>
          <cell r="CL32">
            <v>66792.178999999989</v>
          </cell>
          <cell r="CM32">
            <v>77605.173017131659</v>
          </cell>
          <cell r="CN32">
            <v>13665.61609526686</v>
          </cell>
          <cell r="CO32">
            <v>12298.827193629693</v>
          </cell>
          <cell r="CP32">
            <v>27746.319030349554</v>
          </cell>
          <cell r="CQ32">
            <v>23677.507981327333</v>
          </cell>
          <cell r="CR32">
            <v>27848.907283556378</v>
          </cell>
          <cell r="CS32">
            <v>25052.077454535207</v>
          </cell>
          <cell r="CT32">
            <v>19755.509364641988</v>
          </cell>
          <cell r="CU32">
            <v>8358.118239460362</v>
          </cell>
          <cell r="CV32">
            <v>12437.392259310091</v>
          </cell>
          <cell r="CW32">
            <v>8115.1252757891189</v>
          </cell>
          <cell r="CX32">
            <v>14512.393226878137</v>
          </cell>
          <cell r="CY32">
            <v>17533.659970904253</v>
          </cell>
          <cell r="CZ32">
            <v>18085.764713893434</v>
          </cell>
          <cell r="DA32">
            <v>24051.611531902865</v>
          </cell>
          <cell r="DB32">
            <v>28563.869179264493</v>
          </cell>
          <cell r="DC32">
            <v>33030.146053425524</v>
          </cell>
        </row>
        <row r="33"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-3535.3850254169288</v>
          </cell>
          <cell r="M33">
            <v>-5431.5976605154137</v>
          </cell>
          <cell r="N33">
            <v>-4312.1078397584861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-207.02374332684437</v>
          </cell>
          <cell r="U33">
            <v>-218.97168356654049</v>
          </cell>
          <cell r="V33">
            <v>-9.6109550434005051</v>
          </cell>
          <cell r="W33">
            <v>-108.02617629547521</v>
          </cell>
          <cell r="X33">
            <v>0</v>
          </cell>
          <cell r="Y33">
            <v>0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</v>
          </cell>
          <cell r="AH33">
            <v>-37.714234610233063</v>
          </cell>
          <cell r="AI33">
            <v>0</v>
          </cell>
          <cell r="AJ33">
            <v>0</v>
          </cell>
          <cell r="AK33">
            <v>0</v>
          </cell>
          <cell r="AL33">
            <v>0</v>
          </cell>
          <cell r="AM33">
            <v>-370.89894684913781</v>
          </cell>
          <cell r="AN33">
            <v>0</v>
          </cell>
          <cell r="AO33">
            <v>0</v>
          </cell>
          <cell r="AP33">
            <v>-1.0548672429116375</v>
          </cell>
          <cell r="AQ33">
            <v>0</v>
          </cell>
          <cell r="AR33">
            <v>-729.923</v>
          </cell>
          <cell r="AS33">
            <v>-6494.8639999999996</v>
          </cell>
          <cell r="AT33">
            <v>-10706.143</v>
          </cell>
          <cell r="AU33">
            <v>-7450.6840000000002</v>
          </cell>
          <cell r="AV33">
            <v>-5524.28</v>
          </cell>
          <cell r="AW33">
            <v>-5981.0690000000004</v>
          </cell>
          <cell r="AX33">
            <v>-9678.7759999999998</v>
          </cell>
          <cell r="AY33">
            <v>-10358.615</v>
          </cell>
          <cell r="AZ33">
            <v>0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E33">
            <v>0</v>
          </cell>
          <cell r="BF33">
            <v>-89.157819497769879</v>
          </cell>
          <cell r="BG33">
            <v>6.5891008146302086E-4</v>
          </cell>
          <cell r="BH33">
            <v>0</v>
          </cell>
          <cell r="BI33">
            <v>0</v>
          </cell>
          <cell r="BJ33">
            <v>-8.3078861882683501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-1058.7196011572917</v>
          </cell>
          <cell r="BQ33">
            <v>-941.80793196713614</v>
          </cell>
          <cell r="BR33">
            <v>-701.74848349838771</v>
          </cell>
          <cell r="BS33">
            <v>-203.84209828236317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  <cell r="CG33">
            <v>-35.829000000000001</v>
          </cell>
          <cell r="CH33">
            <v>0</v>
          </cell>
          <cell r="CI33">
            <v>0</v>
          </cell>
          <cell r="CJ33">
            <v>0</v>
          </cell>
          <cell r="CK33">
            <v>0</v>
          </cell>
          <cell r="CL33">
            <v>-490.65</v>
          </cell>
          <cell r="CM33">
            <v>-1520.0079873458326</v>
          </cell>
          <cell r="CN33">
            <v>0</v>
          </cell>
          <cell r="CO33">
            <v>0</v>
          </cell>
          <cell r="CP33">
            <v>0</v>
          </cell>
          <cell r="CQ33">
            <v>0</v>
          </cell>
          <cell r="CR33">
            <v>0</v>
          </cell>
          <cell r="CS33">
            <v>0</v>
          </cell>
          <cell r="CT33">
            <v>0</v>
          </cell>
          <cell r="CU33">
            <v>0</v>
          </cell>
          <cell r="CV33">
            <v>0</v>
          </cell>
          <cell r="CW33">
            <v>0</v>
          </cell>
          <cell r="CX33">
            <v>0</v>
          </cell>
          <cell r="CY33">
            <v>0</v>
          </cell>
          <cell r="CZ33">
            <v>0</v>
          </cell>
          <cell r="DA33">
            <v>0</v>
          </cell>
          <cell r="DB33">
            <v>0</v>
          </cell>
          <cell r="DC33">
            <v>0</v>
          </cell>
        </row>
        <row r="34">
          <cell r="D34">
            <v>200854.97687125165</v>
          </cell>
          <cell r="E34">
            <v>207751.0394125935</v>
          </cell>
          <cell r="F34">
            <v>213663.0563384238</v>
          </cell>
          <cell r="G34">
            <v>225495.66182588806</v>
          </cell>
          <cell r="H34">
            <v>231390.36493298595</v>
          </cell>
          <cell r="I34">
            <v>241112.22989853658</v>
          </cell>
          <cell r="J34">
            <v>253212.94776494612</v>
          </cell>
          <cell r="K34">
            <v>257963.09559975885</v>
          </cell>
          <cell r="L34">
            <v>1351048.0449886692</v>
          </cell>
          <cell r="M34">
            <v>1508537.0909150345</v>
          </cell>
          <cell r="N34">
            <v>1704718.319041725</v>
          </cell>
          <cell r="O34">
            <v>1919285.9810459288</v>
          </cell>
          <cell r="P34">
            <v>2047033.6207555761</v>
          </cell>
          <cell r="Q34">
            <v>2295310.503869371</v>
          </cell>
          <cell r="R34">
            <v>2599306.5014773044</v>
          </cell>
          <cell r="S34">
            <v>2918818.3734449791</v>
          </cell>
          <cell r="T34">
            <v>418169.73966312822</v>
          </cell>
          <cell r="U34">
            <v>444666.80603690969</v>
          </cell>
          <cell r="V34">
            <v>464517.0288233363</v>
          </cell>
          <cell r="W34">
            <v>505050.04981905874</v>
          </cell>
          <cell r="X34">
            <v>544733.49532854266</v>
          </cell>
          <cell r="Y34">
            <v>592939.2458041216</v>
          </cell>
          <cell r="Z34">
            <v>634298.76497465209</v>
          </cell>
          <cell r="AA34">
            <v>675302.85409280425</v>
          </cell>
          <cell r="AB34">
            <v>769899.6932256833</v>
          </cell>
          <cell r="AC34">
            <v>813427.55873996881</v>
          </cell>
          <cell r="AD34">
            <v>844928.6520887306</v>
          </cell>
          <cell r="AE34">
            <v>895780.74489444378</v>
          </cell>
          <cell r="AF34">
            <v>922684.79663238465</v>
          </cell>
          <cell r="AG34">
            <v>959412.60388460185</v>
          </cell>
          <cell r="AH34">
            <v>989629.854269395</v>
          </cell>
          <cell r="AI34">
            <v>1005330.0322130597</v>
          </cell>
          <cell r="AJ34">
            <v>897599.31662277016</v>
          </cell>
          <cell r="AK34">
            <v>990679.19402942318</v>
          </cell>
          <cell r="AL34">
            <v>1075407.3694160099</v>
          </cell>
          <cell r="AM34">
            <v>1145929.0292334601</v>
          </cell>
          <cell r="AN34">
            <v>1284665.1859920861</v>
          </cell>
          <cell r="AO34">
            <v>1393557.9111895829</v>
          </cell>
          <cell r="AP34">
            <v>1462303.497831804</v>
          </cell>
          <cell r="AQ34">
            <v>1588340.997232276</v>
          </cell>
          <cell r="AR34">
            <v>223426.329</v>
          </cell>
          <cell r="AS34">
            <v>265041.99400000001</v>
          </cell>
          <cell r="AT34">
            <v>303056.29499999998</v>
          </cell>
          <cell r="AU34">
            <v>322775.13799999998</v>
          </cell>
          <cell r="AV34">
            <v>337046.571</v>
          </cell>
          <cell r="AW34">
            <v>368261.29399999999</v>
          </cell>
          <cell r="AX34">
            <v>389631.15</v>
          </cell>
          <cell r="AY34">
            <v>422118.98800000001</v>
          </cell>
          <cell r="AZ34">
            <v>202364.59251545981</v>
          </cell>
          <cell r="BA34">
            <v>212948.18140333693</v>
          </cell>
          <cell r="BB34">
            <v>243654.04609760569</v>
          </cell>
          <cell r="BC34">
            <v>287423.40052188659</v>
          </cell>
          <cell r="BD34">
            <v>402662.75233276514</v>
          </cell>
          <cell r="BE34">
            <v>440887.29369832505</v>
          </cell>
          <cell r="BF34">
            <v>477429.83559272473</v>
          </cell>
          <cell r="BG34">
            <v>505121.70177217969</v>
          </cell>
          <cell r="BH34">
            <v>23295.851851004645</v>
          </cell>
          <cell r="BI34">
            <v>24325.146213062573</v>
          </cell>
          <cell r="BJ34">
            <v>24677.425718081373</v>
          </cell>
          <cell r="BK34">
            <v>26239.768106269286</v>
          </cell>
          <cell r="BL34">
            <v>27096.871202259907</v>
          </cell>
          <cell r="BM34">
            <v>30733.840826045107</v>
          </cell>
          <cell r="BN34">
            <v>33438.689349965491</v>
          </cell>
          <cell r="BO34">
            <v>36615.12899371719</v>
          </cell>
          <cell r="BP34">
            <v>296222.1353606059</v>
          </cell>
          <cell r="BQ34">
            <v>320964.22160718834</v>
          </cell>
          <cell r="BR34">
            <v>341262.3458146159</v>
          </cell>
          <cell r="BS34">
            <v>371363.8581852733</v>
          </cell>
          <cell r="BT34">
            <v>394769.62931272446</v>
          </cell>
          <cell r="BU34">
            <v>431049.78695333214</v>
          </cell>
          <cell r="BV34">
            <v>479669.83861361619</v>
          </cell>
          <cell r="BW34">
            <v>526824.98960170243</v>
          </cell>
          <cell r="BX34">
            <v>812733.9957233707</v>
          </cell>
          <cell r="BY34">
            <v>810193.41821643524</v>
          </cell>
          <cell r="BZ34">
            <v>822985.62758916535</v>
          </cell>
          <cell r="CA34">
            <v>801135.27714157768</v>
          </cell>
          <cell r="CB34">
            <v>758557.3641756688</v>
          </cell>
          <cell r="CC34">
            <v>774123.57045751053</v>
          </cell>
          <cell r="CD34">
            <v>778847.9390130291</v>
          </cell>
          <cell r="CE34">
            <v>822996.84892728121</v>
          </cell>
          <cell r="CF34">
            <v>370690.85600000003</v>
          </cell>
          <cell r="CG34">
            <v>406335.35600000003</v>
          </cell>
          <cell r="CH34">
            <v>444816.54200000002</v>
          </cell>
          <cell r="CI34">
            <v>509935.32900000003</v>
          </cell>
          <cell r="CJ34">
            <v>572558.11699999997</v>
          </cell>
          <cell r="CK34">
            <v>628617.05099999998</v>
          </cell>
          <cell r="CL34">
            <v>694914.45200000005</v>
          </cell>
          <cell r="CM34">
            <v>761118.48278575274</v>
          </cell>
          <cell r="CN34">
            <v>203900.45411915571</v>
          </cell>
          <cell r="CO34">
            <v>215412.49090024675</v>
          </cell>
          <cell r="CP34">
            <v>244214.61043270439</v>
          </cell>
          <cell r="CQ34">
            <v>270949.6173627337</v>
          </cell>
          <cell r="CR34">
            <v>297932.65125144419</v>
          </cell>
          <cell r="CS34">
            <v>323684.19224804512</v>
          </cell>
          <cell r="CT34">
            <v>347277.2941052579</v>
          </cell>
          <cell r="CU34">
            <v>352858.5406318247</v>
          </cell>
          <cell r="CV34">
            <v>196169.39914246617</v>
          </cell>
          <cell r="CW34">
            <v>203917.75712327971</v>
          </cell>
          <cell r="CX34">
            <v>213108.39473841927</v>
          </cell>
          <cell r="CY34">
            <v>231768.99232444612</v>
          </cell>
          <cell r="CZ34">
            <v>241815.6217222811</v>
          </cell>
          <cell r="DA34">
            <v>260877.4161441488</v>
          </cell>
          <cell r="DB34">
            <v>285768.37469958636</v>
          </cell>
          <cell r="DC34">
            <v>310624.80345916952</v>
          </cell>
        </row>
        <row r="36">
          <cell r="D36">
            <v>124969.92725602518</v>
          </cell>
          <cell r="E36">
            <v>127677.84826811995</v>
          </cell>
          <cell r="F36">
            <v>131861.83276558045</v>
          </cell>
          <cell r="G36">
            <v>137234.43683293316</v>
          </cell>
          <cell r="H36">
            <v>143978.78070253701</v>
          </cell>
          <cell r="I36">
            <v>153601.06344283884</v>
          </cell>
          <cell r="J36">
            <v>166167.28742251513</v>
          </cell>
          <cell r="K36">
            <v>180094.31551411701</v>
          </cell>
          <cell r="L36">
            <v>778065.83868526842</v>
          </cell>
          <cell r="M36">
            <v>874114.82086043456</v>
          </cell>
          <cell r="N36">
            <v>992156.27915612247</v>
          </cell>
          <cell r="O36">
            <v>1163221.5918230254</v>
          </cell>
          <cell r="P36">
            <v>1366878.3514453876</v>
          </cell>
          <cell r="Q36">
            <v>1576584.2958328652</v>
          </cell>
          <cell r="R36">
            <v>1835145.6900771228</v>
          </cell>
          <cell r="S36">
            <v>2158981.8251692322</v>
          </cell>
          <cell r="T36">
            <v>13902.41765505562</v>
          </cell>
          <cell r="U36">
            <v>14907.314307191284</v>
          </cell>
          <cell r="V36">
            <v>15851.907038771231</v>
          </cell>
          <cell r="W36">
            <v>16559.546741212198</v>
          </cell>
          <cell r="X36">
            <v>18191.200736822255</v>
          </cell>
          <cell r="Y36">
            <v>19419.179960413381</v>
          </cell>
          <cell r="Z36">
            <v>21137.664598571082</v>
          </cell>
          <cell r="AA36">
            <v>22612.088243778155</v>
          </cell>
          <cell r="AB36">
            <v>382001.60742877563</v>
          </cell>
          <cell r="AC36">
            <v>394345.44845622184</v>
          </cell>
          <cell r="AD36">
            <v>414344.1069772694</v>
          </cell>
          <cell r="AE36">
            <v>426387.81089128274</v>
          </cell>
          <cell r="AF36">
            <v>447955.14545772347</v>
          </cell>
          <cell r="AG36">
            <v>457383.41836782906</v>
          </cell>
          <cell r="AH36">
            <v>466222.49309486785</v>
          </cell>
          <cell r="AI36">
            <v>475973.30266239581</v>
          </cell>
          <cell r="AJ36">
            <v>364096.33633509243</v>
          </cell>
          <cell r="AK36">
            <v>405738.28071732126</v>
          </cell>
          <cell r="AL36">
            <v>447350.86851700227</v>
          </cell>
          <cell r="AM36">
            <v>500311.73626598698</v>
          </cell>
          <cell r="AN36">
            <v>564898.78029531066</v>
          </cell>
          <cell r="AO36">
            <v>583709.41365658818</v>
          </cell>
          <cell r="AP36">
            <v>654336.56647239765</v>
          </cell>
          <cell r="AQ36">
            <v>731553.29638782796</v>
          </cell>
          <cell r="AR36">
            <v>411349.76000000001</v>
          </cell>
          <cell r="AS36">
            <v>440302.69</v>
          </cell>
          <cell r="AT36">
            <v>466221.59899999999</v>
          </cell>
          <cell r="AU36">
            <v>483883.16700000002</v>
          </cell>
          <cell r="AV36">
            <v>499020.96299999999</v>
          </cell>
          <cell r="AW36">
            <v>505874.821</v>
          </cell>
          <cell r="AX36">
            <v>554046.45499999996</v>
          </cell>
          <cell r="AY36">
            <v>609646.63300000003</v>
          </cell>
          <cell r="AZ36">
            <v>439077.39640995942</v>
          </cell>
          <cell r="BA36">
            <v>433971.53037055925</v>
          </cell>
          <cell r="BB36">
            <v>432661.40630323696</v>
          </cell>
          <cell r="BC36">
            <v>427087.88799465913</v>
          </cell>
          <cell r="BD36">
            <v>508508.18000601721</v>
          </cell>
          <cell r="BE36">
            <v>562942.1186445877</v>
          </cell>
          <cell r="BF36">
            <v>580485.86169743689</v>
          </cell>
          <cell r="BG36">
            <v>595292.29215618223</v>
          </cell>
          <cell r="BH36">
            <v>16754.129517840622</v>
          </cell>
          <cell r="BI36">
            <v>17503.355574145342</v>
          </cell>
          <cell r="BJ36">
            <v>18276.716656830373</v>
          </cell>
          <cell r="BK36">
            <v>18541.402124323249</v>
          </cell>
          <cell r="BL36">
            <v>19715.269236971162</v>
          </cell>
          <cell r="BM36">
            <v>20359.254284127859</v>
          </cell>
          <cell r="BN36">
            <v>23091.894109648245</v>
          </cell>
          <cell r="BO36">
            <v>25124.184055136499</v>
          </cell>
          <cell r="BP36">
            <v>133108.02116410137</v>
          </cell>
          <cell r="BQ36">
            <v>142929.48546830661</v>
          </cell>
          <cell r="BR36">
            <v>154867.73462153581</v>
          </cell>
          <cell r="BS36">
            <v>164661.73750861795</v>
          </cell>
          <cell r="BT36">
            <v>178611.1429533413</v>
          </cell>
          <cell r="BU36">
            <v>190479.41818221606</v>
          </cell>
          <cell r="BV36">
            <v>207984.87657062631</v>
          </cell>
          <cell r="BW36">
            <v>231444.42985075928</v>
          </cell>
          <cell r="BX36">
            <v>483792.48907224135</v>
          </cell>
          <cell r="BY36">
            <v>504343.85889910569</v>
          </cell>
          <cell r="BZ36">
            <v>524225.74948569498</v>
          </cell>
          <cell r="CA36">
            <v>550638.2872041387</v>
          </cell>
          <cell r="CB36">
            <v>577102.85599837929</v>
          </cell>
          <cell r="CC36">
            <v>627286.61349240597</v>
          </cell>
          <cell r="CD36">
            <v>697201.50036697765</v>
          </cell>
          <cell r="CE36">
            <v>776715.93590938754</v>
          </cell>
          <cell r="CF36">
            <v>167617.99600000001</v>
          </cell>
          <cell r="CG36">
            <v>182352.071</v>
          </cell>
          <cell r="CH36">
            <v>199886.489</v>
          </cell>
          <cell r="CI36">
            <v>218816.34299999999</v>
          </cell>
          <cell r="CJ36">
            <v>250849.89799999999</v>
          </cell>
          <cell r="CK36">
            <v>281655.60800000001</v>
          </cell>
          <cell r="CL36">
            <v>309232.39500000002</v>
          </cell>
          <cell r="CM36">
            <v>341845.73877212353</v>
          </cell>
          <cell r="CN36">
            <v>135740.60686807029</v>
          </cell>
          <cell r="CO36">
            <v>143015.90884638618</v>
          </cell>
          <cell r="CP36">
            <v>149836.79767730759</v>
          </cell>
          <cell r="CQ36">
            <v>156530.58440712059</v>
          </cell>
          <cell r="CR36">
            <v>170899.50083747169</v>
          </cell>
          <cell r="CS36">
            <v>186300.75803895699</v>
          </cell>
          <cell r="CT36">
            <v>202290.89078802927</v>
          </cell>
          <cell r="CU36">
            <v>214862.39131892382</v>
          </cell>
          <cell r="CV36">
            <v>94543.808281801015</v>
          </cell>
          <cell r="CW36">
            <v>99931.468323778026</v>
          </cell>
          <cell r="CX36">
            <v>103874.73907585886</v>
          </cell>
          <cell r="CY36">
            <v>108554.67586505596</v>
          </cell>
          <cell r="CZ36">
            <v>118056.34541059127</v>
          </cell>
          <cell r="DA36">
            <v>123169.88640500487</v>
          </cell>
          <cell r="DB36">
            <v>132911.07296504037</v>
          </cell>
          <cell r="DC36">
            <v>145622.48072357607</v>
          </cell>
        </row>
        <row r="37">
          <cell r="D37">
            <v>3412.6587492570734</v>
          </cell>
          <cell r="E37">
            <v>4632.1110566028547</v>
          </cell>
          <cell r="F37">
            <v>3185.7797484692087</v>
          </cell>
          <cell r="G37">
            <v>5973.3254398633135</v>
          </cell>
          <cell r="H37">
            <v>2620.5754109365257</v>
          </cell>
          <cell r="I37">
            <v>4370.2969041535061</v>
          </cell>
          <cell r="J37">
            <v>5631.9735308325999</v>
          </cell>
          <cell r="K37">
            <v>3169.6599530484696</v>
          </cell>
          <cell r="L37">
            <v>20783.266928654451</v>
          </cell>
          <cell r="M37">
            <v>30862.076351234202</v>
          </cell>
          <cell r="N37">
            <v>23267.837351624858</v>
          </cell>
          <cell r="O37">
            <v>50429.57350388795</v>
          </cell>
          <cell r="P37">
            <v>25009.286045418357</v>
          </cell>
          <cell r="Q37">
            <v>44903.865650200481</v>
          </cell>
          <cell r="R37">
            <v>62041.675664643699</v>
          </cell>
          <cell r="S37">
            <v>38126.260680926491</v>
          </cell>
          <cell r="T37">
            <v>420.70589877747426</v>
          </cell>
          <cell r="U37">
            <v>587.13721236600918</v>
          </cell>
          <cell r="V37">
            <v>295.25067702271559</v>
          </cell>
          <cell r="W37">
            <v>824.84501422179255</v>
          </cell>
          <cell r="X37">
            <v>227.08386690125903</v>
          </cell>
          <cell r="Y37">
            <v>541.34131562244067</v>
          </cell>
          <cell r="Z37">
            <v>744.02627842633206</v>
          </cell>
          <cell r="AA37">
            <v>453.14806099755856</v>
          </cell>
          <cell r="AB37">
            <v>10194.602126628817</v>
          </cell>
          <cell r="AC37">
            <v>13953.863763921361</v>
          </cell>
          <cell r="AD37">
            <v>9664.0024950966199</v>
          </cell>
          <cell r="AE37">
            <v>18559.140233476115</v>
          </cell>
          <cell r="AF37">
            <v>8153.286433327321</v>
          </cell>
          <cell r="AG37">
            <v>13013.590482385847</v>
          </cell>
          <cell r="AH37">
            <v>15801.863178475998</v>
          </cell>
          <cell r="AI37">
            <v>8390.362927818629</v>
          </cell>
          <cell r="AJ37">
            <v>10850.070822785754</v>
          </cell>
          <cell r="AK37">
            <v>9900.0140495026426</v>
          </cell>
          <cell r="AL37">
            <v>18967.6768251209</v>
          </cell>
          <cell r="AM37">
            <v>12357.699885769878</v>
          </cell>
          <cell r="AN37">
            <v>16325.574750534473</v>
          </cell>
          <cell r="AO37">
            <v>19437.523474764384</v>
          </cell>
          <cell r="AP37">
            <v>10338.517750263883</v>
          </cell>
          <cell r="AQ37">
            <v>18288.832409695697</v>
          </cell>
          <cell r="AR37">
            <v>12258.223</v>
          </cell>
          <cell r="AS37">
            <v>10743.386</v>
          </cell>
          <cell r="AT37">
            <v>19767.795999999998</v>
          </cell>
          <cell r="AU37">
            <v>11951.914000000001</v>
          </cell>
          <cell r="AV37">
            <v>14421.706</v>
          </cell>
          <cell r="AW37">
            <v>16845.632000000001</v>
          </cell>
          <cell r="AX37">
            <v>8753.9339999999993</v>
          </cell>
          <cell r="AY37">
            <v>15241.165999999999</v>
          </cell>
          <cell r="AZ37">
            <v>8192.3750030425072</v>
          </cell>
          <cell r="BA37">
            <v>11447.716813639106</v>
          </cell>
          <cell r="BB37">
            <v>8775.6274763157235</v>
          </cell>
          <cell r="BC37">
            <v>18589.612092201831</v>
          </cell>
          <cell r="BD37">
            <v>9255.4196269864351</v>
          </cell>
          <cell r="BE37">
            <v>16016.973731731927</v>
          </cell>
          <cell r="BF37">
            <v>20512.903430137198</v>
          </cell>
          <cell r="BG37">
            <v>11613.03610546068</v>
          </cell>
          <cell r="BH37">
            <v>507.00254386862952</v>
          </cell>
          <cell r="BI37">
            <v>689.38449858115496</v>
          </cell>
          <cell r="BJ37">
            <v>340.4141188491223</v>
          </cell>
          <cell r="BK37">
            <v>923.56290530992158</v>
          </cell>
          <cell r="BL37">
            <v>248.66105343927342</v>
          </cell>
          <cell r="BM37">
            <v>592.67363641768031</v>
          </cell>
          <cell r="BN37">
            <v>844.79112935234559</v>
          </cell>
          <cell r="BO37">
            <v>521.65197678437391</v>
          </cell>
          <cell r="BP37">
            <v>4028.0281507706054</v>
          </cell>
          <cell r="BQ37">
            <v>5629.3989603671889</v>
          </cell>
          <cell r="BR37">
            <v>2884.4985896111511</v>
          </cell>
          <cell r="BS37">
            <v>8201.9402668227031</v>
          </cell>
          <cell r="BT37">
            <v>2260.0025818481849</v>
          </cell>
          <cell r="BU37">
            <v>5309.9244688992976</v>
          </cell>
          <cell r="BV37">
            <v>7320.8756323186262</v>
          </cell>
          <cell r="BW37">
            <v>4638.164926868928</v>
          </cell>
          <cell r="BX37">
            <v>14431.152443264962</v>
          </cell>
          <cell r="BY37">
            <v>12285.817468353072</v>
          </cell>
          <cell r="BZ37">
            <v>22235.389514259998</v>
          </cell>
          <cell r="CA37">
            <v>13600.765693942229</v>
          </cell>
          <cell r="CB37">
            <v>16678.272538353158</v>
          </cell>
          <cell r="CC37">
            <v>20888.644229297126</v>
          </cell>
          <cell r="CD37">
            <v>11015.783705798251</v>
          </cell>
          <cell r="CE37">
            <v>19436.485512635263</v>
          </cell>
          <cell r="CF37">
            <v>5072.3469999999998</v>
          </cell>
          <cell r="CG37">
            <v>7182.0910000000003</v>
          </cell>
          <cell r="CH37">
            <v>3722.998</v>
          </cell>
          <cell r="CI37">
            <v>10899.427</v>
          </cell>
          <cell r="CJ37">
            <v>3163.873</v>
          </cell>
          <cell r="CK37">
            <v>7851.6090000000004</v>
          </cell>
          <cell r="CL37">
            <v>10884.695</v>
          </cell>
          <cell r="CM37">
            <v>6850.6160074573909</v>
          </cell>
          <cell r="CN37">
            <v>3393.5151717017575</v>
          </cell>
          <cell r="CO37">
            <v>2960.4293131201944</v>
          </cell>
          <cell r="CP37">
            <v>4435.1692112483051</v>
          </cell>
          <cell r="CQ37">
            <v>5775.9785646227501</v>
          </cell>
          <cell r="CR37">
            <v>3605.9794676706529</v>
          </cell>
          <cell r="CS37">
            <v>4936.9700880323599</v>
          </cell>
          <cell r="CT37">
            <v>7282.472068369053</v>
          </cell>
          <cell r="CU37">
            <v>3502.256978498458</v>
          </cell>
          <cell r="CV37">
            <v>3106.578196363706</v>
          </cell>
          <cell r="CW37">
            <v>4284.5794416346744</v>
          </cell>
          <cell r="CX37">
            <v>2116.2293994912584</v>
          </cell>
          <cell r="CY37">
            <v>5930.8141524531748</v>
          </cell>
          <cell r="CZ37">
            <v>1636.3996147370603</v>
          </cell>
          <cell r="DA37">
            <v>3400.7103958556449</v>
          </cell>
          <cell r="DB37">
            <v>4636.8668676847219</v>
          </cell>
          <cell r="DC37">
            <v>2894.6584679600592</v>
          </cell>
        </row>
        <row r="38">
          <cell r="D38">
            <v>-6516.1350404035938</v>
          </cell>
          <cell r="E38">
            <v>-6905.4938193248418</v>
          </cell>
          <cell r="F38">
            <v>-7270.1235811913957</v>
          </cell>
          <cell r="G38">
            <v>-7822.0114858384659</v>
          </cell>
          <cell r="H38">
            <v>-8377.3014880181527</v>
          </cell>
          <cell r="I38">
            <v>-8790.7598451262638</v>
          </cell>
          <cell r="J38">
            <v>-9332.0434101625342</v>
          </cell>
          <cell r="K38">
            <v>-9952.0803809890895</v>
          </cell>
          <cell r="L38">
            <v>-36159.859514241136</v>
          </cell>
          <cell r="M38">
            <v>-39549.542000576708</v>
          </cell>
          <cell r="N38">
            <v>-43664.074526017997</v>
          </cell>
          <cell r="O38">
            <v>-49825.828642718225</v>
          </cell>
          <cell r="P38">
            <v>-44764.463682094771</v>
          </cell>
          <cell r="Q38">
            <v>-51086.575540996128</v>
          </cell>
          <cell r="R38">
            <v>-58691.093321621025</v>
          </cell>
          <cell r="S38">
            <v>-68159.321570853645</v>
          </cell>
          <cell r="T38">
            <v>-636.71625573333347</v>
          </cell>
          <cell r="U38">
            <v>-690.67483834456027</v>
          </cell>
          <cell r="V38">
            <v>-732.6275927304365</v>
          </cell>
          <cell r="W38">
            <v>-800.55428397218895</v>
          </cell>
          <cell r="X38">
            <v>-851.52689620668741</v>
          </cell>
          <cell r="Y38">
            <v>-903.54676146140412</v>
          </cell>
          <cell r="Z38">
            <v>-971.74418630512844</v>
          </cell>
          <cell r="AA38">
            <v>-1041.6983454380681</v>
          </cell>
          <cell r="AB38">
            <v>-13943.950346218502</v>
          </cell>
          <cell r="AC38">
            <v>-15390.167857690771</v>
          </cell>
          <cell r="AD38">
            <v>-18324.231165687841</v>
          </cell>
          <cell r="AE38">
            <v>-19904.38889405482</v>
          </cell>
          <cell r="AF38">
            <v>-24292.498814010425</v>
          </cell>
          <cell r="AG38">
            <v>-24835.946898851926</v>
          </cell>
          <cell r="AH38">
            <v>-24672.658495759184</v>
          </cell>
          <cell r="AI38">
            <v>-25398.817180632701</v>
          </cell>
          <cell r="AJ38">
            <v>-19292.041080288356</v>
          </cell>
          <cell r="AK38">
            <v>-21171.80536286861</v>
          </cell>
          <cell r="AL38">
            <v>-23065.519192748892</v>
          </cell>
          <cell r="AM38">
            <v>-25561.781757816694</v>
          </cell>
          <cell r="AN38">
            <v>-28250.803936526398</v>
          </cell>
          <cell r="AO38">
            <v>-30990.074988568907</v>
          </cell>
          <cell r="AP38">
            <v>-34234.532671459201</v>
          </cell>
          <cell r="AQ38">
            <v>-36221.529963294772</v>
          </cell>
          <cell r="AR38">
            <v>-21288.411</v>
          </cell>
          <cell r="AS38">
            <v>-22864.297999999999</v>
          </cell>
          <cell r="AT38">
            <v>-24312.231</v>
          </cell>
          <cell r="AU38">
            <v>-25856.473000000002</v>
          </cell>
          <cell r="AV38">
            <v>-27159.642</v>
          </cell>
          <cell r="AW38">
            <v>-28409.46</v>
          </cell>
          <cell r="AX38">
            <v>-30764.757000000001</v>
          </cell>
          <cell r="AY38">
            <v>-33024.639999999999</v>
          </cell>
          <cell r="AZ38">
            <v>-16054.021765183837</v>
          </cell>
          <cell r="BA38">
            <v>-17102.319564445501</v>
          </cell>
          <cell r="BB38">
            <v>-19117.850409166298</v>
          </cell>
          <cell r="BC38">
            <v>-20956.670855908331</v>
          </cell>
          <cell r="BD38">
            <v>-23794.004206174763</v>
          </cell>
          <cell r="BE38">
            <v>-25848.795947633018</v>
          </cell>
          <cell r="BF38">
            <v>-27866.772383923904</v>
          </cell>
          <cell r="BG38">
            <v>-30269.397056498012</v>
          </cell>
          <cell r="BH38">
            <v>-804.87466997292188</v>
          </cell>
          <cell r="BI38">
            <v>-850.17838305030944</v>
          </cell>
          <cell r="BJ38">
            <v>-880.75810957981139</v>
          </cell>
          <cell r="BK38">
            <v>-942.20127186502418</v>
          </cell>
          <cell r="BL38">
            <v>-955.95652933580106</v>
          </cell>
          <cell r="BM38">
            <v>-1005.9514877338364</v>
          </cell>
          <cell r="BN38">
            <v>-1111.4532089765689</v>
          </cell>
          <cell r="BO38">
            <v>-1178.9668962105188</v>
          </cell>
          <cell r="BP38">
            <v>-7191.9323543450482</v>
          </cell>
          <cell r="BQ38">
            <v>-7556.2122926392731</v>
          </cell>
          <cell r="BR38">
            <v>-7768.5416084127155</v>
          </cell>
          <cell r="BS38">
            <v>-8215.2498252170553</v>
          </cell>
          <cell r="BT38">
            <v>-8412.2745129800041</v>
          </cell>
          <cell r="BU38">
            <v>-7509.9382136176328</v>
          </cell>
          <cell r="BV38">
            <v>-8119.0447778245316</v>
          </cell>
          <cell r="BW38">
            <v>-8918.5271488498256</v>
          </cell>
          <cell r="BX38">
            <v>-22804.677372804341</v>
          </cell>
          <cell r="BY38">
            <v>-24077.676235977997</v>
          </cell>
          <cell r="BZ38">
            <v>-25267.03537183769</v>
          </cell>
          <cell r="CA38">
            <v>-27094.503018938522</v>
          </cell>
          <cell r="CB38">
            <v>-28678.122460079896</v>
          </cell>
          <cell r="CC38">
            <v>-32287.357433594356</v>
          </cell>
          <cell r="CD38">
            <v>-34613.011491364625</v>
          </cell>
          <cell r="CE38">
            <v>-37872.195434309011</v>
          </cell>
          <cell r="CF38">
            <v>-5368.7719999999999</v>
          </cell>
          <cell r="CG38">
            <v>-5996.5029999999997</v>
          </cell>
          <cell r="CH38">
            <v>-6564.65</v>
          </cell>
          <cell r="CI38">
            <v>-7414.46</v>
          </cell>
          <cell r="CJ38">
            <v>-8068.0569999999998</v>
          </cell>
          <cell r="CK38">
            <v>-9955.6489999999994</v>
          </cell>
          <cell r="CL38">
            <v>-10886.726000000001</v>
          </cell>
          <cell r="CM38">
            <v>-11711.392033740136</v>
          </cell>
          <cell r="CN38">
            <v>-5768.8072723847827</v>
          </cell>
          <cell r="CO38">
            <v>-6160.3239274687494</v>
          </cell>
          <cell r="CP38">
            <v>-6543.5479743320284</v>
          </cell>
          <cell r="CQ38">
            <v>-6963.8047341594183</v>
          </cell>
          <cell r="CR38">
            <v>-7624.038788895492</v>
          </cell>
          <cell r="CS38">
            <v>-8280.6326098746686</v>
          </cell>
          <cell r="CT38">
            <v>-8996.2228951761936</v>
          </cell>
          <cell r="CU38">
            <v>-9690.0749295670103</v>
          </cell>
          <cell r="CV38">
            <v>-4051.1536386898033</v>
          </cell>
          <cell r="CW38">
            <v>-4471.3940309381669</v>
          </cell>
          <cell r="CX38">
            <v>-4826.8898171454966</v>
          </cell>
          <cell r="CY38">
            <v>-5356.8033542608573</v>
          </cell>
          <cell r="CZ38">
            <v>-5731.169740095519</v>
          </cell>
          <cell r="DA38">
            <v>-5910.3215268148952</v>
          </cell>
          <cell r="DB38">
            <v>-6474.5957490390656</v>
          </cell>
          <cell r="DC38">
            <v>-7021.2202809440041</v>
          </cell>
        </row>
        <row r="39">
          <cell r="D39">
            <v>-3103.4762911465205</v>
          </cell>
          <cell r="E39">
            <v>-2273.3827627219871</v>
          </cell>
          <cell r="F39">
            <v>-4084.343832722187</v>
          </cell>
          <cell r="G39">
            <v>-1848.6860459751524</v>
          </cell>
          <cell r="H39">
            <v>-5756.7260770816265</v>
          </cell>
          <cell r="I39">
            <v>-4420.4629409727577</v>
          </cell>
          <cell r="J39">
            <v>-3700.0698793299343</v>
          </cell>
          <cell r="K39">
            <v>-6782.4204279406204</v>
          </cell>
          <cell r="L39">
            <v>-15376.592585586684</v>
          </cell>
          <cell r="M39">
            <v>-8687.4656493425064</v>
          </cell>
          <cell r="N39">
            <v>-20396.23717439314</v>
          </cell>
          <cell r="O39">
            <v>603.74486116972548</v>
          </cell>
          <cell r="P39">
            <v>-19755.177636676413</v>
          </cell>
          <cell r="Q39">
            <v>-6182.7098907956461</v>
          </cell>
          <cell r="R39">
            <v>3350.5823430226737</v>
          </cell>
          <cell r="S39">
            <v>-30033.060889927154</v>
          </cell>
          <cell r="T39">
            <v>-216.01035695585921</v>
          </cell>
          <cell r="U39">
            <v>-103.53762597855109</v>
          </cell>
          <cell r="V39">
            <v>-437.37691570772091</v>
          </cell>
          <cell r="W39">
            <v>24.290730249603598</v>
          </cell>
          <cell r="X39">
            <v>-624.44302930542835</v>
          </cell>
          <cell r="Y39">
            <v>-362.20544583896344</v>
          </cell>
          <cell r="Z39">
            <v>-227.71790787879638</v>
          </cell>
          <cell r="AA39">
            <v>-588.55028444050959</v>
          </cell>
          <cell r="AB39">
            <v>-3749.348219589685</v>
          </cell>
          <cell r="AC39">
            <v>-1436.3040937694095</v>
          </cell>
          <cell r="AD39">
            <v>-8660.2286705912211</v>
          </cell>
          <cell r="AE39">
            <v>-1345.2486605787053</v>
          </cell>
          <cell r="AF39">
            <v>-16139.212380683104</v>
          </cell>
          <cell r="AG39">
            <v>-11822.356416466078</v>
          </cell>
          <cell r="AH39">
            <v>-8870.7953172831858</v>
          </cell>
          <cell r="AI39">
            <v>-17008.454252814074</v>
          </cell>
          <cell r="AJ39">
            <v>-8441.9702575026022</v>
          </cell>
          <cell r="AK39">
            <v>-11271.791313365966</v>
          </cell>
          <cell r="AL39">
            <v>-4097.8423676279936</v>
          </cell>
          <cell r="AM39">
            <v>-13204.081872046816</v>
          </cell>
          <cell r="AN39">
            <v>-11925.229185991924</v>
          </cell>
          <cell r="AO39">
            <v>-11552.551513804521</v>
          </cell>
          <cell r="AP39">
            <v>-23896.014921195318</v>
          </cell>
          <cell r="AQ39">
            <v>-17932.697553599075</v>
          </cell>
          <cell r="AR39">
            <v>-9030.1880000000001</v>
          </cell>
          <cell r="AS39">
            <v>-12120.913</v>
          </cell>
          <cell r="AT39">
            <v>-4544.4350000000004</v>
          </cell>
          <cell r="AU39">
            <v>-13904.558999999999</v>
          </cell>
          <cell r="AV39">
            <v>-12737.936</v>
          </cell>
          <cell r="AW39">
            <v>-11563.829</v>
          </cell>
          <cell r="AX39">
            <v>-22010.823</v>
          </cell>
          <cell r="AY39">
            <v>-17783.473999999998</v>
          </cell>
          <cell r="AZ39">
            <v>-7861.6467621413303</v>
          </cell>
          <cell r="BA39">
            <v>-5654.6027508063944</v>
          </cell>
          <cell r="BB39">
            <v>-10342.222932850575</v>
          </cell>
          <cell r="BC39">
            <v>-2367.0587637065</v>
          </cell>
          <cell r="BD39">
            <v>-14538.584579188328</v>
          </cell>
          <cell r="BE39">
            <v>-9831.8222159010911</v>
          </cell>
          <cell r="BF39">
            <v>-7353.8689537867067</v>
          </cell>
          <cell r="BG39">
            <v>-18656.360951037332</v>
          </cell>
          <cell r="BH39">
            <v>-297.87212610429231</v>
          </cell>
          <cell r="BI39">
            <v>-160.79388446915456</v>
          </cell>
          <cell r="BJ39">
            <v>-540.34399073068903</v>
          </cell>
          <cell r="BK39">
            <v>-18.638366555102625</v>
          </cell>
          <cell r="BL39">
            <v>-707.29547589652771</v>
          </cell>
          <cell r="BM39">
            <v>-413.27785131615599</v>
          </cell>
          <cell r="BN39">
            <v>-266.66207962422334</v>
          </cell>
          <cell r="BO39">
            <v>-657.31491942614502</v>
          </cell>
          <cell r="BP39">
            <v>-3163.9042035744428</v>
          </cell>
          <cell r="BQ39">
            <v>-1926.8133322720842</v>
          </cell>
          <cell r="BR39">
            <v>-4884.0430188015644</v>
          </cell>
          <cell r="BS39">
            <v>-13.30955839435228</v>
          </cell>
          <cell r="BT39">
            <v>-6152.2719311318197</v>
          </cell>
          <cell r="BU39">
            <v>-2200.0137447183351</v>
          </cell>
          <cell r="BV39">
            <v>-798.16914550590536</v>
          </cell>
          <cell r="BW39">
            <v>-4280.3622219808976</v>
          </cell>
          <cell r="BX39">
            <v>-8373.5249295393787</v>
          </cell>
          <cell r="BY39">
            <v>-11791.858767624924</v>
          </cell>
          <cell r="BZ39">
            <v>-3031.6458575776924</v>
          </cell>
          <cell r="CA39">
            <v>-13493.737324996293</v>
          </cell>
          <cell r="CB39">
            <v>-11999.849921726738</v>
          </cell>
          <cell r="CC39">
            <v>-11398.71320429723</v>
          </cell>
          <cell r="CD39">
            <v>-23597.227785566374</v>
          </cell>
          <cell r="CE39">
            <v>-18435.709921673748</v>
          </cell>
          <cell r="CF39">
            <v>-296.42599999999999</v>
          </cell>
          <cell r="CG39">
            <v>1185.588</v>
          </cell>
          <cell r="CH39">
            <v>-2841.652</v>
          </cell>
          <cell r="CI39">
            <v>3484.9670000000001</v>
          </cell>
          <cell r="CJ39">
            <v>-4904.1840000000002</v>
          </cell>
          <cell r="CK39">
            <v>-2104.04</v>
          </cell>
          <cell r="CL39">
            <v>-2.0310000000000001</v>
          </cell>
          <cell r="CM39">
            <v>-4860.7760262827451</v>
          </cell>
          <cell r="CN39">
            <v>-2375.2921006830256</v>
          </cell>
          <cell r="CO39">
            <v>-3199.8946143485555</v>
          </cell>
          <cell r="CP39">
            <v>-2108.3787630837232</v>
          </cell>
          <cell r="CQ39">
            <v>-1187.8261695366684</v>
          </cell>
          <cell r="CR39">
            <v>-4018.0593212248386</v>
          </cell>
          <cell r="CS39">
            <v>-3343.6625218423092</v>
          </cell>
          <cell r="CT39">
            <v>-1713.750826807141</v>
          </cell>
          <cell r="CU39">
            <v>-6187.8179510685532</v>
          </cell>
          <cell r="CV39">
            <v>-944.57544232609746</v>
          </cell>
          <cell r="CW39">
            <v>-186.81458930349226</v>
          </cell>
          <cell r="CX39">
            <v>-2710.6604176542382</v>
          </cell>
          <cell r="CY39">
            <v>574.010798192317</v>
          </cell>
          <cell r="CZ39">
            <v>-4094.7701253584582</v>
          </cell>
          <cell r="DA39">
            <v>-2509.6111309592507</v>
          </cell>
          <cell r="DB39">
            <v>-1837.7288813543435</v>
          </cell>
          <cell r="DC39">
            <v>-4126.5618129839459</v>
          </cell>
        </row>
        <row r="40">
          <cell r="D40">
            <v>5811.397303241285</v>
          </cell>
          <cell r="E40">
            <v>6457.3672601824801</v>
          </cell>
          <cell r="F40">
            <v>9456.9479000749234</v>
          </cell>
          <cell r="G40">
            <v>8593.0299155789817</v>
          </cell>
          <cell r="H40">
            <v>15379.008817383425</v>
          </cell>
          <cell r="I40">
            <v>16986.686920649041</v>
          </cell>
          <cell r="J40">
            <v>17627.097970931794</v>
          </cell>
          <cell r="K40">
            <v>9092.4702457694675</v>
          </cell>
          <cell r="L40">
            <v>110749.27587791609</v>
          </cell>
          <cell r="M40">
            <v>126692.81915306783</v>
          </cell>
          <cell r="N40">
            <v>156077.29097266009</v>
          </cell>
          <cell r="O40">
            <v>214724.58730566324</v>
          </cell>
          <cell r="P40">
            <v>199244.55513355174</v>
          </cell>
          <cell r="Q40">
            <v>234522.79211898806</v>
          </cell>
          <cell r="R40">
            <v>271667.17390858644</v>
          </cell>
          <cell r="S40">
            <v>180093.59745632095</v>
          </cell>
          <cell r="T40">
            <v>1228.2871892387286</v>
          </cell>
          <cell r="U40">
            <v>1055.936469291812</v>
          </cell>
          <cell r="V40">
            <v>1145.3592386542734</v>
          </cell>
          <cell r="W40">
            <v>1424.5201388838786</v>
          </cell>
          <cell r="X40">
            <v>1852.4222528965554</v>
          </cell>
          <cell r="Y40">
            <v>2080.6900839966647</v>
          </cell>
          <cell r="Z40">
            <v>1702.1415530858681</v>
          </cell>
          <cell r="AA40">
            <v>2050.3032196404547</v>
          </cell>
          <cell r="AB40">
            <v>17353.229584576624</v>
          </cell>
          <cell r="AC40">
            <v>22589.549406529604</v>
          </cell>
          <cell r="AD40">
            <v>22341.150712672181</v>
          </cell>
          <cell r="AE40">
            <v>24747.359273293627</v>
          </cell>
          <cell r="AF40">
            <v>26605.340689109071</v>
          </cell>
          <cell r="AG40">
            <v>21204.022326547009</v>
          </cell>
          <cell r="AH40">
            <v>19212.734713118363</v>
          </cell>
          <cell r="AI40">
            <v>16707.512322756425</v>
          </cell>
          <cell r="AJ40">
            <v>52360.437110416395</v>
          </cell>
          <cell r="AK40">
            <v>54779.78980938044</v>
          </cell>
          <cell r="AL40">
            <v>60449.547557111036</v>
          </cell>
          <cell r="AM40">
            <v>81605.873027849346</v>
          </cell>
          <cell r="AN40">
            <v>45158.498789112658</v>
          </cell>
          <cell r="AO40">
            <v>92326.980940234673</v>
          </cell>
          <cell r="AP40">
            <v>101166.12037182666</v>
          </cell>
          <cell r="AQ40">
            <v>137593.3726374658</v>
          </cell>
          <cell r="AR40">
            <v>40059.228999999999</v>
          </cell>
          <cell r="AS40">
            <v>44413.004999999997</v>
          </cell>
          <cell r="AT40">
            <v>33866.834000000003</v>
          </cell>
          <cell r="AU40">
            <v>38438.142</v>
          </cell>
          <cell r="AV40">
            <v>28765.055</v>
          </cell>
          <cell r="AW40">
            <v>67091.032999999996</v>
          </cell>
          <cell r="AX40">
            <v>86639.107000000004</v>
          </cell>
          <cell r="AY40">
            <v>94697.516000000003</v>
          </cell>
          <cell r="AZ40">
            <v>2755.7807227411513</v>
          </cell>
          <cell r="BA40">
            <v>4344.4786834841061</v>
          </cell>
          <cell r="BB40">
            <v>4768.7046242727492</v>
          </cell>
          <cell r="BC40">
            <v>67035.294440937461</v>
          </cell>
          <cell r="BD40">
            <v>68972.523217758819</v>
          </cell>
          <cell r="BE40">
            <v>27375.56526875031</v>
          </cell>
          <cell r="BF40">
            <v>22439.894534045634</v>
          </cell>
          <cell r="BG40">
            <v>18600.608455874783</v>
          </cell>
          <cell r="BH40">
            <v>1047.0981824090129</v>
          </cell>
          <cell r="BI40">
            <v>934.15496715418317</v>
          </cell>
          <cell r="BJ40">
            <v>811.2715946757063</v>
          </cell>
          <cell r="BK40">
            <v>1192.5054792030178</v>
          </cell>
          <cell r="BL40">
            <v>2247.1866927293768</v>
          </cell>
          <cell r="BM40">
            <v>3145.9176768365387</v>
          </cell>
          <cell r="BN40">
            <v>2298.9520251124841</v>
          </cell>
          <cell r="BO40">
            <v>3043.935202727776</v>
          </cell>
          <cell r="BP40">
            <v>13496.208954137333</v>
          </cell>
          <cell r="BQ40">
            <v>14319.49214168533</v>
          </cell>
          <cell r="BR40">
            <v>15016.645010074513</v>
          </cell>
          <cell r="BS40">
            <v>14635.87892144087</v>
          </cell>
          <cell r="BT40">
            <v>18020.547160006587</v>
          </cell>
          <cell r="BU40">
            <v>19705.472133128569</v>
          </cell>
          <cell r="BV40">
            <v>24257.722425638854</v>
          </cell>
          <cell r="BW40">
            <v>27033.0895281382</v>
          </cell>
          <cell r="BX40">
            <v>28924.894756403697</v>
          </cell>
          <cell r="BY40">
            <v>31673.74935421424</v>
          </cell>
          <cell r="BZ40">
            <v>29444.183576021394</v>
          </cell>
          <cell r="CA40">
            <v>39958.306119236862</v>
          </cell>
          <cell r="CB40">
            <v>62183.607415753446</v>
          </cell>
          <cell r="CC40">
            <v>81313.600078868883</v>
          </cell>
          <cell r="CD40">
            <v>103111.6633279762</v>
          </cell>
          <cell r="CE40">
            <v>83591.766207399793</v>
          </cell>
          <cell r="CF40">
            <v>15030.501</v>
          </cell>
          <cell r="CG40">
            <v>16366.456</v>
          </cell>
          <cell r="CH40">
            <v>21771.506000000001</v>
          </cell>
          <cell r="CI40">
            <v>28548.587</v>
          </cell>
          <cell r="CJ40">
            <v>27747.966018298783</v>
          </cell>
          <cell r="CK40">
            <v>29680.826000000001</v>
          </cell>
          <cell r="CL40">
            <v>32856.737000000001</v>
          </cell>
          <cell r="CM40">
            <v>38175.918835204488</v>
          </cell>
          <cell r="CN40">
            <v>9650.5940789989199</v>
          </cell>
          <cell r="CO40">
            <v>10020.783445269963</v>
          </cell>
          <cell r="CP40">
            <v>8802.1654928967055</v>
          </cell>
          <cell r="CQ40">
            <v>15556.742599887755</v>
          </cell>
          <cell r="CR40">
            <v>19419.316522710134</v>
          </cell>
          <cell r="CS40">
            <v>19333.79527091459</v>
          </cell>
          <cell r="CT40">
            <v>14285.251357701709</v>
          </cell>
          <cell r="CU40">
            <v>11713.085505661415</v>
          </cell>
          <cell r="CV40">
            <v>6332.2354843031053</v>
          </cell>
          <cell r="CW40">
            <v>4130.0853413843242</v>
          </cell>
          <cell r="CX40">
            <v>7390.5972068513584</v>
          </cell>
          <cell r="CY40">
            <v>8927.6587473429736</v>
          </cell>
          <cell r="CZ40">
            <v>9208.3111197720755</v>
          </cell>
          <cell r="DA40">
            <v>12250.79769099475</v>
          </cell>
          <cell r="DB40">
            <v>14549.13663989003</v>
          </cell>
          <cell r="DC40">
            <v>16824.055072891446</v>
          </cell>
        </row>
        <row r="41"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-1053.0976748421917</v>
          </cell>
          <cell r="M41">
            <v>-1053.6872477464892</v>
          </cell>
          <cell r="N41">
            <v>-1496.5749139193272</v>
          </cell>
          <cell r="O41">
            <v>-672.27175825160293</v>
          </cell>
          <cell r="P41">
            <v>-540.38584094968724</v>
          </cell>
          <cell r="Q41">
            <v>-1140.5688707525007</v>
          </cell>
          <cell r="R41">
            <v>-1295.3581311405151</v>
          </cell>
          <cell r="S41">
            <v>-4165.1296099526517</v>
          </cell>
          <cell r="T41">
            <v>-7.3801801472070574</v>
          </cell>
          <cell r="U41">
            <v>-7.8061117333141086</v>
          </cell>
          <cell r="V41">
            <v>-0.34262050558626206</v>
          </cell>
          <cell r="W41">
            <v>-3.8510203171037811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-1260.0403375407593</v>
          </cell>
          <cell r="AC41">
            <v>-1154.58679171263</v>
          </cell>
          <cell r="AD41">
            <v>-1637.2181280676289</v>
          </cell>
          <cell r="AE41">
            <v>-1834.7760462742567</v>
          </cell>
          <cell r="AF41">
            <v>-1037.8553983203558</v>
          </cell>
          <cell r="AG41">
            <v>-542.59118304215747</v>
          </cell>
          <cell r="AH41">
            <v>-591.12982830721751</v>
          </cell>
          <cell r="AI41">
            <v>-510.51678352412819</v>
          </cell>
          <cell r="AJ41">
            <v>-2276.5224706849194</v>
          </cell>
          <cell r="AK41">
            <v>-1895.4106963333811</v>
          </cell>
          <cell r="AL41">
            <v>-3390.8374404983438</v>
          </cell>
          <cell r="AM41">
            <v>-3814.7471264789647</v>
          </cell>
          <cell r="AN41">
            <v>-14422.636241843076</v>
          </cell>
          <cell r="AO41">
            <v>-10147.27661062072</v>
          </cell>
          <cell r="AP41">
            <v>-53.375535201021748</v>
          </cell>
          <cell r="AQ41">
            <v>-5799.2290222942665</v>
          </cell>
          <cell r="AR41">
            <v>-2076.1109999999999</v>
          </cell>
          <cell r="AS41">
            <v>-6373.183</v>
          </cell>
          <cell r="AT41">
            <v>-11660.831</v>
          </cell>
          <cell r="AU41">
            <v>-9395.7880000000005</v>
          </cell>
          <cell r="AV41">
            <v>-9173.2610000000004</v>
          </cell>
          <cell r="AW41">
            <v>-7355.5709999999999</v>
          </cell>
          <cell r="AX41">
            <v>-9028.1059999999998</v>
          </cell>
          <cell r="AY41">
            <v>-11525.017</v>
          </cell>
          <cell r="AZ41">
            <v>0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E41">
            <v>0</v>
          </cell>
          <cell r="BF41">
            <v>-279.59512151361861</v>
          </cell>
          <cell r="BG41">
            <v>-501.03270693650109</v>
          </cell>
          <cell r="BH41">
            <v>0</v>
          </cell>
          <cell r="BI41">
            <v>0</v>
          </cell>
          <cell r="BJ41">
            <v>-6.2421364521392588</v>
          </cell>
          <cell r="BK41">
            <v>0</v>
          </cell>
          <cell r="BL41">
            <v>0</v>
          </cell>
          <cell r="BM41">
            <v>0</v>
          </cell>
          <cell r="BN41">
            <v>0</v>
          </cell>
          <cell r="BO41">
            <v>0</v>
          </cell>
          <cell r="BP41">
            <v>-510.84044635763115</v>
          </cell>
          <cell r="BQ41">
            <v>-454.42965618407516</v>
          </cell>
          <cell r="BR41">
            <v>-338.59910419080677</v>
          </cell>
          <cell r="BS41">
            <v>-98.355398690278932</v>
          </cell>
          <cell r="BT41">
            <v>0</v>
          </cell>
          <cell r="BU41">
            <v>0</v>
          </cell>
          <cell r="BV41">
            <v>0</v>
          </cell>
          <cell r="BW41">
            <v>0</v>
          </cell>
          <cell r="BX41">
            <v>0</v>
          </cell>
          <cell r="BY41">
            <v>0</v>
          </cell>
          <cell r="BZ41">
            <v>0</v>
          </cell>
          <cell r="CA41">
            <v>0</v>
          </cell>
          <cell r="CB41">
            <v>0</v>
          </cell>
          <cell r="CC41">
            <v>0</v>
          </cell>
          <cell r="CD41">
            <v>0</v>
          </cell>
          <cell r="CE41">
            <v>0</v>
          </cell>
          <cell r="CF41">
            <v>0</v>
          </cell>
          <cell r="CG41">
            <v>-17.625</v>
          </cell>
          <cell r="CH41">
            <v>0</v>
          </cell>
          <cell r="CI41">
            <v>0</v>
          </cell>
          <cell r="CJ41">
            <v>0</v>
          </cell>
          <cell r="CK41">
            <v>0</v>
          </cell>
          <cell r="CL41">
            <v>-241.363</v>
          </cell>
          <cell r="CM41">
            <v>-747.72981359074083</v>
          </cell>
          <cell r="CN41">
            <v>0</v>
          </cell>
          <cell r="CO41">
            <v>-114.65013035593223</v>
          </cell>
          <cell r="CP41">
            <v>0</v>
          </cell>
          <cell r="CQ41">
            <v>0</v>
          </cell>
          <cell r="CR41">
            <v>0</v>
          </cell>
          <cell r="CS41">
            <v>0</v>
          </cell>
          <cell r="CT41">
            <v>0</v>
          </cell>
          <cell r="CU41">
            <v>0</v>
          </cell>
          <cell r="CV41">
            <v>0</v>
          </cell>
          <cell r="CW41">
            <v>0</v>
          </cell>
          <cell r="CX41">
            <v>0</v>
          </cell>
          <cell r="CY41">
            <v>0</v>
          </cell>
          <cell r="CZ41">
            <v>0</v>
          </cell>
          <cell r="DA41">
            <v>0</v>
          </cell>
          <cell r="DB41">
            <v>0</v>
          </cell>
          <cell r="DC41">
            <v>0</v>
          </cell>
        </row>
        <row r="42">
          <cell r="D42">
            <v>127677.84826811995</v>
          </cell>
          <cell r="E42">
            <v>131861.83276558045</v>
          </cell>
          <cell r="F42">
            <v>137234.43683293316</v>
          </cell>
          <cell r="G42">
            <v>143978.78070253701</v>
          </cell>
          <cell r="H42">
            <v>153601.06344283884</v>
          </cell>
          <cell r="I42">
            <v>166167.28742251513</v>
          </cell>
          <cell r="J42">
            <v>180094.31551411701</v>
          </cell>
          <cell r="K42">
            <v>182404.36533194582</v>
          </cell>
          <cell r="L42">
            <v>873438.52197759785</v>
          </cell>
          <cell r="M42">
            <v>992120.17436415982</v>
          </cell>
          <cell r="N42">
            <v>1127837.3329543895</v>
          </cell>
          <cell r="O42">
            <v>1378549.9239898582</v>
          </cell>
          <cell r="P42">
            <v>1546367.7289422629</v>
          </cell>
          <cell r="Q42">
            <v>1804924.3780610575</v>
          </cell>
          <cell r="R42">
            <v>2110163.4463287317</v>
          </cell>
          <cell r="S42">
            <v>2309042.3617356261</v>
          </cell>
          <cell r="T42">
            <v>14907.314307191282</v>
          </cell>
          <cell r="U42">
            <v>15851.907038771229</v>
          </cell>
          <cell r="V42">
            <v>16559.546741212198</v>
          </cell>
          <cell r="W42">
            <v>18004.506590028577</v>
          </cell>
          <cell r="X42">
            <v>19419.179960413381</v>
          </cell>
          <cell r="Y42">
            <v>21137.664598571082</v>
          </cell>
          <cell r="Z42">
            <v>22612.088243778155</v>
          </cell>
          <cell r="AA42">
            <v>24073.841178978102</v>
          </cell>
          <cell r="AB42">
            <v>394345.44845622184</v>
          </cell>
          <cell r="AC42">
            <v>414344.1069772694</v>
          </cell>
          <cell r="AD42">
            <v>426387.81089128274</v>
          </cell>
          <cell r="AE42">
            <v>447955.14545772347</v>
          </cell>
          <cell r="AF42">
            <v>457383.41836782906</v>
          </cell>
          <cell r="AG42">
            <v>466222.49309486785</v>
          </cell>
          <cell r="AH42">
            <v>475973.30266239581</v>
          </cell>
          <cell r="AI42">
            <v>475161.84394881403</v>
          </cell>
          <cell r="AJ42">
            <v>405738.28071732126</v>
          </cell>
          <cell r="AK42">
            <v>447350.86851700227</v>
          </cell>
          <cell r="AL42">
            <v>500311.73626598698</v>
          </cell>
          <cell r="AM42">
            <v>564898.78029531066</v>
          </cell>
          <cell r="AN42">
            <v>583709.41365658818</v>
          </cell>
          <cell r="AO42">
            <v>654336.56647239765</v>
          </cell>
          <cell r="AP42">
            <v>731553.29638782796</v>
          </cell>
          <cell r="AQ42">
            <v>845414.74244940048</v>
          </cell>
          <cell r="AR42">
            <v>440302.69</v>
          </cell>
          <cell r="AS42">
            <v>466221.59899999999</v>
          </cell>
          <cell r="AT42">
            <v>483883.16700000002</v>
          </cell>
          <cell r="AU42">
            <v>499020.96299999999</v>
          </cell>
          <cell r="AV42">
            <v>505874.821</v>
          </cell>
          <cell r="AW42">
            <v>554046.45499999996</v>
          </cell>
          <cell r="AX42">
            <v>609646.63300000003</v>
          </cell>
          <cell r="AY42">
            <v>675035.65800000005</v>
          </cell>
          <cell r="AZ42">
            <v>433971.53037055925</v>
          </cell>
          <cell r="BA42">
            <v>432661.40630323696</v>
          </cell>
          <cell r="BB42">
            <v>427087.88799465913</v>
          </cell>
          <cell r="BC42">
            <v>491756.12367189006</v>
          </cell>
          <cell r="BD42">
            <v>562942.1186445877</v>
          </cell>
          <cell r="BE42">
            <v>580485.86169743689</v>
          </cell>
          <cell r="BF42">
            <v>595292.29215618223</v>
          </cell>
          <cell r="BG42">
            <v>594735.50695408322</v>
          </cell>
          <cell r="BH42">
            <v>17503.355574145342</v>
          </cell>
          <cell r="BI42">
            <v>18276.716656830373</v>
          </cell>
          <cell r="BJ42">
            <v>18541.402124323249</v>
          </cell>
          <cell r="BK42">
            <v>19715.269236971162</v>
          </cell>
          <cell r="BL42">
            <v>20359.254284127859</v>
          </cell>
          <cell r="BM42">
            <v>23091.894109648245</v>
          </cell>
          <cell r="BN42">
            <v>25124.184055136499</v>
          </cell>
          <cell r="BO42">
            <v>27510.804338438131</v>
          </cell>
          <cell r="BP42">
            <v>142929.48546830661</v>
          </cell>
          <cell r="BQ42">
            <v>154867.73462153578</v>
          </cell>
          <cell r="BR42">
            <v>164661.73750861795</v>
          </cell>
          <cell r="BS42">
            <v>179185.95147297418</v>
          </cell>
          <cell r="BT42">
            <v>190479.41818221609</v>
          </cell>
          <cell r="BU42">
            <v>207984.87657062628</v>
          </cell>
          <cell r="BV42">
            <v>231444.42985075925</v>
          </cell>
          <cell r="BW42">
            <v>254197.15715691657</v>
          </cell>
          <cell r="BX42">
            <v>504343.85889910569</v>
          </cell>
          <cell r="BY42">
            <v>524225.74948569498</v>
          </cell>
          <cell r="BZ42">
            <v>550638.2872041387</v>
          </cell>
          <cell r="CA42">
            <v>577102.85599837929</v>
          </cell>
          <cell r="CB42">
            <v>627286.61349240597</v>
          </cell>
          <cell r="CC42">
            <v>697201.50036697765</v>
          </cell>
          <cell r="CD42">
            <v>776715.93590938754</v>
          </cell>
          <cell r="CE42">
            <v>841871.99219511368</v>
          </cell>
          <cell r="CF42">
            <v>182352.071</v>
          </cell>
          <cell r="CG42">
            <v>199886.489</v>
          </cell>
          <cell r="CH42">
            <v>218816.34299999999</v>
          </cell>
          <cell r="CI42">
            <v>250849.89799999999</v>
          </cell>
          <cell r="CJ42">
            <v>281655.60800000001</v>
          </cell>
          <cell r="CK42">
            <v>309232.39500000002</v>
          </cell>
          <cell r="CL42">
            <v>341845.739</v>
          </cell>
          <cell r="CM42">
            <v>374413.15176745452</v>
          </cell>
          <cell r="CN42">
            <v>143015.90884638618</v>
          </cell>
          <cell r="CO42">
            <v>149836.79767730759</v>
          </cell>
          <cell r="CP42">
            <v>156530.58440712059</v>
          </cell>
          <cell r="CQ42">
            <v>170899.50083747169</v>
          </cell>
          <cell r="CR42">
            <v>186300.75803895699</v>
          </cell>
          <cell r="CS42">
            <v>202290.89078802927</v>
          </cell>
          <cell r="CT42">
            <v>214862.39131892382</v>
          </cell>
          <cell r="CU42">
            <v>220387.65887351666</v>
          </cell>
          <cell r="CV42">
            <v>99931.468323778026</v>
          </cell>
          <cell r="CW42">
            <v>103874.73907585886</v>
          </cell>
          <cell r="CX42">
            <v>108554.67586505596</v>
          </cell>
          <cell r="CY42">
            <v>118056.34541059127</v>
          </cell>
          <cell r="CZ42">
            <v>123169.88640500487</v>
          </cell>
          <cell r="DA42">
            <v>132911.07296504037</v>
          </cell>
          <cell r="DB42">
            <v>145622.48072357607</v>
          </cell>
          <cell r="DC42">
            <v>158319.97398348356</v>
          </cell>
        </row>
        <row r="44">
          <cell r="D44">
            <v>29934.501356203804</v>
          </cell>
          <cell r="E44">
            <v>29896.167581658337</v>
          </cell>
          <cell r="F44">
            <v>29475.450799855338</v>
          </cell>
          <cell r="G44">
            <v>28649.849946419123</v>
          </cell>
          <cell r="H44">
            <v>28317.942025807555</v>
          </cell>
          <cell r="I44">
            <v>35350.200871059613</v>
          </cell>
          <cell r="J44">
            <v>41338.119451568404</v>
          </cell>
          <cell r="K44">
            <v>47500.191656187693</v>
          </cell>
          <cell r="L44">
            <v>284317.23284593358</v>
          </cell>
          <cell r="M44">
            <v>320713.01030191238</v>
          </cell>
          <cell r="N44">
            <v>369551.79846220987</v>
          </cell>
          <cell r="O44">
            <v>396435.49562827009</v>
          </cell>
          <cell r="P44">
            <v>344079.45744824439</v>
          </cell>
          <cell r="Q44">
            <v>406295.57309370895</v>
          </cell>
          <cell r="R44">
            <v>480105.08854343771</v>
          </cell>
          <cell r="S44">
            <v>547672.12632677727</v>
          </cell>
          <cell r="T44">
            <v>6256.7030778193794</v>
          </cell>
          <cell r="U44">
            <v>6708.9510344200207</v>
          </cell>
          <cell r="V44">
            <v>7134.0595585343781</v>
          </cell>
          <cell r="W44">
            <v>7452.5287351987354</v>
          </cell>
          <cell r="X44">
            <v>8186.8452281690998</v>
          </cell>
          <cell r="Y44">
            <v>8739.4902125432309</v>
          </cell>
          <cell r="Z44">
            <v>9512.8843366103229</v>
          </cell>
          <cell r="AA44">
            <v>10176.440215009792</v>
          </cell>
          <cell r="AB44">
            <v>109471.6113789588</v>
          </cell>
          <cell r="AC44">
            <v>118326.75190425984</v>
          </cell>
          <cell r="AD44">
            <v>138592.0892095688</v>
          </cell>
          <cell r="AE44">
            <v>160986.65444611348</v>
          </cell>
          <cell r="AF44">
            <v>171781.54085719722</v>
          </cell>
          <cell r="AG44">
            <v>175633.5487039338</v>
          </cell>
          <cell r="AH44">
            <v>178277.52379709348</v>
          </cell>
          <cell r="AI44">
            <v>195684.15035447729</v>
          </cell>
          <cell r="AJ44">
            <v>124440.88186553463</v>
          </cell>
          <cell r="AK44">
            <v>152904.54976151072</v>
          </cell>
          <cell r="AL44">
            <v>163876.03710820733</v>
          </cell>
          <cell r="AM44">
            <v>175753.98906328235</v>
          </cell>
          <cell r="AN44">
            <v>200882.2928267339</v>
          </cell>
          <cell r="AO44">
            <v>264761.13426553807</v>
          </cell>
          <cell r="AP44">
            <v>312420.90706739028</v>
          </cell>
          <cell r="AQ44">
            <v>340001.42013218271</v>
          </cell>
          <cell r="AR44">
            <v>755734.32499999995</v>
          </cell>
          <cell r="AS44">
            <v>768067.14099999995</v>
          </cell>
          <cell r="AT44">
            <v>823619</v>
          </cell>
          <cell r="AU44">
            <v>890324.69499999995</v>
          </cell>
          <cell r="AV44">
            <v>948015.34699999995</v>
          </cell>
          <cell r="AW44">
            <v>991204.19900000002</v>
          </cell>
          <cell r="AX44">
            <v>1015219.545</v>
          </cell>
          <cell r="AY44">
            <v>1048229.4790000001</v>
          </cell>
          <cell r="AZ44">
            <v>401324.52983105037</v>
          </cell>
          <cell r="BA44">
            <v>400461.12286924955</v>
          </cell>
          <cell r="BB44">
            <v>416483.95241192594</v>
          </cell>
          <cell r="BC44">
            <v>437235.55248977721</v>
          </cell>
          <cell r="BD44">
            <v>468016.04678976932</v>
          </cell>
          <cell r="BE44">
            <v>517656.86866956879</v>
          </cell>
          <cell r="BF44">
            <v>614605.55911753618</v>
          </cell>
          <cell r="BG44">
            <v>701423.75063278072</v>
          </cell>
          <cell r="BH44">
            <v>39124.403627127343</v>
          </cell>
          <cell r="BI44">
            <v>45097.030425401026</v>
          </cell>
          <cell r="BJ44">
            <v>53222.888016218749</v>
          </cell>
          <cell r="BK44">
            <v>57791.287436870851</v>
          </cell>
          <cell r="BL44">
            <v>68363.857527088592</v>
          </cell>
          <cell r="BM44">
            <v>66659.610139200595</v>
          </cell>
          <cell r="BN44">
            <v>77672.933468308125</v>
          </cell>
          <cell r="BO44">
            <v>86592.878799004306</v>
          </cell>
          <cell r="BP44">
            <v>92587.861837822071</v>
          </cell>
          <cell r="BQ44">
            <v>99419.519104530089</v>
          </cell>
          <cell r="BR44">
            <v>107723.5788713113</v>
          </cell>
          <cell r="BS44">
            <v>114536.1344049139</v>
          </cell>
          <cell r="BT44">
            <v>124239.12309590749</v>
          </cell>
          <cell r="BU44">
            <v>132494.51009313119</v>
          </cell>
          <cell r="BV44">
            <v>144671.03370530091</v>
          </cell>
          <cell r="BW44">
            <v>160989.13278664893</v>
          </cell>
          <cell r="BX44">
            <v>91726.651994205022</v>
          </cell>
          <cell r="BY44">
            <v>95430.924305787586</v>
          </cell>
          <cell r="BZ44">
            <v>98639.311228327802</v>
          </cell>
          <cell r="CA44">
            <v>103277.63766407149</v>
          </cell>
          <cell r="CB44">
            <v>108785.12927471807</v>
          </cell>
          <cell r="CC44">
            <v>118207.5297466225</v>
          </cell>
          <cell r="CD44">
            <v>127958.7270277655</v>
          </cell>
          <cell r="CE44">
            <v>132484.08441814705</v>
          </cell>
          <cell r="CF44">
            <v>50331.694000000003</v>
          </cell>
          <cell r="CG44">
            <v>54264.625999999997</v>
          </cell>
          <cell r="CH44">
            <v>58077.874000000003</v>
          </cell>
          <cell r="CI44">
            <v>65365.072999999997</v>
          </cell>
          <cell r="CJ44">
            <v>75624.320000000007</v>
          </cell>
          <cell r="CK44">
            <v>69050.054000000004</v>
          </cell>
          <cell r="CL44">
            <v>76168.17</v>
          </cell>
          <cell r="CM44">
            <v>90776.946992126657</v>
          </cell>
          <cell r="CN44">
            <v>5609.3905954361489</v>
          </cell>
          <cell r="CO44">
            <v>7464.1433574790335</v>
          </cell>
          <cell r="CP44">
            <v>8534.5383962481155</v>
          </cell>
          <cell r="CQ44">
            <v>8859.3361773884026</v>
          </cell>
          <cell r="CR44">
            <v>8977.1462210930968</v>
          </cell>
          <cell r="CS44">
            <v>8968.131039334181</v>
          </cell>
          <cell r="CT44">
            <v>9120.6955107936392</v>
          </cell>
          <cell r="CU44">
            <v>10224.832540120591</v>
          </cell>
          <cell r="CV44">
            <v>126765.93632482042</v>
          </cell>
          <cell r="CW44">
            <v>143838.54548343024</v>
          </cell>
          <cell r="CX44">
            <v>165746.94144656957</v>
          </cell>
          <cell r="CY44">
            <v>173665.52849230831</v>
          </cell>
          <cell r="CZ44">
            <v>197001.16072576426</v>
          </cell>
          <cell r="DA44">
            <v>217097.04849497179</v>
          </cell>
          <cell r="DB44">
            <v>227133.77749336752</v>
          </cell>
          <cell r="DC44">
            <v>258385.12280187392</v>
          </cell>
        </row>
        <row r="45">
          <cell r="D45">
            <v>806.55735499438697</v>
          </cell>
          <cell r="E45">
            <v>1057.8721046000283</v>
          </cell>
          <cell r="F45">
            <v>687.4740711336492</v>
          </cell>
          <cell r="G45">
            <v>1247.0257574019015</v>
          </cell>
          <cell r="H45">
            <v>515.41832899998792</v>
          </cell>
          <cell r="I45">
            <v>1005.7929936499996</v>
          </cell>
          <cell r="J45">
            <v>1401.0892166377373</v>
          </cell>
          <cell r="K45">
            <v>836.00337314890623</v>
          </cell>
          <cell r="L45">
            <v>7701.4388697760724</v>
          </cell>
          <cell r="M45">
            <v>10888.587463252425</v>
          </cell>
          <cell r="N45">
            <v>9424.5903839799739</v>
          </cell>
          <cell r="O45">
            <v>16300.03006051537</v>
          </cell>
          <cell r="P45">
            <v>6800.9426761797531</v>
          </cell>
          <cell r="Q45">
            <v>11901.624099880368</v>
          </cell>
          <cell r="R45">
            <v>14795.622858628691</v>
          </cell>
          <cell r="S45">
            <v>10320.087543921181</v>
          </cell>
          <cell r="T45">
            <v>189.33626920498821</v>
          </cell>
          <cell r="U45">
            <v>264.23772431961248</v>
          </cell>
          <cell r="V45">
            <v>132.87586846338991</v>
          </cell>
          <cell r="W45">
            <v>371.21675288820916</v>
          </cell>
          <cell r="X45">
            <v>102.19778776733558</v>
          </cell>
          <cell r="Y45">
            <v>243.62754447777849</v>
          </cell>
          <cell r="Z45">
            <v>334.84474583567709</v>
          </cell>
          <cell r="AA45">
            <v>203.93667765550705</v>
          </cell>
          <cell r="AB45">
            <v>2921.5047802580229</v>
          </cell>
          <cell r="AC45">
            <v>4186.9771342946342</v>
          </cell>
          <cell r="AD45">
            <v>3232.4685529928443</v>
          </cell>
          <cell r="AE45">
            <v>7007.1747345174044</v>
          </cell>
          <cell r="AF45">
            <v>3126.6168516401863</v>
          </cell>
          <cell r="AG45">
            <v>4997.1708330778611</v>
          </cell>
          <cell r="AH45">
            <v>6042.4305574333102</v>
          </cell>
          <cell r="AI45">
            <v>3449.4813711441552</v>
          </cell>
          <cell r="AJ45">
            <v>3708.3382795929319</v>
          </cell>
          <cell r="AK45">
            <v>3730.8710141808615</v>
          </cell>
          <cell r="AL45">
            <v>6948.3439733879914</v>
          </cell>
          <cell r="AM45">
            <v>4341.1235298630736</v>
          </cell>
          <cell r="AN45">
            <v>5805.4982626926103</v>
          </cell>
          <cell r="AO45">
            <v>8816.545771042418</v>
          </cell>
          <cell r="AP45">
            <v>4936.2503316647671</v>
          </cell>
          <cell r="AQ45">
            <v>8500.0355033045689</v>
          </cell>
          <cell r="AR45">
            <v>22520.883000000002</v>
          </cell>
          <cell r="AS45">
            <v>18740.838</v>
          </cell>
          <cell r="AT45">
            <v>34921.446000000004</v>
          </cell>
          <cell r="AU45">
            <v>21991.02</v>
          </cell>
          <cell r="AV45">
            <v>27397.644</v>
          </cell>
          <cell r="AW45">
            <v>33007.1</v>
          </cell>
          <cell r="AX45">
            <v>16040.468999999999</v>
          </cell>
          <cell r="AY45">
            <v>26205.737000000001</v>
          </cell>
          <cell r="AZ45">
            <v>10731.714633574398</v>
          </cell>
          <cell r="BA45">
            <v>14194.910011350858</v>
          </cell>
          <cell r="BB45">
            <v>9718.7346085597892</v>
          </cell>
          <cell r="BC45">
            <v>19031.303725021946</v>
          </cell>
          <cell r="BD45">
            <v>8518.4173539772273</v>
          </cell>
          <cell r="BE45">
            <v>14918.971843308564</v>
          </cell>
          <cell r="BF45">
            <v>20956.794342564641</v>
          </cell>
          <cell r="BG45">
            <v>12385.965898475293</v>
          </cell>
          <cell r="BH45">
            <v>1183.9571936682278</v>
          </cell>
          <cell r="BI45">
            <v>1776.1847764343438</v>
          </cell>
          <cell r="BJ45">
            <v>991.30619940292331</v>
          </cell>
          <cell r="BK45">
            <v>2878.6328546738932</v>
          </cell>
          <cell r="BL45">
            <v>862.24685169300051</v>
          </cell>
          <cell r="BM45">
            <v>2029.0443490995265</v>
          </cell>
          <cell r="BN45">
            <v>2949.6788635135149</v>
          </cell>
          <cell r="BO45">
            <v>1858.1129917676024</v>
          </cell>
          <cell r="BP45">
            <v>2801.8335081596765</v>
          </cell>
          <cell r="BQ45">
            <v>3915.7220475081735</v>
          </cell>
          <cell r="BR45">
            <v>2006.4121947771639</v>
          </cell>
          <cell r="BS45">
            <v>5705.1416254654414</v>
          </cell>
          <cell r="BT45">
            <v>1572.0225195392982</v>
          </cell>
          <cell r="BU45">
            <v>3693.5005779224252</v>
          </cell>
          <cell r="BV45">
            <v>5092.2868182477432</v>
          </cell>
          <cell r="BW45">
            <v>3226.2351259849524</v>
          </cell>
          <cell r="BX45">
            <v>2736.1716993290788</v>
          </cell>
          <cell r="BY45">
            <v>2324.6414866188402</v>
          </cell>
          <cell r="BZ45">
            <v>4183.8767915786148</v>
          </cell>
          <cell r="CA45">
            <v>2550.9576503025669</v>
          </cell>
          <cell r="CB45">
            <v>3143.8902360393531</v>
          </cell>
          <cell r="CC45">
            <v>3936.310740562531</v>
          </cell>
          <cell r="CD45">
            <v>2021.7478870386958</v>
          </cell>
          <cell r="CE45">
            <v>3315.2221807961846</v>
          </cell>
          <cell r="CF45">
            <v>1523.105</v>
          </cell>
          <cell r="CG45">
            <v>2137.2579999999998</v>
          </cell>
          <cell r="CH45">
            <v>1081.7329999999999</v>
          </cell>
          <cell r="CI45">
            <v>3255.89</v>
          </cell>
          <cell r="CJ45">
            <v>953.82</v>
          </cell>
          <cell r="CK45">
            <v>1924.883</v>
          </cell>
          <cell r="CL45">
            <v>2681.049</v>
          </cell>
          <cell r="CM45">
            <v>1819.1772944313975</v>
          </cell>
          <cell r="CN45">
            <v>140.23476488590373</v>
          </cell>
          <cell r="CO45">
            <v>154.50776749981603</v>
          </cell>
          <cell r="CP45">
            <v>252.62233652894423</v>
          </cell>
          <cell r="CQ45">
            <v>326.90950494563208</v>
          </cell>
          <cell r="CR45">
            <v>189.41778526506437</v>
          </cell>
          <cell r="CS45">
            <v>237.6554725423558</v>
          </cell>
          <cell r="CT45">
            <v>328.34503838857097</v>
          </cell>
          <cell r="CU45">
            <v>166.66477040396563</v>
          </cell>
          <cell r="CV45">
            <v>3646.7995104214815</v>
          </cell>
          <cell r="CW45">
            <v>5396.3805396879143</v>
          </cell>
          <cell r="CX45">
            <v>2947.2009744350544</v>
          </cell>
          <cell r="CY45">
            <v>8246.7509649566673</v>
          </cell>
          <cell r="CZ45">
            <v>2371.0620493117945</v>
          </cell>
          <cell r="DA45">
            <v>6051.9343293379288</v>
          </cell>
          <cell r="DB45">
            <v>7994.8992654907079</v>
          </cell>
          <cell r="DC45">
            <v>5178.0378609495119</v>
          </cell>
        </row>
        <row r="46">
          <cell r="D46">
            <v>-1420.8576791632768</v>
          </cell>
          <cell r="E46">
            <v>-1478.5888864030289</v>
          </cell>
          <cell r="F46">
            <v>-1513.0749245698635</v>
          </cell>
          <cell r="G46">
            <v>-1578.9336780134704</v>
          </cell>
          <cell r="H46">
            <v>-1647.659028037798</v>
          </cell>
          <cell r="I46">
            <v>-1885.4758366810534</v>
          </cell>
          <cell r="J46">
            <v>-2115.6968839786941</v>
          </cell>
          <cell r="K46">
            <v>-2365.1488819512201</v>
          </cell>
          <cell r="L46">
            <v>-14622.021056381429</v>
          </cell>
          <cell r="M46">
            <v>-15976.592294915425</v>
          </cell>
          <cell r="N46">
            <v>-17707.00471256538</v>
          </cell>
          <cell r="O46">
            <v>-18742.120006630917</v>
          </cell>
          <cell r="P46">
            <v>-12784.539945383271</v>
          </cell>
          <cell r="Q46">
            <v>-14365.679923567748</v>
          </cell>
          <cell r="R46">
            <v>-16494.086105794053</v>
          </cell>
          <cell r="S46">
            <v>-18523.178914818578</v>
          </cell>
          <cell r="T46">
            <v>-286.55048753305778</v>
          </cell>
          <cell r="U46">
            <v>-310.83423718545475</v>
          </cell>
          <cell r="V46">
            <v>-329.71483292080575</v>
          </cell>
          <cell r="W46">
            <v>-360.28484949657809</v>
          </cell>
          <cell r="X46">
            <v>-383.22478036076876</v>
          </cell>
          <cell r="Y46">
            <v>-406.63602142131748</v>
          </cell>
          <cell r="Z46">
            <v>-437.32788009698601</v>
          </cell>
          <cell r="AA46">
            <v>-468.81034693210995</v>
          </cell>
          <cell r="AB46">
            <v>-6690.5697890684878</v>
          </cell>
          <cell r="AC46">
            <v>-7607.2704003313575</v>
          </cell>
          <cell r="AD46">
            <v>-8139.3277358286487</v>
          </cell>
          <cell r="AE46">
            <v>-9333.910810330839</v>
          </cell>
          <cell r="AF46">
            <v>-10922.183860936913</v>
          </cell>
          <cell r="AG46">
            <v>-9720.2591026661703</v>
          </cell>
          <cell r="AH46">
            <v>-7012.7904073948721</v>
          </cell>
          <cell r="AI46">
            <v>-7305.1840119501967</v>
          </cell>
          <cell r="AJ46">
            <v>-6309.817923508931</v>
          </cell>
          <cell r="AK46">
            <v>-7130.7850012018498</v>
          </cell>
          <cell r="AL46">
            <v>-7596.0497734174805</v>
          </cell>
          <cell r="AM46">
            <v>-8176.4478601577084</v>
          </cell>
          <cell r="AN46">
            <v>-8965.600869275695</v>
          </cell>
          <cell r="AO46">
            <v>-10308.01193464421</v>
          </cell>
          <cell r="AP46">
            <v>-11656.10051242077</v>
          </cell>
          <cell r="AQ46">
            <v>-12529.616283222344</v>
          </cell>
          <cell r="AR46">
            <v>-20862.061000000002</v>
          </cell>
          <cell r="AS46">
            <v>-21683.606</v>
          </cell>
          <cell r="AT46">
            <v>-23302.174999999999</v>
          </cell>
          <cell r="AU46">
            <v>-25334.225999999999</v>
          </cell>
          <cell r="AV46">
            <v>-27097.097000000002</v>
          </cell>
          <cell r="AW46">
            <v>-28682.526000000002</v>
          </cell>
          <cell r="AX46">
            <v>-30007.591</v>
          </cell>
          <cell r="AY46">
            <v>-31349.333999999999</v>
          </cell>
          <cell r="AZ46">
            <v>-15488.115100435893</v>
          </cell>
          <cell r="BA46">
            <v>-15972.315759872445</v>
          </cell>
          <cell r="BB46">
            <v>-16864.227803659149</v>
          </cell>
          <cell r="BC46">
            <v>-17774.123056551052</v>
          </cell>
          <cell r="BD46">
            <v>-18660.275725215532</v>
          </cell>
          <cell r="BE46">
            <v>-20233.827640006173</v>
          </cell>
          <cell r="BF46">
            <v>-22670.845582183123</v>
          </cell>
          <cell r="BG46">
            <v>-25060.833354158429</v>
          </cell>
          <cell r="BH46">
            <v>-1773.3806042016606</v>
          </cell>
          <cell r="BI46">
            <v>-1932.8104176726586</v>
          </cell>
          <cell r="BJ46">
            <v>-2053.4583259829092</v>
          </cell>
          <cell r="BK46">
            <v>-2226.0833996541933</v>
          </cell>
          <cell r="BL46">
            <v>-2309.2206168163634</v>
          </cell>
          <cell r="BM46">
            <v>-2592.0078024771633</v>
          </cell>
          <cell r="BN46">
            <v>-2951.2091394155177</v>
          </cell>
          <cell r="BO46">
            <v>-3213.8396704600514</v>
          </cell>
          <cell r="BP46">
            <v>-5002.5958867657482</v>
          </cell>
          <cell r="BQ46">
            <v>-5255.9833257953969</v>
          </cell>
          <cell r="BR46">
            <v>-5403.6762835977979</v>
          </cell>
          <cell r="BS46">
            <v>-5714.3995465355729</v>
          </cell>
          <cell r="BT46">
            <v>-5851.4468439839093</v>
          </cell>
          <cell r="BU46">
            <v>-5223.7957987203299</v>
          </cell>
          <cell r="BV46">
            <v>-5647.4808172345147</v>
          </cell>
          <cell r="BW46">
            <v>-6203.5882753944279</v>
          </cell>
          <cell r="BX46">
            <v>-3789.726177697059</v>
          </cell>
          <cell r="BY46">
            <v>-3983.4908682953801</v>
          </cell>
          <cell r="BZ46">
            <v>-4156.2706713938542</v>
          </cell>
          <cell r="CA46">
            <v>-4431.1632210807302</v>
          </cell>
          <cell r="CB46">
            <v>-4680.1979008942426</v>
          </cell>
          <cell r="CC46">
            <v>-5140.2271755963584</v>
          </cell>
          <cell r="CD46">
            <v>-5431.2481278819296</v>
          </cell>
          <cell r="CE46">
            <v>-5713.0290724384913</v>
          </cell>
          <cell r="CF46">
            <v>-1677.636</v>
          </cell>
          <cell r="CG46">
            <v>-2025.32</v>
          </cell>
          <cell r="CH46">
            <v>-2376.723</v>
          </cell>
          <cell r="CI46">
            <v>-2838.5050000000001</v>
          </cell>
          <cell r="CJ46">
            <v>-3242.6419999999998</v>
          </cell>
          <cell r="CK46">
            <v>-2407.9380000000001</v>
          </cell>
          <cell r="CL46">
            <v>-3146.4879999999998</v>
          </cell>
          <cell r="CM46">
            <v>-3840.6531756784289</v>
          </cell>
          <cell r="CN46">
            <v>-180.77946043986771</v>
          </cell>
          <cell r="CO46">
            <v>-224.15254483159978</v>
          </cell>
          <cell r="CP46">
            <v>-252.06527531549688</v>
          </cell>
          <cell r="CQ46">
            <v>-266.20317236956913</v>
          </cell>
          <cell r="CR46">
            <v>-277.21028619139184</v>
          </cell>
          <cell r="CS46">
            <v>-284.66821364206709</v>
          </cell>
          <cell r="CT46">
            <v>-296.30924147742161</v>
          </cell>
          <cell r="CU46">
            <v>-329.19031170626425</v>
          </cell>
          <cell r="CV46">
            <v>-2631.290414676123</v>
          </cell>
          <cell r="CW46">
            <v>-2884.2202732534238</v>
          </cell>
          <cell r="CX46">
            <v>-3103.7121514497453</v>
          </cell>
          <cell r="CY46">
            <v>-3422.4054291976208</v>
          </cell>
          <cell r="CZ46">
            <v>-3648.6020168913096</v>
          </cell>
          <cell r="DA46">
            <v>-9297.8742843462423</v>
          </cell>
          <cell r="DB46">
            <v>-9854.3209854725537</v>
          </cell>
          <cell r="DC46">
            <v>-10614.70669135041</v>
          </cell>
        </row>
        <row r="47">
          <cell r="D47">
            <v>-614.3003241688898</v>
          </cell>
          <cell r="E47">
            <v>-420.71678180300069</v>
          </cell>
          <cell r="F47">
            <v>-825.60085343621427</v>
          </cell>
          <cell r="G47">
            <v>-331.9079206115689</v>
          </cell>
          <cell r="H47">
            <v>-1132.2406990378099</v>
          </cell>
          <cell r="I47">
            <v>-879.68284303105372</v>
          </cell>
          <cell r="J47">
            <v>-714.60766734095682</v>
          </cell>
          <cell r="K47">
            <v>-1529.145508802314</v>
          </cell>
          <cell r="L47">
            <v>-6920.5821866053548</v>
          </cell>
          <cell r="M47">
            <v>-5088.004831663</v>
          </cell>
          <cell r="N47">
            <v>-8282.4143285854061</v>
          </cell>
          <cell r="O47">
            <v>-2442.0899461155518</v>
          </cell>
          <cell r="P47">
            <v>-5983.5972692035175</v>
          </cell>
          <cell r="Q47">
            <v>-2464.0558236873794</v>
          </cell>
          <cell r="R47">
            <v>-1698.463247165364</v>
          </cell>
          <cell r="S47">
            <v>-8203.0913708973967</v>
          </cell>
          <cell r="T47">
            <v>-97.214218328069563</v>
          </cell>
          <cell r="U47">
            <v>-46.596512865842271</v>
          </cell>
          <cell r="V47">
            <v>-196.83896445741584</v>
          </cell>
          <cell r="W47">
            <v>10.931903391631067</v>
          </cell>
          <cell r="X47">
            <v>-281.02699259343319</v>
          </cell>
          <cell r="Y47">
            <v>-163.00847694353899</v>
          </cell>
          <cell r="Z47">
            <v>-102.48313426130892</v>
          </cell>
          <cell r="AA47">
            <v>-264.87366927660287</v>
          </cell>
          <cell r="AB47">
            <v>-3769.0650088104649</v>
          </cell>
          <cell r="AC47">
            <v>-3420.2932660367233</v>
          </cell>
          <cell r="AD47">
            <v>-4906.8591828358039</v>
          </cell>
          <cell r="AE47">
            <v>-2326.7360758134346</v>
          </cell>
          <cell r="AF47">
            <v>-7795.5670092967266</v>
          </cell>
          <cell r="AG47">
            <v>-4723.0882695883092</v>
          </cell>
          <cell r="AH47">
            <v>-970.35984996156185</v>
          </cell>
          <cell r="AI47">
            <v>-3855.7026408060415</v>
          </cell>
          <cell r="AJ47">
            <v>-2601.4796439159991</v>
          </cell>
          <cell r="AK47">
            <v>-3399.9139870209883</v>
          </cell>
          <cell r="AL47">
            <v>-647.70580002948918</v>
          </cell>
          <cell r="AM47">
            <v>-3835.3243302946348</v>
          </cell>
          <cell r="AN47">
            <v>-3160.1026065830847</v>
          </cell>
          <cell r="AO47">
            <v>-1491.4661636017918</v>
          </cell>
          <cell r="AP47">
            <v>-6719.8501807560024</v>
          </cell>
          <cell r="AQ47">
            <v>-4029.5807799177746</v>
          </cell>
          <cell r="AR47">
            <v>1658.8219999999999</v>
          </cell>
          <cell r="AS47">
            <v>-2942.768</v>
          </cell>
          <cell r="AT47">
            <v>11619.27</v>
          </cell>
          <cell r="AU47">
            <v>-3343.2060000000001</v>
          </cell>
          <cell r="AV47">
            <v>300.54599999999999</v>
          </cell>
          <cell r="AW47">
            <v>4324.5730000000003</v>
          </cell>
          <cell r="AX47">
            <v>-13967.121999999999</v>
          </cell>
          <cell r="AY47">
            <v>-5143.5969999999998</v>
          </cell>
          <cell r="AZ47">
            <v>-4756.4004668614944</v>
          </cell>
          <cell r="BA47">
            <v>-1777.4057485215872</v>
          </cell>
          <cell r="BB47">
            <v>-7145.4931950993596</v>
          </cell>
          <cell r="BC47">
            <v>1257.1806684708936</v>
          </cell>
          <cell r="BD47">
            <v>-10141.858371238304</v>
          </cell>
          <cell r="BE47">
            <v>-5314.8557966976095</v>
          </cell>
          <cell r="BF47">
            <v>-1714.0512396184822</v>
          </cell>
          <cell r="BG47">
            <v>-12674.867455683136</v>
          </cell>
          <cell r="BH47">
            <v>-589.42341053343296</v>
          </cell>
          <cell r="BI47">
            <v>-156.62564123831467</v>
          </cell>
          <cell r="BJ47">
            <v>-1062.1521265799859</v>
          </cell>
          <cell r="BK47">
            <v>652.54945501969962</v>
          </cell>
          <cell r="BL47">
            <v>-1446.9737651233631</v>
          </cell>
          <cell r="BM47">
            <v>-562.96345337763682</v>
          </cell>
          <cell r="BN47">
            <v>-1.5302759020026544</v>
          </cell>
          <cell r="BO47">
            <v>-1355.726678692449</v>
          </cell>
          <cell r="BP47">
            <v>-2200.7623786060717</v>
          </cell>
          <cell r="BQ47">
            <v>-1340.2612782872234</v>
          </cell>
          <cell r="BR47">
            <v>-3397.2640888206342</v>
          </cell>
          <cell r="BS47">
            <v>-9.2579210701314878</v>
          </cell>
          <cell r="BT47">
            <v>-4279.4243244446116</v>
          </cell>
          <cell r="BU47">
            <v>-1530.2952207979047</v>
          </cell>
          <cell r="BV47">
            <v>-555.19399898677148</v>
          </cell>
          <cell r="BW47">
            <v>-2977.3531494094755</v>
          </cell>
          <cell r="BX47">
            <v>-1053.5544783679802</v>
          </cell>
          <cell r="BY47">
            <v>-1658.8493816765399</v>
          </cell>
          <cell r="BZ47">
            <v>27.606120184760584</v>
          </cell>
          <cell r="CA47">
            <v>-1880.2055707781633</v>
          </cell>
          <cell r="CB47">
            <v>-1536.3076648548895</v>
          </cell>
          <cell r="CC47">
            <v>-1203.9164350338274</v>
          </cell>
          <cell r="CD47">
            <v>-3409.5002408432338</v>
          </cell>
          <cell r="CE47">
            <v>-2397.8068916423067</v>
          </cell>
          <cell r="CF47">
            <v>-154.53200000000001</v>
          </cell>
          <cell r="CG47">
            <v>111.93899999999999</v>
          </cell>
          <cell r="CH47">
            <v>-1294.99</v>
          </cell>
          <cell r="CI47">
            <v>417.38499999999999</v>
          </cell>
          <cell r="CJ47">
            <v>-2288.8220000000001</v>
          </cell>
          <cell r="CK47">
            <v>-483.05500000000001</v>
          </cell>
          <cell r="CL47">
            <v>-465.43900000000002</v>
          </cell>
          <cell r="CM47">
            <v>-2021.4758812470311</v>
          </cell>
          <cell r="CN47">
            <v>-40.544695553963976</v>
          </cell>
          <cell r="CO47">
            <v>-69.644777331783757</v>
          </cell>
          <cell r="CP47">
            <v>0.55706121344734072</v>
          </cell>
          <cell r="CQ47">
            <v>60.706332576062948</v>
          </cell>
          <cell r="CR47">
            <v>-87.792500926327449</v>
          </cell>
          <cell r="CS47">
            <v>-47.012741099711263</v>
          </cell>
          <cell r="CT47">
            <v>32.035796911149383</v>
          </cell>
          <cell r="CU47">
            <v>-162.52554130229859</v>
          </cell>
          <cell r="CV47">
            <v>1015.5090957453585</v>
          </cell>
          <cell r="CW47">
            <v>2512.1602664344905</v>
          </cell>
          <cell r="CX47">
            <v>-156.51117701469099</v>
          </cell>
          <cell r="CY47">
            <v>4824.3455357590474</v>
          </cell>
          <cell r="CZ47">
            <v>-1277.5399675795152</v>
          </cell>
          <cell r="DA47">
            <v>-3245.939955008314</v>
          </cell>
          <cell r="DB47">
            <v>-1859.4217199818449</v>
          </cell>
          <cell r="DC47">
            <v>-5436.6688304008976</v>
          </cell>
        </row>
        <row r="48">
          <cell r="D48">
            <v>575.96654962342404</v>
          </cell>
          <cell r="E48">
            <v>0</v>
          </cell>
          <cell r="F48">
            <v>0</v>
          </cell>
          <cell r="G48">
            <v>0</v>
          </cell>
          <cell r="H48">
            <v>8164.4995442898644</v>
          </cell>
          <cell r="I48">
            <v>6867.6014235398497</v>
          </cell>
          <cell r="J48">
            <v>6876.6798719602457</v>
          </cell>
          <cell r="K48">
            <v>4070.3355646929708</v>
          </cell>
          <cell r="L48">
            <v>43105.627842614704</v>
          </cell>
          <cell r="M48">
            <v>53297.796842125957</v>
          </cell>
          <cell r="N48">
            <v>50984.883919759181</v>
          </cell>
          <cell r="O48">
            <v>939.86269576627978</v>
          </cell>
          <cell r="P48">
            <v>75305.434215375135</v>
          </cell>
          <cell r="Q48">
            <v>70612.094418806402</v>
          </cell>
          <cell r="R48">
            <v>68972.840594675101</v>
          </cell>
          <cell r="S48">
            <v>42241.865270782277</v>
          </cell>
          <cell r="T48">
            <v>552.78358254194757</v>
          </cell>
          <cell r="U48">
            <v>475.21813265315654</v>
          </cell>
          <cell r="V48">
            <v>515.46233550903798</v>
          </cell>
          <cell r="W48">
            <v>641.09709249954165</v>
          </cell>
          <cell r="X48">
            <v>833.67197696756386</v>
          </cell>
          <cell r="Y48">
            <v>936.40260101063063</v>
          </cell>
          <cell r="Z48">
            <v>766.03901266078026</v>
          </cell>
          <cell r="AA48">
            <v>922.72716753855104</v>
          </cell>
          <cell r="AB48">
            <v>12624.205534111499</v>
          </cell>
          <cell r="AC48">
            <v>23685.630571345693</v>
          </cell>
          <cell r="AD48">
            <v>27301.424419380466</v>
          </cell>
          <cell r="AE48">
            <v>13121.622486897186</v>
          </cell>
          <cell r="AF48">
            <v>11647.574856033323</v>
          </cell>
          <cell r="AG48">
            <v>9931.798981298145</v>
          </cell>
          <cell r="AH48">
            <v>18376.986407345354</v>
          </cell>
          <cell r="AI48">
            <v>18848.827000504625</v>
          </cell>
          <cell r="AJ48">
            <v>31065.147539892088</v>
          </cell>
          <cell r="AK48">
            <v>14371.40133371762</v>
          </cell>
          <cell r="AL48">
            <v>12525.657755104494</v>
          </cell>
          <cell r="AM48">
            <v>28972.248731648677</v>
          </cell>
          <cell r="AN48">
            <v>67313.116694534154</v>
          </cell>
          <cell r="AO48">
            <v>49151.23896545398</v>
          </cell>
          <cell r="AP48">
            <v>34300.363245548426</v>
          </cell>
          <cell r="AQ48">
            <v>16175.654828002582</v>
          </cell>
          <cell r="AR48">
            <v>12389.314</v>
          </cell>
          <cell r="AS48">
            <v>60108.722999999998</v>
          </cell>
          <cell r="AT48">
            <v>70586.989000000001</v>
          </cell>
          <cell r="AU48">
            <v>65166.421999999999</v>
          </cell>
          <cell r="AV48">
            <v>45661.362000000001</v>
          </cell>
          <cell r="AW48">
            <v>23862.446</v>
          </cell>
          <cell r="AX48">
            <v>51223.656999999999</v>
          </cell>
          <cell r="AY48">
            <v>28016.256000000001</v>
          </cell>
          <cell r="AZ48">
            <v>3892.9935050606673</v>
          </cell>
          <cell r="BA48">
            <v>17800.235291197958</v>
          </cell>
          <cell r="BB48">
            <v>27897.093272950635</v>
          </cell>
          <cell r="BC48">
            <v>19878.753531859449</v>
          </cell>
          <cell r="BD48">
            <v>59782.680251037818</v>
          </cell>
          <cell r="BE48">
            <v>102263.54624466499</v>
          </cell>
          <cell r="BF48">
            <v>88532.242754863051</v>
          </cell>
          <cell r="BG48">
            <v>94913.986367138539</v>
          </cell>
          <cell r="BH48">
            <v>6562.0502088071098</v>
          </cell>
          <cell r="BI48">
            <v>8282.4832320560436</v>
          </cell>
          <cell r="BJ48">
            <v>5630.5515472320949</v>
          </cell>
          <cell r="BK48">
            <v>9920.0206351980378</v>
          </cell>
          <cell r="BL48">
            <v>5869.6858674343157</v>
          </cell>
          <cell r="BM48">
            <v>11576.286782485186</v>
          </cell>
          <cell r="BN48">
            <v>8921.4756065981746</v>
          </cell>
          <cell r="BO48">
            <v>12634.50055328784</v>
          </cell>
          <cell r="BP48">
            <v>9387.7522860887639</v>
          </cell>
          <cell r="BQ48">
            <v>9960.4152207147781</v>
          </cell>
          <cell r="BR48">
            <v>10445.343874102849</v>
          </cell>
          <cell r="BS48">
            <v>10180.488926229524</v>
          </cell>
          <cell r="BT48">
            <v>12534.811321668332</v>
          </cell>
          <cell r="BU48">
            <v>13706.818832967645</v>
          </cell>
          <cell r="BV48">
            <v>16873.293080334788</v>
          </cell>
          <cell r="BW48">
            <v>18803.795116111032</v>
          </cell>
          <cell r="BX48">
            <v>4757.826789950549</v>
          </cell>
          <cell r="BY48">
            <v>4867.236304216759</v>
          </cell>
          <cell r="BZ48">
            <v>4610.7203155589177</v>
          </cell>
          <cell r="CA48">
            <v>7387.6971814247499</v>
          </cell>
          <cell r="CB48">
            <v>10958.70813675932</v>
          </cell>
          <cell r="CC48">
            <v>10955.113716176827</v>
          </cell>
          <cell r="CD48">
            <v>7934.8576312247742</v>
          </cell>
          <cell r="CE48">
            <v>9201.4347858979181</v>
          </cell>
          <cell r="CF48">
            <v>4087.4630000000002</v>
          </cell>
          <cell r="CG48">
            <v>3716.3970000000004</v>
          </cell>
          <cell r="CH48">
            <v>8582.19</v>
          </cell>
          <cell r="CI48">
            <v>9841.8610000000008</v>
          </cell>
          <cell r="CJ48">
            <v>9052.2661170282372</v>
          </cell>
          <cell r="CK48">
            <v>7601.1710000000003</v>
          </cell>
          <cell r="CL48">
            <v>15074.216</v>
          </cell>
          <cell r="CM48">
            <v>21765.554582369674</v>
          </cell>
          <cell r="CN48">
            <v>1895.2974575968494</v>
          </cell>
          <cell r="CO48">
            <v>1140.0398161008634</v>
          </cell>
          <cell r="CP48">
            <v>324.24071992684162</v>
          </cell>
          <cell r="CQ48">
            <v>57.103711128630948</v>
          </cell>
          <cell r="CR48">
            <v>78.777319167412898</v>
          </cell>
          <cell r="CS48">
            <v>199.5772125591696</v>
          </cell>
          <cell r="CT48">
            <v>1072.101232415803</v>
          </cell>
          <cell r="CU48">
            <v>1473.5629180336848</v>
          </cell>
          <cell r="CV48">
            <v>16057.100062864471</v>
          </cell>
          <cell r="CW48">
            <v>19396.23569670484</v>
          </cell>
          <cell r="CX48">
            <v>8075.0982227534496</v>
          </cell>
          <cell r="CY48">
            <v>18511.286697696898</v>
          </cell>
          <cell r="CZ48">
            <v>21373.427736787056</v>
          </cell>
          <cell r="DA48">
            <v>13282.668953404036</v>
          </cell>
          <cell r="DB48">
            <v>33110.767028488241</v>
          </cell>
          <cell r="DC48">
            <v>21585.881607932479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-54.531064880212831</v>
          </cell>
          <cell r="R49">
            <v>0</v>
          </cell>
          <cell r="S49">
            <v>-5129.6264883356271</v>
          </cell>
          <cell r="T49">
            <v>-3.3214076132362567</v>
          </cell>
          <cell r="U49">
            <v>-3.5130956729578235</v>
          </cell>
          <cell r="V49">
            <v>-0.15419438726515666</v>
          </cell>
          <cell r="W49">
            <v>-1.7331295367900375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>
            <v>0</v>
          </cell>
          <cell r="AG49">
            <v>-2564.7356185501631</v>
          </cell>
          <cell r="AH49">
            <v>0</v>
          </cell>
          <cell r="AI49">
            <v>-3038.9900450345922</v>
          </cell>
          <cell r="AJ49">
            <v>0</v>
          </cell>
          <cell r="AK49">
            <v>0</v>
          </cell>
          <cell r="AL49">
            <v>0</v>
          </cell>
          <cell r="AM49">
            <v>-8.6206379024715947</v>
          </cell>
          <cell r="AN49">
            <v>-274.17264914685217</v>
          </cell>
          <cell r="AO49">
            <v>0</v>
          </cell>
          <cell r="AP49">
            <v>0</v>
          </cell>
          <cell r="AQ49">
            <v>0</v>
          </cell>
          <cell r="AR49">
            <v>-1715.32</v>
          </cell>
          <cell r="AS49">
            <v>-1614.096</v>
          </cell>
          <cell r="AT49">
            <v>-15500.564</v>
          </cell>
          <cell r="AU49">
            <v>-4132.5659999999998</v>
          </cell>
          <cell r="AV49">
            <v>-2773.056</v>
          </cell>
          <cell r="AW49">
            <v>-4171.6729999999998</v>
          </cell>
          <cell r="AX49">
            <v>-4246.6019999999999</v>
          </cell>
          <cell r="AY49">
            <v>-7174.982</v>
          </cell>
          <cell r="AZ49">
            <v>0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E49">
            <v>0</v>
          </cell>
          <cell r="BF49">
            <v>0</v>
          </cell>
          <cell r="BG49">
            <v>0</v>
          </cell>
          <cell r="BH49">
            <v>0</v>
          </cell>
          <cell r="BI49">
            <v>0</v>
          </cell>
          <cell r="BJ49">
            <v>0</v>
          </cell>
          <cell r="BK49">
            <v>0</v>
          </cell>
          <cell r="BL49">
            <v>0</v>
          </cell>
          <cell r="BM49">
            <v>0</v>
          </cell>
          <cell r="BN49">
            <v>0</v>
          </cell>
          <cell r="BO49">
            <v>0</v>
          </cell>
          <cell r="BP49">
            <v>-355.33264077467669</v>
          </cell>
          <cell r="BQ49">
            <v>-316.09417564632446</v>
          </cell>
          <cell r="BR49">
            <v>-235.52425167961047</v>
          </cell>
          <cell r="BS49">
            <v>-68.414480098930625</v>
          </cell>
          <cell r="BT49">
            <v>0</v>
          </cell>
          <cell r="BU49">
            <v>0</v>
          </cell>
          <cell r="BV49">
            <v>0</v>
          </cell>
          <cell r="BW49">
            <v>0</v>
          </cell>
          <cell r="BX49">
            <v>0</v>
          </cell>
          <cell r="BY49">
            <v>0</v>
          </cell>
          <cell r="BZ49">
            <v>0</v>
          </cell>
          <cell r="CA49">
            <v>0</v>
          </cell>
          <cell r="CB49">
            <v>0</v>
          </cell>
          <cell r="CC49">
            <v>0</v>
          </cell>
          <cell r="CD49">
            <v>0</v>
          </cell>
          <cell r="CE49">
            <v>0</v>
          </cell>
          <cell r="CF49">
            <v>0</v>
          </cell>
          <cell r="CG49">
            <v>-15.087999999999999</v>
          </cell>
          <cell r="CH49">
            <v>0</v>
          </cell>
          <cell r="CI49">
            <v>0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P49">
            <v>0</v>
          </cell>
          <cell r="CQ49">
            <v>0</v>
          </cell>
          <cell r="CR49">
            <v>0</v>
          </cell>
          <cell r="CS49">
            <v>0</v>
          </cell>
          <cell r="CT49">
            <v>0</v>
          </cell>
          <cell r="CU49">
            <v>0</v>
          </cell>
          <cell r="CV49">
            <v>0</v>
          </cell>
          <cell r="CW49">
            <v>0</v>
          </cell>
          <cell r="CX49">
            <v>0</v>
          </cell>
          <cell r="CY49">
            <v>0</v>
          </cell>
          <cell r="CZ49">
            <v>0</v>
          </cell>
          <cell r="DA49">
            <v>0</v>
          </cell>
          <cell r="DB49">
            <v>0</v>
          </cell>
          <cell r="DC49">
            <v>0</v>
          </cell>
        </row>
        <row r="50">
          <cell r="D50">
            <v>29896.167581658337</v>
          </cell>
          <cell r="E50">
            <v>29475.450799855338</v>
          </cell>
          <cell r="F50">
            <v>28649.849946419123</v>
          </cell>
          <cell r="G50">
            <v>28317.942025807555</v>
          </cell>
          <cell r="H50">
            <v>35350.200871059613</v>
          </cell>
          <cell r="I50">
            <v>41338.119451568404</v>
          </cell>
          <cell r="J50">
            <v>47500.191656187693</v>
          </cell>
          <cell r="K50">
            <v>50041.38171207835</v>
          </cell>
          <cell r="L50">
            <v>320502.27850194293</v>
          </cell>
          <cell r="M50">
            <v>368922.80231237534</v>
          </cell>
          <cell r="N50">
            <v>412254.26805338368</v>
          </cell>
          <cell r="O50">
            <v>394933.26837792079</v>
          </cell>
          <cell r="P50">
            <v>413401.29439441604</v>
          </cell>
          <cell r="Q50">
            <v>474443.61168882798</v>
          </cell>
          <cell r="R50">
            <v>547379.4658909475</v>
          </cell>
          <cell r="S50">
            <v>581710.90022666217</v>
          </cell>
          <cell r="T50">
            <v>6708.9510344200216</v>
          </cell>
          <cell r="U50">
            <v>7134.0595585343763</v>
          </cell>
          <cell r="V50">
            <v>7452.5287351987345</v>
          </cell>
          <cell r="W50">
            <v>8102.8246015531176</v>
          </cell>
          <cell r="X50">
            <v>8739.4902125432309</v>
          </cell>
          <cell r="Y50">
            <v>9512.884336610321</v>
          </cell>
          <cell r="Z50">
            <v>10176.440215009794</v>
          </cell>
          <cell r="AA50">
            <v>10834.29371327174</v>
          </cell>
          <cell r="AB50">
            <v>118326.75190425984</v>
          </cell>
          <cell r="AC50">
            <v>138592.0892095688</v>
          </cell>
          <cell r="AD50">
            <v>160986.65444611348</v>
          </cell>
          <cell r="AE50">
            <v>171781.54085719722</v>
          </cell>
          <cell r="AF50">
            <v>175633.5487039338</v>
          </cell>
          <cell r="AG50">
            <v>178277.52379709348</v>
          </cell>
          <cell r="AH50">
            <v>195684.15035447729</v>
          </cell>
          <cell r="AI50">
            <v>207638.28466914129</v>
          </cell>
          <cell r="AJ50">
            <v>152904.54976151072</v>
          </cell>
          <cell r="AK50">
            <v>163876.03710820733</v>
          </cell>
          <cell r="AL50">
            <v>175753.98906328235</v>
          </cell>
          <cell r="AM50">
            <v>200882.2928267339</v>
          </cell>
          <cell r="AN50">
            <v>264761.13426553807</v>
          </cell>
          <cell r="AO50">
            <v>312420.90706739028</v>
          </cell>
          <cell r="AP50">
            <v>340001.42013218271</v>
          </cell>
          <cell r="AQ50">
            <v>352147.4941802675</v>
          </cell>
          <cell r="AR50">
            <v>768067.14099999995</v>
          </cell>
          <cell r="AS50">
            <v>823619</v>
          </cell>
          <cell r="AT50">
            <v>890324.69499999995</v>
          </cell>
          <cell r="AU50">
            <v>948015.34699999995</v>
          </cell>
          <cell r="AV50">
            <v>991204.19900000002</v>
          </cell>
          <cell r="AW50">
            <v>1015219.545</v>
          </cell>
          <cell r="AX50">
            <v>1048229.4790000001</v>
          </cell>
          <cell r="AY50">
            <v>1063927.155</v>
          </cell>
          <cell r="AZ50">
            <v>400461.12286924955</v>
          </cell>
          <cell r="BA50">
            <v>416483.95241192594</v>
          </cell>
          <cell r="BB50">
            <v>437235.55248977721</v>
          </cell>
          <cell r="BC50">
            <v>458371.48669010756</v>
          </cell>
          <cell r="BD50">
            <v>517656.86866956879</v>
          </cell>
          <cell r="BE50">
            <v>614605.55911753618</v>
          </cell>
          <cell r="BF50">
            <v>701423.75063278072</v>
          </cell>
          <cell r="BG50">
            <v>783662.86954423611</v>
          </cell>
          <cell r="BH50">
            <v>45097.030425401026</v>
          </cell>
          <cell r="BI50">
            <v>53222.888016218749</v>
          </cell>
          <cell r="BJ50">
            <v>57791.287436870851</v>
          </cell>
          <cell r="BK50">
            <v>68363.857527088592</v>
          </cell>
          <cell r="BL50">
            <v>66659.610139200595</v>
          </cell>
          <cell r="BM50">
            <v>77672.933468308125</v>
          </cell>
          <cell r="BN50">
            <v>86592.878799004306</v>
          </cell>
          <cell r="BO50">
            <v>97871.652673599718</v>
          </cell>
          <cell r="BP50">
            <v>99419.519104530089</v>
          </cell>
          <cell r="BQ50">
            <v>107723.57887131131</v>
          </cell>
          <cell r="BR50">
            <v>114536.1344049139</v>
          </cell>
          <cell r="BS50">
            <v>124638.95092997435</v>
          </cell>
          <cell r="BT50">
            <v>132494.51009313122</v>
          </cell>
          <cell r="BU50">
            <v>144671.03370530091</v>
          </cell>
          <cell r="BV50">
            <v>160989.13278664893</v>
          </cell>
          <cell r="BW50">
            <v>176815.57475335049</v>
          </cell>
          <cell r="BX50">
            <v>95430.924305787586</v>
          </cell>
          <cell r="BY50">
            <v>98639.311228327802</v>
          </cell>
          <cell r="BZ50">
            <v>103277.63766407149</v>
          </cell>
          <cell r="CA50">
            <v>108785.12927471807</v>
          </cell>
          <cell r="CB50">
            <v>118207.5297466225</v>
          </cell>
          <cell r="CC50">
            <v>127958.7270277655</v>
          </cell>
          <cell r="CD50">
            <v>132484.08441814705</v>
          </cell>
          <cell r="CE50">
            <v>139287.71231240264</v>
          </cell>
          <cell r="CF50">
            <v>54264.625999999997</v>
          </cell>
          <cell r="CG50">
            <v>58077.874000000003</v>
          </cell>
          <cell r="CH50">
            <v>65365.072999999997</v>
          </cell>
          <cell r="CI50">
            <v>75624.320000000007</v>
          </cell>
          <cell r="CJ50">
            <v>69050.054000000004</v>
          </cell>
          <cell r="CK50">
            <v>76168.17</v>
          </cell>
          <cell r="CL50">
            <v>90776.947</v>
          </cell>
          <cell r="CM50">
            <v>110521.02569324929</v>
          </cell>
          <cell r="CN50">
            <v>7464.1433574790335</v>
          </cell>
          <cell r="CO50">
            <v>8534.5383962481155</v>
          </cell>
          <cell r="CP50">
            <v>8859.3361773884026</v>
          </cell>
          <cell r="CQ50">
            <v>8977.1462210930968</v>
          </cell>
          <cell r="CR50">
            <v>8968.131039334181</v>
          </cell>
          <cell r="CS50">
            <v>9120.6955107936392</v>
          </cell>
          <cell r="CT50">
            <v>10224.832540120591</v>
          </cell>
          <cell r="CU50">
            <v>11535.869916851978</v>
          </cell>
          <cell r="CV50">
            <v>143838.54548343024</v>
          </cell>
          <cell r="CW50">
            <v>165746.94144656957</v>
          </cell>
          <cell r="CX50">
            <v>173665.52849230831</v>
          </cell>
          <cell r="CY50">
            <v>197001.16072576426</v>
          </cell>
          <cell r="CZ50">
            <v>217097.04849497179</v>
          </cell>
          <cell r="DA50">
            <v>227133.77749336752</v>
          </cell>
          <cell r="DB50">
            <v>258385.12280187392</v>
          </cell>
          <cell r="DC50">
            <v>274534.33557940554</v>
          </cell>
        </row>
        <row r="52">
          <cell r="D52">
            <v>726.66647146300215</v>
          </cell>
          <cell r="E52">
            <v>720.21286016281545</v>
          </cell>
          <cell r="F52">
            <v>718.93653187988957</v>
          </cell>
          <cell r="G52">
            <v>708.31959917771485</v>
          </cell>
          <cell r="H52">
            <v>710.57311555934268</v>
          </cell>
          <cell r="I52">
            <v>693.68537543721334</v>
          </cell>
          <cell r="J52">
            <v>683.05854641812664</v>
          </cell>
          <cell r="K52">
            <v>674.98205913401864</v>
          </cell>
          <cell r="L52">
            <v>351896.63348194363</v>
          </cell>
          <cell r="M52">
            <v>377629.78516110522</v>
          </cell>
          <cell r="N52">
            <v>413806.03150822653</v>
          </cell>
          <cell r="O52">
            <v>428938.65739412524</v>
          </cell>
          <cell r="P52">
            <v>522457.94866877492</v>
          </cell>
          <cell r="Q52">
            <v>663573.60279414302</v>
          </cell>
          <cell r="R52">
            <v>811979.20966522396</v>
          </cell>
          <cell r="S52">
            <v>1045975.0478948847</v>
          </cell>
          <cell r="T52">
            <v>76666.174925890693</v>
          </cell>
          <cell r="U52">
            <v>82207.770958078545</v>
          </cell>
          <cell r="V52">
            <v>87416.815412781609</v>
          </cell>
          <cell r="W52">
            <v>91319.160354354812</v>
          </cell>
          <cell r="X52">
            <v>100317.06803845309</v>
          </cell>
          <cell r="Y52">
            <v>107088.87365507986</v>
          </cell>
          <cell r="Z52">
            <v>116565.61699177165</v>
          </cell>
          <cell r="AA52">
            <v>124696.46328793425</v>
          </cell>
          <cell r="AB52">
            <v>55280.483545938318</v>
          </cell>
          <cell r="AC52">
            <v>54799.926358112694</v>
          </cell>
          <cell r="AD52">
            <v>52882.664548449538</v>
          </cell>
          <cell r="AE52">
            <v>48913.926890036986</v>
          </cell>
          <cell r="AF52">
            <v>45563.382067777537</v>
          </cell>
          <cell r="AG52">
            <v>39900.026589585948</v>
          </cell>
          <cell r="AH52">
            <v>35363.479186885932</v>
          </cell>
          <cell r="AI52">
            <v>32180.602682081586</v>
          </cell>
          <cell r="AJ52">
            <v>197271.44245253576</v>
          </cell>
          <cell r="AK52">
            <v>233807.39354306491</v>
          </cell>
          <cell r="AL52">
            <v>275753.13443213917</v>
          </cell>
          <cell r="AM52">
            <v>311990.94065585354</v>
          </cell>
          <cell r="AN52">
            <v>363688.59219632595</v>
          </cell>
          <cell r="AO52">
            <v>443720.8214574462</v>
          </cell>
          <cell r="AP52">
            <v>494929.24549421744</v>
          </cell>
          <cell r="AQ52">
            <v>526744.54387751163</v>
          </cell>
          <cell r="AR52">
            <v>11664</v>
          </cell>
          <cell r="AS52">
            <v>11188.53</v>
          </cell>
          <cell r="AT52">
            <v>13863.941000000001</v>
          </cell>
          <cell r="AU52">
            <v>32870.767</v>
          </cell>
          <cell r="AV52">
            <v>37779.063999999998</v>
          </cell>
          <cell r="AW52">
            <v>37281.707000000002</v>
          </cell>
          <cell r="AX52">
            <v>40320.152999999998</v>
          </cell>
          <cell r="AY52">
            <v>40123.642999999996</v>
          </cell>
          <cell r="AZ52">
            <v>13083.427210262045</v>
          </cell>
          <cell r="BA52">
            <v>12947.049881740277</v>
          </cell>
          <cell r="BB52">
            <v>12931.745146750243</v>
          </cell>
          <cell r="BC52">
            <v>13352.350932841</v>
          </cell>
          <cell r="BD52">
            <v>14292.329302485166</v>
          </cell>
          <cell r="BE52">
            <v>22706.915720122925</v>
          </cell>
          <cell r="BF52">
            <v>22591.609203798373</v>
          </cell>
          <cell r="BG52">
            <v>22671.647382508268</v>
          </cell>
          <cell r="BH52">
            <v>1500.7372857435857</v>
          </cell>
          <cell r="BI52">
            <v>1729.8358252491389</v>
          </cell>
          <cell r="BJ52">
            <v>2041.5281792439566</v>
          </cell>
          <cell r="BK52">
            <v>2216.7632425584643</v>
          </cell>
          <cell r="BL52">
            <v>2622.306807943979</v>
          </cell>
          <cell r="BM52">
            <v>2556.9351380391813</v>
          </cell>
          <cell r="BN52">
            <v>2979.3851545930797</v>
          </cell>
          <cell r="BO52">
            <v>3321.5371953538615</v>
          </cell>
          <cell r="BP52">
            <v>2491.0011990265971</v>
          </cell>
          <cell r="BQ52">
            <v>2674.8013873549198</v>
          </cell>
          <cell r="BR52">
            <v>2898.2153686829843</v>
          </cell>
          <cell r="BS52">
            <v>3081.5016404014555</v>
          </cell>
          <cell r="BT52">
            <v>3342.5526678648962</v>
          </cell>
          <cell r="BU52">
            <v>3564.6571478725818</v>
          </cell>
          <cell r="BV52">
            <v>3892.2566227478083</v>
          </cell>
          <cell r="BW52">
            <v>4331.2818207664523</v>
          </cell>
          <cell r="BX52">
            <v>15862.840078800193</v>
          </cell>
          <cell r="BY52">
            <v>16503.442106776467</v>
          </cell>
          <cell r="BZ52">
            <v>17058.287700251138</v>
          </cell>
          <cell r="CA52">
            <v>17860.421310100126</v>
          </cell>
          <cell r="CB52">
            <v>18812.864866641794</v>
          </cell>
          <cell r="CC52">
            <v>20442.337093031067</v>
          </cell>
          <cell r="CD52">
            <v>22128.670123668388</v>
          </cell>
          <cell r="CE52">
            <v>22911.267318947837</v>
          </cell>
          <cell r="CF52">
            <v>0</v>
          </cell>
          <cell r="CG52">
            <v>0</v>
          </cell>
          <cell r="CH52">
            <v>0</v>
          </cell>
          <cell r="CI52">
            <v>0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6229.6037340139619</v>
          </cell>
          <cell r="CO52">
            <v>7216.3308523648257</v>
          </cell>
          <cell r="CP52">
            <v>7860.1603683859403</v>
          </cell>
          <cell r="CQ52">
            <v>8251.519484098364</v>
          </cell>
          <cell r="CR52">
            <v>8543.8454357492119</v>
          </cell>
          <cell r="CS52">
            <v>8956.2229065220927</v>
          </cell>
          <cell r="CT52">
            <v>9488.3688602793009</v>
          </cell>
          <cell r="CU52">
            <v>9960.9173905388197</v>
          </cell>
          <cell r="CV52">
            <v>33847.016837882104</v>
          </cell>
          <cell r="CW52">
            <v>38396.128016551382</v>
          </cell>
          <cell r="CX52">
            <v>44234.181698626649</v>
          </cell>
          <cell r="CY52">
            <v>46344.035474570854</v>
          </cell>
          <cell r="CZ52">
            <v>52563.239025804462</v>
          </cell>
          <cell r="DA52">
            <v>57917.036614001059</v>
          </cell>
          <cell r="DB52">
            <v>60589.90387675065</v>
          </cell>
          <cell r="DC52">
            <v>68915.340419115688</v>
          </cell>
        </row>
        <row r="53">
          <cell r="D53">
            <v>19.392786342418251</v>
          </cell>
          <cell r="E53">
            <v>25.484640867743668</v>
          </cell>
          <cell r="F53">
            <v>16.768198994283068</v>
          </cell>
          <cell r="G53">
            <v>30.830625162056105</v>
          </cell>
          <cell r="H53">
            <v>12.933228252255645</v>
          </cell>
          <cell r="I53">
            <v>19.736914450842988</v>
          </cell>
          <cell r="J53">
            <v>23.151173212896946</v>
          </cell>
          <cell r="K53">
            <v>11.87968424075877</v>
          </cell>
          <cell r="L53">
            <v>9858.1585335085638</v>
          </cell>
          <cell r="M53">
            <v>11719.557870131979</v>
          </cell>
          <cell r="N53">
            <v>12430.085861130417</v>
          </cell>
          <cell r="O53">
            <v>15923.900625851007</v>
          </cell>
          <cell r="P53">
            <v>11530.705215506128</v>
          </cell>
          <cell r="Q53">
            <v>20182.671603893388</v>
          </cell>
          <cell r="R53">
            <v>21234.119936398725</v>
          </cell>
          <cell r="S53">
            <v>22292.052770680762</v>
          </cell>
          <cell r="T53">
            <v>2320.0217996830756</v>
          </cell>
          <cell r="U53">
            <v>3237.8227546906624</v>
          </cell>
          <cell r="V53">
            <v>1628.1873134044183</v>
          </cell>
          <cell r="W53">
            <v>4548.6845321526007</v>
          </cell>
          <cell r="X53">
            <v>1252.2751002498169</v>
          </cell>
          <cell r="Y53">
            <v>2985.2770235995176</v>
          </cell>
          <cell r="Z53">
            <v>4103.0020983831819</v>
          </cell>
          <cell r="AA53">
            <v>2498.9271199986847</v>
          </cell>
          <cell r="AB53">
            <v>1475.2883866426362</v>
          </cell>
          <cell r="AC53">
            <v>1939.0884557373495</v>
          </cell>
          <cell r="AD53">
            <v>1233.4149165819081</v>
          </cell>
          <cell r="AE53">
            <v>2129.0487329471507</v>
          </cell>
          <cell r="AF53">
            <v>829.30469408968997</v>
          </cell>
          <cell r="AG53">
            <v>1135.245803457618</v>
          </cell>
          <cell r="AH53">
            <v>1198.5883733677938</v>
          </cell>
          <cell r="AI53">
            <v>567.27327820340372</v>
          </cell>
          <cell r="AJ53">
            <v>5878.688985085565</v>
          </cell>
          <cell r="AK53">
            <v>5704.900402450784</v>
          </cell>
          <cell r="AL53">
            <v>11691.932899922702</v>
          </cell>
          <cell r="AM53">
            <v>7706.1762341995827</v>
          </cell>
          <cell r="AN53">
            <v>10510.600314473819</v>
          </cell>
          <cell r="AO53">
            <v>14775.90335453296</v>
          </cell>
          <cell r="AP53">
            <v>7819.8820788086359</v>
          </cell>
          <cell r="AQ53">
            <v>13168.613596937792</v>
          </cell>
          <cell r="AR53">
            <v>347.58699999999999</v>
          </cell>
          <cell r="AS53">
            <v>273</v>
          </cell>
          <cell r="AT53">
            <v>587.83100000000002</v>
          </cell>
          <cell r="AU53">
            <v>811.90800000000002</v>
          </cell>
          <cell r="AV53">
            <v>1091.8150000000001</v>
          </cell>
          <cell r="AW53">
            <v>1241.481</v>
          </cell>
          <cell r="AX53">
            <v>637.05799999999999</v>
          </cell>
          <cell r="AY53">
            <v>1003.091</v>
          </cell>
          <cell r="AZ53">
            <v>327.72636873334039</v>
          </cell>
          <cell r="BA53">
            <v>433.48583813089198</v>
          </cell>
          <cell r="BB53">
            <v>296.79186511181859</v>
          </cell>
          <cell r="BC53">
            <v>581.18020046395577</v>
          </cell>
          <cell r="BD53">
            <v>260.13643505205607</v>
          </cell>
          <cell r="BE53">
            <v>455.59732385597164</v>
          </cell>
          <cell r="BF53">
            <v>639.98106031380507</v>
          </cell>
          <cell r="BG53">
            <v>378.24408920294769</v>
          </cell>
          <cell r="BH53">
            <v>45.414333268719233</v>
          </cell>
          <cell r="BI53">
            <v>68.131050527168682</v>
          </cell>
          <cell r="BJ53">
            <v>38.024609632675045</v>
          </cell>
          <cell r="BK53">
            <v>110.4188500391668</v>
          </cell>
          <cell r="BL53">
            <v>33.074139920013813</v>
          </cell>
          <cell r="BM53">
            <v>77.830260063303697</v>
          </cell>
          <cell r="BN53">
            <v>113.1440390410245</v>
          </cell>
          <cell r="BO53">
            <v>71.273660154572681</v>
          </cell>
          <cell r="BP53">
            <v>75.381054165866743</v>
          </cell>
          <cell r="BQ53">
            <v>105.34932032973262</v>
          </cell>
          <cell r="BR53">
            <v>53.980889975470127</v>
          </cell>
          <cell r="BS53">
            <v>153.49220024698286</v>
          </cell>
          <cell r="BT53">
            <v>42.293988686425834</v>
          </cell>
          <cell r="BU53">
            <v>99.370632236069085</v>
          </cell>
          <cell r="BV53">
            <v>137.00383957738936</v>
          </cell>
          <cell r="BW53">
            <v>86.799234885099338</v>
          </cell>
          <cell r="BX53">
            <v>473.18258271694276</v>
          </cell>
          <cell r="BY53">
            <v>402.01419479595387</v>
          </cell>
          <cell r="BZ53">
            <v>723.54290722840426</v>
          </cell>
          <cell r="CA53">
            <v>441.15240635947328</v>
          </cell>
          <cell r="CB53">
            <v>543.69179464594799</v>
          </cell>
          <cell r="CC53">
            <v>680.72982519793482</v>
          </cell>
          <cell r="CD53">
            <v>349.63298795396065</v>
          </cell>
          <cell r="CE53">
            <v>573.32125545128883</v>
          </cell>
          <cell r="CF53">
            <v>0</v>
          </cell>
          <cell r="CG53">
            <v>0</v>
          </cell>
          <cell r="CH53">
            <v>0</v>
          </cell>
          <cell r="CI53">
            <v>0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155.74009335034904</v>
          </cell>
          <cell r="CO53">
            <v>149.3780486439519</v>
          </cell>
          <cell r="CP53">
            <v>232.66074690422383</v>
          </cell>
          <cell r="CQ53">
            <v>304.48106896322963</v>
          </cell>
          <cell r="CR53">
            <v>180.2751386943084</v>
          </cell>
          <cell r="CS53">
            <v>237.33990702283546</v>
          </cell>
          <cell r="CT53">
            <v>341.58127897005483</v>
          </cell>
          <cell r="CU53">
            <v>162.36295346578274</v>
          </cell>
          <cell r="CV53">
            <v>972.89125869389215</v>
          </cell>
          <cell r="CW53">
            <v>1439.6435670908097</v>
          </cell>
          <cell r="CX53">
            <v>786.25272857695279</v>
          </cell>
          <cell r="CY53">
            <v>2200.0638926005763</v>
          </cell>
          <cell r="CZ53">
            <v>632.55068862550718</v>
          </cell>
          <cell r="DA53">
            <v>1614.5318629051419</v>
          </cell>
          <cell r="DB53">
            <v>2132.8750284479338</v>
          </cell>
          <cell r="DC53">
            <v>1381.3942218944655</v>
          </cell>
        </row>
        <row r="54">
          <cell r="D54">
            <v>-25.846397642604913</v>
          </cell>
          <cell r="E54">
            <v>-26.760969150669599</v>
          </cell>
          <cell r="F54">
            <v>-27.385131696457808</v>
          </cell>
          <cell r="G54">
            <v>-28.577108780428343</v>
          </cell>
          <cell r="H54">
            <v>-29.820968374384933</v>
          </cell>
          <cell r="I54">
            <v>-30.363743469929631</v>
          </cell>
          <cell r="J54">
            <v>-31.227660497004951</v>
          </cell>
          <cell r="K54">
            <v>-32.28607193331711</v>
          </cell>
          <cell r="L54">
            <v>-20402.195312764794</v>
          </cell>
          <cell r="M54">
            <v>-21782.774629849904</v>
          </cell>
          <cell r="N54">
            <v>-23462.954743713777</v>
          </cell>
          <cell r="O54">
            <v>-24637.580982767809</v>
          </cell>
          <cell r="P54">
            <v>-20175.030626803331</v>
          </cell>
          <cell r="Q54">
            <v>-24088.345085641311</v>
          </cell>
          <cell r="R54">
            <v>-28198.514969568969</v>
          </cell>
          <cell r="S54">
            <v>-34356.630696136126</v>
          </cell>
          <cell r="T54">
            <v>-3511.2309996282152</v>
          </cell>
          <cell r="U54">
            <v>-3808.7906209737221</v>
          </cell>
          <cell r="V54">
            <v>-4040.1429861647416</v>
          </cell>
          <cell r="W54">
            <v>-4414.7310414288841</v>
          </cell>
          <cell r="X54">
            <v>-4695.8242514705598</v>
          </cell>
          <cell r="Y54">
            <v>-4982.6926356748763</v>
          </cell>
          <cell r="Z54">
            <v>-5358.7736765622458</v>
          </cell>
          <cell r="AA54">
            <v>-5744.5423920438479</v>
          </cell>
          <cell r="AB54">
            <v>-3814.0636027022674</v>
          </cell>
          <cell r="AC54">
            <v>-4162.6842250014397</v>
          </cell>
          <cell r="AD54">
            <v>-5218.0626910786032</v>
          </cell>
          <cell r="AE54">
            <v>-5488.9239326504949</v>
          </cell>
          <cell r="AF54">
            <v>-6499.6869431468622</v>
          </cell>
          <cell r="AG54">
            <v>-5671.7932061576357</v>
          </cell>
          <cell r="AH54">
            <v>-4387.5051378682601</v>
          </cell>
          <cell r="AI54">
            <v>-4481.3044546910078</v>
          </cell>
          <cell r="AJ54">
            <v>-11241.431960492584</v>
          </cell>
          <cell r="AK54">
            <v>-12535.254969561955</v>
          </cell>
          <cell r="AL54">
            <v>-13951.475906048516</v>
          </cell>
          <cell r="AM54">
            <v>-15434.788191957983</v>
          </cell>
          <cell r="AN54">
            <v>-17169.229509335724</v>
          </cell>
          <cell r="AO54">
            <v>-19294.656474811403</v>
          </cell>
          <cell r="AP54">
            <v>-21216.788361119947</v>
          </cell>
          <cell r="AQ54">
            <v>-22572.60378387725</v>
          </cell>
          <cell r="AR54">
            <v>-1030.5640000000001</v>
          </cell>
          <cell r="AS54">
            <v>-1066.0229999999999</v>
          </cell>
          <cell r="AT54">
            <v>-1170.991</v>
          </cell>
          <cell r="AU54">
            <v>-1674.432</v>
          </cell>
          <cell r="AV54">
            <v>-1847.1990000000001</v>
          </cell>
          <cell r="AW54">
            <v>-1906.4829999999999</v>
          </cell>
          <cell r="AX54">
            <v>-2055.0079999999998</v>
          </cell>
          <cell r="AY54">
            <v>-2115.049</v>
          </cell>
          <cell r="AZ54">
            <v>-472.97788784933982</v>
          </cell>
          <cell r="BA54">
            <v>-487.76446476399047</v>
          </cell>
          <cell r="BB54">
            <v>-515.00178007847637</v>
          </cell>
          <cell r="BC54">
            <v>-542.78826875616198</v>
          </cell>
          <cell r="BD54">
            <v>-569.84970359307033</v>
          </cell>
          <cell r="BE54">
            <v>-617.90301777963748</v>
          </cell>
          <cell r="BF54">
            <v>-692.32495947281097</v>
          </cell>
          <cell r="BG54">
            <v>-765.31068827481454</v>
          </cell>
          <cell r="BH54">
            <v>-68.023487844160357</v>
          </cell>
          <cell r="BI54">
            <v>-74.138910530608058</v>
          </cell>
          <cell r="BJ54">
            <v>-78.766733517349408</v>
          </cell>
          <cell r="BK54">
            <v>-85.388301145107533</v>
          </cell>
          <cell r="BL54">
            <v>-88.577285770082668</v>
          </cell>
          <cell r="BM54">
            <v>-99.42446129501262</v>
          </cell>
          <cell r="BN54">
            <v>-113.20273749750444</v>
          </cell>
          <cell r="BO54">
            <v>-123.2767423071238</v>
          </cell>
          <cell r="BP54">
            <v>-134.59077793595296</v>
          </cell>
          <cell r="BQ54">
            <v>-141.40796111647322</v>
          </cell>
          <cell r="BR54">
            <v>-145.38152015186805</v>
          </cell>
          <cell r="BS54">
            <v>-153.7412770917056</v>
          </cell>
          <cell r="BT54">
            <v>-157.42842328442291</v>
          </cell>
          <cell r="BU54">
            <v>-140.54198185152234</v>
          </cell>
          <cell r="BV54">
            <v>-151.9408830484966</v>
          </cell>
          <cell r="BW54">
            <v>-166.9025023965103</v>
          </cell>
          <cell r="BX54">
            <v>-655.38007757057437</v>
          </cell>
          <cell r="BY54">
            <v>-688.88896765928666</v>
          </cell>
          <cell r="BZ54">
            <v>-718.76881529147556</v>
          </cell>
          <cell r="CA54">
            <v>-766.30763263337576</v>
          </cell>
          <cell r="CB54">
            <v>-809.37469345018758</v>
          </cell>
          <cell r="CC54">
            <v>-888.93031504452119</v>
          </cell>
          <cell r="CD54">
            <v>-939.25831378122211</v>
          </cell>
          <cell r="CE54">
            <v>-987.98838256250076</v>
          </cell>
          <cell r="CF54">
            <v>0</v>
          </cell>
          <cell r="CG54">
            <v>0</v>
          </cell>
          <cell r="CH54">
            <v>0</v>
          </cell>
          <cell r="CI54">
            <v>0</v>
          </cell>
          <cell r="CJ54">
            <v>0</v>
          </cell>
          <cell r="CK54">
            <v>0</v>
          </cell>
          <cell r="CL54">
            <v>0</v>
          </cell>
          <cell r="CM54">
            <v>0</v>
          </cell>
          <cell r="CN54">
            <v>-151.62070314450071</v>
          </cell>
          <cell r="CO54">
            <v>-172.19743607892391</v>
          </cell>
          <cell r="CP54">
            <v>-187.10273193505139</v>
          </cell>
          <cell r="CQ54">
            <v>-198.57491968908315</v>
          </cell>
          <cell r="CR54">
            <v>-209.12397911035035</v>
          </cell>
          <cell r="CS54">
            <v>-221.04543150882887</v>
          </cell>
          <cell r="CT54">
            <v>-235.72849448409028</v>
          </cell>
          <cell r="CU54">
            <v>-250.54633349587425</v>
          </cell>
          <cell r="CV54">
            <v>-701.97427530847642</v>
          </cell>
          <cell r="CW54">
            <v>-769.45077018277198</v>
          </cell>
          <cell r="CX54">
            <v>-828.00669820713051</v>
          </cell>
          <cell r="CY54">
            <v>-913.02752351967354</v>
          </cell>
          <cell r="CZ54">
            <v>-973.37213042353449</v>
          </cell>
          <cell r="DA54">
            <v>-2480.4820198710927</v>
          </cell>
          <cell r="DB54">
            <v>-2628.9305786437335</v>
          </cell>
          <cell r="DC54">
            <v>-2831.785878028933</v>
          </cell>
        </row>
        <row r="55">
          <cell r="D55">
            <v>-6.4536113001866617</v>
          </cell>
          <cell r="E55">
            <v>-1.276328282925931</v>
          </cell>
          <cell r="F55">
            <v>-10.61693270217474</v>
          </cell>
          <cell r="G55">
            <v>2.2535163816277617</v>
          </cell>
          <cell r="H55">
            <v>-16.887740122129287</v>
          </cell>
          <cell r="I55">
            <v>-10.626829019086642</v>
          </cell>
          <cell r="J55">
            <v>-8.0764872841080049</v>
          </cell>
          <cell r="K55">
            <v>-20.40638769255834</v>
          </cell>
          <cell r="L55">
            <v>-10544.03677925623</v>
          </cell>
          <cell r="M55">
            <v>-10063.216759717925</v>
          </cell>
          <cell r="N55">
            <v>-11032.868882583361</v>
          </cell>
          <cell r="O55">
            <v>-8713.6803569168023</v>
          </cell>
          <cell r="P55">
            <v>-8644.3254112972027</v>
          </cell>
          <cell r="Q55">
            <v>-3905.6734817479214</v>
          </cell>
          <cell r="R55">
            <v>-6964.3950331702445</v>
          </cell>
          <cell r="S55">
            <v>-12064.577925455369</v>
          </cell>
          <cell r="T55">
            <v>-1191.2091999451395</v>
          </cell>
          <cell r="U55">
            <v>-570.96786628305972</v>
          </cell>
          <cell r="V55">
            <v>-2411.9556727603231</v>
          </cell>
          <cell r="W55">
            <v>133.95349072371664</v>
          </cell>
          <cell r="X55">
            <v>-3443.5491512207427</v>
          </cell>
          <cell r="Y55">
            <v>-1997.4156120753587</v>
          </cell>
          <cell r="Z55">
            <v>-1255.7715781790639</v>
          </cell>
          <cell r="AA55">
            <v>-3245.6152720451632</v>
          </cell>
          <cell r="AB55">
            <v>-2338.775216059631</v>
          </cell>
          <cell r="AC55">
            <v>-2223.5957692640904</v>
          </cell>
          <cell r="AD55">
            <v>-3984.6477744966951</v>
          </cell>
          <cell r="AE55">
            <v>-3359.8751997033442</v>
          </cell>
          <cell r="AF55">
            <v>-5670.382249057172</v>
          </cell>
          <cell r="AG55">
            <v>-4536.5474027000182</v>
          </cell>
          <cell r="AH55">
            <v>-3188.9167645004663</v>
          </cell>
          <cell r="AI55">
            <v>-3914.0311764876042</v>
          </cell>
          <cell r="AJ55">
            <v>-5362.742975407019</v>
          </cell>
          <cell r="AK55">
            <v>-6830.3545671111706</v>
          </cell>
          <cell r="AL55">
            <v>-2259.5430061258139</v>
          </cell>
          <cell r="AM55">
            <v>-7728.6119577584004</v>
          </cell>
          <cell r="AN55">
            <v>-6658.6291948619055</v>
          </cell>
          <cell r="AO55">
            <v>-4518.753120278443</v>
          </cell>
          <cell r="AP55">
            <v>-13396.906282311311</v>
          </cell>
          <cell r="AQ55">
            <v>-9403.990186939458</v>
          </cell>
          <cell r="AR55">
            <v>-682.97699999999998</v>
          </cell>
          <cell r="AS55">
            <v>-793.02300000000002</v>
          </cell>
          <cell r="AT55">
            <v>-583.16</v>
          </cell>
          <cell r="AU55">
            <v>-862.524</v>
          </cell>
          <cell r="AV55">
            <v>-755.38400000000001</v>
          </cell>
          <cell r="AW55">
            <v>-665.00199999999995</v>
          </cell>
          <cell r="AX55">
            <v>-1417.9490000000001</v>
          </cell>
          <cell r="AY55">
            <v>-1111.9580000000001</v>
          </cell>
          <cell r="AZ55">
            <v>-145.25151911599943</v>
          </cell>
          <cell r="BA55">
            <v>-54.278626633098497</v>
          </cell>
          <cell r="BB55">
            <v>-218.20991496665778</v>
          </cell>
          <cell r="BC55">
            <v>38.391931707793788</v>
          </cell>
          <cell r="BD55">
            <v>-309.71326854101426</v>
          </cell>
          <cell r="BE55">
            <v>-162.30569392366584</v>
          </cell>
          <cell r="BF55">
            <v>-52.3438991590059</v>
          </cell>
          <cell r="BG55">
            <v>-387.06659907186685</v>
          </cell>
          <cell r="BH55">
            <v>-22.609154575441121</v>
          </cell>
          <cell r="BI55">
            <v>-6.0078600034393803</v>
          </cell>
          <cell r="BJ55">
            <v>-40.742123884674356</v>
          </cell>
          <cell r="BK55">
            <v>25.030548894059248</v>
          </cell>
          <cell r="BL55">
            <v>-55.503145850068869</v>
          </cell>
          <cell r="BM55">
            <v>-21.594201231708922</v>
          </cell>
          <cell r="BN55">
            <v>-5.8698456479933346E-2</v>
          </cell>
          <cell r="BO55">
            <v>-52.003082152551123</v>
          </cell>
          <cell r="BP55">
            <v>-59.209723770086214</v>
          </cell>
          <cell r="BQ55">
            <v>-36.058640786740597</v>
          </cell>
          <cell r="BR55">
            <v>-91.400630176397925</v>
          </cell>
          <cell r="BS55">
            <v>-0.24907684472273672</v>
          </cell>
          <cell r="BT55">
            <v>-115.13443459799707</v>
          </cell>
          <cell r="BU55">
            <v>-41.171349615453252</v>
          </cell>
          <cell r="BV55">
            <v>-14.937043471107245</v>
          </cell>
          <cell r="BW55">
            <v>-80.103267511410962</v>
          </cell>
          <cell r="BX55">
            <v>-182.19749485363161</v>
          </cell>
          <cell r="BY55">
            <v>-286.87477286333279</v>
          </cell>
          <cell r="BZ55">
            <v>4.7740919369286985</v>
          </cell>
          <cell r="CA55">
            <v>-325.15522627390249</v>
          </cell>
          <cell r="CB55">
            <v>-265.68289880423958</v>
          </cell>
          <cell r="CC55">
            <v>-208.20048984658638</v>
          </cell>
          <cell r="CD55">
            <v>-589.62532582726146</v>
          </cell>
          <cell r="CE55">
            <v>-414.66712711121193</v>
          </cell>
          <cell r="CF55">
            <v>0</v>
          </cell>
          <cell r="CG55">
            <v>0</v>
          </cell>
          <cell r="CH55">
            <v>0</v>
          </cell>
          <cell r="CI55">
            <v>0</v>
          </cell>
          <cell r="CJ55">
            <v>0</v>
          </cell>
          <cell r="CK55">
            <v>0</v>
          </cell>
          <cell r="CL55">
            <v>0</v>
          </cell>
          <cell r="CM55">
            <v>0</v>
          </cell>
          <cell r="CN55">
            <v>4.1193902058483385</v>
          </cell>
          <cell r="CO55">
            <v>-22.819387434972001</v>
          </cell>
          <cell r="CP55">
            <v>45.558014969172447</v>
          </cell>
          <cell r="CQ55">
            <v>105.90614927414649</v>
          </cell>
          <cell r="CR55">
            <v>-28.848840416041966</v>
          </cell>
          <cell r="CS55">
            <v>16.294475514006589</v>
          </cell>
          <cell r="CT55">
            <v>105.85278448596452</v>
          </cell>
          <cell r="CU55">
            <v>-88.183380030091485</v>
          </cell>
          <cell r="CV55">
            <v>270.91698338541568</v>
          </cell>
          <cell r="CW55">
            <v>670.19279690803774</v>
          </cell>
          <cell r="CX55">
            <v>-41.753969630177636</v>
          </cell>
          <cell r="CY55">
            <v>1287.0363690809029</v>
          </cell>
          <cell r="CZ55">
            <v>-340.82144179802719</v>
          </cell>
          <cell r="DA55">
            <v>-865.95015696595067</v>
          </cell>
          <cell r="DB55">
            <v>-496.0555501957997</v>
          </cell>
          <cell r="DC55">
            <v>-1450.3916561344677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  <cell r="K56">
            <v>0</v>
          </cell>
          <cell r="L56">
            <v>36104.499655143205</v>
          </cell>
          <cell r="M56">
            <v>45724.018392776408</v>
          </cell>
          <cell r="N56">
            <v>40513.396435551571</v>
          </cell>
          <cell r="O56">
            <v>51379.160701889967</v>
          </cell>
          <cell r="P56">
            <v>142654.25823595826</v>
          </cell>
          <cell r="Q56">
            <v>157972.75720743847</v>
          </cell>
          <cell r="R56">
            <v>241252.89369866089</v>
          </cell>
          <cell r="S56">
            <v>125420.62886856309</v>
          </cell>
          <cell r="T56">
            <v>6773.503921827777</v>
          </cell>
          <cell r="U56">
            <v>5823.0598500192709</v>
          </cell>
          <cell r="V56">
            <v>6316.1900269714051</v>
          </cell>
          <cell r="W56">
            <v>7855.6487700835523</v>
          </cell>
          <cell r="X56">
            <v>10215.354767847508</v>
          </cell>
          <cell r="Y56">
            <v>11474.158948767123</v>
          </cell>
          <cell r="Z56">
            <v>9386.6178743416785</v>
          </cell>
          <cell r="AA56">
            <v>11306.587759641227</v>
          </cell>
          <cell r="AB56">
            <v>1858.2180282340082</v>
          </cell>
          <cell r="AC56">
            <v>306.33395960093446</v>
          </cell>
          <cell r="AD56">
            <v>15.910116084147997</v>
          </cell>
          <cell r="AE56">
            <v>9.3303774438986107</v>
          </cell>
          <cell r="AF56">
            <v>7.0267708655804668</v>
          </cell>
          <cell r="AG56">
            <v>0</v>
          </cell>
          <cell r="AH56">
            <v>6.0402596961203887</v>
          </cell>
          <cell r="AI56">
            <v>0</v>
          </cell>
          <cell r="AJ56">
            <v>41907.466136862087</v>
          </cell>
          <cell r="AK56">
            <v>48780.807482480363</v>
          </cell>
          <cell r="AL56">
            <v>38503.672254171965</v>
          </cell>
          <cell r="AM56">
            <v>59845.402737102377</v>
          </cell>
          <cell r="AN56">
            <v>86690.858455982205</v>
          </cell>
          <cell r="AO56">
            <v>55727.177157049657</v>
          </cell>
          <cell r="AP56">
            <v>45212.204665605605</v>
          </cell>
          <cell r="AQ56">
            <v>38167.446794673873</v>
          </cell>
          <cell r="AR56">
            <v>329.50799999999998</v>
          </cell>
          <cell r="AS56">
            <v>3577.6350000000002</v>
          </cell>
          <cell r="AT56">
            <v>19858.557000000001</v>
          </cell>
          <cell r="AU56">
            <v>5911.2430000000004</v>
          </cell>
          <cell r="AV56">
            <v>451.08100000000002</v>
          </cell>
          <cell r="AW56">
            <v>3826.8009999999999</v>
          </cell>
          <cell r="AX56">
            <v>1601.0540000000001</v>
          </cell>
          <cell r="AY56">
            <v>1071.1759999999999</v>
          </cell>
          <cell r="AZ56">
            <v>8.8741905942308748</v>
          </cell>
          <cell r="BA56">
            <v>38.973891643064455</v>
          </cell>
          <cell r="BB56">
            <v>638.81570105741389</v>
          </cell>
          <cell r="BC56">
            <v>607.05972273616896</v>
          </cell>
          <cell r="BD56">
            <v>8724.2996861787724</v>
          </cell>
          <cell r="BE56">
            <v>46.999177599112322</v>
          </cell>
          <cell r="BF56">
            <v>132.38207786890223</v>
          </cell>
          <cell r="BG56">
            <v>1647.0084654421757</v>
          </cell>
          <cell r="BH56">
            <v>251.70769408099426</v>
          </cell>
          <cell r="BI56">
            <v>317.70021399825714</v>
          </cell>
          <cell r="BJ56">
            <v>215.97718719918205</v>
          </cell>
          <cell r="BK56">
            <v>380.51301649145529</v>
          </cell>
          <cell r="BL56">
            <v>225.14992230458279</v>
          </cell>
          <cell r="BM56">
            <v>444.04421778560794</v>
          </cell>
          <cell r="BN56">
            <v>342.21073921726145</v>
          </cell>
          <cell r="BO56">
            <v>484.63527387597435</v>
          </cell>
          <cell r="BP56">
            <v>252.5698481057166</v>
          </cell>
          <cell r="BQ56">
            <v>267.97687909742666</v>
          </cell>
          <cell r="BR56">
            <v>281.02349053282097</v>
          </cell>
          <cell r="BS56">
            <v>273.89778334372721</v>
          </cell>
          <cell r="BT56">
            <v>337.23891460568228</v>
          </cell>
          <cell r="BU56">
            <v>368.77082449067927</v>
          </cell>
          <cell r="BV56">
            <v>453.96224148975159</v>
          </cell>
          <cell r="BW56">
            <v>505.9008303110943</v>
          </cell>
          <cell r="BX56">
            <v>822.79952282990712</v>
          </cell>
          <cell r="BY56">
            <v>841.72036633800496</v>
          </cell>
          <cell r="BZ56">
            <v>797.35951791205639</v>
          </cell>
          <cell r="CA56">
            <v>1277.5987828155705</v>
          </cell>
          <cell r="CB56">
            <v>1895.1551251935141</v>
          </cell>
          <cell r="CC56">
            <v>1894.5335204839075</v>
          </cell>
          <cell r="CD56">
            <v>1372.2225211067107</v>
          </cell>
          <cell r="CE56">
            <v>1591.2593050210651</v>
          </cell>
          <cell r="CF56">
            <v>0</v>
          </cell>
          <cell r="CG56">
            <v>0</v>
          </cell>
          <cell r="CH56">
            <v>0</v>
          </cell>
          <cell r="CI56">
            <v>0</v>
          </cell>
          <cell r="CJ56">
            <v>0</v>
          </cell>
          <cell r="CK56">
            <v>0</v>
          </cell>
          <cell r="CL56">
            <v>0</v>
          </cell>
          <cell r="CM56">
            <v>0</v>
          </cell>
          <cell r="CN56">
            <v>982.60772814501638</v>
          </cell>
          <cell r="CO56">
            <v>666.64890345608626</v>
          </cell>
          <cell r="CP56">
            <v>345.80110074325012</v>
          </cell>
          <cell r="CQ56">
            <v>186.41980237670276</v>
          </cell>
          <cell r="CR56">
            <v>441.22631118892315</v>
          </cell>
          <cell r="CS56">
            <v>515.85147824320165</v>
          </cell>
          <cell r="CT56">
            <v>366.69574577355354</v>
          </cell>
          <cell r="CU56">
            <v>171.13708317176142</v>
          </cell>
          <cell r="CV56">
            <v>4278.194195283857</v>
          </cell>
          <cell r="CW56">
            <v>5167.8608851672279</v>
          </cell>
          <cell r="CX56">
            <v>2151.6077455743789</v>
          </cell>
          <cell r="CY56">
            <v>4932.1671821527125</v>
          </cell>
          <cell r="CZ56">
            <v>5694.6190299946193</v>
          </cell>
          <cell r="DA56">
            <v>3538.817419715539</v>
          </cell>
          <cell r="DB56">
            <v>8821.492092560844</v>
          </cell>
          <cell r="DC56">
            <v>5750.9898140231944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-64.326915119787145</v>
          </cell>
          <cell r="R57">
            <v>0</v>
          </cell>
          <cell r="S57">
            <v>-2345.9843916643731</v>
          </cell>
          <cell r="T57">
            <v>-40.698689694781599</v>
          </cell>
          <cell r="U57">
            <v>-43.047529033173248</v>
          </cell>
          <cell r="V57">
            <v>-1.8894126378746305</v>
          </cell>
          <cell r="W57">
            <v>-21.236809639859455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  <cell r="AE57">
            <v>0</v>
          </cell>
          <cell r="AF57">
            <v>0</v>
          </cell>
          <cell r="AG57">
            <v>0</v>
          </cell>
          <cell r="AH57">
            <v>0</v>
          </cell>
          <cell r="AI57">
            <v>0</v>
          </cell>
          <cell r="AJ57">
            <v>-8.7720709259082259</v>
          </cell>
          <cell r="AK57">
            <v>-4.7120262949020058</v>
          </cell>
          <cell r="AL57">
            <v>-6.3230243318002035</v>
          </cell>
          <cell r="AM57">
            <v>-419.13923887155761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-122.001</v>
          </cell>
          <cell r="AS57">
            <v>-109.20099999999999</v>
          </cell>
          <cell r="AT57">
            <v>-268.572</v>
          </cell>
          <cell r="AU57">
            <v>-140.422</v>
          </cell>
          <cell r="AV57">
            <v>-193.054</v>
          </cell>
          <cell r="AW57">
            <v>-123.35299999999999</v>
          </cell>
          <cell r="AX57">
            <v>-379.61500000000001</v>
          </cell>
          <cell r="AY57">
            <v>-393.30099999999999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E57">
            <v>0</v>
          </cell>
          <cell r="BF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0</v>
          </cell>
          <cell r="BN57">
            <v>0</v>
          </cell>
          <cell r="BO57">
            <v>0</v>
          </cell>
          <cell r="BP57">
            <v>-9.5599360073074973</v>
          </cell>
          <cell r="BQ57">
            <v>-8.5042569826217704</v>
          </cell>
          <cell r="BR57">
            <v>-6.3365886379513405</v>
          </cell>
          <cell r="BS57">
            <v>-1.8406360031915201</v>
          </cell>
          <cell r="BT57">
            <v>0</v>
          </cell>
          <cell r="BU57">
            <v>0</v>
          </cell>
          <cell r="BV57">
            <v>0</v>
          </cell>
          <cell r="BW57">
            <v>0</v>
          </cell>
          <cell r="BX57">
            <v>0</v>
          </cell>
          <cell r="BY57">
            <v>0</v>
          </cell>
          <cell r="BZ57">
            <v>0</v>
          </cell>
          <cell r="CA57">
            <v>0</v>
          </cell>
          <cell r="CB57">
            <v>0</v>
          </cell>
          <cell r="CC57">
            <v>0</v>
          </cell>
          <cell r="CD57">
            <v>0</v>
          </cell>
          <cell r="CE57">
            <v>0</v>
          </cell>
          <cell r="CF57">
            <v>0</v>
          </cell>
          <cell r="CG57">
            <v>0</v>
          </cell>
          <cell r="CH57">
            <v>0</v>
          </cell>
          <cell r="CI57">
            <v>0</v>
          </cell>
          <cell r="CJ57">
            <v>0</v>
          </cell>
          <cell r="CK57">
            <v>0</v>
          </cell>
          <cell r="CL57">
            <v>0</v>
          </cell>
          <cell r="CM57">
            <v>0</v>
          </cell>
          <cell r="CN57">
            <v>0</v>
          </cell>
          <cell r="CO57">
            <v>0</v>
          </cell>
          <cell r="CP57">
            <v>0</v>
          </cell>
          <cell r="CQ57">
            <v>0</v>
          </cell>
          <cell r="CR57">
            <v>0</v>
          </cell>
          <cell r="CS57">
            <v>0</v>
          </cell>
          <cell r="CT57">
            <v>0</v>
          </cell>
          <cell r="CU57">
            <v>0</v>
          </cell>
          <cell r="CV57">
            <v>0</v>
          </cell>
          <cell r="CW57">
            <v>0</v>
          </cell>
          <cell r="CX57">
            <v>0</v>
          </cell>
          <cell r="CY57">
            <v>0</v>
          </cell>
          <cell r="CZ57">
            <v>0</v>
          </cell>
          <cell r="DA57">
            <v>0</v>
          </cell>
          <cell r="DB57">
            <v>0</v>
          </cell>
          <cell r="DC57">
            <v>0</v>
          </cell>
        </row>
        <row r="58">
          <cell r="D58">
            <v>720.21286016281545</v>
          </cell>
          <cell r="E58">
            <v>718.93653187988957</v>
          </cell>
          <cell r="F58">
            <v>708.31959917771485</v>
          </cell>
          <cell r="G58">
            <v>710.57311555934268</v>
          </cell>
          <cell r="H58">
            <v>693.68537543721334</v>
          </cell>
          <cell r="I58">
            <v>683.05854641812664</v>
          </cell>
          <cell r="J58">
            <v>674.98205913401864</v>
          </cell>
          <cell r="K58">
            <v>654.57567144146037</v>
          </cell>
          <cell r="L58">
            <v>377457.09635783057</v>
          </cell>
          <cell r="M58">
            <v>413290.58679416374</v>
          </cell>
          <cell r="N58">
            <v>443286.55906119477</v>
          </cell>
          <cell r="O58">
            <v>471604.1377390984</v>
          </cell>
          <cell r="P58">
            <v>656467.88149343594</v>
          </cell>
          <cell r="Q58">
            <v>817640.68651983351</v>
          </cell>
          <cell r="R58">
            <v>1046267.7083307146</v>
          </cell>
          <cell r="S58">
            <v>1159331.0988379924</v>
          </cell>
          <cell r="T58">
            <v>82207.770958078559</v>
          </cell>
          <cell r="U58">
            <v>87416.815412781594</v>
          </cell>
          <cell r="V58">
            <v>91319.160354354826</v>
          </cell>
          <cell r="W58">
            <v>99287.525805522222</v>
          </cell>
          <cell r="X58">
            <v>107088.87365507986</v>
          </cell>
          <cell r="Y58">
            <v>116565.61699177162</v>
          </cell>
          <cell r="Z58">
            <v>124696.46328793427</v>
          </cell>
          <cell r="AA58">
            <v>132757.43577553032</v>
          </cell>
          <cell r="AB58">
            <v>54799.926358112694</v>
          </cell>
          <cell r="AC58">
            <v>52882.664548449538</v>
          </cell>
          <cell r="AD58">
            <v>48913.926890036986</v>
          </cell>
          <cell r="AE58">
            <v>45563.382067777537</v>
          </cell>
          <cell r="AF58">
            <v>39900.026589585948</v>
          </cell>
          <cell r="AG58">
            <v>35363.479186885932</v>
          </cell>
          <cell r="AH58">
            <v>32180.602682081586</v>
          </cell>
          <cell r="AI58">
            <v>28266.57150559398</v>
          </cell>
          <cell r="AJ58">
            <v>233807.39354306491</v>
          </cell>
          <cell r="AK58">
            <v>275753.13443213917</v>
          </cell>
          <cell r="AL58">
            <v>311990.94065585354</v>
          </cell>
          <cell r="AM58">
            <v>363688.59219632595</v>
          </cell>
          <cell r="AN58">
            <v>443720.8214574462</v>
          </cell>
          <cell r="AO58">
            <v>494929.24549421744</v>
          </cell>
          <cell r="AP58">
            <v>526744.54387751163</v>
          </cell>
          <cell r="AQ58">
            <v>555508.00048524607</v>
          </cell>
          <cell r="AR58">
            <v>11188.53</v>
          </cell>
          <cell r="AS58">
            <v>13863.941000000001</v>
          </cell>
          <cell r="AT58">
            <v>32870.767</v>
          </cell>
          <cell r="AU58">
            <v>37779.063999999998</v>
          </cell>
          <cell r="AV58">
            <v>37281.707000000002</v>
          </cell>
          <cell r="AW58">
            <v>40320.152999999998</v>
          </cell>
          <cell r="AX58">
            <v>40123.642999999996</v>
          </cell>
          <cell r="AY58">
            <v>39689.56</v>
          </cell>
          <cell r="AZ58">
            <v>12947.049881740277</v>
          </cell>
          <cell r="BA58">
            <v>12931.745146750243</v>
          </cell>
          <cell r="BB58">
            <v>13352.350932841</v>
          </cell>
          <cell r="BC58">
            <v>13997.802587284963</v>
          </cell>
          <cell r="BD58">
            <v>22706.915720122925</v>
          </cell>
          <cell r="BE58">
            <v>22591.609203798373</v>
          </cell>
          <cell r="BF58">
            <v>22671.647382508268</v>
          </cell>
          <cell r="BG58">
            <v>23931.589248878576</v>
          </cell>
          <cell r="BH58">
            <v>1729.8358252491389</v>
          </cell>
          <cell r="BI58">
            <v>2041.5281792439566</v>
          </cell>
          <cell r="BJ58">
            <v>2216.7632425584643</v>
          </cell>
          <cell r="BK58">
            <v>2622.306807943979</v>
          </cell>
          <cell r="BL58">
            <v>2556.9351380391813</v>
          </cell>
          <cell r="BM58">
            <v>2979.3851545930797</v>
          </cell>
          <cell r="BN58">
            <v>3321.5371953538615</v>
          </cell>
          <cell r="BO58">
            <v>3754.1693870772851</v>
          </cell>
          <cell r="BP58">
            <v>2674.8013873549198</v>
          </cell>
          <cell r="BQ58">
            <v>2898.2153686829843</v>
          </cell>
          <cell r="BR58">
            <v>3081.5016404014559</v>
          </cell>
          <cell r="BS58">
            <v>3353.3097108972684</v>
          </cell>
          <cell r="BT58">
            <v>3564.6571478725814</v>
          </cell>
          <cell r="BU58">
            <v>3892.2566227478078</v>
          </cell>
          <cell r="BV58">
            <v>4331.2818207664523</v>
          </cell>
          <cell r="BW58">
            <v>4757.0793835661352</v>
          </cell>
          <cell r="BX58">
            <v>16503.442106776467</v>
          </cell>
          <cell r="BY58">
            <v>17058.287700251138</v>
          </cell>
          <cell r="BZ58">
            <v>17860.421310100126</v>
          </cell>
          <cell r="CA58">
            <v>18812.864866641794</v>
          </cell>
          <cell r="CB58">
            <v>20442.337093031067</v>
          </cell>
          <cell r="CC58">
            <v>22128.670123668388</v>
          </cell>
          <cell r="CD58">
            <v>22911.267318947837</v>
          </cell>
          <cell r="CE58">
            <v>24087.859496857691</v>
          </cell>
          <cell r="CF58">
            <v>0</v>
          </cell>
          <cell r="CG58">
            <v>0</v>
          </cell>
          <cell r="CH58">
            <v>0</v>
          </cell>
          <cell r="CI58">
            <v>0</v>
          </cell>
          <cell r="CJ58">
            <v>0</v>
          </cell>
          <cell r="CK58">
            <v>0</v>
          </cell>
          <cell r="CL58">
            <v>0</v>
          </cell>
          <cell r="CM58">
            <v>0</v>
          </cell>
          <cell r="CN58">
            <v>7216.3308523648257</v>
          </cell>
          <cell r="CO58">
            <v>7860.1603683859403</v>
          </cell>
          <cell r="CP58">
            <v>8251.519484098364</v>
          </cell>
          <cell r="CQ58">
            <v>8543.8454357492119</v>
          </cell>
          <cell r="CR58">
            <v>8956.2229065220927</v>
          </cell>
          <cell r="CS58">
            <v>9488.3688602793009</v>
          </cell>
          <cell r="CT58">
            <v>9960.9173905388197</v>
          </cell>
          <cell r="CU58">
            <v>10043.871093680489</v>
          </cell>
          <cell r="CV58">
            <v>38396.128016551382</v>
          </cell>
          <cell r="CW58">
            <v>44234.181698626649</v>
          </cell>
          <cell r="CX58">
            <v>46344.035474570854</v>
          </cell>
          <cell r="CY58">
            <v>52563.239025804462</v>
          </cell>
          <cell r="CZ58">
            <v>57917.036614001059</v>
          </cell>
          <cell r="DA58">
            <v>60589.90387675065</v>
          </cell>
          <cell r="DB58">
            <v>68915.340419115688</v>
          </cell>
          <cell r="DC58">
            <v>73215.938577004417</v>
          </cell>
        </row>
        <row r="60">
          <cell r="D60">
            <v>23619.699891887565</v>
          </cell>
          <cell r="E60">
            <v>23822.993177582943</v>
          </cell>
          <cell r="F60">
            <v>24028.624397363219</v>
          </cell>
          <cell r="G60">
            <v>24517.634288056233</v>
          </cell>
          <cell r="H60">
            <v>24744.006006506843</v>
          </cell>
          <cell r="I60">
            <v>27222.425318664235</v>
          </cell>
          <cell r="J60">
            <v>32481.811995299595</v>
          </cell>
          <cell r="K60">
            <v>43900.916692455256</v>
          </cell>
          <cell r="L60">
            <v>1287721.8145835095</v>
          </cell>
          <cell r="M60">
            <v>1406575.3618637174</v>
          </cell>
          <cell r="N60">
            <v>1615461.8276236637</v>
          </cell>
          <cell r="O60">
            <v>1910913.3485429008</v>
          </cell>
          <cell r="P60">
            <v>2238270.8729197136</v>
          </cell>
          <cell r="Q60">
            <v>2535949.7718589273</v>
          </cell>
          <cell r="R60">
            <v>2876969.3491135836</v>
          </cell>
          <cell r="S60">
            <v>3218166.5362500497</v>
          </cell>
          <cell r="T60">
            <v>151968.67163543319</v>
          </cell>
          <cell r="U60">
            <v>162953.29410506648</v>
          </cell>
          <cell r="V60">
            <v>173278.72858821828</v>
          </cell>
          <cell r="W60">
            <v>181014.00659846707</v>
          </cell>
          <cell r="X60">
            <v>198849.77419183499</v>
          </cell>
          <cell r="Y60">
            <v>212272.93382027495</v>
          </cell>
          <cell r="Z60">
            <v>231057.85556313131</v>
          </cell>
          <cell r="AA60">
            <v>247174.92299337857</v>
          </cell>
          <cell r="AB60">
            <v>577307.49225001968</v>
          </cell>
          <cell r="AC60">
            <v>706596.19769375143</v>
          </cell>
          <cell r="AD60">
            <v>887245.93651154474</v>
          </cell>
          <cell r="AE60">
            <v>1033066.5764218355</v>
          </cell>
          <cell r="AF60">
            <v>1298075.446277204</v>
          </cell>
          <cell r="AG60">
            <v>1483157.269102114</v>
          </cell>
          <cell r="AH60">
            <v>1746562.1599590483</v>
          </cell>
          <cell r="AI60">
            <v>2137202.562020753</v>
          </cell>
          <cell r="AJ60">
            <v>993070.69557390769</v>
          </cell>
          <cell r="AK60">
            <v>1136103.1104070842</v>
          </cell>
          <cell r="AL60">
            <v>1270940.8391317197</v>
          </cell>
          <cell r="AM60">
            <v>1428922.9337999008</v>
          </cell>
          <cell r="AN60">
            <v>1625348.3117720298</v>
          </cell>
          <cell r="AO60">
            <v>1905550.8093927945</v>
          </cell>
          <cell r="AP60">
            <v>2134361.6166058145</v>
          </cell>
          <cell r="AQ60">
            <v>2336185.225425452</v>
          </cell>
          <cell r="AR60">
            <v>614623.06799999997</v>
          </cell>
          <cell r="AS60">
            <v>672953.50399999996</v>
          </cell>
          <cell r="AT60">
            <v>765842.31900000002</v>
          </cell>
          <cell r="AU60">
            <v>938936.22699999996</v>
          </cell>
          <cell r="AV60">
            <v>1126714.048</v>
          </cell>
          <cell r="AW60">
            <v>1279467.4099999999</v>
          </cell>
          <cell r="AX60">
            <v>1380608.1059999999</v>
          </cell>
          <cell r="AY60">
            <v>1385811.3659999999</v>
          </cell>
          <cell r="AZ60">
            <v>344297.32313730347</v>
          </cell>
          <cell r="BA60">
            <v>391621.56192875054</v>
          </cell>
          <cell r="BB60">
            <v>527506.37993309461</v>
          </cell>
          <cell r="BC60">
            <v>662800.6221275545</v>
          </cell>
          <cell r="BD60">
            <v>789157.33163838496</v>
          </cell>
          <cell r="BE60">
            <v>873633.73429148202</v>
          </cell>
          <cell r="BF60">
            <v>963974.90192692215</v>
          </cell>
          <cell r="BG60">
            <v>1085880.8462289344</v>
          </cell>
          <cell r="BH60">
            <v>36753.536246446973</v>
          </cell>
          <cell r="BI60">
            <v>42364.23277255705</v>
          </cell>
          <cell r="BJ60">
            <v>49997.678239071727</v>
          </cell>
          <cell r="BK60">
            <v>54289.241001162387</v>
          </cell>
          <cell r="BL60">
            <v>64221.132659684517</v>
          </cell>
          <cell r="BM60">
            <v>62620.159549893149</v>
          </cell>
          <cell r="BN60">
            <v>72966.095606271439</v>
          </cell>
          <cell r="BO60">
            <v>81345.508546402649</v>
          </cell>
          <cell r="BP60">
            <v>70511.47629862625</v>
          </cell>
          <cell r="BQ60">
            <v>75714.212703594647</v>
          </cell>
          <cell r="BR60">
            <v>82038.27615862283</v>
          </cell>
          <cell r="BS60">
            <v>87226.465393212857</v>
          </cell>
          <cell r="BT60">
            <v>94615.901152181323</v>
          </cell>
          <cell r="BU60">
            <v>100902.89723391761</v>
          </cell>
          <cell r="BV60">
            <v>110176.08530670273</v>
          </cell>
          <cell r="BW60">
            <v>122603.34341347848</v>
          </cell>
          <cell r="BX60">
            <v>256902.56829344659</v>
          </cell>
          <cell r="BY60">
            <v>267827.54325858766</v>
          </cell>
          <cell r="BZ60">
            <v>278410.48592920962</v>
          </cell>
          <cell r="CA60">
            <v>292407.84097314207</v>
          </cell>
          <cell r="CB60">
            <v>306447.54058536433</v>
          </cell>
          <cell r="CC60">
            <v>333206.14354169508</v>
          </cell>
          <cell r="CD60">
            <v>370787.18226221966</v>
          </cell>
          <cell r="CE60">
            <v>417184.64770702267</v>
          </cell>
          <cell r="CF60">
            <v>96809.002999999997</v>
          </cell>
          <cell r="CG60">
            <v>104373.68399999999</v>
          </cell>
          <cell r="CH60">
            <v>111708.162</v>
          </cell>
          <cell r="CI60">
            <v>125724.51</v>
          </cell>
          <cell r="CJ60">
            <v>145457.35200000001</v>
          </cell>
          <cell r="CK60">
            <v>132812.27600000001</v>
          </cell>
          <cell r="CL60">
            <v>146503.405</v>
          </cell>
          <cell r="CM60">
            <v>174602.22389134759</v>
          </cell>
          <cell r="CN60">
            <v>16622.236474313329</v>
          </cell>
          <cell r="CO60">
            <v>21511.341375318596</v>
          </cell>
          <cell r="CP60">
            <v>23225.516879710147</v>
          </cell>
          <cell r="CQ60">
            <v>23473.660374829531</v>
          </cell>
          <cell r="CR60">
            <v>25838.237801107814</v>
          </cell>
          <cell r="CS60">
            <v>28871.906417213097</v>
          </cell>
          <cell r="CT60">
            <v>33892.777576530127</v>
          </cell>
          <cell r="CU60">
            <v>41042.095492773115</v>
          </cell>
          <cell r="CV60">
            <v>59085.40580876352</v>
          </cell>
          <cell r="CW60">
            <v>67042.922390868916</v>
          </cell>
          <cell r="CX60">
            <v>77254.391683252543</v>
          </cell>
          <cell r="CY60">
            <v>80945.23279241797</v>
          </cell>
          <cell r="CZ60">
            <v>91821.934691142815</v>
          </cell>
          <cell r="DA60">
            <v>101188.59673265934</v>
          </cell>
          <cell r="DB60">
            <v>105866.7005123944</v>
          </cell>
          <cell r="DC60">
            <v>120432.90396701566</v>
          </cell>
        </row>
        <row r="61">
          <cell r="D61">
            <v>640.23204808585513</v>
          </cell>
          <cell r="E61">
            <v>853.39252002739852</v>
          </cell>
          <cell r="F61">
            <v>574.46311383617603</v>
          </cell>
          <cell r="G61">
            <v>1067.1651518226379</v>
          </cell>
          <cell r="H61">
            <v>450.36868205381967</v>
          </cell>
          <cell r="I61">
            <v>774.53943629747027</v>
          </cell>
          <cell r="J61">
            <v>1100.9188886008185</v>
          </cell>
          <cell r="K61">
            <v>772.65613378721514</v>
          </cell>
          <cell r="L61">
            <v>35588.099057186133</v>
          </cell>
          <cell r="M61">
            <v>45240.948597302689</v>
          </cell>
          <cell r="N61">
            <v>45970.093392055904</v>
          </cell>
          <cell r="O61">
            <v>73028.878806054068</v>
          </cell>
          <cell r="P61">
            <v>47645.462439595714</v>
          </cell>
          <cell r="Q61">
            <v>75852.654902364651</v>
          </cell>
          <cell r="R61">
            <v>81454.686392814619</v>
          </cell>
          <cell r="S61">
            <v>64455.762375151971</v>
          </cell>
          <cell r="T61">
            <v>4598.776858293716</v>
          </cell>
          <cell r="U61">
            <v>6418.0536396521211</v>
          </cell>
          <cell r="V61">
            <v>3227.4136988171845</v>
          </cell>
          <cell r="W61">
            <v>9016.460606102708</v>
          </cell>
          <cell r="X61">
            <v>2482.2757062166374</v>
          </cell>
          <cell r="Y61">
            <v>5917.4542642663046</v>
          </cell>
          <cell r="Z61">
            <v>8133.0231906237623</v>
          </cell>
          <cell r="AA61">
            <v>4953.4052704083933</v>
          </cell>
          <cell r="AB61">
            <v>15406.79430074948</v>
          </cell>
          <cell r="AC61">
            <v>25002.816990337418</v>
          </cell>
          <cell r="AD61">
            <v>20693.782775779382</v>
          </cell>
          <cell r="AE61">
            <v>44965.702519152132</v>
          </cell>
          <cell r="AF61">
            <v>23626.430085433807</v>
          </cell>
          <cell r="AG61">
            <v>42199.171517727773</v>
          </cell>
          <cell r="AH61">
            <v>59196.921412284813</v>
          </cell>
          <cell r="AI61">
            <v>37674.182659645689</v>
          </cell>
          <cell r="AJ61">
            <v>29593.506728102446</v>
          </cell>
          <cell r="AK61">
            <v>27720.915893932859</v>
          </cell>
          <cell r="AL61">
            <v>53887.891579184914</v>
          </cell>
          <cell r="AM61">
            <v>35294.396464857557</v>
          </cell>
          <cell r="AN61">
            <v>46972.566210211655</v>
          </cell>
          <cell r="AO61">
            <v>63454.841952780065</v>
          </cell>
          <cell r="AP61">
            <v>33722.913542371869</v>
          </cell>
          <cell r="AQ61">
            <v>58404.630635636313</v>
          </cell>
          <cell r="AR61">
            <v>18315.767</v>
          </cell>
          <cell r="AS61">
            <v>16420.065999999999</v>
          </cell>
          <cell r="AT61">
            <v>32471.714</v>
          </cell>
          <cell r="AU61">
            <v>23191.724999999999</v>
          </cell>
          <cell r="AV61">
            <v>32562.036</v>
          </cell>
          <cell r="AW61">
            <v>42606.264999999999</v>
          </cell>
          <cell r="AX61">
            <v>21813.608</v>
          </cell>
          <cell r="AY61">
            <v>34645.284</v>
          </cell>
          <cell r="AZ61">
            <v>12713.802946307629</v>
          </cell>
          <cell r="BA61">
            <v>17765.790225629044</v>
          </cell>
          <cell r="BB61">
            <v>13618.956459225226</v>
          </cell>
          <cell r="BC61">
            <v>28849.346483867896</v>
          </cell>
          <cell r="BD61">
            <v>14363.549188018422</v>
          </cell>
          <cell r="BE61">
            <v>24856.851370426539</v>
          </cell>
          <cell r="BF61">
            <v>31834.115500150649</v>
          </cell>
          <cell r="BG61">
            <v>18022.350368281448</v>
          </cell>
          <cell r="BH61">
            <v>1112.2115507865658</v>
          </cell>
          <cell r="BI61">
            <v>1668.5512240192616</v>
          </cell>
          <cell r="BJ61">
            <v>931.23485480609349</v>
          </cell>
          <cell r="BK61">
            <v>2704.1929628573935</v>
          </cell>
          <cell r="BL61">
            <v>809.99626777979643</v>
          </cell>
          <cell r="BM61">
            <v>1906.087968547864</v>
          </cell>
          <cell r="BN61">
            <v>2770.9337133602826</v>
          </cell>
          <cell r="BO61">
            <v>1745.5147391837406</v>
          </cell>
          <cell r="BP61">
            <v>2133.7723226544399</v>
          </cell>
          <cell r="BQ61">
            <v>2982.0684576181989</v>
          </cell>
          <cell r="BR61">
            <v>1528.0089971741013</v>
          </cell>
          <cell r="BS61">
            <v>4344.8239382495658</v>
          </cell>
          <cell r="BT61">
            <v>1197.1939563909623</v>
          </cell>
          <cell r="BU61">
            <v>2812.832841040427</v>
          </cell>
          <cell r="BV61">
            <v>3878.0964822324599</v>
          </cell>
          <cell r="BW61">
            <v>2456.9808299294309</v>
          </cell>
          <cell r="BX61">
            <v>7663.2017778074414</v>
          </cell>
          <cell r="BY61">
            <v>6524.2815747743125</v>
          </cell>
          <cell r="BZ61">
            <v>11808.968085062344</v>
          </cell>
          <cell r="CA61">
            <v>7222.47367203661</v>
          </cell>
          <cell r="CB61">
            <v>8856.3339229170306</v>
          </cell>
          <cell r="CC61">
            <v>11095.76457993845</v>
          </cell>
          <cell r="CD61">
            <v>5858.4374797430737</v>
          </cell>
          <cell r="CE61">
            <v>10439.601453034196</v>
          </cell>
          <cell r="CF61">
            <v>2929.5709999999999</v>
          </cell>
          <cell r="CG61">
            <v>4110.8459999999995</v>
          </cell>
          <cell r="CH61">
            <v>2080.627</v>
          </cell>
          <cell r="CI61">
            <v>6262.4440000000004</v>
          </cell>
          <cell r="CJ61">
            <v>1834.597</v>
          </cell>
          <cell r="CK61">
            <v>3702.3589999999999</v>
          </cell>
          <cell r="CL61">
            <v>5156.7849999999999</v>
          </cell>
          <cell r="CM61">
            <v>3499.0425629528604</v>
          </cell>
          <cell r="CN61">
            <v>415.55591185783322</v>
          </cell>
          <cell r="CO61">
            <v>445.28476646909496</v>
          </cell>
          <cell r="CP61">
            <v>687.47529963942031</v>
          </cell>
          <cell r="CQ61">
            <v>866.17806783120977</v>
          </cell>
          <cell r="CR61">
            <v>545.18681760337495</v>
          </cell>
          <cell r="CS61">
            <v>765.10552005614704</v>
          </cell>
          <cell r="CT61">
            <v>1220.1399927550844</v>
          </cell>
          <cell r="CU61">
            <v>668.98615653220168</v>
          </cell>
          <cell r="CV61">
            <v>1699.7675812872485</v>
          </cell>
          <cell r="CW61">
            <v>2515.2445785512273</v>
          </cell>
          <cell r="CX61">
            <v>1373.6857914911564</v>
          </cell>
          <cell r="CY61">
            <v>3843.797801640756</v>
          </cell>
          <cell r="CZ61">
            <v>1105.1483343472578</v>
          </cell>
          <cell r="DA61">
            <v>2820.7971805664424</v>
          </cell>
          <cell r="DB61">
            <v>3726.4101161315903</v>
          </cell>
          <cell r="DC61">
            <v>2413.4753954989746</v>
          </cell>
        </row>
        <row r="62">
          <cell r="D62">
            <v>-1177.7678209721325</v>
          </cell>
          <cell r="E62">
            <v>-1236.6526410369688</v>
          </cell>
          <cell r="F62">
            <v>-1288.4164398690268</v>
          </cell>
          <cell r="G62">
            <v>-1367.0527284441346</v>
          </cell>
          <cell r="H62">
            <v>-1439.7121390137411</v>
          </cell>
          <cell r="I62">
            <v>-1554.1885144738901</v>
          </cell>
          <cell r="J62">
            <v>-1753.6801840024209</v>
          </cell>
          <cell r="K62">
            <v>-2125.1439223321445</v>
          </cell>
          <cell r="L62">
            <v>-40651.469637916947</v>
          </cell>
          <cell r="M62">
            <v>-44283.42809540841</v>
          </cell>
          <cell r="N62">
            <v>-48465.733297931743</v>
          </cell>
          <cell r="O62">
            <v>-54819.241528617735</v>
          </cell>
          <cell r="P62">
            <v>-49773.741942002656</v>
          </cell>
          <cell r="Q62">
            <v>-57504.764556476926</v>
          </cell>
          <cell r="R62">
            <v>-65972.396751074237</v>
          </cell>
          <cell r="S62">
            <v>-75431.027488097781</v>
          </cell>
          <cell r="T62">
            <v>-6960.0069565809854</v>
          </cell>
          <cell r="U62">
            <v>-7549.8334404499255</v>
          </cell>
          <cell r="V62">
            <v>-8008.4230551239407</v>
          </cell>
          <cell r="W62">
            <v>-8750.9362850329471</v>
          </cell>
          <cell r="X62">
            <v>-9308.1228379953991</v>
          </cell>
          <cell r="Y62">
            <v>-9876.7570149824987</v>
          </cell>
          <cell r="Z62">
            <v>-10622.229660072344</v>
          </cell>
          <cell r="AA62">
            <v>-11386.905337539181</v>
          </cell>
          <cell r="AB62">
            <v>-19122.896921894626</v>
          </cell>
          <cell r="AC62">
            <v>-23788.357430868982</v>
          </cell>
          <cell r="AD62">
            <v>-25805.893783347747</v>
          </cell>
          <cell r="AE62">
            <v>-31788.745186515283</v>
          </cell>
          <cell r="AF62">
            <v>-44039.585443986245</v>
          </cell>
          <cell r="AG62">
            <v>-42124.884257069818</v>
          </cell>
          <cell r="AH62">
            <v>-49630.418827217167</v>
          </cell>
          <cell r="AI62">
            <v>-54803.973565222128</v>
          </cell>
          <cell r="AJ62">
            <v>-34688.041929069339</v>
          </cell>
          <cell r="AK62">
            <v>-38924.931897317576</v>
          </cell>
          <cell r="AL62">
            <v>-42642.721052440647</v>
          </cell>
          <cell r="AM62">
            <v>-47123.266383670729</v>
          </cell>
          <cell r="AN62">
            <v>-52082.600588811794</v>
          </cell>
          <cell r="AO62">
            <v>-57832.637181117178</v>
          </cell>
          <cell r="AP62">
            <v>-63951.238489684234</v>
          </cell>
          <cell r="AQ62">
            <v>-69194.885304465075</v>
          </cell>
          <cell r="AR62">
            <v>-22146.098999999998</v>
          </cell>
          <cell r="AS62">
            <v>-24117.912</v>
          </cell>
          <cell r="AT62">
            <v>-26790.781999999999</v>
          </cell>
          <cell r="AU62">
            <v>-31646.702000000001</v>
          </cell>
          <cell r="AV62">
            <v>-36692.15</v>
          </cell>
          <cell r="AW62">
            <v>-41140.504999999997</v>
          </cell>
          <cell r="AX62">
            <v>-44652.682999999997</v>
          </cell>
          <cell r="AY62">
            <v>-45911.368999999999</v>
          </cell>
          <cell r="AZ62">
            <v>-24914.346467596883</v>
          </cell>
          <cell r="BA62">
            <v>-26541.207010957143</v>
          </cell>
          <cell r="BB62">
            <v>-29669.12315035121</v>
          </cell>
          <cell r="BC62">
            <v>-32522.801211333186</v>
          </cell>
          <cell r="BD62">
            <v>-36926.078294581603</v>
          </cell>
          <cell r="BE62">
            <v>-40114.923688853531</v>
          </cell>
          <cell r="BF62">
            <v>-43246.635158575824</v>
          </cell>
          <cell r="BG62">
            <v>-46975.284863905428</v>
          </cell>
          <cell r="BH62">
            <v>-1665.9169795007397</v>
          </cell>
          <cell r="BI62">
            <v>-1815.6856375489294</v>
          </cell>
          <cell r="BJ62">
            <v>-1929.0225030357244</v>
          </cell>
          <cell r="BK62">
            <v>-2091.1868126234122</v>
          </cell>
          <cell r="BL62">
            <v>-2169.2860663147812</v>
          </cell>
          <cell r="BM62">
            <v>-2434.9368651683267</v>
          </cell>
          <cell r="BN62">
            <v>-2772.3712573383923</v>
          </cell>
          <cell r="BO62">
            <v>-3019.0868580198085</v>
          </cell>
          <cell r="BP62">
            <v>-3809.7912004831951</v>
          </cell>
          <cell r="BQ62">
            <v>-4002.7616616955338</v>
          </cell>
          <cell r="BR62">
            <v>-4115.2391321419218</v>
          </cell>
          <cell r="BS62">
            <v>-4351.874427041007</v>
          </cell>
          <cell r="BT62">
            <v>-4456.2445580063995</v>
          </cell>
          <cell r="BU62">
            <v>-3978.2488367159431</v>
          </cell>
          <cell r="BV62">
            <v>-4300.9116085744699</v>
          </cell>
          <cell r="BW62">
            <v>-4724.4223914913082</v>
          </cell>
          <cell r="BX62">
            <v>-12102.240000889895</v>
          </cell>
          <cell r="BY62">
            <v>-12777.809205888168</v>
          </cell>
          <cell r="BZ62">
            <v>-13408.991549497663</v>
          </cell>
          <cell r="CA62">
            <v>-14378.81241990606</v>
          </cell>
          <cell r="CB62">
            <v>-15219.225210381388</v>
          </cell>
          <cell r="CC62">
            <v>-17134.614196378083</v>
          </cell>
          <cell r="CD62">
            <v>-18368.818175941691</v>
          </cell>
          <cell r="CE62">
            <v>-20098.4381850192</v>
          </cell>
          <cell r="CF62">
            <v>-3226.8</v>
          </cell>
          <cell r="CG62">
            <v>-3895.5410000000002</v>
          </cell>
          <cell r="CH62">
            <v>-4571.4380000000001</v>
          </cell>
          <cell r="CI62">
            <v>-5459.6369999999997</v>
          </cell>
          <cell r="CJ62">
            <v>-6236.9639999999999</v>
          </cell>
          <cell r="CK62">
            <v>-4631.4759999999997</v>
          </cell>
          <cell r="CL62">
            <v>-6052.0190000000002</v>
          </cell>
          <cell r="CM62">
            <v>-7387.1903372888492</v>
          </cell>
          <cell r="CN62">
            <v>-439.3163121747923</v>
          </cell>
          <cell r="CO62">
            <v>-576.19139332554414</v>
          </cell>
          <cell r="CP62">
            <v>-635.2004384515036</v>
          </cell>
          <cell r="CQ62">
            <v>-659.04403006706423</v>
          </cell>
          <cell r="CR62">
            <v>-739.28908101529669</v>
          </cell>
          <cell r="CS62">
            <v>-837.28500175159468</v>
          </cell>
          <cell r="CT62">
            <v>-990.17346637299477</v>
          </cell>
          <cell r="CU62">
            <v>-1205.0309121598198</v>
          </cell>
          <cell r="CV62">
            <v>-1226.4403708065192</v>
          </cell>
          <cell r="CW62">
            <v>-1344.3305846010187</v>
          </cell>
          <cell r="CX62">
            <v>-1446.6354077336832</v>
          </cell>
          <cell r="CY62">
            <v>-1595.1778489460335</v>
          </cell>
          <cell r="CZ62">
            <v>-1700.6077267500627</v>
          </cell>
          <cell r="DA62">
            <v>-4333.7247463844087</v>
          </cell>
          <cell r="DB62">
            <v>-4593.083688543371</v>
          </cell>
          <cell r="DC62">
            <v>-4947.4982837060261</v>
          </cell>
        </row>
        <row r="63">
          <cell r="D63">
            <v>-537.53577288627741</v>
          </cell>
          <cell r="E63">
            <v>-383.2601210095703</v>
          </cell>
          <cell r="F63">
            <v>-713.95332603285078</v>
          </cell>
          <cell r="G63">
            <v>-299.88757662149669</v>
          </cell>
          <cell r="H63">
            <v>-989.34345695992147</v>
          </cell>
          <cell r="I63">
            <v>-779.64907817641983</v>
          </cell>
          <cell r="J63">
            <v>-652.76129540160241</v>
          </cell>
          <cell r="K63">
            <v>-1352.4877885449293</v>
          </cell>
          <cell r="L63">
            <v>-5063.3705807308143</v>
          </cell>
          <cell r="M63">
            <v>957.52050189427973</v>
          </cell>
          <cell r="N63">
            <v>-2495.6399058758398</v>
          </cell>
          <cell r="O63">
            <v>18209.637277436334</v>
          </cell>
          <cell r="P63">
            <v>-2128.2795024069419</v>
          </cell>
          <cell r="Q63">
            <v>18347.890345887725</v>
          </cell>
          <cell r="R63">
            <v>15482.289641740383</v>
          </cell>
          <cell r="S63">
            <v>-10975.26511294581</v>
          </cell>
          <cell r="T63">
            <v>-2361.2300982872694</v>
          </cell>
          <cell r="U63">
            <v>-1131.7798007978045</v>
          </cell>
          <cell r="V63">
            <v>-4781.0093563067567</v>
          </cell>
          <cell r="W63">
            <v>265.52432106976084</v>
          </cell>
          <cell r="X63">
            <v>-6825.8471317787616</v>
          </cell>
          <cell r="Y63">
            <v>-3959.3027507161942</v>
          </cell>
          <cell r="Z63">
            <v>-2489.2064694485816</v>
          </cell>
          <cell r="AA63">
            <v>-6433.500067130788</v>
          </cell>
          <cell r="AB63">
            <v>-3716.1026211451463</v>
          </cell>
          <cell r="AC63">
            <v>1214.4595594684361</v>
          </cell>
          <cell r="AD63">
            <v>-5112.1110075683646</v>
          </cell>
          <cell r="AE63">
            <v>13176.957332636848</v>
          </cell>
          <cell r="AF63">
            <v>-20413.155358552438</v>
          </cell>
          <cell r="AG63">
            <v>74.287260657954903</v>
          </cell>
          <cell r="AH63">
            <v>9566.5025850676466</v>
          </cell>
          <cell r="AI63">
            <v>-17129.790905576439</v>
          </cell>
          <cell r="AJ63">
            <v>-5094.5352009668895</v>
          </cell>
          <cell r="AK63">
            <v>-11204.016003384719</v>
          </cell>
          <cell r="AL63">
            <v>11245.170526744265</v>
          </cell>
          <cell r="AM63">
            <v>-11828.869918813176</v>
          </cell>
          <cell r="AN63">
            <v>-5110.0343786001386</v>
          </cell>
          <cell r="AO63">
            <v>5622.2047716628895</v>
          </cell>
          <cell r="AP63">
            <v>-30228.324947312365</v>
          </cell>
          <cell r="AQ63">
            <v>-10790.254668828762</v>
          </cell>
          <cell r="AR63">
            <v>-3830.3319999999999</v>
          </cell>
          <cell r="AS63">
            <v>-7697.8459999999995</v>
          </cell>
          <cell r="AT63">
            <v>5680.933</v>
          </cell>
          <cell r="AU63">
            <v>-8454.9770000000008</v>
          </cell>
          <cell r="AV63">
            <v>-4130.1139999999996</v>
          </cell>
          <cell r="AW63">
            <v>1465.76</v>
          </cell>
          <cell r="AX63">
            <v>-22839.075000000001</v>
          </cell>
          <cell r="AY63">
            <v>-11266.084999999999</v>
          </cell>
          <cell r="AZ63">
            <v>-12200.543521289253</v>
          </cell>
          <cell r="BA63">
            <v>-8775.4167853280996</v>
          </cell>
          <cell r="BB63">
            <v>-16050.166691125984</v>
          </cell>
          <cell r="BC63">
            <v>-3673.4547274652905</v>
          </cell>
          <cell r="BD63">
            <v>-22562.529106563183</v>
          </cell>
          <cell r="BE63">
            <v>-15258.072318426992</v>
          </cell>
          <cell r="BF63">
            <v>-11412.519658425175</v>
          </cell>
          <cell r="BG63">
            <v>-28952.93449562398</v>
          </cell>
          <cell r="BH63">
            <v>-553.70542871417376</v>
          </cell>
          <cell r="BI63">
            <v>-147.134413529668</v>
          </cell>
          <cell r="BJ63">
            <v>-997.78764822963092</v>
          </cell>
          <cell r="BK63">
            <v>613.0061502339812</v>
          </cell>
          <cell r="BL63">
            <v>-1359.289798534985</v>
          </cell>
          <cell r="BM63">
            <v>-528.84889662046294</v>
          </cell>
          <cell r="BN63">
            <v>-1.4375439781099217</v>
          </cell>
          <cell r="BO63">
            <v>-1273.5721188360674</v>
          </cell>
          <cell r="BP63">
            <v>-1676.0188778287552</v>
          </cell>
          <cell r="BQ63">
            <v>-1020.6932040773349</v>
          </cell>
          <cell r="BR63">
            <v>-2587.2301349678205</v>
          </cell>
          <cell r="BS63">
            <v>-7.0504887914412393</v>
          </cell>
          <cell r="BT63">
            <v>-3259.0506016154372</v>
          </cell>
          <cell r="BU63">
            <v>-1165.4159956755161</v>
          </cell>
          <cell r="BV63">
            <v>-422.81512634200999</v>
          </cell>
          <cell r="BW63">
            <v>-2267.4415615618773</v>
          </cell>
          <cell r="BX63">
            <v>-4439.0382230824534</v>
          </cell>
          <cell r="BY63">
            <v>-6253.5276311138559</v>
          </cell>
          <cell r="BZ63">
            <v>-1600.0234644353186</v>
          </cell>
          <cell r="CA63">
            <v>-7156.3387478694503</v>
          </cell>
          <cell r="CB63">
            <v>-6362.8912874643574</v>
          </cell>
          <cell r="CC63">
            <v>-6038.8496164396329</v>
          </cell>
          <cell r="CD63">
            <v>-12510.380696198617</v>
          </cell>
          <cell r="CE63">
            <v>-9658.836731985004</v>
          </cell>
          <cell r="CF63">
            <v>-297.22899999999998</v>
          </cell>
          <cell r="CG63">
            <v>215.30500000000001</v>
          </cell>
          <cell r="CH63">
            <v>-2490.8110000000001</v>
          </cell>
          <cell r="CI63">
            <v>802.80700000000002</v>
          </cell>
          <cell r="CJ63">
            <v>-4402.3670000000002</v>
          </cell>
          <cell r="CK63">
            <v>-929.11800000000005</v>
          </cell>
          <cell r="CL63">
            <v>-895.23400000000004</v>
          </cell>
          <cell r="CM63">
            <v>-3888.1477743359887</v>
          </cell>
          <cell r="CN63">
            <v>-23.760400316959029</v>
          </cell>
          <cell r="CO63">
            <v>-130.90662685644915</v>
          </cell>
          <cell r="CP63">
            <v>52.274861187916684</v>
          </cell>
          <cell r="CQ63">
            <v>207.13403776414552</v>
          </cell>
          <cell r="CR63">
            <v>-194.10226341192171</v>
          </cell>
          <cell r="CS63">
            <v>-72.179481695447635</v>
          </cell>
          <cell r="CT63">
            <v>229.96652638208971</v>
          </cell>
          <cell r="CU63">
            <v>-536.04475562761797</v>
          </cell>
          <cell r="CV63">
            <v>473.32721048072932</v>
          </cell>
          <cell r="CW63">
            <v>1170.9139939502086</v>
          </cell>
          <cell r="CX63">
            <v>-72.949616242526716</v>
          </cell>
          <cell r="CY63">
            <v>2248.6199526947225</v>
          </cell>
          <cell r="CZ63">
            <v>-595.45939240280484</v>
          </cell>
          <cell r="DA63">
            <v>-1512.9275658179661</v>
          </cell>
          <cell r="DB63">
            <v>-866.6735724117807</v>
          </cell>
          <cell r="DC63">
            <v>-2534.0228882070519</v>
          </cell>
        </row>
        <row r="64">
          <cell r="D64">
            <v>740.82905858165782</v>
          </cell>
          <cell r="E64">
            <v>588.89134078984807</v>
          </cell>
          <cell r="F64">
            <v>1202.9632167258628</v>
          </cell>
          <cell r="G64">
            <v>526.25929507210776</v>
          </cell>
          <cell r="H64">
            <v>3467.7627691173088</v>
          </cell>
          <cell r="I64">
            <v>6039.0357548117809</v>
          </cell>
          <cell r="J64">
            <v>12071.865992557265</v>
          </cell>
          <cell r="K64">
            <v>17079.958929978759</v>
          </cell>
          <cell r="L64">
            <v>123273.03574153832</v>
          </cell>
          <cell r="M64">
            <v>207855.01132191817</v>
          </cell>
          <cell r="N64">
            <v>237302.93787934963</v>
          </cell>
          <cell r="O64">
            <v>299977.43346349319</v>
          </cell>
          <cell r="P64">
            <v>330611.66350644146</v>
          </cell>
          <cell r="Q64">
            <v>355726.89227702876</v>
          </cell>
          <cell r="R64">
            <v>376889.40252943174</v>
          </cell>
          <cell r="S64">
            <v>276440.43102257734</v>
          </cell>
          <cell r="T64">
            <v>13426.52603071165</v>
          </cell>
          <cell r="U64">
            <v>11542.543646092468</v>
          </cell>
          <cell r="V64">
            <v>12520.032584430699</v>
          </cell>
          <cell r="W64">
            <v>15571.567377374962</v>
          </cell>
          <cell r="X64">
            <v>20249.006760218759</v>
          </cell>
          <cell r="Y64">
            <v>22744.224493572514</v>
          </cell>
          <cell r="Z64">
            <v>18606.273899695872</v>
          </cell>
          <cell r="AA64">
            <v>22412.06274113803</v>
          </cell>
          <cell r="AB64">
            <v>133553.54264626466</v>
          </cell>
          <cell r="AC64">
            <v>180853.48711749082</v>
          </cell>
          <cell r="AD64">
            <v>151855.09123231965</v>
          </cell>
          <cell r="AE64">
            <v>252156.54749039109</v>
          </cell>
          <cell r="AF64">
            <v>206821.02120003721</v>
          </cell>
          <cell r="AG64">
            <v>263663.73018478643</v>
          </cell>
          <cell r="AH64">
            <v>381455.99197524646</v>
          </cell>
          <cell r="AI64">
            <v>303856.06917688518</v>
          </cell>
          <cell r="AJ64">
            <v>148742.95554750488</v>
          </cell>
          <cell r="AK64">
            <v>146953.45324439832</v>
          </cell>
          <cell r="AL64">
            <v>148015.10291700094</v>
          </cell>
          <cell r="AM64">
            <v>210145.04540925846</v>
          </cell>
          <cell r="AN64">
            <v>290168.07696310466</v>
          </cell>
          <cell r="AO64">
            <v>230906.02437936713</v>
          </cell>
          <cell r="AP64">
            <v>232129.69317845962</v>
          </cell>
          <cell r="AQ64">
            <v>194383.34269530061</v>
          </cell>
          <cell r="AR64">
            <v>62884.434999999998</v>
          </cell>
          <cell r="AS64">
            <v>100886.18399999999</v>
          </cell>
          <cell r="AT64">
            <v>167795.899</v>
          </cell>
          <cell r="AU64">
            <v>196818.41</v>
          </cell>
          <cell r="AV64">
            <v>157364.56</v>
          </cell>
          <cell r="AW64">
            <v>100071.497</v>
          </cell>
          <cell r="AX64">
            <v>110631.552</v>
          </cell>
          <cell r="AY64">
            <v>95461.851999999999</v>
          </cell>
          <cell r="AZ64">
            <v>59524.782312736359</v>
          </cell>
          <cell r="BA64">
            <v>144660.23478967216</v>
          </cell>
          <cell r="BB64">
            <v>151344.40888558581</v>
          </cell>
          <cell r="BC64">
            <v>104032.53313639457</v>
          </cell>
          <cell r="BD64">
            <v>107038.93175966028</v>
          </cell>
          <cell r="BE64">
            <v>105599.23995386713</v>
          </cell>
          <cell r="BF64">
            <v>133752.3695468338</v>
          </cell>
          <cell r="BG64">
            <v>117685.61857178595</v>
          </cell>
          <cell r="BH64">
            <v>6164.4019548242559</v>
          </cell>
          <cell r="BI64">
            <v>7780.5798800443445</v>
          </cell>
          <cell r="BJ64">
            <v>5289.3504103202949</v>
          </cell>
          <cell r="BK64">
            <v>9318.8855082881382</v>
          </cell>
          <cell r="BL64">
            <v>5513.9936276095623</v>
          </cell>
          <cell r="BM64">
            <v>10874.784952998752</v>
          </cell>
          <cell r="BN64">
            <v>8380.8504841093163</v>
          </cell>
          <cell r="BO64">
            <v>11868.872902615898</v>
          </cell>
          <cell r="BP64">
            <v>7149.3634227928451</v>
          </cell>
          <cell r="BQ64">
            <v>7585.4822416150446</v>
          </cell>
          <cell r="BR64">
            <v>7954.785890831944</v>
          </cell>
          <cell r="BS64">
            <v>7753.0822008573787</v>
          </cell>
          <cell r="BT64">
            <v>9546.0466833517257</v>
          </cell>
          <cell r="BU64">
            <v>10438.604068460654</v>
          </cell>
          <cell r="BV64">
            <v>12850.073233117742</v>
          </cell>
          <cell r="BW64">
            <v>14320.271872962354</v>
          </cell>
          <cell r="BX64">
            <v>15364.0131882235</v>
          </cell>
          <cell r="BY64">
            <v>16836.470301735833</v>
          </cell>
          <cell r="BZ64">
            <v>15597.378508367776</v>
          </cell>
          <cell r="CA64">
            <v>21196.038360091767</v>
          </cell>
          <cell r="CB64">
            <v>33121.494243795139</v>
          </cell>
          <cell r="CC64">
            <v>43619.888336964235</v>
          </cell>
          <cell r="CD64">
            <v>58907.846141001632</v>
          </cell>
          <cell r="CE64">
            <v>44790.267333014512</v>
          </cell>
          <cell r="CF64">
            <v>7861.91</v>
          </cell>
          <cell r="CG64">
            <v>7148.1939999999995</v>
          </cell>
          <cell r="CH64">
            <v>16507.159</v>
          </cell>
          <cell r="CI64">
            <v>18930.036</v>
          </cell>
          <cell r="CJ64">
            <v>17411.312537603946</v>
          </cell>
          <cell r="CK64">
            <v>14620.245999999999</v>
          </cell>
          <cell r="CL64">
            <v>28994.053</v>
          </cell>
          <cell r="CM64">
            <v>41864.309830114333</v>
          </cell>
          <cell r="CN64">
            <v>4912.8653013222274</v>
          </cell>
          <cell r="CO64">
            <v>1845.0821312479993</v>
          </cell>
          <cell r="CP64">
            <v>195.86863393146857</v>
          </cell>
          <cell r="CQ64">
            <v>2157.4433885141375</v>
          </cell>
          <cell r="CR64">
            <v>3227.770879517203</v>
          </cell>
          <cell r="CS64">
            <v>5093.0506410124799</v>
          </cell>
          <cell r="CT64">
            <v>6919.3513898608944</v>
          </cell>
          <cell r="CU64">
            <v>2491.2062371624975</v>
          </cell>
          <cell r="CV64">
            <v>7484.1893716246595</v>
          </cell>
          <cell r="CW64">
            <v>9040.5552984334299</v>
          </cell>
          <cell r="CX64">
            <v>3763.79072540794</v>
          </cell>
          <cell r="CY64">
            <v>8628.0819460301245</v>
          </cell>
          <cell r="CZ64">
            <v>9962.1214339193211</v>
          </cell>
          <cell r="DA64">
            <v>6191.0313455530222</v>
          </cell>
          <cell r="DB64">
            <v>15432.877027033044</v>
          </cell>
          <cell r="DC64">
            <v>10061.145852909172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-1177.4360933692444</v>
          </cell>
          <cell r="M65">
            <v>-1381.6171326844851</v>
          </cell>
          <cell r="N65">
            <v>-1601.3173974499048</v>
          </cell>
          <cell r="O65">
            <v>-696.33755892823081</v>
          </cell>
          <cell r="P65">
            <v>-527.36902905031275</v>
          </cell>
          <cell r="Q65">
            <v>-1139.6596421603119</v>
          </cell>
          <cell r="R65">
            <v>-1473.5668619836772</v>
          </cell>
          <cell r="S65">
            <v>-4591.6116358639374</v>
          </cell>
          <cell r="T65">
            <v>-80.673462791084958</v>
          </cell>
          <cell r="U65">
            <v>-85.329362142858713</v>
          </cell>
          <cell r="V65">
            <v>-3.745217875113279</v>
          </cell>
          <cell r="W65">
            <v>-42.095875447858191</v>
          </cell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-548.73458138768467</v>
          </cell>
          <cell r="AC65">
            <v>-1418.2078591659556</v>
          </cell>
          <cell r="AD65">
            <v>-922.3403144607031</v>
          </cell>
          <cell r="AE65">
            <v>-324.63496765928028</v>
          </cell>
          <cell r="AF65">
            <v>-1326.0430165746434</v>
          </cell>
          <cell r="AG65">
            <v>-333.12658851004875</v>
          </cell>
          <cell r="AH65">
            <v>-382.09249860935364</v>
          </cell>
          <cell r="AI65">
            <v>-1132.8874256843947</v>
          </cell>
          <cell r="AJ65">
            <v>-616.00551336116303</v>
          </cell>
          <cell r="AK65">
            <v>-911.70851637830481</v>
          </cell>
          <cell r="AL65">
            <v>-1278.1787755639136</v>
          </cell>
          <cell r="AM65">
            <v>-1890.7975183165461</v>
          </cell>
          <cell r="AN65">
            <v>-4855.5449637396014</v>
          </cell>
          <cell r="AO65">
            <v>-7717.4219380102431</v>
          </cell>
          <cell r="AP65">
            <v>-77.759411509157133</v>
          </cell>
          <cell r="AQ65">
            <v>-3804.6446079151792</v>
          </cell>
          <cell r="AR65">
            <v>-723.66700000000003</v>
          </cell>
          <cell r="AS65">
            <v>-299.52300000000002</v>
          </cell>
          <cell r="AT65">
            <v>-382.92399999999998</v>
          </cell>
          <cell r="AU65">
            <v>-585.61099999999999</v>
          </cell>
          <cell r="AV65">
            <v>-481.084</v>
          </cell>
          <cell r="AW65">
            <v>-396.56099999999998</v>
          </cell>
          <cell r="AX65">
            <v>-82589.217000000004</v>
          </cell>
          <cell r="AY65">
            <v>-580.68700000000001</v>
          </cell>
          <cell r="AZ65">
            <v>0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E65">
            <v>0</v>
          </cell>
          <cell r="BF65">
            <v>-433.90558639624328</v>
          </cell>
          <cell r="BG65">
            <v>-777.55609371886101</v>
          </cell>
          <cell r="BH65">
            <v>0</v>
          </cell>
          <cell r="BI65">
            <v>0</v>
          </cell>
          <cell r="BJ65">
            <v>0</v>
          </cell>
          <cell r="BK65">
            <v>0</v>
          </cell>
          <cell r="BL65">
            <v>0</v>
          </cell>
          <cell r="BM65">
            <v>0</v>
          </cell>
          <cell r="BN65">
            <v>0</v>
          </cell>
          <cell r="BO65">
            <v>0</v>
          </cell>
          <cell r="BP65">
            <v>-270.60813999570018</v>
          </cell>
          <cell r="BQ65">
            <v>-240.72558250950863</v>
          </cell>
          <cell r="BR65">
            <v>-179.36652127411514</v>
          </cell>
          <cell r="BS65">
            <v>-52.101926712902923</v>
          </cell>
          <cell r="BT65">
            <v>0</v>
          </cell>
          <cell r="BU65">
            <v>0</v>
          </cell>
          <cell r="BV65">
            <v>0</v>
          </cell>
          <cell r="BW65">
            <v>0</v>
          </cell>
          <cell r="BX65">
            <v>0</v>
          </cell>
          <cell r="BY65">
            <v>0</v>
          </cell>
          <cell r="BZ65">
            <v>0</v>
          </cell>
          <cell r="CA65">
            <v>0</v>
          </cell>
          <cell r="CB65">
            <v>0</v>
          </cell>
          <cell r="CC65">
            <v>0</v>
          </cell>
          <cell r="CD65">
            <v>0</v>
          </cell>
          <cell r="CE65">
            <v>0</v>
          </cell>
          <cell r="CF65">
            <v>0</v>
          </cell>
          <cell r="CG65">
            <v>-29.021000000000001</v>
          </cell>
          <cell r="CH65">
            <v>0</v>
          </cell>
          <cell r="CI65">
            <v>0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P65">
            <v>0</v>
          </cell>
          <cell r="CQ65">
            <v>0</v>
          </cell>
          <cell r="CR65">
            <v>0</v>
          </cell>
          <cell r="CS65">
            <v>0</v>
          </cell>
          <cell r="CT65">
            <v>0</v>
          </cell>
          <cell r="CU65">
            <v>0</v>
          </cell>
          <cell r="CV65">
            <v>0</v>
          </cell>
          <cell r="CW65">
            <v>0</v>
          </cell>
          <cell r="CX65">
            <v>0</v>
          </cell>
          <cell r="CY65">
            <v>0</v>
          </cell>
          <cell r="CZ65">
            <v>0</v>
          </cell>
          <cell r="DA65">
            <v>0</v>
          </cell>
          <cell r="DB65">
            <v>0</v>
          </cell>
          <cell r="DC65">
            <v>0</v>
          </cell>
        </row>
        <row r="66">
          <cell r="D66">
            <v>23822.993177582943</v>
          </cell>
          <cell r="E66">
            <v>24028.624397363219</v>
          </cell>
          <cell r="F66">
            <v>24517.634288056233</v>
          </cell>
          <cell r="G66">
            <v>24744.006006506843</v>
          </cell>
          <cell r="H66">
            <v>27222.425318664235</v>
          </cell>
          <cell r="I66">
            <v>32481.811995299595</v>
          </cell>
          <cell r="J66">
            <v>43900.916692455256</v>
          </cell>
          <cell r="K66">
            <v>59628.387833889086</v>
          </cell>
          <cell r="L66">
            <v>1405931.479744317</v>
          </cell>
          <cell r="M66">
            <v>1615387.8936875297</v>
          </cell>
          <cell r="N66">
            <v>1850269.1255971375</v>
          </cell>
          <cell r="O66">
            <v>2229100.4192838306</v>
          </cell>
          <cell r="P66">
            <v>2566754.2569237482</v>
          </cell>
          <cell r="Q66">
            <v>2910024.554481844</v>
          </cell>
          <cell r="R66">
            <v>3269341.0412847558</v>
          </cell>
          <cell r="S66">
            <v>3483631.7021596814</v>
          </cell>
          <cell r="T66">
            <v>162953.29410506651</v>
          </cell>
          <cell r="U66">
            <v>173278.72858821828</v>
          </cell>
          <cell r="V66">
            <v>181014.00659846712</v>
          </cell>
          <cell r="W66">
            <v>196809.00242146396</v>
          </cell>
          <cell r="X66">
            <v>212272.93382027501</v>
          </cell>
          <cell r="Y66">
            <v>231057.85556313128</v>
          </cell>
          <cell r="Z66">
            <v>247174.9229933786</v>
          </cell>
          <cell r="AA66">
            <v>263153.4856673858</v>
          </cell>
          <cell r="AB66">
            <v>706596.19769375143</v>
          </cell>
          <cell r="AC66">
            <v>887245.93651154474</v>
          </cell>
          <cell r="AD66">
            <v>1033066.5764218355</v>
          </cell>
          <cell r="AE66">
            <v>1298075.446277204</v>
          </cell>
          <cell r="AF66">
            <v>1483157.269102114</v>
          </cell>
          <cell r="AG66">
            <v>1746562.1599590483</v>
          </cell>
          <cell r="AH66">
            <v>2137202.562020753</v>
          </cell>
          <cell r="AI66">
            <v>2422795.9528663773</v>
          </cell>
          <cell r="AJ66">
            <v>1136103.1104070842</v>
          </cell>
          <cell r="AK66">
            <v>1270940.8391317197</v>
          </cell>
          <cell r="AL66">
            <v>1428922.9337999008</v>
          </cell>
          <cell r="AM66">
            <v>1625348.3117720298</v>
          </cell>
          <cell r="AN66">
            <v>1905550.8093927945</v>
          </cell>
          <cell r="AO66">
            <v>2134361.6166058145</v>
          </cell>
          <cell r="AP66">
            <v>2336185.225425452</v>
          </cell>
          <cell r="AQ66">
            <v>2515973.6688440088</v>
          </cell>
          <cell r="AR66">
            <v>672953.50399999996</v>
          </cell>
          <cell r="AS66">
            <v>765842.31900000002</v>
          </cell>
          <cell r="AT66">
            <v>938936.22699999996</v>
          </cell>
          <cell r="AU66">
            <v>1126714.048</v>
          </cell>
          <cell r="AV66">
            <v>1279467.4099999999</v>
          </cell>
          <cell r="AW66">
            <v>1380608.1059999999</v>
          </cell>
          <cell r="AX66">
            <v>1385811.3659999999</v>
          </cell>
          <cell r="AY66">
            <v>1469426.4469999999</v>
          </cell>
          <cell r="AZ66">
            <v>391621.56192875054</v>
          </cell>
          <cell r="BA66">
            <v>527506.37993309461</v>
          </cell>
          <cell r="BB66">
            <v>662800.6221275545</v>
          </cell>
          <cell r="BC66">
            <v>763159.70053648378</v>
          </cell>
          <cell r="BD66">
            <v>873633.73429148202</v>
          </cell>
          <cell r="BE66">
            <v>963974.90192692215</v>
          </cell>
          <cell r="BF66">
            <v>1085880.8462289344</v>
          </cell>
          <cell r="BG66">
            <v>1173835.9742113776</v>
          </cell>
          <cell r="BH66">
            <v>42364.23277255705</v>
          </cell>
          <cell r="BI66">
            <v>49997.678239071727</v>
          </cell>
          <cell r="BJ66">
            <v>54289.241001162387</v>
          </cell>
          <cell r="BK66">
            <v>64221.132659684517</v>
          </cell>
          <cell r="BL66">
            <v>62620.159549893149</v>
          </cell>
          <cell r="BM66">
            <v>72966.095606271439</v>
          </cell>
          <cell r="BN66">
            <v>81345.508546402649</v>
          </cell>
          <cell r="BO66">
            <v>91940.809330182485</v>
          </cell>
          <cell r="BP66">
            <v>75714.212703594632</v>
          </cell>
          <cell r="BQ66">
            <v>82038.276158622844</v>
          </cell>
          <cell r="BR66">
            <v>87226.465393212842</v>
          </cell>
          <cell r="BS66">
            <v>94920.395178565886</v>
          </cell>
          <cell r="BT66">
            <v>100902.89723391761</v>
          </cell>
          <cell r="BU66">
            <v>110176.08530670275</v>
          </cell>
          <cell r="BV66">
            <v>122603.34341347846</v>
          </cell>
          <cell r="BW66">
            <v>134656.17372487896</v>
          </cell>
          <cell r="BX66">
            <v>267827.54325858766</v>
          </cell>
          <cell r="BY66">
            <v>278410.48592920962</v>
          </cell>
          <cell r="BZ66">
            <v>292407.84097314207</v>
          </cell>
          <cell r="CA66">
            <v>306447.54058536433</v>
          </cell>
          <cell r="CB66">
            <v>333206.14354169508</v>
          </cell>
          <cell r="CC66">
            <v>370787.18226221966</v>
          </cell>
          <cell r="CD66">
            <v>417184.64770702267</v>
          </cell>
          <cell r="CE66">
            <v>452316.07830805221</v>
          </cell>
          <cell r="CF66">
            <v>104373.68399999999</v>
          </cell>
          <cell r="CG66">
            <v>111708.162</v>
          </cell>
          <cell r="CH66">
            <v>125724.51</v>
          </cell>
          <cell r="CI66">
            <v>145457.35200000001</v>
          </cell>
          <cell r="CJ66">
            <v>132812.27600000001</v>
          </cell>
          <cell r="CK66">
            <v>146503.405</v>
          </cell>
          <cell r="CL66">
            <v>174602.22399999999</v>
          </cell>
          <cell r="CM66">
            <v>212578.38594712591</v>
          </cell>
          <cell r="CN66">
            <v>21511.341375318596</v>
          </cell>
          <cell r="CO66">
            <v>23225.516879710147</v>
          </cell>
          <cell r="CP66">
            <v>23473.660374829531</v>
          </cell>
          <cell r="CQ66">
            <v>25838.237801107814</v>
          </cell>
          <cell r="CR66">
            <v>28871.906417213097</v>
          </cell>
          <cell r="CS66">
            <v>33892.777576530127</v>
          </cell>
          <cell r="CT66">
            <v>41042.095492773115</v>
          </cell>
          <cell r="CU66">
            <v>42997.256974307995</v>
          </cell>
          <cell r="CV66">
            <v>67042.922390868916</v>
          </cell>
          <cell r="CW66">
            <v>77254.391683252543</v>
          </cell>
          <cell r="CX66">
            <v>80945.23279241797</v>
          </cell>
          <cell r="CY66">
            <v>91821.934691142815</v>
          </cell>
          <cell r="CZ66">
            <v>101188.59673265934</v>
          </cell>
          <cell r="DA66">
            <v>105866.7005123944</v>
          </cell>
          <cell r="DB66">
            <v>120432.90396701566</v>
          </cell>
          <cell r="DC66">
            <v>127960.02693171779</v>
          </cell>
        </row>
        <row r="68">
          <cell r="D68" t="str">
            <v/>
          </cell>
          <cell r="E68" t="str">
            <v/>
          </cell>
          <cell r="F68" t="str">
            <v/>
          </cell>
          <cell r="G68" t="str">
            <v/>
          </cell>
          <cell r="H68" t="str">
            <v/>
          </cell>
          <cell r="I68" t="str">
            <v/>
          </cell>
          <cell r="J68" t="str">
            <v/>
          </cell>
          <cell r="K68" t="str">
            <v/>
          </cell>
          <cell r="L68">
            <v>44513.731462224241</v>
          </cell>
          <cell r="M68">
            <v>46826.205406072557</v>
          </cell>
          <cell r="N68">
            <v>58526.832434442993</v>
          </cell>
          <cell r="O68">
            <v>73890.243896905333</v>
          </cell>
          <cell r="P68">
            <v>88728.124825028674</v>
          </cell>
          <cell r="Q68">
            <v>94958.585240371147</v>
          </cell>
          <cell r="R68">
            <v>104065.33929432256</v>
          </cell>
          <cell r="S68">
            <v>111297.04655794351</v>
          </cell>
          <cell r="AB68">
            <v>5204.382795714082</v>
          </cell>
          <cell r="AC68">
            <v>5343.2738655032836</v>
          </cell>
          <cell r="AD68">
            <v>5532.344934700197</v>
          </cell>
          <cell r="AE68">
            <v>5661.3792188914549</v>
          </cell>
          <cell r="AF68">
            <v>5907.7988588400367</v>
          </cell>
          <cell r="AG68">
            <v>6015.3274289994188</v>
          </cell>
          <cell r="AH68">
            <v>6186.4770698364364</v>
          </cell>
          <cell r="AI68">
            <v>6386.7713262197594</v>
          </cell>
          <cell r="AJ68">
            <v>69280.535999999993</v>
          </cell>
          <cell r="AK68">
            <v>71659.538978612167</v>
          </cell>
          <cell r="AL68">
            <v>74998.814563708424</v>
          </cell>
          <cell r="AM68">
            <v>80839.301500734233</v>
          </cell>
          <cell r="AN68">
            <v>93751.459418794955</v>
          </cell>
          <cell r="AO68">
            <v>105476.63978414827</v>
          </cell>
          <cell r="AP68">
            <v>113328.68964093499</v>
          </cell>
          <cell r="AQ68">
            <v>128586.07564659769</v>
          </cell>
          <cell r="AR68">
            <v>44571</v>
          </cell>
          <cell r="AS68">
            <v>45899.216</v>
          </cell>
          <cell r="AT68">
            <v>47618.203000000001</v>
          </cell>
          <cell r="AU68">
            <v>51273.822</v>
          </cell>
          <cell r="AV68">
            <v>61126.826999999997</v>
          </cell>
          <cell r="AW68">
            <v>66110.369000000006</v>
          </cell>
          <cell r="AX68">
            <v>72096.501999999993</v>
          </cell>
          <cell r="AY68">
            <v>76363.471000000005</v>
          </cell>
          <cell r="AZ68">
            <v>1698.302781037733</v>
          </cell>
          <cell r="BA68">
            <v>1749.2307655603277</v>
          </cell>
          <cell r="BB68">
            <v>8335.2783479289574</v>
          </cell>
          <cell r="BC68">
            <v>14045.428527160067</v>
          </cell>
          <cell r="BD68">
            <v>23918.874071438469</v>
          </cell>
          <cell r="BE68">
            <v>38945.209039863723</v>
          </cell>
          <cell r="BF68">
            <v>52074.513481995426</v>
          </cell>
          <cell r="BG68">
            <v>63112.615744826508</v>
          </cell>
          <cell r="BX68">
            <v>0</v>
          </cell>
          <cell r="BY68">
            <v>0</v>
          </cell>
          <cell r="BZ68">
            <v>0</v>
          </cell>
          <cell r="CA68">
            <v>0</v>
          </cell>
          <cell r="CB68">
            <v>0</v>
          </cell>
          <cell r="CC68">
            <v>803.32894858892371</v>
          </cell>
          <cell r="CD68">
            <v>1087.4895350452525</v>
          </cell>
          <cell r="CE68">
            <v>3061.1966173490009</v>
          </cell>
          <cell r="CN68">
            <v>0</v>
          </cell>
          <cell r="CO68">
            <v>0</v>
          </cell>
          <cell r="CP68">
            <v>0</v>
          </cell>
          <cell r="CQ68">
            <v>0</v>
          </cell>
          <cell r="CR68">
            <v>0</v>
          </cell>
          <cell r="CS68">
            <v>0</v>
          </cell>
          <cell r="CT68">
            <v>0</v>
          </cell>
          <cell r="CU68">
            <v>0</v>
          </cell>
          <cell r="CV68">
            <v>0</v>
          </cell>
          <cell r="CW68">
            <v>0</v>
          </cell>
          <cell r="CX68">
            <v>0</v>
          </cell>
          <cell r="CY68">
            <v>0</v>
          </cell>
          <cell r="CZ68">
            <v>0</v>
          </cell>
          <cell r="DA68">
            <v>0</v>
          </cell>
          <cell r="DB68">
            <v>0</v>
          </cell>
          <cell r="DC68">
            <v>0</v>
          </cell>
        </row>
        <row r="69">
          <cell r="D69" t="str">
            <v/>
          </cell>
          <cell r="E69" t="str">
            <v/>
          </cell>
          <cell r="F69" t="str">
            <v/>
          </cell>
          <cell r="G69" t="str">
            <v/>
          </cell>
          <cell r="H69" t="str">
            <v/>
          </cell>
          <cell r="I69" t="str">
            <v/>
          </cell>
          <cell r="J69" t="str">
            <v/>
          </cell>
          <cell r="K69" t="str">
            <v/>
          </cell>
          <cell r="L69">
            <v>1232.5713058351955</v>
          </cell>
          <cell r="M69">
            <v>1494.4143905257488</v>
          </cell>
          <cell r="N69">
            <v>1667.3668760737512</v>
          </cell>
          <cell r="O69">
            <v>2737.6023900788346</v>
          </cell>
          <cell r="P69">
            <v>1989.9870344947099</v>
          </cell>
          <cell r="Q69">
            <v>2879.2415844967645</v>
          </cell>
          <cell r="R69">
            <v>2818.6891368801439</v>
          </cell>
          <cell r="S69">
            <v>2273.1612278725188</v>
          </cell>
          <cell r="AB69">
            <v>138.89106978920145</v>
          </cell>
          <cell r="AC69">
            <v>189.0710691969137</v>
          </cell>
          <cell r="AD69">
            <v>129.03428419125768</v>
          </cell>
          <cell r="AE69">
            <v>246.41963994858207</v>
          </cell>
          <cell r="AF69">
            <v>107.52857015938226</v>
          </cell>
          <cell r="AG69">
            <v>171.14964083701773</v>
          </cell>
          <cell r="AH69">
            <v>209.68071181079313</v>
          </cell>
          <cell r="AI69">
            <v>112.58473755612796</v>
          </cell>
          <cell r="AJ69">
            <v>2064.5599728000002</v>
          </cell>
          <cell r="AK69">
            <v>1748.492751078137</v>
          </cell>
          <cell r="AL69">
            <v>3179.949737501237</v>
          </cell>
          <cell r="AM69">
            <v>1996.7307470681358</v>
          </cell>
          <cell r="AN69">
            <v>2709.4171772031741</v>
          </cell>
          <cell r="AO69">
            <v>3512.3721048121374</v>
          </cell>
          <cell r="AP69">
            <v>1790.593296326773</v>
          </cell>
          <cell r="AQ69">
            <v>3214.6518911649428</v>
          </cell>
          <cell r="AR69">
            <v>1328.2159999999999</v>
          </cell>
          <cell r="AS69">
            <v>1119.941</v>
          </cell>
          <cell r="AT69">
            <v>2019.0119999999999</v>
          </cell>
          <cell r="AU69">
            <v>1266.463</v>
          </cell>
          <cell r="AV69">
            <v>1766.5650000000001</v>
          </cell>
          <cell r="AW69">
            <v>2201.4749999999999</v>
          </cell>
          <cell r="AX69">
            <v>1139.125</v>
          </cell>
          <cell r="AY69">
            <v>1909.087</v>
          </cell>
          <cell r="AZ69">
            <v>45.32316306144083</v>
          </cell>
          <cell r="BA69">
            <v>61.896309162038001</v>
          </cell>
          <cell r="BB69">
            <v>194.40882444148903</v>
          </cell>
          <cell r="BC69">
            <v>611.34739553165821</v>
          </cell>
          <cell r="BD69">
            <v>435.3503547053835</v>
          </cell>
          <cell r="BE69">
            <v>1108.0790893213141</v>
          </cell>
          <cell r="BF69">
            <v>1764.982061817341</v>
          </cell>
          <cell r="BG69">
            <v>1112.5366663656166</v>
          </cell>
          <cell r="BX69">
            <v>0</v>
          </cell>
          <cell r="BY69">
            <v>0</v>
          </cell>
          <cell r="BZ69">
            <v>0</v>
          </cell>
          <cell r="CA69">
            <v>0</v>
          </cell>
          <cell r="CB69">
            <v>0</v>
          </cell>
          <cell r="CC69">
            <v>26.750853988011162</v>
          </cell>
          <cell r="CD69">
            <v>17.182334653714992</v>
          </cell>
          <cell r="CE69">
            <v>76.582335425008438</v>
          </cell>
          <cell r="CN69">
            <v>0</v>
          </cell>
          <cell r="CO69">
            <v>0</v>
          </cell>
          <cell r="CP69">
            <v>0</v>
          </cell>
          <cell r="CQ69">
            <v>0</v>
          </cell>
          <cell r="CR69">
            <v>0</v>
          </cell>
          <cell r="CS69">
            <v>0</v>
          </cell>
          <cell r="CT69">
            <v>0</v>
          </cell>
          <cell r="CU69">
            <v>0</v>
          </cell>
          <cell r="CV69">
            <v>0</v>
          </cell>
          <cell r="CW69">
            <v>0</v>
          </cell>
          <cell r="CX69">
            <v>0</v>
          </cell>
          <cell r="CY69">
            <v>0</v>
          </cell>
          <cell r="CZ69">
            <v>0</v>
          </cell>
          <cell r="DA69">
            <v>0</v>
          </cell>
          <cell r="DB69">
            <v>0</v>
          </cell>
          <cell r="DC69">
            <v>0</v>
          </cell>
        </row>
        <row r="70">
          <cell r="D70" t="str">
            <v/>
          </cell>
          <cell r="E70" t="str">
            <v/>
          </cell>
          <cell r="F70" t="str">
            <v/>
          </cell>
          <cell r="G70" t="str">
            <v/>
          </cell>
          <cell r="H70" t="str">
            <v/>
          </cell>
          <cell r="I70" t="str">
            <v/>
          </cell>
          <cell r="J70" t="str">
            <v/>
          </cell>
          <cell r="K70" t="str">
            <v/>
          </cell>
          <cell r="L70">
            <v>1079.9026380131211</v>
          </cell>
          <cell r="M70">
            <v>10206.212637844688</v>
          </cell>
          <cell r="N70">
            <v>10727.21331684858</v>
          </cell>
          <cell r="O70">
            <v>9599.1596294572209</v>
          </cell>
          <cell r="P70">
            <v>3652.5552066290638</v>
          </cell>
          <cell r="Q70">
            <v>3393.6191172598487</v>
          </cell>
          <cell r="R70">
            <v>2056.8919325347088</v>
          </cell>
          <cell r="S70">
            <v>1357.1349781092053</v>
          </cell>
          <cell r="AB70">
            <v>0</v>
          </cell>
          <cell r="AC70">
            <v>0</v>
          </cell>
          <cell r="AD70">
            <v>0</v>
          </cell>
          <cell r="AE70">
            <v>0</v>
          </cell>
          <cell r="AF70">
            <v>0</v>
          </cell>
          <cell r="AG70">
            <v>0</v>
          </cell>
          <cell r="AH70">
            <v>0</v>
          </cell>
          <cell r="AI70">
            <v>0</v>
          </cell>
          <cell r="AJ70">
            <v>314.44300581215964</v>
          </cell>
          <cell r="AK70">
            <v>1590.782834018127</v>
          </cell>
          <cell r="AL70">
            <v>2660.5371995245846</v>
          </cell>
          <cell r="AM70">
            <v>10915.42717099258</v>
          </cell>
          <cell r="AN70">
            <v>9015.7631881501311</v>
          </cell>
          <cell r="AO70">
            <v>4339.677751974581</v>
          </cell>
          <cell r="AP70">
            <v>13466.792709335941</v>
          </cell>
          <cell r="AQ70">
            <v>5894.1278950416217</v>
          </cell>
          <cell r="AR70">
            <v>0</v>
          </cell>
          <cell r="AS70">
            <v>599.04600000000005</v>
          </cell>
          <cell r="AT70">
            <v>1636.6079999999999</v>
          </cell>
          <cell r="AU70">
            <v>8597.9830000000002</v>
          </cell>
          <cell r="AV70">
            <v>3247.9279999999999</v>
          </cell>
          <cell r="AW70">
            <v>3785.2660000000001</v>
          </cell>
          <cell r="AX70">
            <v>3138.0749999999998</v>
          </cell>
          <cell r="AY70">
            <v>7261.6</v>
          </cell>
          <cell r="AZ70">
            <v>5.6048214611536764</v>
          </cell>
          <cell r="BA70">
            <v>6524.1512732065921</v>
          </cell>
          <cell r="BB70">
            <v>5515.7413547896203</v>
          </cell>
          <cell r="BC70">
            <v>7475.5536777314155</v>
          </cell>
          <cell r="BD70">
            <v>14590.984613719866</v>
          </cell>
          <cell r="BE70">
            <v>12021.22535281039</v>
          </cell>
          <cell r="BF70">
            <v>9273.1202010137422</v>
          </cell>
          <cell r="BG70">
            <v>13526.75327368692</v>
          </cell>
          <cell r="BX70">
            <v>0</v>
          </cell>
          <cell r="BY70">
            <v>0</v>
          </cell>
          <cell r="BZ70">
            <v>0</v>
          </cell>
          <cell r="CA70">
            <v>0</v>
          </cell>
          <cell r="CB70">
            <v>803.32894858892371</v>
          </cell>
          <cell r="CC70">
            <v>257.40973246831766</v>
          </cell>
          <cell r="CD70">
            <v>1956.5247476500331</v>
          </cell>
          <cell r="CE70">
            <v>990.804518518127</v>
          </cell>
          <cell r="CN70">
            <v>0</v>
          </cell>
          <cell r="CO70">
            <v>0</v>
          </cell>
          <cell r="CP70">
            <v>0</v>
          </cell>
          <cell r="CQ70">
            <v>0</v>
          </cell>
          <cell r="CR70">
            <v>0</v>
          </cell>
          <cell r="CS70">
            <v>0</v>
          </cell>
          <cell r="CT70">
            <v>0</v>
          </cell>
          <cell r="CU70">
            <v>0</v>
          </cell>
          <cell r="CV70">
            <v>0</v>
          </cell>
          <cell r="CW70">
            <v>0</v>
          </cell>
          <cell r="CX70">
            <v>0</v>
          </cell>
          <cell r="CY70">
            <v>0</v>
          </cell>
          <cell r="CZ70">
            <v>0</v>
          </cell>
          <cell r="DA70">
            <v>0</v>
          </cell>
          <cell r="DB70">
            <v>0</v>
          </cell>
          <cell r="DC70">
            <v>0</v>
          </cell>
        </row>
        <row r="71">
          <cell r="L71">
            <v>-37.691221788564093</v>
          </cell>
          <cell r="M71">
            <v>-69.990499569025673</v>
          </cell>
          <cell r="N71">
            <v>-24.214688630768432</v>
          </cell>
          <cell r="O71">
            <v>-21.463202820166348</v>
          </cell>
          <cell r="P71">
            <v>0</v>
          </cell>
          <cell r="Q71">
            <v>-10.453367087187488</v>
          </cell>
          <cell r="R71">
            <v>-12.514876875807332</v>
          </cell>
          <cell r="S71">
            <v>-16.656024183413304</v>
          </cell>
          <cell r="AB71">
            <v>0</v>
          </cell>
          <cell r="AC71">
            <v>0</v>
          </cell>
          <cell r="AD71">
            <v>0</v>
          </cell>
          <cell r="AE71">
            <v>0</v>
          </cell>
          <cell r="AF71">
            <v>0</v>
          </cell>
          <cell r="AG71">
            <v>0</v>
          </cell>
          <cell r="AH71">
            <v>-9.3864554274695227</v>
          </cell>
          <cell r="AI71">
            <v>-1249.039928229374</v>
          </cell>
          <cell r="AJ71">
            <v>0</v>
          </cell>
          <cell r="AK71">
            <v>0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Z71">
            <v>0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E71">
            <v>0</v>
          </cell>
          <cell r="BF71">
            <v>0</v>
          </cell>
          <cell r="BG71">
            <v>0</v>
          </cell>
          <cell r="BX71">
            <v>0</v>
          </cell>
          <cell r="BY71">
            <v>0</v>
          </cell>
          <cell r="BZ71">
            <v>0</v>
          </cell>
          <cell r="CA71">
            <v>0</v>
          </cell>
          <cell r="CB71">
            <v>0</v>
          </cell>
          <cell r="CC71">
            <v>0</v>
          </cell>
          <cell r="CD71">
            <v>0</v>
          </cell>
          <cell r="CE71">
            <v>0</v>
          </cell>
          <cell r="CN71">
            <v>0</v>
          </cell>
          <cell r="CO71">
            <v>0</v>
          </cell>
          <cell r="CP71">
            <v>0</v>
          </cell>
          <cell r="CQ71">
            <v>0</v>
          </cell>
          <cell r="CR71">
            <v>0</v>
          </cell>
          <cell r="CS71">
            <v>0</v>
          </cell>
          <cell r="CT71">
            <v>0</v>
          </cell>
          <cell r="CU71">
            <v>0</v>
          </cell>
          <cell r="CV71">
            <v>0</v>
          </cell>
          <cell r="CW71">
            <v>0</v>
          </cell>
          <cell r="CX71">
            <v>0</v>
          </cell>
          <cell r="CY71">
            <v>0</v>
          </cell>
          <cell r="CZ71">
            <v>0</v>
          </cell>
          <cell r="DA71">
            <v>0</v>
          </cell>
          <cell r="DB71">
            <v>0</v>
          </cell>
          <cell r="DC71">
            <v>0</v>
          </cell>
        </row>
        <row r="72">
          <cell r="D72" t="str">
            <v/>
          </cell>
          <cell r="E72" t="str">
            <v/>
          </cell>
          <cell r="F72" t="str">
            <v/>
          </cell>
          <cell r="G72" t="str">
            <v/>
          </cell>
          <cell r="H72" t="str">
            <v/>
          </cell>
          <cell r="I72" t="str">
            <v/>
          </cell>
          <cell r="J72" t="str">
            <v/>
          </cell>
          <cell r="K72" t="str">
            <v/>
          </cell>
          <cell r="L72">
            <v>46826.205406072557</v>
          </cell>
          <cell r="M72">
            <v>58526.832434442993</v>
          </cell>
          <cell r="N72">
            <v>70921.412627365324</v>
          </cell>
          <cell r="O72">
            <v>86227.005916441383</v>
          </cell>
          <cell r="P72">
            <v>94370.667066152455</v>
          </cell>
          <cell r="Q72">
            <v>101231.44594212774</v>
          </cell>
          <cell r="R72">
            <v>108940.92036373742</v>
          </cell>
          <cell r="S72">
            <v>114927.34276392523</v>
          </cell>
          <cell r="AB72">
            <v>5343.2738655032836</v>
          </cell>
          <cell r="AC72">
            <v>5532.344934700197</v>
          </cell>
          <cell r="AD72">
            <v>5661.3792188914549</v>
          </cell>
          <cell r="AE72">
            <v>5907.7988588400367</v>
          </cell>
          <cell r="AF72">
            <v>6015.3274289994188</v>
          </cell>
          <cell r="AG72">
            <v>6186.4770698364364</v>
          </cell>
          <cell r="AH72">
            <v>6386.7713262197594</v>
          </cell>
          <cell r="AI72">
            <v>5250.3161355465136</v>
          </cell>
          <cell r="AJ72">
            <v>71659.538978612167</v>
          </cell>
          <cell r="AK72">
            <v>74998.814563708424</v>
          </cell>
          <cell r="AL72">
            <v>80839.301500734233</v>
          </cell>
          <cell r="AM72">
            <v>93751.459418794955</v>
          </cell>
          <cell r="AN72">
            <v>105476.63978414827</v>
          </cell>
          <cell r="AO72">
            <v>113328.68964093499</v>
          </cell>
          <cell r="AP72">
            <v>128586.07564659769</v>
          </cell>
          <cell r="AQ72">
            <v>137694.85543280427</v>
          </cell>
          <cell r="AR72">
            <v>45899.216</v>
          </cell>
          <cell r="AS72">
            <v>47618.203000000001</v>
          </cell>
          <cell r="AT72">
            <v>51273.822</v>
          </cell>
          <cell r="AU72">
            <v>61126.826999999997</v>
          </cell>
          <cell r="AV72">
            <v>66110.369000000006</v>
          </cell>
          <cell r="AW72">
            <v>72096.501999999993</v>
          </cell>
          <cell r="AX72">
            <v>76363.471000000005</v>
          </cell>
          <cell r="AY72">
            <v>85435.334000000003</v>
          </cell>
          <cell r="AZ72">
            <v>1749.2307655603277</v>
          </cell>
          <cell r="BA72">
            <v>8335.2783479289574</v>
          </cell>
          <cell r="BB72">
            <v>14045.428527160067</v>
          </cell>
          <cell r="BC72">
            <v>22132.329600423142</v>
          </cell>
          <cell r="BD72">
            <v>38945.209039863723</v>
          </cell>
          <cell r="BE72">
            <v>52074.513481995426</v>
          </cell>
          <cell r="BF72">
            <v>63112.615744826508</v>
          </cell>
          <cell r="BG72">
            <v>77751.90568487905</v>
          </cell>
          <cell r="BX72">
            <v>0</v>
          </cell>
          <cell r="BY72">
            <v>0</v>
          </cell>
          <cell r="BZ72">
            <v>0</v>
          </cell>
          <cell r="CA72">
            <v>0</v>
          </cell>
          <cell r="CB72">
            <v>803.32894858892371</v>
          </cell>
          <cell r="CC72">
            <v>1087.4895350452525</v>
          </cell>
          <cell r="CD72">
            <v>3061.1966173490009</v>
          </cell>
          <cell r="CE72">
            <v>4128.583471292136</v>
          </cell>
          <cell r="CN72">
            <v>0</v>
          </cell>
          <cell r="CO72">
            <v>0</v>
          </cell>
          <cell r="CP72">
            <v>0</v>
          </cell>
          <cell r="CQ72">
            <v>0</v>
          </cell>
          <cell r="CR72">
            <v>0</v>
          </cell>
          <cell r="CS72">
            <v>0</v>
          </cell>
          <cell r="CT72">
            <v>0</v>
          </cell>
          <cell r="CU72">
            <v>0</v>
          </cell>
          <cell r="CV72">
            <v>0</v>
          </cell>
          <cell r="CW72">
            <v>0</v>
          </cell>
          <cell r="CX72">
            <v>0</v>
          </cell>
          <cell r="CY72">
            <v>0</v>
          </cell>
          <cell r="CZ72">
            <v>0</v>
          </cell>
          <cell r="DA72">
            <v>0</v>
          </cell>
          <cell r="DB72">
            <v>0</v>
          </cell>
          <cell r="DC72">
            <v>0</v>
          </cell>
        </row>
        <row r="74"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CV74">
            <v>0</v>
          </cell>
          <cell r="CW74">
            <v>0</v>
          </cell>
          <cell r="CX74">
            <v>0</v>
          </cell>
          <cell r="CY74">
            <v>0</v>
          </cell>
          <cell r="CZ74">
            <v>0</v>
          </cell>
          <cell r="DA74">
            <v>0</v>
          </cell>
          <cell r="DB74">
            <v>0</v>
          </cell>
          <cell r="DC74">
            <v>0</v>
          </cell>
        </row>
        <row r="82">
          <cell r="D82">
            <v>19589.171733778767</v>
          </cell>
          <cell r="E82">
            <v>20805.36337636879</v>
          </cell>
          <cell r="F82">
            <v>23391.878128191918</v>
          </cell>
          <cell r="G82">
            <v>23242.666984988689</v>
          </cell>
          <cell r="H82">
            <v>16499.154041691436</v>
          </cell>
          <cell r="I82">
            <v>26356.761153691044</v>
          </cell>
          <cell r="J82">
            <v>37112.61695322366</v>
          </cell>
          <cell r="K82">
            <v>38276.114507906837</v>
          </cell>
          <cell r="L82">
            <v>390343.32968925603</v>
          </cell>
          <cell r="M82">
            <v>437736.46384516434</v>
          </cell>
          <cell r="N82">
            <v>496409.66380301764</v>
          </cell>
          <cell r="O82">
            <v>558820.56539819646</v>
          </cell>
          <cell r="P82">
            <v>681943.49052806315</v>
          </cell>
          <cell r="Q82">
            <v>837424.16805295274</v>
          </cell>
          <cell r="R82">
            <v>897670.07051690575</v>
          </cell>
          <cell r="S82">
            <v>949066.87755505356</v>
          </cell>
          <cell r="T82">
            <v>28647.585551021606</v>
          </cell>
          <cell r="U82">
            <v>25735.41162921616</v>
          </cell>
          <cell r="V82">
            <v>22680.30021906241</v>
          </cell>
          <cell r="W82">
            <v>22422.819195983917</v>
          </cell>
          <cell r="X82">
            <v>26583.925395776321</v>
          </cell>
          <cell r="Y82">
            <v>28004.035434309841</v>
          </cell>
          <cell r="Z82">
            <v>30015.657178212095</v>
          </cell>
          <cell r="AA82">
            <v>30513.770861230994</v>
          </cell>
          <cell r="AB82">
            <v>110982.7142753009</v>
          </cell>
          <cell r="AC82">
            <v>142390.42671021438</v>
          </cell>
          <cell r="AD82">
            <v>151340.25162203767</v>
          </cell>
          <cell r="AE82">
            <v>171753.11285571533</v>
          </cell>
          <cell r="AF82">
            <v>193153.66918859095</v>
          </cell>
          <cell r="AG82">
            <v>204772.44171834504</v>
          </cell>
          <cell r="AH82">
            <v>225157.13152579142</v>
          </cell>
          <cell r="AI82">
            <v>240143.76383058334</v>
          </cell>
          <cell r="AJ82">
            <v>329286.8054537354</v>
          </cell>
          <cell r="AK82">
            <v>370414.30042569025</v>
          </cell>
          <cell r="AL82">
            <v>397167.78520548466</v>
          </cell>
          <cell r="AM82">
            <v>428357.32243394043</v>
          </cell>
          <cell r="AN82">
            <v>453344.18171997968</v>
          </cell>
          <cell r="AO82">
            <v>503262.77498116635</v>
          </cell>
          <cell r="AP82">
            <v>530579.3053788289</v>
          </cell>
          <cell r="AQ82">
            <v>586026.09429019806</v>
          </cell>
          <cell r="AR82">
            <v>161349.13</v>
          </cell>
          <cell r="AS82">
            <v>188645.848</v>
          </cell>
          <cell r="AT82">
            <v>244284.53200000001</v>
          </cell>
          <cell r="AU82">
            <v>293012.41499999998</v>
          </cell>
          <cell r="AV82">
            <v>315041.95199999999</v>
          </cell>
          <cell r="AW82">
            <v>355680.576</v>
          </cell>
          <cell r="AX82">
            <v>497998.65500000003</v>
          </cell>
          <cell r="AY82">
            <v>563048.72400000005</v>
          </cell>
          <cell r="AZ82">
            <v>175162.70284363814</v>
          </cell>
          <cell r="BA82">
            <v>273864.0098667171</v>
          </cell>
          <cell r="BB82">
            <v>314319.65036730393</v>
          </cell>
          <cell r="BC82">
            <v>352822.81641758443</v>
          </cell>
          <cell r="BD82">
            <v>341368.79572328419</v>
          </cell>
          <cell r="BE82">
            <v>370462.20153436507</v>
          </cell>
          <cell r="BF82">
            <v>402389.81925816927</v>
          </cell>
          <cell r="BG82">
            <v>434904.00343324005</v>
          </cell>
          <cell r="BH82">
            <v>1467.4079913823955</v>
          </cell>
          <cell r="BI82">
            <v>1514.2566898358384</v>
          </cell>
          <cell r="BJ82">
            <v>1565.1755147571091</v>
          </cell>
          <cell r="BK82">
            <v>1808.8750694593975</v>
          </cell>
          <cell r="BL82">
            <v>1979.6760324989166</v>
          </cell>
          <cell r="BM82">
            <v>2021.7836443852541</v>
          </cell>
          <cell r="BN82">
            <v>2327.5328772794428</v>
          </cell>
          <cell r="BO82">
            <v>3055.9437505064279</v>
          </cell>
          <cell r="BP82">
            <v>61905.981025984176</v>
          </cell>
          <cell r="BQ82">
            <v>83227.977922621823</v>
          </cell>
          <cell r="BR82">
            <v>93308.12285853707</v>
          </cell>
          <cell r="BS82">
            <v>104146.7349341935</v>
          </cell>
          <cell r="BT82">
            <v>137037.86804231288</v>
          </cell>
          <cell r="BU82">
            <v>147181.52881677958</v>
          </cell>
          <cell r="BV82">
            <v>159480.6383503578</v>
          </cell>
          <cell r="BW82">
            <v>157358.86809140455</v>
          </cell>
          <cell r="BX82">
            <v>245148.94840923609</v>
          </cell>
          <cell r="BY82">
            <v>270486.83136117464</v>
          </cell>
          <cell r="BZ82">
            <v>270778.34777505614</v>
          </cell>
          <cell r="CA82">
            <v>272602.01054060925</v>
          </cell>
          <cell r="CB82">
            <v>299203.65343398886</v>
          </cell>
          <cell r="CC82">
            <v>301388.82489070616</v>
          </cell>
          <cell r="CD82">
            <v>337259.34880931792</v>
          </cell>
          <cell r="CE82">
            <v>359259.08167864743</v>
          </cell>
          <cell r="CF82">
            <v>0</v>
          </cell>
          <cell r="CG82">
            <v>0</v>
          </cell>
          <cell r="CH82">
            <v>0</v>
          </cell>
          <cell r="CI82">
            <v>0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31967.569696777995</v>
          </cell>
          <cell r="CO82">
            <v>35582.242869798494</v>
          </cell>
          <cell r="CP82">
            <v>46312.269454796158</v>
          </cell>
          <cell r="CQ82">
            <v>45997.840865730599</v>
          </cell>
          <cell r="CR82">
            <v>49716.836070197045</v>
          </cell>
          <cell r="CS82">
            <v>54362.015080587211</v>
          </cell>
          <cell r="CT82">
            <v>58524.768893301232</v>
          </cell>
          <cell r="CU82">
            <v>70589.255355014131</v>
          </cell>
          <cell r="CV82">
            <v>27347.420277708152</v>
          </cell>
          <cell r="CW82">
            <v>26559.918739087658</v>
          </cell>
          <cell r="CX82">
            <v>26187.931554393679</v>
          </cell>
          <cell r="CY82">
            <v>25606.488770977714</v>
          </cell>
          <cell r="CZ82">
            <v>28258.163844539205</v>
          </cell>
          <cell r="DA82">
            <v>25697.895381911101</v>
          </cell>
          <cell r="DB82">
            <v>30856.813307950466</v>
          </cell>
          <cell r="DC82">
            <v>36523.054889285784</v>
          </cell>
        </row>
        <row r="83">
          <cell r="D83">
            <v>539.54715638203095</v>
          </cell>
          <cell r="E83">
            <v>779.63275504787634</v>
          </cell>
          <cell r="F83">
            <v>545.58316333975085</v>
          </cell>
          <cell r="G83">
            <v>1011.6703736739241</v>
          </cell>
          <cell r="H83">
            <v>300.30312225132423</v>
          </cell>
          <cell r="I83">
            <v>749.90933715999358</v>
          </cell>
          <cell r="J83">
            <v>1257.8725908247789</v>
          </cell>
          <cell r="K83">
            <v>673.65961533916277</v>
          </cell>
          <cell r="L83">
            <v>10634.741985881841</v>
          </cell>
          <cell r="M83">
            <v>14646.774722182741</v>
          </cell>
          <cell r="N83">
            <v>13129.227899539555</v>
          </cell>
          <cell r="O83">
            <v>23074.477312379298</v>
          </cell>
          <cell r="P83">
            <v>13246.06178174382</v>
          </cell>
          <cell r="Q83">
            <v>24315.448910201572</v>
          </cell>
          <cell r="R83">
            <v>28491.485954856122</v>
          </cell>
          <cell r="S83">
            <v>17589.132942899603</v>
          </cell>
          <cell r="T83">
            <v>866.91455587685755</v>
          </cell>
          <cell r="U83">
            <v>1013.6110054230613</v>
          </cell>
          <cell r="V83">
            <v>422.43333741349608</v>
          </cell>
          <cell r="W83">
            <v>1116.8995690307236</v>
          </cell>
          <cell r="X83">
            <v>289.78484651074029</v>
          </cell>
          <cell r="Y83">
            <v>780.65816453889158</v>
          </cell>
          <cell r="Z83">
            <v>1056.5234205833431</v>
          </cell>
          <cell r="AA83">
            <v>611.49841405272582</v>
          </cell>
          <cell r="AB83">
            <v>2961.8320786280347</v>
          </cell>
          <cell r="AC83">
            <v>5038.4672205023198</v>
          </cell>
          <cell r="AD83">
            <v>3529.8017871029042</v>
          </cell>
          <cell r="AE83">
            <v>7475.8002588353047</v>
          </cell>
          <cell r="AF83">
            <v>3515.6135754028523</v>
          </cell>
          <cell r="AG83">
            <v>5826.2381004326353</v>
          </cell>
          <cell r="AH83">
            <v>7631.3396258741041</v>
          </cell>
          <cell r="AI83">
            <v>4233.2066149939237</v>
          </cell>
          <cell r="AJ83">
            <v>9812.7468025213166</v>
          </cell>
          <cell r="AK83">
            <v>9038.108930386843</v>
          </cell>
          <cell r="AL83">
            <v>16839.914092712555</v>
          </cell>
          <cell r="AM83">
            <v>10580.42586411833</v>
          </cell>
          <cell r="AN83">
            <v>13101.646851707412</v>
          </cell>
          <cell r="AO83">
            <v>16758.650406872839</v>
          </cell>
          <cell r="AP83">
            <v>8383.1530249854986</v>
          </cell>
          <cell r="AQ83">
            <v>14650.652357254956</v>
          </cell>
          <cell r="AR83">
            <v>4808.2039999999997</v>
          </cell>
          <cell r="AS83">
            <v>4602.9589999999998</v>
          </cell>
          <cell r="AT83">
            <v>10357.664000000001</v>
          </cell>
          <cell r="AU83">
            <v>7237.4070000000002</v>
          </cell>
          <cell r="AV83">
            <v>9104.7119999999995</v>
          </cell>
          <cell r="AW83">
            <v>11844.163</v>
          </cell>
          <cell r="AX83">
            <v>7868.3789999999999</v>
          </cell>
          <cell r="AY83">
            <v>14076.218000000001</v>
          </cell>
          <cell r="AZ83">
            <v>4674.6244732720206</v>
          </cell>
          <cell r="BA83">
            <v>9690.6433140831559</v>
          </cell>
          <cell r="BB83">
            <v>7331.0705625026167</v>
          </cell>
          <cell r="BC83">
            <v>15357.1184733833</v>
          </cell>
          <cell r="BD83">
            <v>6213.2952353699029</v>
          </cell>
          <cell r="BE83">
            <v>10540.485698356</v>
          </cell>
          <cell r="BF83">
            <v>13638.357141716624</v>
          </cell>
          <cell r="BG83">
            <v>7666.401470744614</v>
          </cell>
          <cell r="BH83">
            <v>44.405743893277446</v>
          </cell>
          <cell r="BI83">
            <v>59.640283511558096</v>
          </cell>
          <cell r="BJ83">
            <v>29.152273556812073</v>
          </cell>
          <cell r="BK83">
            <v>90.101595515316717</v>
          </cell>
          <cell r="BL83">
            <v>24.968886896382479</v>
          </cell>
          <cell r="BM83">
            <v>62.097516488232621</v>
          </cell>
          <cell r="BN83">
            <v>89.170964524147706</v>
          </cell>
          <cell r="BO83">
            <v>65.365598340022515</v>
          </cell>
          <cell r="BP83">
            <v>1873.3584354493148</v>
          </cell>
          <cell r="BQ83">
            <v>3278.0044709176659</v>
          </cell>
          <cell r="BR83">
            <v>1737.9162253677514</v>
          </cell>
          <cell r="BS83">
            <v>5187.6368598999252</v>
          </cell>
          <cell r="BT83">
            <v>1440.6175141074475</v>
          </cell>
          <cell r="BU83">
            <v>4102.9251805389595</v>
          </cell>
          <cell r="BV83">
            <v>5613.5712287200258</v>
          </cell>
          <cell r="BW83">
            <v>3153.4843304890719</v>
          </cell>
          <cell r="BX83">
            <v>7313.1094276047152</v>
          </cell>
          <cell r="BY83">
            <v>6588.2633366833115</v>
          </cell>
          <cell r="BZ83">
            <v>11485.582027298522</v>
          </cell>
          <cell r="CA83">
            <v>6733.2696603530476</v>
          </cell>
          <cell r="CB83">
            <v>8646.9855842422767</v>
          </cell>
          <cell r="CC83">
            <v>10036.247868860515</v>
          </cell>
          <cell r="CD83">
            <v>5328.6977111872238</v>
          </cell>
          <cell r="CE83">
            <v>8990.5188463474296</v>
          </cell>
          <cell r="CF83">
            <v>0</v>
          </cell>
          <cell r="CG83">
            <v>0</v>
          </cell>
          <cell r="CH83">
            <v>0</v>
          </cell>
          <cell r="CI83">
            <v>0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799.18924241945001</v>
          </cell>
          <cell r="CO83">
            <v>736.55242740482879</v>
          </cell>
          <cell r="CP83">
            <v>1370.8431758619663</v>
          </cell>
          <cell r="CQ83">
            <v>1697.3203279454594</v>
          </cell>
          <cell r="CR83">
            <v>1049.0252410811579</v>
          </cell>
          <cell r="CS83">
            <v>1440.5933996355611</v>
          </cell>
          <cell r="CT83">
            <v>2106.8916801588443</v>
          </cell>
          <cell r="CU83">
            <v>1150.6048622867302</v>
          </cell>
          <cell r="CV83">
            <v>775.27535747816</v>
          </cell>
          <cell r="CW83">
            <v>989.40442816427242</v>
          </cell>
          <cell r="CX83">
            <v>467.45658937172658</v>
          </cell>
          <cell r="CY83">
            <v>1236.1169221054024</v>
          </cell>
          <cell r="CZ83">
            <v>352.23741468664849</v>
          </cell>
          <cell r="DA83">
            <v>716.37074908056343</v>
          </cell>
          <cell r="DB83">
            <v>1086.1313397489755</v>
          </cell>
          <cell r="DC83">
            <v>731.92201998128098</v>
          </cell>
        </row>
        <row r="84">
          <cell r="D84">
            <v>-579.72023032272239</v>
          </cell>
          <cell r="E84">
            <v>-648.26914954350116</v>
          </cell>
          <cell r="F84">
            <v>-694.79430654298085</v>
          </cell>
          <cell r="G84">
            <v>-765.9229835423663</v>
          </cell>
          <cell r="H84">
            <v>-624.52937018514399</v>
          </cell>
          <cell r="I84">
            <v>-763.19196520133141</v>
          </cell>
          <cell r="J84">
            <v>-969.49891099103763</v>
          </cell>
          <cell r="K84">
            <v>-1017.4382672313562</v>
          </cell>
          <cell r="L84">
            <v>-34942.94236275107</v>
          </cell>
          <cell r="M84">
            <v>-40208.956060389195</v>
          </cell>
          <cell r="N84">
            <v>-47849.316948991451</v>
          </cell>
          <cell r="O84">
            <v>-54716.913278155487</v>
          </cell>
          <cell r="P84">
            <v>-50347.706496246625</v>
          </cell>
          <cell r="Q84">
            <v>-60008.839334683427</v>
          </cell>
          <cell r="R84">
            <v>-66890.243924295515</v>
          </cell>
          <cell r="S84">
            <v>-74129.43762699113</v>
          </cell>
          <cell r="T84">
            <v>-6639.3331054203545</v>
          </cell>
          <cell r="U84">
            <v>-5478.3354045138376</v>
          </cell>
          <cell r="V84">
            <v>-4602.6193211259442</v>
          </cell>
          <cell r="W84">
            <v>-3900.9272556993783</v>
          </cell>
          <cell r="X84">
            <v>-3825.6673269726152</v>
          </cell>
          <cell r="Y84">
            <v>-3969.6627248124732</v>
          </cell>
          <cell r="Z84">
            <v>-4327.462044397631</v>
          </cell>
          <cell r="AA84">
            <v>-4785.468642220475</v>
          </cell>
          <cell r="AB84">
            <v>-3110.1204294689969</v>
          </cell>
          <cell r="AC84">
            <v>-4277.9647387265322</v>
          </cell>
          <cell r="AD84">
            <v>-4197.3993221322544</v>
          </cell>
          <cell r="AE84">
            <v>-4489.1891555733191</v>
          </cell>
          <cell r="AF84">
            <v>-5169.0681890645101</v>
          </cell>
          <cell r="AG84">
            <v>-4861.6376706374458</v>
          </cell>
          <cell r="AH84">
            <v>-7731.9848725092988</v>
          </cell>
          <cell r="AI84">
            <v>-8141.8813770338311</v>
          </cell>
          <cell r="AJ84">
            <v>-25565.977247862142</v>
          </cell>
          <cell r="AK84">
            <v>-27371.590240805486</v>
          </cell>
          <cell r="AL84">
            <v>-29754.384157438602</v>
          </cell>
          <cell r="AM84">
            <v>-32658.218299006214</v>
          </cell>
          <cell r="AN84">
            <v>-33062.142166907681</v>
          </cell>
          <cell r="AO84">
            <v>-35372.537621831543</v>
          </cell>
          <cell r="AP84">
            <v>-37871.82703937772</v>
          </cell>
          <cell r="AQ84">
            <v>-40451.795784906433</v>
          </cell>
          <cell r="AR84">
            <v>-22976.026999999998</v>
          </cell>
          <cell r="AS84">
            <v>-26985.494999999999</v>
          </cell>
          <cell r="AT84">
            <v>-32657.842000000001</v>
          </cell>
          <cell r="AU84">
            <v>-39999.322999999997</v>
          </cell>
          <cell r="AV84">
            <v>-41602.756999999998</v>
          </cell>
          <cell r="AW84">
            <v>-38509.928999999996</v>
          </cell>
          <cell r="AX84">
            <v>-44633.091999999997</v>
          </cell>
          <cell r="AY84">
            <v>-49885.296000000002</v>
          </cell>
          <cell r="AZ84">
            <v>-16062.213737050846</v>
          </cell>
          <cell r="BA84">
            <v>-16809.4414298216</v>
          </cell>
          <cell r="BB84">
            <v>-18509.122249574677</v>
          </cell>
          <cell r="BC84">
            <v>-19365.041422551792</v>
          </cell>
          <cell r="BD84">
            <v>-13895.412099873191</v>
          </cell>
          <cell r="BE84">
            <v>-14220.063330864814</v>
          </cell>
          <cell r="BF84">
            <v>-16140.830496373013</v>
          </cell>
          <cell r="BG84">
            <v>-18568.352915147061</v>
          </cell>
          <cell r="BH84">
            <v>-199.23072872784803</v>
          </cell>
          <cell r="BI84">
            <v>-192.72189694667983</v>
          </cell>
          <cell r="BJ84">
            <v>-189.56205987939435</v>
          </cell>
          <cell r="BK84">
            <v>-168.84180273910746</v>
          </cell>
          <cell r="BL84">
            <v>-160.24105869594115</v>
          </cell>
          <cell r="BM84">
            <v>-204.23540269836644</v>
          </cell>
          <cell r="BN84">
            <v>-234.71120241566575</v>
          </cell>
          <cell r="BO84">
            <v>-284.18860170375433</v>
          </cell>
          <cell r="BP84">
            <v>-6460.2382124078285</v>
          </cell>
          <cell r="BQ84">
            <v>-7208.5301546494711</v>
          </cell>
          <cell r="BR84">
            <v>-7925.3147137356273</v>
          </cell>
          <cell r="BS84">
            <v>-9092.729489377245</v>
          </cell>
          <cell r="BT84">
            <v>-10116.229393147556</v>
          </cell>
          <cell r="BU84">
            <v>-15927.501986332274</v>
          </cell>
          <cell r="BV84">
            <v>-17789.109651326031</v>
          </cell>
          <cell r="BW84">
            <v>-19138.411176439717</v>
          </cell>
          <cell r="BX84">
            <v>-9004.1008354313381</v>
          </cell>
          <cell r="BY84">
            <v>-11769.204197536928</v>
          </cell>
          <cell r="BZ84">
            <v>-12778.159046875295</v>
          </cell>
          <cell r="CA84">
            <v>-13836.392646721328</v>
          </cell>
          <cell r="CB84">
            <v>-17614.318035330085</v>
          </cell>
          <cell r="CC84">
            <v>-12416.079873333963</v>
          </cell>
          <cell r="CD84">
            <v>-14683.903019191703</v>
          </cell>
          <cell r="CE84">
            <v>-17578.38598956816</v>
          </cell>
          <cell r="CF84">
            <v>0</v>
          </cell>
          <cell r="CG84">
            <v>0</v>
          </cell>
          <cell r="CH84">
            <v>0</v>
          </cell>
          <cell r="CI84">
            <v>0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-960.00482520147978</v>
          </cell>
          <cell r="CO84">
            <v>-1081.4957444852319</v>
          </cell>
          <cell r="CP84">
            <v>-1388.6612410581665</v>
          </cell>
          <cell r="CQ84">
            <v>-1422.0721543020545</v>
          </cell>
          <cell r="CR84">
            <v>-1564.5035617465558</v>
          </cell>
          <cell r="CS84">
            <v>-1730.2662224822041</v>
          </cell>
          <cell r="CT84">
            <v>-1891.2572387349726</v>
          </cell>
          <cell r="CU84">
            <v>-2268.5874467358753</v>
          </cell>
          <cell r="CV84">
            <v>-3460.7912078085105</v>
          </cell>
          <cell r="CW84">
            <v>-3684.3571259918353</v>
          </cell>
          <cell r="CX84">
            <v>-3803.8721279458641</v>
          </cell>
          <cell r="CY84">
            <v>-3872.2843769610031</v>
          </cell>
          <cell r="CZ84">
            <v>-3802.4602731810592</v>
          </cell>
          <cell r="DA84">
            <v>-5282.8532261983328</v>
          </cell>
          <cell r="DB84">
            <v>-6811.1681847864947</v>
          </cell>
          <cell r="DC84">
            <v>-8496.9386146812612</v>
          </cell>
        </row>
        <row r="85">
          <cell r="D85">
            <v>-40.173073940691438</v>
          </cell>
          <cell r="E85">
            <v>131.36360550437519</v>
          </cell>
          <cell r="F85">
            <v>-149.21114320322999</v>
          </cell>
          <cell r="G85">
            <v>245.74739013155784</v>
          </cell>
          <cell r="H85">
            <v>-324.22624793381976</v>
          </cell>
          <cell r="I85">
            <v>-13.28262804133783</v>
          </cell>
          <cell r="J85">
            <v>288.37367983374122</v>
          </cell>
          <cell r="K85">
            <v>-343.77865189219347</v>
          </cell>
          <cell r="L85">
            <v>-24308.200376869227</v>
          </cell>
          <cell r="M85">
            <v>-25562.181338206454</v>
          </cell>
          <cell r="N85">
            <v>-34720.089049451897</v>
          </cell>
          <cell r="O85">
            <v>-31642.435965776182</v>
          </cell>
          <cell r="P85">
            <v>-37101.644714502807</v>
          </cell>
          <cell r="Q85">
            <v>-35693.390424481855</v>
          </cell>
          <cell r="R85">
            <v>-38398.757969439386</v>
          </cell>
          <cell r="S85">
            <v>-56540.304684091549</v>
          </cell>
          <cell r="T85">
            <v>-5772.4185495434967</v>
          </cell>
          <cell r="U85">
            <v>-4464.7243990907764</v>
          </cell>
          <cell r="V85">
            <v>-4180.1859837124484</v>
          </cell>
          <cell r="W85">
            <v>-2784.0276866686545</v>
          </cell>
          <cell r="X85">
            <v>-3535.8824804618748</v>
          </cell>
          <cell r="Y85">
            <v>-3189.0045602735818</v>
          </cell>
          <cell r="Z85">
            <v>-3270.9386238142879</v>
          </cell>
          <cell r="AA85">
            <v>-4173.9702281677492</v>
          </cell>
          <cell r="AB85">
            <v>-148.28835084096227</v>
          </cell>
          <cell r="AC85">
            <v>760.5024817757876</v>
          </cell>
          <cell r="AD85">
            <v>-667.59753502935018</v>
          </cell>
          <cell r="AE85">
            <v>2986.6111032619856</v>
          </cell>
          <cell r="AF85">
            <v>-1653.4546136616577</v>
          </cell>
          <cell r="AG85">
            <v>964.60042979518948</v>
          </cell>
          <cell r="AH85">
            <v>-100.64524663519478</v>
          </cell>
          <cell r="AI85">
            <v>-3908.6747620399074</v>
          </cell>
          <cell r="AJ85">
            <v>-15753.230445340825</v>
          </cell>
          <cell r="AK85">
            <v>-18333.481310418643</v>
          </cell>
          <cell r="AL85">
            <v>-12914.470064726047</v>
          </cell>
          <cell r="AM85">
            <v>-22077.792434887884</v>
          </cell>
          <cell r="AN85">
            <v>-19960.495315200271</v>
          </cell>
          <cell r="AO85">
            <v>-18613.887214958704</v>
          </cell>
          <cell r="AP85">
            <v>-29488.674014392222</v>
          </cell>
          <cell r="AQ85">
            <v>-25801.143427651477</v>
          </cell>
          <cell r="AR85">
            <v>-18167.823</v>
          </cell>
          <cell r="AS85">
            <v>-22382.537</v>
          </cell>
          <cell r="AT85">
            <v>-22300.178</v>
          </cell>
          <cell r="AU85">
            <v>-32761.916000000001</v>
          </cell>
          <cell r="AV85">
            <v>-32498.044999999998</v>
          </cell>
          <cell r="AW85">
            <v>-26665.766</v>
          </cell>
          <cell r="AX85">
            <v>-36764.713000000003</v>
          </cell>
          <cell r="AY85">
            <v>-35809.078000000001</v>
          </cell>
          <cell r="AZ85">
            <v>-11387.589263778826</v>
          </cell>
          <cell r="BA85">
            <v>-7118.7981157384438</v>
          </cell>
          <cell r="BB85">
            <v>-11178.05168707206</v>
          </cell>
          <cell r="BC85">
            <v>-4007.9229491684928</v>
          </cell>
          <cell r="BD85">
            <v>-7682.1168645032876</v>
          </cell>
          <cell r="BE85">
            <v>-3679.5776325088136</v>
          </cell>
          <cell r="BF85">
            <v>-2502.4733546563893</v>
          </cell>
          <cell r="BG85">
            <v>-10901.951444402446</v>
          </cell>
          <cell r="BH85">
            <v>-154.82498483457059</v>
          </cell>
          <cell r="BI85">
            <v>-133.08161343512174</v>
          </cell>
          <cell r="BJ85">
            <v>-160.40978632258231</v>
          </cell>
          <cell r="BK85">
            <v>-78.740207223790748</v>
          </cell>
          <cell r="BL85">
            <v>-135.27217179955869</v>
          </cell>
          <cell r="BM85">
            <v>-142.13788621013381</v>
          </cell>
          <cell r="BN85">
            <v>-145.54023789151807</v>
          </cell>
          <cell r="BO85">
            <v>-218.82300336373174</v>
          </cell>
          <cell r="BP85">
            <v>-4586.8797769585135</v>
          </cell>
          <cell r="BQ85">
            <v>-3930.5256837318052</v>
          </cell>
          <cell r="BR85">
            <v>-6187.3984883678759</v>
          </cell>
          <cell r="BS85">
            <v>-3905.0926294773199</v>
          </cell>
          <cell r="BT85">
            <v>-8675.6118790401088</v>
          </cell>
          <cell r="BU85">
            <v>-11824.576805793315</v>
          </cell>
          <cell r="BV85">
            <v>-12175.538422606005</v>
          </cell>
          <cell r="BW85">
            <v>-15984.926845950646</v>
          </cell>
          <cell r="BX85">
            <v>-1690.9914078266229</v>
          </cell>
          <cell r="BY85">
            <v>-5180.9408608536169</v>
          </cell>
          <cell r="BZ85">
            <v>-1292.5770195767727</v>
          </cell>
          <cell r="CA85">
            <v>-7103.1229863682802</v>
          </cell>
          <cell r="CB85">
            <v>-8967.3324510878083</v>
          </cell>
          <cell r="CC85">
            <v>-2379.8320044734483</v>
          </cell>
          <cell r="CD85">
            <v>-9355.2053080044789</v>
          </cell>
          <cell r="CE85">
            <v>-8587.8671432207302</v>
          </cell>
          <cell r="CF85">
            <v>0</v>
          </cell>
          <cell r="CG85">
            <v>0</v>
          </cell>
          <cell r="CH85">
            <v>0</v>
          </cell>
          <cell r="CI85">
            <v>0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-160.81558278202979</v>
          </cell>
          <cell r="CO85">
            <v>-344.94331708040306</v>
          </cell>
          <cell r="CP85">
            <v>-17.818065196200106</v>
          </cell>
          <cell r="CQ85">
            <v>275.24817364340493</v>
          </cell>
          <cell r="CR85">
            <v>-515.47832066539786</v>
          </cell>
          <cell r="CS85">
            <v>-289.67282284664299</v>
          </cell>
          <cell r="CT85">
            <v>215.63444142387178</v>
          </cell>
          <cell r="CU85">
            <v>-1117.9825844491454</v>
          </cell>
          <cell r="CV85">
            <v>-2685.5158503303501</v>
          </cell>
          <cell r="CW85">
            <v>-2694.952697827563</v>
          </cell>
          <cell r="CX85">
            <v>-3336.4155385741378</v>
          </cell>
          <cell r="CY85">
            <v>-2636.1674548556007</v>
          </cell>
          <cell r="CZ85">
            <v>-3450.222858494411</v>
          </cell>
          <cell r="DA85">
            <v>-4566.48247711777</v>
          </cell>
          <cell r="DB85">
            <v>-5725.036845037519</v>
          </cell>
          <cell r="DC85">
            <v>-7765.0165946999796</v>
          </cell>
        </row>
        <row r="86">
          <cell r="D86">
            <v>1256.3647165307148</v>
          </cell>
          <cell r="E86">
            <v>2455.1511463187526</v>
          </cell>
          <cell r="F86">
            <v>0</v>
          </cell>
          <cell r="G86">
            <v>3134.5068646479467</v>
          </cell>
          <cell r="H86">
            <v>10181.833359933427</v>
          </cell>
          <cell r="I86">
            <v>10769.138427573951</v>
          </cell>
          <cell r="J86">
            <v>875.12387484944611</v>
          </cell>
          <cell r="K86">
            <v>1339.0490938600547</v>
          </cell>
          <cell r="L86">
            <v>71624.504468606741</v>
          </cell>
          <cell r="M86">
            <v>83439.874195706274</v>
          </cell>
          <cell r="N86">
            <v>110934.28783914435</v>
          </cell>
          <cell r="O86">
            <v>154765.36109564293</v>
          </cell>
          <cell r="P86">
            <v>192582.32223939235</v>
          </cell>
          <cell r="Q86">
            <v>95939.292888434939</v>
          </cell>
          <cell r="R86">
            <v>89795.565007586993</v>
          </cell>
          <cell r="S86">
            <v>43531.572693530616</v>
          </cell>
          <cell r="T86">
            <v>2860.2446277380595</v>
          </cell>
          <cell r="U86">
            <v>1409.6129889370318</v>
          </cell>
          <cell r="V86">
            <v>3922.7049606339451</v>
          </cell>
          <cell r="W86">
            <v>3337.0070354651007</v>
          </cell>
          <cell r="X86">
            <v>5014.0556789953962</v>
          </cell>
          <cell r="Y86">
            <v>6209.8765041758352</v>
          </cell>
          <cell r="Z86">
            <v>4161.9930468331841</v>
          </cell>
          <cell r="AA86">
            <v>5392.2430732880393</v>
          </cell>
          <cell r="AB86">
            <v>31556.000785754433</v>
          </cell>
          <cell r="AC86">
            <v>8552.8912316354581</v>
          </cell>
          <cell r="AD86">
            <v>23370.573329161194</v>
          </cell>
          <cell r="AE86">
            <v>18668.114070191899</v>
          </cell>
          <cell r="AF86">
            <v>13272.227143415736</v>
          </cell>
          <cell r="AG86">
            <v>19420.089377651195</v>
          </cell>
          <cell r="AH86">
            <v>15087.277551427116</v>
          </cell>
          <cell r="AI86">
            <v>5807.1019258259312</v>
          </cell>
          <cell r="AJ86">
            <v>56953.492789337644</v>
          </cell>
          <cell r="AK86">
            <v>45353.979377059033</v>
          </cell>
          <cell r="AL86">
            <v>44634.235916007281</v>
          </cell>
          <cell r="AM86">
            <v>47200.772719240485</v>
          </cell>
          <cell r="AN86">
            <v>70531.547051912014</v>
          </cell>
          <cell r="AO86">
            <v>46588.22939134256</v>
          </cell>
          <cell r="AP86">
            <v>85357.412876243528</v>
          </cell>
          <cell r="AQ86">
            <v>69131.172903746818</v>
          </cell>
          <cell r="AR86">
            <v>47867</v>
          </cell>
          <cell r="AS86">
            <v>79346.350999999995</v>
          </cell>
          <cell r="AT86">
            <v>71917.164000000004</v>
          </cell>
          <cell r="AU86">
            <v>60373.002</v>
          </cell>
          <cell r="AV86">
            <v>76351.966</v>
          </cell>
          <cell r="AW86">
            <v>178879.88800000001</v>
          </cell>
          <cell r="AX86">
            <v>105719.716</v>
          </cell>
          <cell r="AY86">
            <v>69378.087</v>
          </cell>
          <cell r="AZ86">
            <v>116902.74418525645</v>
          </cell>
          <cell r="BA86">
            <v>54570.670240123101</v>
          </cell>
          <cell r="BB86">
            <v>57363.645475910671</v>
          </cell>
          <cell r="BC86">
            <v>84006.527900671237</v>
          </cell>
          <cell r="BD86">
            <v>38088.365938758579</v>
          </cell>
          <cell r="BE86">
            <v>35607.195356313023</v>
          </cell>
          <cell r="BF86">
            <v>35429.789259535755</v>
          </cell>
          <cell r="BG86">
            <v>29817.729238266238</v>
          </cell>
          <cell r="BH86">
            <v>207.73851915497039</v>
          </cell>
          <cell r="BI86">
            <v>191.18253717252503</v>
          </cell>
          <cell r="BJ86">
            <v>412.39173356271976</v>
          </cell>
          <cell r="BK86">
            <v>250.53059859673738</v>
          </cell>
          <cell r="BL86">
            <v>389.90395734343292</v>
          </cell>
          <cell r="BM86">
            <v>479.30772832591674</v>
          </cell>
          <cell r="BN86">
            <v>878.71363133622776</v>
          </cell>
          <cell r="BO86">
            <v>913.95727646103535</v>
          </cell>
          <cell r="BP86">
            <v>25908.876673596162</v>
          </cell>
          <cell r="BQ86">
            <v>14010.67061964706</v>
          </cell>
          <cell r="BR86">
            <v>17026.010564024302</v>
          </cell>
          <cell r="BS86">
            <v>13978.761421292707</v>
          </cell>
          <cell r="BT86">
            <v>22932.648053506804</v>
          </cell>
          <cell r="BU86">
            <v>26883.618599371519</v>
          </cell>
          <cell r="BV86">
            <v>11914.222503652767</v>
          </cell>
          <cell r="BW86">
            <v>14513.796262939371</v>
          </cell>
          <cell r="BX86">
            <v>29224.874359765163</v>
          </cell>
          <cell r="BY86">
            <v>9311.4572747351012</v>
          </cell>
          <cell r="BZ86">
            <v>3182.2397851299029</v>
          </cell>
          <cell r="CA86">
            <v>33984.765879747916</v>
          </cell>
          <cell r="CB86">
            <v>11152.503907805134</v>
          </cell>
          <cell r="CC86">
            <v>38250.355923085262</v>
          </cell>
          <cell r="CD86">
            <v>31354.938177333999</v>
          </cell>
          <cell r="CE86">
            <v>38668.347227917475</v>
          </cell>
          <cell r="CF86">
            <v>0</v>
          </cell>
          <cell r="CG86">
            <v>0</v>
          </cell>
          <cell r="CH86">
            <v>0</v>
          </cell>
          <cell r="CI86">
            <v>0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3775.4887558025271</v>
          </cell>
          <cell r="CO86">
            <v>11074.969902078068</v>
          </cell>
          <cell r="CP86">
            <v>-2.9661052386935212</v>
          </cell>
          <cell r="CQ86">
            <v>3443.7470308230436</v>
          </cell>
          <cell r="CR86">
            <v>5160.6573310555605</v>
          </cell>
          <cell r="CS86">
            <v>4452.4266355606605</v>
          </cell>
          <cell r="CT86">
            <v>11848.852020289029</v>
          </cell>
          <cell r="CU86">
            <v>-462.84486221091709</v>
          </cell>
          <cell r="CV86">
            <v>1898.0143117098557</v>
          </cell>
          <cell r="CW86">
            <v>2322.9655131335862</v>
          </cell>
          <cell r="CX86">
            <v>2754.9727551581727</v>
          </cell>
          <cell r="CY86">
            <v>5287.8425284170899</v>
          </cell>
          <cell r="CZ86">
            <v>889.95439586630664</v>
          </cell>
          <cell r="DA86">
            <v>9725.4004031571367</v>
          </cell>
          <cell r="DB86">
            <v>11391.27842637283</v>
          </cell>
          <cell r="DC86">
            <v>8559.7410878369428</v>
          </cell>
        </row>
        <row r="87">
          <cell r="D87">
            <v>0</v>
          </cell>
          <cell r="E87">
            <v>0</v>
          </cell>
          <cell r="F87">
            <v>0</v>
          </cell>
          <cell r="G87">
            <v>10123.76719807675</v>
          </cell>
          <cell r="H87">
            <v>0</v>
          </cell>
          <cell r="I87">
            <v>0</v>
          </cell>
          <cell r="J87">
            <v>0</v>
          </cell>
          <cell r="K87">
            <v>0</v>
          </cell>
          <cell r="L87">
            <v>-2501.9286856109952</v>
          </cell>
          <cell r="M87">
            <v>-2768.8628742001247</v>
          </cell>
          <cell r="N87">
            <v>-3403.1032677008479</v>
          </cell>
          <cell r="O87">
            <v>-3351.2652503815793</v>
          </cell>
          <cell r="P87">
            <v>-2751.7540116153791</v>
          </cell>
          <cell r="Q87">
            <v>-3775.7456526306723</v>
          </cell>
          <cell r="R87">
            <v>-3357.2960303937193</v>
          </cell>
          <cell r="S87">
            <v>-3449.4564178469454</v>
          </cell>
          <cell r="T87">
            <v>0</v>
          </cell>
          <cell r="U87">
            <v>0</v>
          </cell>
          <cell r="V87">
            <v>0</v>
          </cell>
          <cell r="W87">
            <v>0</v>
          </cell>
          <cell r="X87">
            <v>-58.063159999999989</v>
          </cell>
          <cell r="Y87">
            <v>-1009.2502000000001</v>
          </cell>
          <cell r="Z87">
            <v>-392.94074000000001</v>
          </cell>
          <cell r="AA87">
            <v>0</v>
          </cell>
          <cell r="AB87">
            <v>0</v>
          </cell>
          <cell r="AC87">
            <v>-363.56880158796275</v>
          </cell>
          <cell r="AD87">
            <v>-2290.1145604541953</v>
          </cell>
          <cell r="AE87">
            <v>-254.16884057825573</v>
          </cell>
          <cell r="AF87">
            <v>0</v>
          </cell>
          <cell r="AG87">
            <v>0</v>
          </cell>
          <cell r="AH87">
            <v>0</v>
          </cell>
          <cell r="AI87">
            <v>0</v>
          </cell>
          <cell r="AJ87">
            <v>-72.767372041985965</v>
          </cell>
          <cell r="AK87">
            <v>-267.01328684588429</v>
          </cell>
          <cell r="AL87">
            <v>-530.22862282542644</v>
          </cell>
          <cell r="AM87">
            <v>-136.12099831342229</v>
          </cell>
          <cell r="AN87">
            <v>-652.45847552508144</v>
          </cell>
          <cell r="AO87">
            <v>-657.81177872120475</v>
          </cell>
          <cell r="AP87">
            <v>-421.94995048205095</v>
          </cell>
          <cell r="AQ87">
            <v>-3711.4268837955333</v>
          </cell>
          <cell r="AR87">
            <v>-2402.4589999999998</v>
          </cell>
          <cell r="AS87">
            <v>-1325.1310000000001</v>
          </cell>
          <cell r="AT87">
            <v>-889.10400000000004</v>
          </cell>
          <cell r="AU87">
            <v>-5581.5479999999998</v>
          </cell>
          <cell r="AV87">
            <v>-3215.297</v>
          </cell>
          <cell r="AW87">
            <v>-9896.0429999999997</v>
          </cell>
          <cell r="AX87">
            <v>-3904.9340000000002</v>
          </cell>
          <cell r="AY87">
            <v>-4718.2659999999996</v>
          </cell>
          <cell r="AZ87">
            <v>-6813.8478983986743</v>
          </cell>
          <cell r="BA87">
            <v>-6996.231623797823</v>
          </cell>
          <cell r="BB87">
            <v>-7682.4277385581236</v>
          </cell>
          <cell r="BC87">
            <v>-6958.2561747691552</v>
          </cell>
          <cell r="BD87">
            <v>-1312.8432631743831</v>
          </cell>
          <cell r="BE87">
            <v>0</v>
          </cell>
          <cell r="BF87">
            <v>-413.13172980860821</v>
          </cell>
          <cell r="BG87">
            <v>-2288.7933592637573</v>
          </cell>
          <cell r="BH87">
            <v>-6.0648358669568019</v>
          </cell>
          <cell r="BI87">
            <v>-7.1820988161324015</v>
          </cell>
          <cell r="BJ87">
            <v>-8.2823925378490344</v>
          </cell>
          <cell r="BK87">
            <v>-0.98942833342770498</v>
          </cell>
          <cell r="BL87">
            <v>-6.7245669968443824</v>
          </cell>
          <cell r="BM87">
            <v>-31.420609221593885</v>
          </cell>
          <cell r="BN87">
            <v>-4.7625202177248029</v>
          </cell>
          <cell r="BO87">
            <v>-19.621922596372869</v>
          </cell>
          <cell r="BP87">
            <v>0</v>
          </cell>
          <cell r="BQ87">
            <v>0</v>
          </cell>
          <cell r="BR87">
            <v>0</v>
          </cell>
          <cell r="BS87">
            <v>0</v>
          </cell>
          <cell r="BT87">
            <v>-4113.3753999999999</v>
          </cell>
          <cell r="BU87">
            <v>-2759.9322599999996</v>
          </cell>
          <cell r="BV87">
            <v>-1860.45434</v>
          </cell>
          <cell r="BW87">
            <v>-1447.2307000000001</v>
          </cell>
          <cell r="BX87">
            <v>-2196</v>
          </cell>
          <cell r="BY87">
            <v>-3839</v>
          </cell>
          <cell r="BZ87">
            <v>-66</v>
          </cell>
          <cell r="CA87">
            <v>-280</v>
          </cell>
          <cell r="CB87">
            <v>0</v>
          </cell>
          <cell r="CC87">
            <v>0</v>
          </cell>
          <cell r="CD87">
            <v>0</v>
          </cell>
          <cell r="CE87">
            <v>0</v>
          </cell>
          <cell r="CF87">
            <v>0</v>
          </cell>
          <cell r="CG87">
            <v>0</v>
          </cell>
          <cell r="CH87">
            <v>0</v>
          </cell>
          <cell r="CI87">
            <v>0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-68.602500088877306</v>
          </cell>
          <cell r="CP87">
            <v>-3.474174053057127E-4</v>
          </cell>
          <cell r="CQ87">
            <v>0</v>
          </cell>
          <cell r="CR87">
            <v>0</v>
          </cell>
          <cell r="CS87">
            <v>0</v>
          </cell>
          <cell r="CT87">
            <v>-947.64430664216673</v>
          </cell>
          <cell r="CU87">
            <v>-2459.3618742657914</v>
          </cell>
          <cell r="CV87">
            <v>0</v>
          </cell>
          <cell r="CW87">
            <v>0</v>
          </cell>
          <cell r="CX87">
            <v>0</v>
          </cell>
          <cell r="CY87">
            <v>0</v>
          </cell>
          <cell r="CZ87">
            <v>0</v>
          </cell>
          <cell r="DA87">
            <v>0</v>
          </cell>
          <cell r="DB87">
            <v>0</v>
          </cell>
          <cell r="DC87">
            <v>0</v>
          </cell>
        </row>
        <row r="88">
          <cell r="D88">
            <v>20805.36337636879</v>
          </cell>
          <cell r="E88">
            <v>23391.878128191918</v>
          </cell>
          <cell r="F88">
            <v>23242.666984988689</v>
          </cell>
          <cell r="G88">
            <v>16499.154041691436</v>
          </cell>
          <cell r="H88">
            <v>26356.761153691044</v>
          </cell>
          <cell r="I88">
            <v>37112.61695322366</v>
          </cell>
          <cell r="J88">
            <v>38276.114507906837</v>
          </cell>
          <cell r="K88">
            <v>39271.3849498747</v>
          </cell>
          <cell r="L88">
            <v>437659.63378099352</v>
          </cell>
          <cell r="M88">
            <v>495614.15670266416</v>
          </cell>
          <cell r="N88">
            <v>572623.86259271007</v>
          </cell>
          <cell r="O88">
            <v>681943.49052806315</v>
          </cell>
          <cell r="P88">
            <v>837424.16805295262</v>
          </cell>
          <cell r="Q88">
            <v>897670.07051690586</v>
          </cell>
          <cell r="R88">
            <v>949066.87755505333</v>
          </cell>
          <cell r="S88">
            <v>936058.14556449256</v>
          </cell>
          <cell r="T88">
            <v>25735.411629216167</v>
          </cell>
          <cell r="U88">
            <v>22680.300219062414</v>
          </cell>
          <cell r="V88">
            <v>22422.819195983906</v>
          </cell>
          <cell r="W88">
            <v>22975.798544780362</v>
          </cell>
          <cell r="X88">
            <v>28004.035434309841</v>
          </cell>
          <cell r="Y88">
            <v>30015.657178212095</v>
          </cell>
          <cell r="Z88">
            <v>30513.770861230994</v>
          </cell>
          <cell r="AA88">
            <v>31732.043706351284</v>
          </cell>
          <cell r="AB88">
            <v>142390.42671021438</v>
          </cell>
          <cell r="AC88">
            <v>151340.25162203767</v>
          </cell>
          <cell r="AD88">
            <v>171753.11285571533</v>
          </cell>
          <cell r="AE88">
            <v>193153.66918859095</v>
          </cell>
          <cell r="AF88">
            <v>204772.44171834504</v>
          </cell>
          <cell r="AG88">
            <v>225157.13152579142</v>
          </cell>
          <cell r="AH88">
            <v>240143.76383058334</v>
          </cell>
          <cell r="AI88">
            <v>242042.19099436936</v>
          </cell>
          <cell r="AJ88">
            <v>370414.30042569025</v>
          </cell>
          <cell r="AK88">
            <v>397167.78520548466</v>
          </cell>
          <cell r="AL88">
            <v>428357.32243394043</v>
          </cell>
          <cell r="AM88">
            <v>453344.18171997968</v>
          </cell>
          <cell r="AN88">
            <v>503262.77498116635</v>
          </cell>
          <cell r="AO88">
            <v>530579.3053788289</v>
          </cell>
          <cell r="AP88">
            <v>586026.09429019806</v>
          </cell>
          <cell r="AQ88">
            <v>625644.69688249798</v>
          </cell>
          <cell r="AR88">
            <v>188645.848</v>
          </cell>
          <cell r="AS88">
            <v>244284.53200000001</v>
          </cell>
          <cell r="AT88">
            <v>293012.41499999998</v>
          </cell>
          <cell r="AU88">
            <v>315041.95199999999</v>
          </cell>
          <cell r="AV88">
            <v>355680.576</v>
          </cell>
          <cell r="AW88">
            <v>497998.65500000003</v>
          </cell>
          <cell r="AX88">
            <v>563048.72400000005</v>
          </cell>
          <cell r="AY88">
            <v>591899.46799999999</v>
          </cell>
          <cell r="AZ88">
            <v>273864.0098667171</v>
          </cell>
          <cell r="BA88">
            <v>314319.65036730393</v>
          </cell>
          <cell r="BB88">
            <v>352822.81641758443</v>
          </cell>
          <cell r="BC88">
            <v>425863.16519431805</v>
          </cell>
          <cell r="BD88">
            <v>370462.20153436507</v>
          </cell>
          <cell r="BE88">
            <v>402389.81925816927</v>
          </cell>
          <cell r="BF88">
            <v>434904.00343324005</v>
          </cell>
          <cell r="BG88">
            <v>451530.9878678401</v>
          </cell>
          <cell r="BH88">
            <v>1514.2566898358384</v>
          </cell>
          <cell r="BI88">
            <v>1565.1755147571091</v>
          </cell>
          <cell r="BJ88">
            <v>1808.8750694593975</v>
          </cell>
          <cell r="BK88">
            <v>1979.6760324989166</v>
          </cell>
          <cell r="BL88">
            <v>2021.7836443852541</v>
          </cell>
          <cell r="BM88">
            <v>2327.5328772794428</v>
          </cell>
          <cell r="BN88">
            <v>3055.9437505064279</v>
          </cell>
          <cell r="BO88">
            <v>3731.4561010073585</v>
          </cell>
          <cell r="BP88">
            <v>83227.977922621823</v>
          </cell>
          <cell r="BQ88">
            <v>93308.122858537085</v>
          </cell>
          <cell r="BR88">
            <v>104146.73493419349</v>
          </cell>
          <cell r="BS88">
            <v>114220.4037260089</v>
          </cell>
          <cell r="BT88">
            <v>147181.52881677958</v>
          </cell>
          <cell r="BU88">
            <v>159480.6383503578</v>
          </cell>
          <cell r="BV88">
            <v>157358.86809140455</v>
          </cell>
          <cell r="BW88">
            <v>154440.50680839329</v>
          </cell>
          <cell r="BX88">
            <v>270486.83136117464</v>
          </cell>
          <cell r="BY88">
            <v>270778.34777505614</v>
          </cell>
          <cell r="BZ88">
            <v>272602.01054060925</v>
          </cell>
          <cell r="CA88">
            <v>299203.65343398886</v>
          </cell>
          <cell r="CB88">
            <v>301388.82489070616</v>
          </cell>
          <cell r="CC88">
            <v>337259.34880931792</v>
          </cell>
          <cell r="CD88">
            <v>359259.08167864743</v>
          </cell>
          <cell r="CE88">
            <v>389339.56176334416</v>
          </cell>
          <cell r="CF88">
            <v>0</v>
          </cell>
          <cell r="CG88">
            <v>0</v>
          </cell>
          <cell r="CH88">
            <v>0</v>
          </cell>
          <cell r="CI88">
            <v>0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35582.242869798494</v>
          </cell>
          <cell r="CO88">
            <v>46312.269454796158</v>
          </cell>
          <cell r="CP88">
            <v>45997.840865730599</v>
          </cell>
          <cell r="CQ88">
            <v>49716.836070197045</v>
          </cell>
          <cell r="CR88">
            <v>54362.015080587211</v>
          </cell>
          <cell r="CS88">
            <v>58524.768893301232</v>
          </cell>
          <cell r="CT88">
            <v>70589.255355014131</v>
          </cell>
          <cell r="CU88">
            <v>69008.42790835406</v>
          </cell>
          <cell r="CV88">
            <v>26559.918739087658</v>
          </cell>
          <cell r="CW88">
            <v>26187.931554393679</v>
          </cell>
          <cell r="CX88">
            <v>25606.488770977714</v>
          </cell>
          <cell r="CY88">
            <v>28258.163844539205</v>
          </cell>
          <cell r="CZ88">
            <v>25697.895381911101</v>
          </cell>
          <cell r="DA88">
            <v>30856.813307950466</v>
          </cell>
          <cell r="DB88">
            <v>36523.054889285784</v>
          </cell>
          <cell r="DC88">
            <v>37317.779382422741</v>
          </cell>
        </row>
        <row r="90">
          <cell r="D90">
            <v>10800.810745322107</v>
          </cell>
          <cell r="E90">
            <v>11638.171947760033</v>
          </cell>
          <cell r="F90">
            <v>11407.746211792062</v>
          </cell>
          <cell r="G90">
            <v>12146.490343690159</v>
          </cell>
          <cell r="H90">
            <v>14342.392973276983</v>
          </cell>
          <cell r="I90">
            <v>20124.221703996867</v>
          </cell>
          <cell r="J90">
            <v>23624.538998635941</v>
          </cell>
          <cell r="K90">
            <v>25730.529170284874</v>
          </cell>
          <cell r="L90">
            <v>44437.802140750115</v>
          </cell>
          <cell r="M90">
            <v>51049.352267483315</v>
          </cell>
          <cell r="N90">
            <v>60882.781210527166</v>
          </cell>
          <cell r="O90">
            <v>86318.262531563494</v>
          </cell>
          <cell r="P90">
            <v>115943.77769890656</v>
          </cell>
          <cell r="Q90">
            <v>161671.21679748193</v>
          </cell>
          <cell r="R90">
            <v>268297.0513329251</v>
          </cell>
          <cell r="S90">
            <v>329178.93631474406</v>
          </cell>
          <cell r="T90">
            <v>26194.457596954355</v>
          </cell>
          <cell r="U90">
            <v>19677.108987434873</v>
          </cell>
          <cell r="V90">
            <v>16136.261383560566</v>
          </cell>
          <cell r="W90">
            <v>10645.38169205144</v>
          </cell>
          <cell r="X90">
            <v>5674.6609093195857</v>
          </cell>
          <cell r="Y90">
            <v>75.491215150665084</v>
          </cell>
          <cell r="Z90">
            <v>3772.7979909817514</v>
          </cell>
          <cell r="AA90">
            <v>9426.8725759024092</v>
          </cell>
          <cell r="AB90">
            <v>114941.93352105426</v>
          </cell>
          <cell r="AC90">
            <v>121620.74499348525</v>
          </cell>
          <cell r="AD90">
            <v>122958.30729743825</v>
          </cell>
          <cell r="AE90">
            <v>116447.8090757289</v>
          </cell>
          <cell r="AF90">
            <v>106932.79851863788</v>
          </cell>
          <cell r="AG90">
            <v>70177.188180250261</v>
          </cell>
          <cell r="AH90">
            <v>73376.543029487686</v>
          </cell>
          <cell r="AI90">
            <v>64995.722074674035</v>
          </cell>
          <cell r="AJ90">
            <v>142398.22633721132</v>
          </cell>
          <cell r="AK90">
            <v>193242.65798247233</v>
          </cell>
          <cell r="AL90">
            <v>212653.13547797076</v>
          </cell>
          <cell r="AM90">
            <v>190952.76303256073</v>
          </cell>
          <cell r="AN90">
            <v>177744.71409001536</v>
          </cell>
          <cell r="AO90">
            <v>199237.9748619842</v>
          </cell>
          <cell r="AP90">
            <v>214205.4705735227</v>
          </cell>
          <cell r="AQ90">
            <v>209861.74436714</v>
          </cell>
          <cell r="AR90">
            <v>184714.87</v>
          </cell>
          <cell r="AS90">
            <v>241794.80600000001</v>
          </cell>
          <cell r="AT90">
            <v>262921.80599999998</v>
          </cell>
          <cell r="AU90">
            <v>220104.079</v>
          </cell>
          <cell r="AV90">
            <v>213893.185</v>
          </cell>
          <cell r="AW90">
            <v>245552.97899999999</v>
          </cell>
          <cell r="AX90">
            <v>249623.01800000001</v>
          </cell>
          <cell r="AY90">
            <v>282182.02100000001</v>
          </cell>
          <cell r="AZ90">
            <v>161854.92827030041</v>
          </cell>
          <cell r="BA90">
            <v>186719.33725234319</v>
          </cell>
          <cell r="BB90">
            <v>221624.89357296555</v>
          </cell>
          <cell r="BC90">
            <v>259962.38185684683</v>
          </cell>
          <cell r="BD90">
            <v>305051.24841159995</v>
          </cell>
          <cell r="BE90">
            <v>323996.1098227824</v>
          </cell>
          <cell r="BF90">
            <v>301508.05000621831</v>
          </cell>
          <cell r="BG90">
            <v>333636.60057472147</v>
          </cell>
          <cell r="BH90">
            <v>32325.314697367972</v>
          </cell>
          <cell r="BI90">
            <v>40430.479159844086</v>
          </cell>
          <cell r="BJ90">
            <v>50501.839217287998</v>
          </cell>
          <cell r="BK90">
            <v>47250.76448223582</v>
          </cell>
          <cell r="BL90">
            <v>60344.63819169029</v>
          </cell>
          <cell r="BM90">
            <v>68988.19072539598</v>
          </cell>
          <cell r="BN90">
            <v>85278.665880842265</v>
          </cell>
          <cell r="BO90">
            <v>111451.45723234169</v>
          </cell>
          <cell r="BP90">
            <v>87503.843671215334</v>
          </cell>
          <cell r="BQ90">
            <v>82639.059403980587</v>
          </cell>
          <cell r="BR90">
            <v>82130.396953242162</v>
          </cell>
          <cell r="BS90">
            <v>74870.781113335921</v>
          </cell>
          <cell r="BT90">
            <v>72934.800936491112</v>
          </cell>
          <cell r="BU90">
            <v>64967.974674465702</v>
          </cell>
          <cell r="BV90">
            <v>72494.782347357192</v>
          </cell>
          <cell r="BW90">
            <v>72746.825854984912</v>
          </cell>
          <cell r="BX90">
            <v>62351.216213041793</v>
          </cell>
          <cell r="BY90">
            <v>81191.753857594711</v>
          </cell>
          <cell r="BZ90">
            <v>74596.406762018698</v>
          </cell>
          <cell r="CA90">
            <v>68450.088494847005</v>
          </cell>
          <cell r="CB90">
            <v>73222.544525939447</v>
          </cell>
          <cell r="CC90">
            <v>44235.070644661784</v>
          </cell>
          <cell r="CD90">
            <v>47543.855280490825</v>
          </cell>
          <cell r="CE90">
            <v>65397.959593110936</v>
          </cell>
          <cell r="CF90">
            <v>75049.735030702388</v>
          </cell>
          <cell r="CG90">
            <v>72783.471574124895</v>
          </cell>
          <cell r="CH90">
            <v>68833.750344062049</v>
          </cell>
          <cell r="CI90">
            <v>72698.706540476313</v>
          </cell>
          <cell r="CJ90">
            <v>77479.205290721438</v>
          </cell>
          <cell r="CK90">
            <v>123595.06221771394</v>
          </cell>
          <cell r="CL90">
            <v>118069.82292804348</v>
          </cell>
          <cell r="CM90">
            <v>141855.76506667791</v>
          </cell>
          <cell r="CN90">
            <v>44093.143945520729</v>
          </cell>
          <cell r="CO90">
            <v>53486.334948566146</v>
          </cell>
          <cell r="CP90">
            <v>45817.517073786534</v>
          </cell>
          <cell r="CQ90">
            <v>46875.282456319204</v>
          </cell>
          <cell r="CR90">
            <v>57507.106924068168</v>
          </cell>
          <cell r="CS90">
            <v>63416.290475143855</v>
          </cell>
          <cell r="CT90">
            <v>68588.076485703816</v>
          </cell>
          <cell r="CU90">
            <v>60111.106193852815</v>
          </cell>
          <cell r="CV90">
            <v>112185.07431156711</v>
          </cell>
          <cell r="CW90">
            <v>87114.212792323422</v>
          </cell>
          <cell r="CX90">
            <v>61924.63153353698</v>
          </cell>
          <cell r="CY90">
            <v>30733.160191975836</v>
          </cell>
          <cell r="CZ90">
            <v>7272.1613626903154</v>
          </cell>
          <cell r="DA90">
            <v>-5597.4304042624562</v>
          </cell>
          <cell r="DB90">
            <v>47037.737623833142</v>
          </cell>
          <cell r="DC90">
            <v>53927.138245362003</v>
          </cell>
        </row>
        <row r="91">
          <cell r="D91">
            <v>318.06368543923901</v>
          </cell>
          <cell r="E91">
            <v>432.29019996787338</v>
          </cell>
          <cell r="F91">
            <v>293.50512244915706</v>
          </cell>
          <cell r="G91">
            <v>528.6933910279796</v>
          </cell>
          <cell r="H91">
            <v>261.04765005206207</v>
          </cell>
          <cell r="I91">
            <v>572.57952412683414</v>
          </cell>
          <cell r="J91">
            <v>800.7158351217804</v>
          </cell>
          <cell r="K91">
            <v>452.85731339701533</v>
          </cell>
          <cell r="L91">
            <v>1185.926193494535</v>
          </cell>
          <cell r="M91">
            <v>1806.3748664160792</v>
          </cell>
          <cell r="N91">
            <v>1420.0065588460948</v>
          </cell>
          <cell r="O91">
            <v>3513.5491562111288</v>
          </cell>
          <cell r="P91">
            <v>2288.4933630845253</v>
          </cell>
          <cell r="Q91">
            <v>4713.8767717725314</v>
          </cell>
          <cell r="R91">
            <v>8496.9731597385489</v>
          </cell>
          <cell r="S91">
            <v>6097.3501270261386</v>
          </cell>
          <cell r="T91">
            <v>792.67959715680308</v>
          </cell>
          <cell r="U91">
            <v>774.99961966532157</v>
          </cell>
          <cell r="V91">
            <v>300.54693649534926</v>
          </cell>
          <cell r="W91">
            <v>530.2554562875556</v>
          </cell>
          <cell r="X91">
            <v>48.601506201160618</v>
          </cell>
          <cell r="Y91">
            <v>2.1044407544966499</v>
          </cell>
          <cell r="Z91">
            <v>132.79900602994027</v>
          </cell>
          <cell r="AA91">
            <v>188.91528208221283</v>
          </cell>
          <cell r="AB91">
            <v>3067.4930605653226</v>
          </cell>
          <cell r="AC91">
            <v>4303.5346626908386</v>
          </cell>
          <cell r="AD91">
            <v>2867.8322401734749</v>
          </cell>
          <cell r="AE91">
            <v>5068.5576916469245</v>
          </cell>
          <cell r="AF91">
            <v>1946.296954684756</v>
          </cell>
          <cell r="AG91">
            <v>1996.699380668543</v>
          </cell>
          <cell r="AH91">
            <v>2486.9801664107758</v>
          </cell>
          <cell r="AI91">
            <v>1145.731691067034</v>
          </cell>
          <cell r="AJ91">
            <v>4243.467144848898</v>
          </cell>
          <cell r="AK91">
            <v>4715.1208547723254</v>
          </cell>
          <cell r="AL91">
            <v>9016.4929442659595</v>
          </cell>
          <cell r="AM91">
            <v>4716.5332469042496</v>
          </cell>
          <cell r="AN91">
            <v>5136.8222372014425</v>
          </cell>
          <cell r="AO91">
            <v>6634.624562904075</v>
          </cell>
          <cell r="AP91">
            <v>3384.4464350616586</v>
          </cell>
          <cell r="AQ91">
            <v>5246.5436091784995</v>
          </cell>
          <cell r="AR91">
            <v>5504.5029999999997</v>
          </cell>
          <cell r="AS91">
            <v>5899.7929999999997</v>
          </cell>
          <cell r="AT91">
            <v>11147.885</v>
          </cell>
          <cell r="AU91">
            <v>5436.5709999999999</v>
          </cell>
          <cell r="AV91">
            <v>6181.5129999999999</v>
          </cell>
          <cell r="AW91">
            <v>8176.9139999999998</v>
          </cell>
          <cell r="AX91">
            <v>3944.0439999999999</v>
          </cell>
          <cell r="AY91">
            <v>7054.5510000000004</v>
          </cell>
          <cell r="AZ91">
            <v>4319.4755306295719</v>
          </cell>
          <cell r="BA91">
            <v>6607.0401073695803</v>
          </cell>
          <cell r="BB91">
            <v>5169.0937276492723</v>
          </cell>
          <cell r="BC91">
            <v>11315.23504441799</v>
          </cell>
          <cell r="BD91">
            <v>5552.2751113896102</v>
          </cell>
          <cell r="BE91">
            <v>9218.4205237824408</v>
          </cell>
          <cell r="BF91">
            <v>10219.131474718286</v>
          </cell>
          <cell r="BG91">
            <v>5881.2797885244399</v>
          </cell>
          <cell r="BH91">
            <v>978.20759744442273</v>
          </cell>
          <cell r="BI91">
            <v>1592.3886985519284</v>
          </cell>
          <cell r="BJ91">
            <v>940.6251363528321</v>
          </cell>
          <cell r="BK91">
            <v>2353.600500691442</v>
          </cell>
          <cell r="BL91">
            <v>761.10354476004989</v>
          </cell>
          <cell r="BM91">
            <v>2089.7963405315172</v>
          </cell>
          <cell r="BN91">
            <v>3212.1396509431061</v>
          </cell>
          <cell r="BO91">
            <v>2353.2896243391324</v>
          </cell>
          <cell r="BP91">
            <v>2647.9842651536965</v>
          </cell>
          <cell r="BQ91">
            <v>3254.8094157775904</v>
          </cell>
          <cell r="BR91">
            <v>1529.7247987437604</v>
          </cell>
          <cell r="BS91">
            <v>3729.3768650400589</v>
          </cell>
          <cell r="BT91">
            <v>852.97919285965736</v>
          </cell>
          <cell r="BU91">
            <v>1811.0882619809661</v>
          </cell>
          <cell r="BV91">
            <v>2551.7494074949686</v>
          </cell>
          <cell r="BW91">
            <v>1457.8522215427854</v>
          </cell>
          <cell r="BX91">
            <v>1860.0714014194136</v>
          </cell>
          <cell r="BY91">
            <v>1977.5235011436387</v>
          </cell>
          <cell r="BZ91">
            <v>3164.1821303922529</v>
          </cell>
          <cell r="CA91">
            <v>1690.7171858227207</v>
          </cell>
          <cell r="CB91">
            <v>2116.131536799649</v>
          </cell>
          <cell r="CC91">
            <v>1473.0278524672374</v>
          </cell>
          <cell r="CD91">
            <v>751.19291343175519</v>
          </cell>
          <cell r="CE91">
            <v>1637.5440189020931</v>
          </cell>
          <cell r="CF91">
            <v>2271.1061494848045</v>
          </cell>
          <cell r="CG91">
            <v>2866.6387335603126</v>
          </cell>
          <cell r="CH91">
            <v>1282.0672832227422</v>
          </cell>
          <cell r="CI91">
            <v>3621.1839953957283</v>
          </cell>
          <cell r="CJ91">
            <v>977.21520186494524</v>
          </cell>
          <cell r="CK91">
            <v>3445.4139526883723</v>
          </cell>
          <cell r="CL91">
            <v>4155.948758575094</v>
          </cell>
          <cell r="CM91">
            <v>2842.8009031398401</v>
          </cell>
          <cell r="CN91">
            <v>1102.3285986380183</v>
          </cell>
          <cell r="CO91">
            <v>1107.1671334353193</v>
          </cell>
          <cell r="CP91">
            <v>1356.1985053840815</v>
          </cell>
          <cell r="CQ91">
            <v>1729.6979226381789</v>
          </cell>
          <cell r="CR91">
            <v>1213.3999560978384</v>
          </cell>
          <cell r="CS91">
            <v>1680.531697591312</v>
          </cell>
          <cell r="CT91">
            <v>2469.1707534853372</v>
          </cell>
          <cell r="CU91">
            <v>979.81103095980075</v>
          </cell>
          <cell r="CV91">
            <v>3385.1597300318977</v>
          </cell>
          <cell r="CW91">
            <v>3407.8324955001485</v>
          </cell>
          <cell r="CX91">
            <v>1136.3470085976307</v>
          </cell>
          <cell r="CY91">
            <v>1471.3769721179997</v>
          </cell>
          <cell r="CZ91">
            <v>71.268626099403804</v>
          </cell>
          <cell r="DA91">
            <v>93.863760750722477</v>
          </cell>
          <cell r="DB91">
            <v>1971.2285800630866</v>
          </cell>
          <cell r="DC91">
            <v>1260.349295835046</v>
          </cell>
        </row>
        <row r="92">
          <cell r="D92">
            <v>-1715.3891863068047</v>
          </cell>
          <cell r="E92">
            <v>-1819.9877978414188</v>
          </cell>
          <cell r="F92">
            <v>-1907.3328169822612</v>
          </cell>
          <cell r="G92">
            <v>-2069.7849993096138</v>
          </cell>
          <cell r="H92">
            <v>-2253.3002121430204</v>
          </cell>
          <cell r="I92">
            <v>-3731.485715524137</v>
          </cell>
          <cell r="J92">
            <v>-5103.2436321400337</v>
          </cell>
          <cell r="K92">
            <v>-6266.3885698893973</v>
          </cell>
          <cell r="L92">
            <v>-10719.949609032041</v>
          </cell>
          <cell r="M92">
            <v>-14321.32756976069</v>
          </cell>
          <cell r="N92">
            <v>-19455.921192799429</v>
          </cell>
          <cell r="O92">
            <v>-29318.970245295324</v>
          </cell>
          <cell r="P92">
            <v>-29048.123224930176</v>
          </cell>
          <cell r="Q92">
            <v>-42756.430261384252</v>
          </cell>
          <cell r="R92">
            <v>-68214.540678901976</v>
          </cell>
          <cell r="S92">
            <v>-90047.237445772713</v>
          </cell>
          <cell r="T92">
            <v>-10102.513124932257</v>
          </cell>
          <cell r="U92">
            <v>-9476.4263459388694</v>
          </cell>
          <cell r="V92">
            <v>-8777.6836222106758</v>
          </cell>
          <cell r="W92">
            <v>-9735.6010992149659</v>
          </cell>
          <cell r="X92">
            <v>-10703.466662735716</v>
          </cell>
          <cell r="Y92">
            <v>-14.77005768572563</v>
          </cell>
          <cell r="Z92">
            <v>-650.74745121325327</v>
          </cell>
          <cell r="AA92">
            <v>-1738.5319177597598</v>
          </cell>
          <cell r="AB92">
            <v>-43768.028457153574</v>
          </cell>
          <cell r="AC92">
            <v>-46911.425340960071</v>
          </cell>
          <cell r="AD92">
            <v>-52582.026990190403</v>
          </cell>
          <cell r="AE92">
            <v>-55163.311779427226</v>
          </cell>
          <cell r="AF92">
            <v>-69013.320822098278</v>
          </cell>
          <cell r="AG92">
            <v>-56461.104796470492</v>
          </cell>
          <cell r="AH92">
            <v>-55603.753026115999</v>
          </cell>
          <cell r="AI92">
            <v>-50846.524734846513</v>
          </cell>
          <cell r="AJ92">
            <v>-38964.391206873057</v>
          </cell>
          <cell r="AK92">
            <v>-53156.4171887751</v>
          </cell>
          <cell r="AL92">
            <v>-56396.06354539004</v>
          </cell>
          <cell r="AM92">
            <v>-41939.155598853191</v>
          </cell>
          <cell r="AN92">
            <v>-44887.102279587212</v>
          </cell>
          <cell r="AO92">
            <v>-52687.884460386951</v>
          </cell>
          <cell r="AP92">
            <v>-43589.852556822188</v>
          </cell>
          <cell r="AQ92">
            <v>-44084.139446236099</v>
          </cell>
          <cell r="AR92">
            <v>-60732.976000000002</v>
          </cell>
          <cell r="AS92">
            <v>-65864.816000000006</v>
          </cell>
          <cell r="AT92">
            <v>-53527.803999999996</v>
          </cell>
          <cell r="AU92">
            <v>-51194.589</v>
          </cell>
          <cell r="AV92">
            <v>-53686.563000000002</v>
          </cell>
          <cell r="AW92">
            <v>-53684.832999999999</v>
          </cell>
          <cell r="AX92">
            <v>-42120.595000000001</v>
          </cell>
          <cell r="AY92">
            <v>-38592.474999999999</v>
          </cell>
          <cell r="AZ92">
            <v>-32181.661706016217</v>
          </cell>
          <cell r="BA92">
            <v>-41305.555900168591</v>
          </cell>
          <cell r="BB92">
            <v>-54000.296165384534</v>
          </cell>
          <cell r="BC92">
            <v>-69006.53482699857</v>
          </cell>
          <cell r="BD92">
            <v>-97346.513084115548</v>
          </cell>
          <cell r="BE92">
            <v>-114562.05751706043</v>
          </cell>
          <cell r="BF92">
            <v>-70506.077876362921</v>
          </cell>
          <cell r="BG92">
            <v>-85740.405492734848</v>
          </cell>
          <cell r="BH92">
            <v>-8751.5634685696623</v>
          </cell>
          <cell r="BI92">
            <v>-9992.5662289267057</v>
          </cell>
          <cell r="BJ92">
            <v>-10359.352986480135</v>
          </cell>
          <cell r="BK92">
            <v>-9959.5423266061553</v>
          </cell>
          <cell r="BL92">
            <v>-10789.808454997252</v>
          </cell>
          <cell r="BM92">
            <v>-10738.132788405288</v>
          </cell>
          <cell r="BN92">
            <v>-15256.408098736281</v>
          </cell>
          <cell r="BO92">
            <v>-21371.665601015084</v>
          </cell>
          <cell r="BP92">
            <v>-10891.000027901577</v>
          </cell>
          <cell r="BQ92">
            <v>-11420.25750516989</v>
          </cell>
          <cell r="BR92">
            <v>-12391.941406674187</v>
          </cell>
          <cell r="BS92">
            <v>-14729.977372731924</v>
          </cell>
          <cell r="BT92">
            <v>-16448.368175447849</v>
          </cell>
          <cell r="BU92">
            <v>-12673.762912360866</v>
          </cell>
          <cell r="BV92">
            <v>-16177.417915080827</v>
          </cell>
          <cell r="BW92">
            <v>-19141.213867399805</v>
          </cell>
          <cell r="BX92">
            <v>-13246.059266945558</v>
          </cell>
          <cell r="BY92">
            <v>-19707.566280562522</v>
          </cell>
          <cell r="BZ92">
            <v>-22203.999364871674</v>
          </cell>
          <cell r="CA92">
            <v>-25412.832148128102</v>
          </cell>
          <cell r="CB92">
            <v>-31286.496410701198</v>
          </cell>
          <cell r="CC92">
            <v>-14731.190992483482</v>
          </cell>
          <cell r="CD92">
            <v>-18685.65054333955</v>
          </cell>
          <cell r="CE92">
            <v>-27101.26127502384</v>
          </cell>
          <cell r="CF92">
            <v>-18269.049902319093</v>
          </cell>
          <cell r="CG92">
            <v>-23483.657060819896</v>
          </cell>
          <cell r="CH92">
            <v>-25774.279871907314</v>
          </cell>
          <cell r="CI92">
            <v>-27971.438237311369</v>
          </cell>
          <cell r="CJ92">
            <v>-29253.149654462293</v>
          </cell>
          <cell r="CK92">
            <v>-61772.708557203223</v>
          </cell>
          <cell r="CL92">
            <v>-35372.119774385399</v>
          </cell>
          <cell r="CM92">
            <v>-45435.530990264699</v>
          </cell>
          <cell r="CN92">
            <v>-16056.850393386896</v>
          </cell>
          <cell r="CO92">
            <v>-20994.34242508719</v>
          </cell>
          <cell r="CP92">
            <v>-19429.847137725534</v>
          </cell>
          <cell r="CQ92">
            <v>-10681.137992971457</v>
          </cell>
          <cell r="CR92">
            <v>-14766.065520097176</v>
          </cell>
          <cell r="CS92">
            <v>-18689.649645786667</v>
          </cell>
          <cell r="CT92">
            <v>-20742.032922981893</v>
          </cell>
          <cell r="CU92">
            <v>-19330.835605338831</v>
          </cell>
          <cell r="CV92">
            <v>-32745.012255883012</v>
          </cell>
          <cell r="CW92">
            <v>-33119.785305722806</v>
          </cell>
          <cell r="CX92">
            <v>-34849.520640872659</v>
          </cell>
          <cell r="CY92">
            <v>-27565.942186935819</v>
          </cell>
          <cell r="CZ92">
            <v>-24498.020374840089</v>
          </cell>
          <cell r="DA92">
            <v>-692.19530800425946</v>
          </cell>
          <cell r="DB92">
            <v>-11749.42911784621</v>
          </cell>
          <cell r="DC92">
            <v>-15385.211654676761</v>
          </cell>
        </row>
        <row r="93">
          <cell r="D93">
            <v>-1397.3255008675658</v>
          </cell>
          <cell r="E93">
            <v>-1387.6975978735454</v>
          </cell>
          <cell r="F93">
            <v>-1613.827694533104</v>
          </cell>
          <cell r="G93">
            <v>-1541.0916082816343</v>
          </cell>
          <cell r="H93">
            <v>-1992.2525620909582</v>
          </cell>
          <cell r="I93">
            <v>-3158.9061913973028</v>
          </cell>
          <cell r="J93">
            <v>-4302.5277970182533</v>
          </cell>
          <cell r="K93">
            <v>-5813.5312564923825</v>
          </cell>
          <cell r="L93">
            <v>-9534.0234155375038</v>
          </cell>
          <cell r="M93">
            <v>-12514.95270334461</v>
          </cell>
          <cell r="N93">
            <v>-18035.914633953336</v>
          </cell>
          <cell r="O93">
            <v>-25805.421089084193</v>
          </cell>
          <cell r="P93">
            <v>-26759.629861845649</v>
          </cell>
          <cell r="Q93">
            <v>-38042.553489611724</v>
          </cell>
          <cell r="R93">
            <v>-59717.567519163429</v>
          </cell>
          <cell r="S93">
            <v>-83949.88731874658</v>
          </cell>
          <cell r="T93">
            <v>-9309.8335277754541</v>
          </cell>
          <cell r="U93">
            <v>-8701.4267262735484</v>
          </cell>
          <cell r="V93">
            <v>-8477.1366857153262</v>
          </cell>
          <cell r="W93">
            <v>-9205.3456429274102</v>
          </cell>
          <cell r="X93">
            <v>-10654.865156534555</v>
          </cell>
          <cell r="Y93">
            <v>-12.66561693122898</v>
          </cell>
          <cell r="Z93">
            <v>-517.94844518331297</v>
          </cell>
          <cell r="AA93">
            <v>-1549.616635677547</v>
          </cell>
          <cell r="AB93">
            <v>-40700.535396588253</v>
          </cell>
          <cell r="AC93">
            <v>-42607.890678269236</v>
          </cell>
          <cell r="AD93">
            <v>-49714.194750016926</v>
          </cell>
          <cell r="AE93">
            <v>-50094.754087780304</v>
          </cell>
          <cell r="AF93">
            <v>-67067.023867413518</v>
          </cell>
          <cell r="AG93">
            <v>-54464.40541580195</v>
          </cell>
          <cell r="AH93">
            <v>-53116.772859705226</v>
          </cell>
          <cell r="AI93">
            <v>-49700.793043779478</v>
          </cell>
          <cell r="AJ93">
            <v>-34720.924062024162</v>
          </cell>
          <cell r="AK93">
            <v>-48441.296334002778</v>
          </cell>
          <cell r="AL93">
            <v>-47379.570601124084</v>
          </cell>
          <cell r="AM93">
            <v>-37222.622351948943</v>
          </cell>
          <cell r="AN93">
            <v>-39750.28004238577</v>
          </cell>
          <cell r="AO93">
            <v>-46053.259897482872</v>
          </cell>
          <cell r="AP93">
            <v>-40205.406121760527</v>
          </cell>
          <cell r="AQ93">
            <v>-38837.595837057597</v>
          </cell>
          <cell r="AR93">
            <v>-55228.472999999998</v>
          </cell>
          <cell r="AS93">
            <v>-59965.021999999997</v>
          </cell>
          <cell r="AT93">
            <v>-42379.919000000002</v>
          </cell>
          <cell r="AU93">
            <v>-45758.017999999996</v>
          </cell>
          <cell r="AV93">
            <v>-47505.048999999999</v>
          </cell>
          <cell r="AW93">
            <v>-45507.919000000002</v>
          </cell>
          <cell r="AX93">
            <v>-38176.550999999999</v>
          </cell>
          <cell r="AY93">
            <v>-31537.924999999999</v>
          </cell>
          <cell r="AZ93">
            <v>-27862.186175386647</v>
          </cell>
          <cell r="BA93">
            <v>-34698.515792799008</v>
          </cell>
          <cell r="BB93">
            <v>-48831.202437735265</v>
          </cell>
          <cell r="BC93">
            <v>-57691.29978258058</v>
          </cell>
          <cell r="BD93">
            <v>-91794.237972725939</v>
          </cell>
          <cell r="BE93">
            <v>-105343.63699327799</v>
          </cell>
          <cell r="BF93">
            <v>-60286.946401644636</v>
          </cell>
          <cell r="BG93">
            <v>-79859.125704210412</v>
          </cell>
          <cell r="BH93">
            <v>-7773.3558711252399</v>
          </cell>
          <cell r="BI93">
            <v>-8400.1775303747763</v>
          </cell>
          <cell r="BJ93">
            <v>-9418.7278501273031</v>
          </cell>
          <cell r="BK93">
            <v>-7605.9418259147124</v>
          </cell>
          <cell r="BL93">
            <v>-10028.7049102372</v>
          </cell>
          <cell r="BM93">
            <v>-8648.3364478737731</v>
          </cell>
          <cell r="BN93">
            <v>-12044.268447793176</v>
          </cell>
          <cell r="BO93">
            <v>-19018.375976675954</v>
          </cell>
          <cell r="BP93">
            <v>-8243.0157627478802</v>
          </cell>
          <cell r="BQ93">
            <v>-8165.4480893922992</v>
          </cell>
          <cell r="BR93">
            <v>-10862.216607930426</v>
          </cell>
          <cell r="BS93">
            <v>-11000.600507691866</v>
          </cell>
          <cell r="BT93">
            <v>-15595.388982588192</v>
          </cell>
          <cell r="BU93">
            <v>-10862.6746503799</v>
          </cell>
          <cell r="BV93">
            <v>-13625.668507585859</v>
          </cell>
          <cell r="BW93">
            <v>-17683.361645857021</v>
          </cell>
          <cell r="BX93">
            <v>-11385.987865526145</v>
          </cell>
          <cell r="BY93">
            <v>-17730.042779418884</v>
          </cell>
          <cell r="BZ93">
            <v>-19039.817234479422</v>
          </cell>
          <cell r="CA93">
            <v>-23722.114962305383</v>
          </cell>
          <cell r="CB93">
            <v>-29170.364873901548</v>
          </cell>
          <cell r="CC93">
            <v>-13258.163140016244</v>
          </cell>
          <cell r="CD93">
            <v>-17934.457629907796</v>
          </cell>
          <cell r="CE93">
            <v>-25463.717256121749</v>
          </cell>
          <cell r="CF93">
            <v>-15997.94375283429</v>
          </cell>
          <cell r="CG93">
            <v>-20617.018327259582</v>
          </cell>
          <cell r="CH93">
            <v>-24492.212588684572</v>
          </cell>
          <cell r="CI93">
            <v>-24350.254241915642</v>
          </cell>
          <cell r="CJ93">
            <v>-28275.934452597347</v>
          </cell>
          <cell r="CK93">
            <v>-58327.294604514849</v>
          </cell>
          <cell r="CL93">
            <v>-31216.171015810305</v>
          </cell>
          <cell r="CM93">
            <v>-42592.730087124859</v>
          </cell>
          <cell r="CN93">
            <v>-14954.521794748878</v>
          </cell>
          <cell r="CO93">
            <v>-19887.175291651871</v>
          </cell>
          <cell r="CP93">
            <v>-18073.648632341454</v>
          </cell>
          <cell r="CQ93">
            <v>-8951.4400703332776</v>
          </cell>
          <cell r="CR93">
            <v>-13552.665563999337</v>
          </cell>
          <cell r="CS93">
            <v>-17009.117948195351</v>
          </cell>
          <cell r="CT93">
            <v>-18272.862169496555</v>
          </cell>
          <cell r="CU93">
            <v>-18351.024574379029</v>
          </cell>
          <cell r="CV93">
            <v>-29359.852525851114</v>
          </cell>
          <cell r="CW93">
            <v>-29711.952810222658</v>
          </cell>
          <cell r="CX93">
            <v>-33713.173632275029</v>
          </cell>
          <cell r="CY93">
            <v>-26094.56521481782</v>
          </cell>
          <cell r="CZ93">
            <v>-24426.751748740684</v>
          </cell>
          <cell r="DA93">
            <v>-598.331547253537</v>
          </cell>
          <cell r="DB93">
            <v>-9778.2005377831229</v>
          </cell>
          <cell r="DC93">
            <v>-14124.862358841714</v>
          </cell>
        </row>
        <row r="94">
          <cell r="D94">
            <v>2234.6867033054918</v>
          </cell>
          <cell r="E94">
            <v>1157.2718619055761</v>
          </cell>
          <cell r="F94">
            <v>2352.5718264312022</v>
          </cell>
          <cell r="G94">
            <v>3736.9942378684582</v>
          </cell>
          <cell r="H94">
            <v>7774.0812928108426</v>
          </cell>
          <cell r="I94">
            <v>6659.2234860363797</v>
          </cell>
          <cell r="J94">
            <v>6408.5179686671863</v>
          </cell>
          <cell r="K94">
            <v>17127.908778705481</v>
          </cell>
          <cell r="L94">
            <v>16145.573542270697</v>
          </cell>
          <cell r="M94">
            <v>22348.381646388461</v>
          </cell>
          <cell r="N94">
            <v>38318.228826034647</v>
          </cell>
          <cell r="O94">
            <v>55430.936256427231</v>
          </cell>
          <cell r="P94">
            <v>72487.06896042102</v>
          </cell>
          <cell r="Q94">
            <v>144668.38802505485</v>
          </cell>
          <cell r="R94">
            <v>120599.45250098241</v>
          </cell>
          <cell r="S94">
            <v>70822.56680561442</v>
          </cell>
          <cell r="T94">
            <v>2792.4849182559756</v>
          </cell>
          <cell r="U94">
            <v>5160.5791223992364</v>
          </cell>
          <cell r="V94">
            <v>2986.2569942062005</v>
          </cell>
          <cell r="W94">
            <v>2413.3690853966018</v>
          </cell>
          <cell r="X94">
            <v>5055.6954623656347</v>
          </cell>
          <cell r="Y94">
            <v>3709.9723927623154</v>
          </cell>
          <cell r="Z94">
            <v>6172.023030103971</v>
          </cell>
          <cell r="AA94">
            <v>5293.1833362866946</v>
          </cell>
          <cell r="AB94">
            <v>55983.643706343566</v>
          </cell>
          <cell r="AC94">
            <v>51041.997542611134</v>
          </cell>
          <cell r="AD94">
            <v>50694.237367253336</v>
          </cell>
          <cell r="AE94">
            <v>45859.677654277541</v>
          </cell>
          <cell r="AF94">
            <v>32571.037621985979</v>
          </cell>
          <cell r="AG94">
            <v>59868.849083730755</v>
          </cell>
          <cell r="AH94">
            <v>47670.714505717908</v>
          </cell>
          <cell r="AI94">
            <v>35816.790315927967</v>
          </cell>
          <cell r="AJ94">
            <v>90599.264514614129</v>
          </cell>
          <cell r="AK94">
            <v>76009.565551103427</v>
          </cell>
          <cell r="AL94">
            <v>41046.492378639996</v>
          </cell>
          <cell r="AM94">
            <v>38445.77384085521</v>
          </cell>
          <cell r="AN94">
            <v>68531.971325811144</v>
          </cell>
          <cell r="AO94">
            <v>70367.539140225068</v>
          </cell>
          <cell r="AP94">
            <v>45166.174392698784</v>
          </cell>
          <cell r="AQ94">
            <v>43881.122910324761</v>
          </cell>
          <cell r="AR94">
            <v>115141.586</v>
          </cell>
          <cell r="AS94">
            <v>85275.826000000001</v>
          </cell>
          <cell r="AT94">
            <v>55558.847999999998</v>
          </cell>
          <cell r="AU94">
            <v>44599.156999999999</v>
          </cell>
          <cell r="AV94">
            <v>84149.873000000007</v>
          </cell>
          <cell r="AW94">
            <v>55689.548999999999</v>
          </cell>
          <cell r="AX94">
            <v>77963.942999999999</v>
          </cell>
          <cell r="AY94">
            <v>86708.346000000005</v>
          </cell>
          <cell r="AZ94">
            <v>52726.595157429423</v>
          </cell>
          <cell r="BA94">
            <v>69604.072113421353</v>
          </cell>
          <cell r="BB94">
            <v>87168.690721616542</v>
          </cell>
          <cell r="BC94">
            <v>102410.92471035951</v>
          </cell>
          <cell r="BD94">
            <v>118481.68955194914</v>
          </cell>
          <cell r="BE94">
            <v>96317.197419178017</v>
          </cell>
          <cell r="BF94">
            <v>104089.73601530143</v>
          </cell>
          <cell r="BG94">
            <v>43495.26592045257</v>
          </cell>
          <cell r="BH94">
            <v>15959.929637734394</v>
          </cell>
          <cell r="BI94">
            <v>18567.944099002561</v>
          </cell>
          <cell r="BJ94">
            <v>6278.8290525372813</v>
          </cell>
          <cell r="BK94">
            <v>20713.096797035752</v>
          </cell>
          <cell r="BL94">
            <v>24740.217451330052</v>
          </cell>
          <cell r="BM94">
            <v>25360.575685362688</v>
          </cell>
          <cell r="BN94">
            <v>38280.98790309453</v>
          </cell>
          <cell r="BO94">
            <v>22923.827465151429</v>
          </cell>
          <cell r="BP94">
            <v>3378.2314955131219</v>
          </cell>
          <cell r="BQ94">
            <v>7656.7856386538733</v>
          </cell>
          <cell r="BR94">
            <v>3602.6007680242096</v>
          </cell>
          <cell r="BS94">
            <v>3758.9053254582545</v>
          </cell>
          <cell r="BT94">
            <v>7628.5627205627798</v>
          </cell>
          <cell r="BU94">
            <v>18389.482323271386</v>
          </cell>
          <cell r="BV94">
            <v>13877.71201521357</v>
          </cell>
          <cell r="BW94">
            <v>13872.658642271474</v>
          </cell>
          <cell r="BX94">
            <v>31628.525510079067</v>
          </cell>
          <cell r="BY94">
            <v>13126.695683842854</v>
          </cell>
          <cell r="BZ94">
            <v>15136.498967307742</v>
          </cell>
          <cell r="CA94">
            <v>32564.570993397829</v>
          </cell>
          <cell r="CB94">
            <v>1503.8909926238921</v>
          </cell>
          <cell r="CC94">
            <v>18917.947775845289</v>
          </cell>
          <cell r="CD94">
            <v>37269.561942527907</v>
          </cell>
          <cell r="CE94">
            <v>34243.063077897626</v>
          </cell>
          <cell r="CF94">
            <v>13766.680296256794</v>
          </cell>
          <cell r="CG94">
            <v>17041.297097196737</v>
          </cell>
          <cell r="CH94">
            <v>28432.168785098842</v>
          </cell>
          <cell r="CI94">
            <v>29433.75299216076</v>
          </cell>
          <cell r="CJ94">
            <v>57922.85</v>
          </cell>
          <cell r="CK94">
            <v>52914.737664844382</v>
          </cell>
          <cell r="CL94">
            <v>57985.453154444724</v>
          </cell>
          <cell r="CM94">
            <v>58294.506989251844</v>
          </cell>
          <cell r="CN94">
            <v>24347.712797794295</v>
          </cell>
          <cell r="CO94">
            <v>12218.357416872263</v>
          </cell>
          <cell r="CP94">
            <v>19131.414014874124</v>
          </cell>
          <cell r="CQ94">
            <v>19583.26453808224</v>
          </cell>
          <cell r="CR94">
            <v>19461.849115075027</v>
          </cell>
          <cell r="CS94">
            <v>22180.903958755323</v>
          </cell>
          <cell r="CT94">
            <v>9795.8918776455394</v>
          </cell>
          <cell r="CU94">
            <v>21473.83414238277</v>
          </cell>
          <cell r="CV94">
            <v>4288.9910066074308</v>
          </cell>
          <cell r="CW94">
            <v>4522.3715514362084</v>
          </cell>
          <cell r="CX94">
            <v>2521.7022907138862</v>
          </cell>
          <cell r="CY94">
            <v>2633.5663855322973</v>
          </cell>
          <cell r="CZ94">
            <v>11557.159981787912</v>
          </cell>
          <cell r="DA94">
            <v>53233.499575349138</v>
          </cell>
          <cell r="DB94">
            <v>16667.601159311973</v>
          </cell>
          <cell r="DC94">
            <v>10767.304838218537</v>
          </cell>
        </row>
        <row r="95"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-0.1125928420894578</v>
          </cell>
          <cell r="R95">
            <v>-2.2421422985932487</v>
          </cell>
          <cell r="S95">
            <v>-42.00467465273271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-8604.2968373243421</v>
          </cell>
          <cell r="AC95">
            <v>-7096.5445603888929</v>
          </cell>
          <cell r="AD95">
            <v>-7490.5408389457789</v>
          </cell>
          <cell r="AE95">
            <v>-5279.9341235882503</v>
          </cell>
          <cell r="AF95">
            <v>-2259.6240929600749</v>
          </cell>
          <cell r="AG95">
            <v>-2205.0888186913835</v>
          </cell>
          <cell r="AH95">
            <v>-2934.7626008263342</v>
          </cell>
          <cell r="AI95">
            <v>-4719.0595339589754</v>
          </cell>
          <cell r="AJ95">
            <v>-5033.9088073290004</v>
          </cell>
          <cell r="AK95">
            <v>-8157.7917216022315</v>
          </cell>
          <cell r="AL95">
            <v>-15367.294222925877</v>
          </cell>
          <cell r="AM95">
            <v>-14431.200431451682</v>
          </cell>
          <cell r="AN95">
            <v>-7288.4305114565041</v>
          </cell>
          <cell r="AO95">
            <v>-9346.7835312036405</v>
          </cell>
          <cell r="AP95">
            <v>-9304.4944773209863</v>
          </cell>
          <cell r="AQ95">
            <v>-12871.918369741703</v>
          </cell>
          <cell r="AR95">
            <v>-2833.1779999999999</v>
          </cell>
          <cell r="AS95">
            <v>-4183.8029999999999</v>
          </cell>
          <cell r="AT95">
            <v>-55996.656000000003</v>
          </cell>
          <cell r="AU95">
            <v>-5052.0330000000004</v>
          </cell>
          <cell r="AV95">
            <v>-4985.0290000000005</v>
          </cell>
          <cell r="AW95">
            <v>-6111.5919999999996</v>
          </cell>
          <cell r="AX95">
            <v>-7228.3890000000001</v>
          </cell>
          <cell r="AY95">
            <v>-11254.439</v>
          </cell>
          <cell r="AZ95">
            <v>0</v>
          </cell>
          <cell r="BA95">
            <v>0</v>
          </cell>
          <cell r="BB95">
            <v>0</v>
          </cell>
          <cell r="BC95">
            <v>0</v>
          </cell>
          <cell r="BD95">
            <v>-7742.5901680407815</v>
          </cell>
          <cell r="BE95">
            <v>-13461.620242464125</v>
          </cell>
          <cell r="BF95">
            <v>-11674.239045153632</v>
          </cell>
          <cell r="BG95">
            <v>-11318.956849873568</v>
          </cell>
          <cell r="BH95">
            <v>-81.409304133043207</v>
          </cell>
          <cell r="BI95">
            <v>-96.406511183867607</v>
          </cell>
          <cell r="BJ95">
            <v>-111.17593746215097</v>
          </cell>
          <cell r="BK95">
            <v>-13.281261666572297</v>
          </cell>
          <cell r="BL95">
            <v>-90.26498520623997</v>
          </cell>
          <cell r="BM95">
            <v>-421.76408204262748</v>
          </cell>
          <cell r="BN95">
            <v>-63.928103801937098</v>
          </cell>
          <cell r="BO95">
            <v>-263.38834213574432</v>
          </cell>
          <cell r="BP95">
            <v>0</v>
          </cell>
          <cell r="BQ95">
            <v>0</v>
          </cell>
          <cell r="BR95">
            <v>0</v>
          </cell>
          <cell r="BS95">
            <v>0</v>
          </cell>
          <cell r="BT95">
            <v>0</v>
          </cell>
          <cell r="BU95">
            <v>0</v>
          </cell>
          <cell r="BV95">
            <v>0</v>
          </cell>
          <cell r="BW95">
            <v>0</v>
          </cell>
          <cell r="BX95">
            <v>-1401.9999999999998</v>
          </cell>
          <cell r="BY95">
            <v>-1992.0000000000002</v>
          </cell>
          <cell r="BZ95">
            <v>-2242.9999999999995</v>
          </cell>
          <cell r="CA95">
            <v>-4070.0000000000005</v>
          </cell>
          <cell r="CB95">
            <v>-1321</v>
          </cell>
          <cell r="CC95">
            <v>-2351</v>
          </cell>
          <cell r="CD95">
            <v>-1481</v>
          </cell>
          <cell r="CE95">
            <v>-1906</v>
          </cell>
          <cell r="CF95">
            <v>-35</v>
          </cell>
          <cell r="CG95">
            <v>-374</v>
          </cell>
          <cell r="CH95">
            <v>-75</v>
          </cell>
          <cell r="CI95">
            <v>-303</v>
          </cell>
          <cell r="CJ95">
            <v>-838</v>
          </cell>
          <cell r="CK95">
            <v>-112.68235</v>
          </cell>
          <cell r="CL95">
            <v>-2983.34</v>
          </cell>
          <cell r="CM95">
            <v>-811.81928999999934</v>
          </cell>
          <cell r="CN95">
            <v>-865.67892920000008</v>
          </cell>
          <cell r="CO95">
            <v>-1212.9262314328421</v>
          </cell>
          <cell r="CP95">
            <v>-1081.8261793540826</v>
          </cell>
          <cell r="CQ95">
            <v>-1004.2707931738087</v>
          </cell>
          <cell r="CR95">
            <v>-1312.1486597465241</v>
          </cell>
          <cell r="CS95">
            <v>-505.93070191105318</v>
          </cell>
          <cell r="CT95">
            <v>-997.2593897393549</v>
          </cell>
          <cell r="CU95">
            <v>-1970.7040306017609</v>
          </cell>
          <cell r="CV95">
            <v>0</v>
          </cell>
          <cell r="CW95">
            <v>0</v>
          </cell>
          <cell r="CX95">
            <v>0</v>
          </cell>
          <cell r="CY95">
            <v>0</v>
          </cell>
          <cell r="CZ95">
            <v>0</v>
          </cell>
          <cell r="DA95">
            <v>0</v>
          </cell>
          <cell r="DB95">
            <v>0</v>
          </cell>
          <cell r="DC95">
            <v>0</v>
          </cell>
        </row>
        <row r="96">
          <cell r="D96">
            <v>11638.171947760033</v>
          </cell>
          <cell r="E96">
            <v>11407.746211792062</v>
          </cell>
          <cell r="F96">
            <v>12146.490343690159</v>
          </cell>
          <cell r="G96">
            <v>14342.392973276983</v>
          </cell>
          <cell r="H96">
            <v>20124.221703996867</v>
          </cell>
          <cell r="I96">
            <v>23624.538998635941</v>
          </cell>
          <cell r="J96">
            <v>25730.529170284874</v>
          </cell>
          <cell r="K96">
            <v>37044.906692497971</v>
          </cell>
          <cell r="L96">
            <v>51049.352267483308</v>
          </cell>
          <cell r="M96">
            <v>60882.781210527159</v>
          </cell>
          <cell r="N96">
            <v>81165.09540260848</v>
          </cell>
          <cell r="O96">
            <v>115943.77769890653</v>
          </cell>
          <cell r="P96">
            <v>161671.21679748193</v>
          </cell>
          <cell r="Q96">
            <v>268297.0513329251</v>
          </cell>
          <cell r="R96">
            <v>329178.93631474406</v>
          </cell>
          <cell r="S96">
            <v>316051.61580161192</v>
          </cell>
          <cell r="T96">
            <v>19677.108987434876</v>
          </cell>
          <cell r="U96">
            <v>16136.261383560561</v>
          </cell>
          <cell r="V96">
            <v>10645.38169205144</v>
          </cell>
          <cell r="W96">
            <v>3853.4051345206317</v>
          </cell>
          <cell r="X96">
            <v>75.491215150665084</v>
          </cell>
          <cell r="Y96">
            <v>3772.7979909817514</v>
          </cell>
          <cell r="Z96">
            <v>9426.8725759024092</v>
          </cell>
          <cell r="AA96">
            <v>13170.439276511557</v>
          </cell>
          <cell r="AB96">
            <v>121620.74499348525</v>
          </cell>
          <cell r="AC96">
            <v>122958.30729743825</v>
          </cell>
          <cell r="AD96">
            <v>116447.8090757289</v>
          </cell>
          <cell r="AE96">
            <v>106932.79851863788</v>
          </cell>
          <cell r="AF96">
            <v>70177.188180250261</v>
          </cell>
          <cell r="AG96">
            <v>73376.543029487686</v>
          </cell>
          <cell r="AH96">
            <v>64995.722074674035</v>
          </cell>
          <cell r="AI96">
            <v>46392.659812863545</v>
          </cell>
          <cell r="AJ96">
            <v>193242.65798247233</v>
          </cell>
          <cell r="AK96">
            <v>212653.13547797076</v>
          </cell>
          <cell r="AL96">
            <v>190952.76303256073</v>
          </cell>
          <cell r="AM96">
            <v>177744.71409001536</v>
          </cell>
          <cell r="AN96">
            <v>199237.9748619842</v>
          </cell>
          <cell r="AO96">
            <v>214205.4705735227</v>
          </cell>
          <cell r="AP96">
            <v>209861.74436714</v>
          </cell>
          <cell r="AQ96">
            <v>202033.35307066547</v>
          </cell>
          <cell r="AR96">
            <v>241794.80600000001</v>
          </cell>
          <cell r="AS96">
            <v>262921.80599999998</v>
          </cell>
          <cell r="AT96">
            <v>220104.079</v>
          </cell>
          <cell r="AU96">
            <v>213893.185</v>
          </cell>
          <cell r="AV96">
            <v>245552.97899999999</v>
          </cell>
          <cell r="AW96">
            <v>249623.01800000001</v>
          </cell>
          <cell r="AX96">
            <v>282182.02100000001</v>
          </cell>
          <cell r="AY96">
            <v>326098.00199999998</v>
          </cell>
          <cell r="AZ96">
            <v>186719.33725234319</v>
          </cell>
          <cell r="BA96">
            <v>221624.89357296555</v>
          </cell>
          <cell r="BB96">
            <v>259962.38185684683</v>
          </cell>
          <cell r="BC96">
            <v>304682.00678462576</v>
          </cell>
          <cell r="BD96">
            <v>323996.1098227824</v>
          </cell>
          <cell r="BE96">
            <v>301508.05000621831</v>
          </cell>
          <cell r="BF96">
            <v>333636.60057472147</v>
          </cell>
          <cell r="BG96">
            <v>285953.78394109005</v>
          </cell>
          <cell r="BH96">
            <v>40430.479159844086</v>
          </cell>
          <cell r="BI96">
            <v>50501.839217287998</v>
          </cell>
          <cell r="BJ96">
            <v>47250.76448223582</v>
          </cell>
          <cell r="BK96">
            <v>60344.63819169029</v>
          </cell>
          <cell r="BL96">
            <v>68988.19072539598</v>
          </cell>
          <cell r="BM96">
            <v>85278.665880842265</v>
          </cell>
          <cell r="BN96">
            <v>111451.45723234169</v>
          </cell>
          <cell r="BO96">
            <v>115093.52037868142</v>
          </cell>
          <cell r="BP96">
            <v>82639.059403980573</v>
          </cell>
          <cell r="BQ96">
            <v>82130.396953242162</v>
          </cell>
          <cell r="BR96">
            <v>74870.781113335936</v>
          </cell>
          <cell r="BS96">
            <v>67629.085931102309</v>
          </cell>
          <cell r="BT96">
            <v>64967.974674465702</v>
          </cell>
          <cell r="BU96">
            <v>72494.782347357192</v>
          </cell>
          <cell r="BV96">
            <v>72746.825854984912</v>
          </cell>
          <cell r="BW96">
            <v>68936.12285139937</v>
          </cell>
          <cell r="BX96">
            <v>81191.753857594711</v>
          </cell>
          <cell r="BY96">
            <v>74596.406762018698</v>
          </cell>
          <cell r="BZ96">
            <v>68450.088494847005</v>
          </cell>
          <cell r="CA96">
            <v>73222.544525939447</v>
          </cell>
          <cell r="CB96">
            <v>44235.070644661784</v>
          </cell>
          <cell r="CC96">
            <v>47543.855280490825</v>
          </cell>
          <cell r="CD96">
            <v>65397.959593110936</v>
          </cell>
          <cell r="CE96">
            <v>72271.30541488681</v>
          </cell>
          <cell r="CF96">
            <v>72783.471574124895</v>
          </cell>
          <cell r="CG96">
            <v>68833.750344062049</v>
          </cell>
          <cell r="CH96">
            <v>72698.706540476313</v>
          </cell>
          <cell r="CI96">
            <v>77479.205290721438</v>
          </cell>
          <cell r="CJ96">
            <v>123595.06221771394</v>
          </cell>
          <cell r="CK96">
            <v>118069.82292804348</v>
          </cell>
          <cell r="CL96">
            <v>141855.76506667788</v>
          </cell>
          <cell r="CM96">
            <v>156745.72267880492</v>
          </cell>
          <cell r="CN96">
            <v>53486.334948566146</v>
          </cell>
          <cell r="CO96">
            <v>45817.517073786534</v>
          </cell>
          <cell r="CP96">
            <v>46875.282456319204</v>
          </cell>
          <cell r="CQ96">
            <v>57507.106924068168</v>
          </cell>
          <cell r="CR96">
            <v>63416.290475143855</v>
          </cell>
          <cell r="CS96">
            <v>68588.076485703816</v>
          </cell>
          <cell r="CT96">
            <v>60111.106193852815</v>
          </cell>
          <cell r="CU96">
            <v>63233.915761856551</v>
          </cell>
          <cell r="CV96">
            <v>87114.212792323422</v>
          </cell>
          <cell r="CW96">
            <v>61924.63153353698</v>
          </cell>
          <cell r="CX96">
            <v>30733.160191975836</v>
          </cell>
          <cell r="CY96">
            <v>7272.1613626903154</v>
          </cell>
          <cell r="CZ96">
            <v>-5597.4304042624562</v>
          </cell>
          <cell r="DA96">
            <v>47037.737623833142</v>
          </cell>
          <cell r="DB96">
            <v>53927.138245362003</v>
          </cell>
          <cell r="DC96">
            <v>50569.580724738829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L191"/>
  <sheetViews>
    <sheetView tabSelected="1" workbookViewId="0">
      <selection activeCell="K84" sqref="K84"/>
    </sheetView>
  </sheetViews>
  <sheetFormatPr defaultRowHeight="15" x14ac:dyDescent="0.25"/>
  <cols>
    <col min="2" max="36" width="12.7109375" customWidth="1"/>
    <col min="37" max="37" width="10.28515625" bestFit="1" customWidth="1"/>
    <col min="38" max="44" width="10.140625" bestFit="1" customWidth="1"/>
    <col min="45" max="45" width="10.28515625" bestFit="1" customWidth="1"/>
    <col min="46" max="52" width="10.140625" bestFit="1" customWidth="1"/>
    <col min="53" max="53" width="10.28515625" bestFit="1" customWidth="1"/>
    <col min="54" max="60" width="10.140625" bestFit="1" customWidth="1"/>
    <col min="61" max="61" width="10.28515625" bestFit="1" customWidth="1"/>
    <col min="62" max="68" width="10.140625" bestFit="1" customWidth="1"/>
    <col min="69" max="76" width="9.28515625" bestFit="1" customWidth="1"/>
    <col min="77" max="77" width="10.28515625" bestFit="1" customWidth="1"/>
    <col min="78" max="84" width="10.140625" bestFit="1" customWidth="1"/>
    <col min="85" max="85" width="10.28515625" bestFit="1" customWidth="1"/>
    <col min="86" max="92" width="10.140625" bestFit="1" customWidth="1"/>
    <col min="93" max="93" width="10.28515625" bestFit="1" customWidth="1"/>
    <col min="94" max="100" width="10.140625" bestFit="1" customWidth="1"/>
    <col min="101" max="101" width="9.28515625" bestFit="1" customWidth="1"/>
    <col min="102" max="108" width="10.140625" bestFit="1" customWidth="1"/>
    <col min="109" max="109" width="10.28515625" bestFit="1" customWidth="1"/>
    <col min="110" max="116" width="10.140625" bestFit="1" customWidth="1"/>
  </cols>
  <sheetData>
    <row r="2" spans="1:28" x14ac:dyDescent="0.25">
      <c r="A2" t="s">
        <v>119</v>
      </c>
    </row>
    <row r="4" spans="1:28" x14ac:dyDescent="0.25">
      <c r="B4" t="s">
        <v>122</v>
      </c>
    </row>
    <row r="5" spans="1:28" x14ac:dyDescent="0.25">
      <c r="B5" s="3">
        <v>2006</v>
      </c>
      <c r="C5" s="3">
        <v>2007</v>
      </c>
      <c r="D5" s="3">
        <v>2008</v>
      </c>
      <c r="E5" s="3">
        <v>2009</v>
      </c>
      <c r="F5" s="3">
        <v>2010</v>
      </c>
      <c r="G5" s="3">
        <v>2011</v>
      </c>
      <c r="H5" s="3">
        <v>2012</v>
      </c>
      <c r="I5" s="3">
        <v>2013</v>
      </c>
    </row>
    <row r="6" spans="1:28" x14ac:dyDescent="0.25">
      <c r="A6" s="2" t="s">
        <v>3</v>
      </c>
      <c r="B6" s="1">
        <f>'01ACT BB'!B55</f>
        <v>10527.201705661884</v>
      </c>
      <c r="C6" s="1">
        <f>'01ACT BB'!C55</f>
        <v>9687.5676136041984</v>
      </c>
      <c r="D6" s="1">
        <f>'01ACT BB'!D55</f>
        <v>12831.315993209048</v>
      </c>
      <c r="E6" s="1">
        <f>'01ACT BB'!E55</f>
        <v>12623.718305605644</v>
      </c>
      <c r="F6" s="1">
        <f>'01ACT BB'!F55</f>
        <v>16728.271145324921</v>
      </c>
      <c r="G6" s="1">
        <f>'01ACT BB'!G55</f>
        <v>17060.451071599571</v>
      </c>
      <c r="H6" s="1">
        <f>'01ACT BB'!H55</f>
        <v>17188.79515355064</v>
      </c>
      <c r="I6" s="1">
        <f>'01ACT BB'!I55</f>
        <v>18632.185912434008</v>
      </c>
      <c r="J6" s="26"/>
      <c r="S6" s="26"/>
      <c r="AB6" s="26"/>
    </row>
    <row r="7" spans="1:28" x14ac:dyDescent="0.25">
      <c r="A7" s="2" t="s">
        <v>4</v>
      </c>
      <c r="B7" s="1">
        <f>'02AGD BB'!B55</f>
        <v>45868.924705252546</v>
      </c>
      <c r="C7" s="1">
        <f>'02AGD BB'!C55</f>
        <v>42370.031006352212</v>
      </c>
      <c r="D7" s="1">
        <f>'02AGD BB'!D55</f>
        <v>59357.943564687921</v>
      </c>
      <c r="E7" s="1">
        <f>'02AGD BB'!E55</f>
        <v>54821.974871345148</v>
      </c>
      <c r="F7" s="1">
        <f>'02AGD BB'!F55</f>
        <v>85914.87827727641</v>
      </c>
      <c r="G7" s="1">
        <f>'02AGD BB'!G55</f>
        <v>94860.425686186281</v>
      </c>
      <c r="H7" s="1">
        <f>'02AGD BB'!H55</f>
        <v>101747.81822465152</v>
      </c>
      <c r="I7" s="1">
        <f>'02AGD BB'!I55</f>
        <v>119585.48803989949</v>
      </c>
      <c r="J7" s="26"/>
      <c r="S7" s="26"/>
      <c r="AB7" s="26"/>
    </row>
    <row r="8" spans="1:28" x14ac:dyDescent="0.25">
      <c r="A8" s="2" t="s">
        <v>5</v>
      </c>
      <c r="B8" s="1">
        <f>'03CIT BB'!B55</f>
        <v>7481.0704388515851</v>
      </c>
      <c r="C8" s="1">
        <f>'03CIT BB'!C55</f>
        <v>7307.0208238407131</v>
      </c>
      <c r="D8" s="1">
        <f>'03CIT BB'!D55</f>
        <v>10498.550784508943</v>
      </c>
      <c r="E8" s="1">
        <f>'03CIT BB'!E55</f>
        <v>8440.0302603908185</v>
      </c>
      <c r="F8" s="1">
        <f>'03CIT BB'!F55</f>
        <v>13058.977823354368</v>
      </c>
      <c r="G8" s="1">
        <f>'03CIT BB'!G55</f>
        <v>12615.305739670717</v>
      </c>
      <c r="H8" s="1">
        <f>'03CIT BB'!H55</f>
        <v>11915.110410669193</v>
      </c>
      <c r="I8" s="1">
        <f>'03CIT BB'!I55</f>
        <v>12607.790561267326</v>
      </c>
      <c r="J8" s="26"/>
      <c r="S8" s="26"/>
      <c r="AB8" s="26"/>
    </row>
    <row r="9" spans="1:28" x14ac:dyDescent="0.25">
      <c r="A9" s="2" t="s">
        <v>6</v>
      </c>
      <c r="B9" s="1">
        <f>'04END BB'!B55</f>
        <v>36469.010107253474</v>
      </c>
      <c r="C9" s="1">
        <f>'04END BB'!C55</f>
        <v>36026.909051853734</v>
      </c>
      <c r="D9" s="1">
        <f>'04END BB'!D55</f>
        <v>47273.857781619197</v>
      </c>
      <c r="E9" s="1">
        <f>'04END BB'!E55</f>
        <v>46688.835865956935</v>
      </c>
      <c r="F9" s="1">
        <f>'04END BB'!F55</f>
        <v>65149.503215727826</v>
      </c>
      <c r="G9" s="1">
        <f>'04END BB'!G55</f>
        <v>63608.638105519989</v>
      </c>
      <c r="H9" s="1">
        <f>'04END BB'!H55</f>
        <v>59898.216391418566</v>
      </c>
      <c r="I9" s="1">
        <f>'04END BB'!I55</f>
        <v>70144.08935267567</v>
      </c>
      <c r="J9" s="26"/>
      <c r="S9" s="26"/>
      <c r="AB9" s="26"/>
    </row>
    <row r="10" spans="1:28" x14ac:dyDescent="0.25">
      <c r="A10" s="2" t="s">
        <v>7</v>
      </c>
      <c r="B10" s="1">
        <f>'05ENX BB'!B55</f>
        <v>65805.205177203301</v>
      </c>
      <c r="C10" s="1">
        <f>'05ENX BB'!C55</f>
        <v>73133.074641217725</v>
      </c>
      <c r="D10" s="1">
        <f>'05ENX BB'!D55</f>
        <v>66199.075307671214</v>
      </c>
      <c r="E10" s="1">
        <f>'05ENX BB'!E55</f>
        <v>92927.027236757829</v>
      </c>
      <c r="F10" s="1">
        <f>'05ENX BB'!F55</f>
        <v>90906.607100598689</v>
      </c>
      <c r="G10" s="1">
        <f>'05ENX BB'!G55</f>
        <v>104828.9835755453</v>
      </c>
      <c r="H10" s="1">
        <f>'05ENX BB'!H55</f>
        <v>132945.82236576307</v>
      </c>
      <c r="I10" s="1">
        <f>'05ENX BB'!I55</f>
        <v>115266.77632016364</v>
      </c>
      <c r="J10" s="26"/>
      <c r="S10" s="26"/>
      <c r="AB10" s="26"/>
    </row>
    <row r="11" spans="1:28" x14ac:dyDescent="0.25">
      <c r="A11" s="2" t="s">
        <v>8</v>
      </c>
      <c r="B11" s="1">
        <f>'06ERG BB'!B55</f>
        <v>131485.7750328542</v>
      </c>
      <c r="C11" s="1">
        <f>'06ERG BB'!C55</f>
        <v>155406.87143593535</v>
      </c>
      <c r="D11" s="1">
        <f>'06ERG BB'!D55</f>
        <v>134566.00597724179</v>
      </c>
      <c r="E11" s="1">
        <f>'06ERG BB'!E55</f>
        <v>198011.07505854624</v>
      </c>
      <c r="F11" s="1">
        <f>'06ERG BB'!F55</f>
        <v>182956.19442421634</v>
      </c>
      <c r="G11" s="1">
        <f>'06ERG BB'!G55</f>
        <v>188800.58210280479</v>
      </c>
      <c r="H11" s="1">
        <f>'06ERG BB'!H55</f>
        <v>225236.45754533875</v>
      </c>
      <c r="I11" s="1">
        <f>'06ERG BB'!I55</f>
        <v>185035.82292405693</v>
      </c>
      <c r="J11" s="26"/>
      <c r="S11" s="26"/>
      <c r="AB11" s="26"/>
    </row>
    <row r="12" spans="1:28" x14ac:dyDescent="0.25">
      <c r="A12" s="2" t="s">
        <v>9</v>
      </c>
      <c r="B12" s="1">
        <f>'07ESS BB'!B55</f>
        <v>76720.001463562585</v>
      </c>
      <c r="C12" s="1">
        <f>'07ESS BB'!C55</f>
        <v>75084.877553331258</v>
      </c>
      <c r="D12" s="1">
        <f>'07ESS BB'!D55</f>
        <v>106620.15124704299</v>
      </c>
      <c r="E12" s="1">
        <f>'07ESS BB'!E55</f>
        <v>104069.18777595102</v>
      </c>
      <c r="F12" s="1">
        <f>'07ESS BB'!F55</f>
        <v>156403.43984572453</v>
      </c>
      <c r="G12" s="1">
        <f>'07ESS BB'!G55</f>
        <v>162233.59081906592</v>
      </c>
      <c r="H12" s="1">
        <f>'07ESS BB'!H55</f>
        <v>177787.82636999036</v>
      </c>
      <c r="I12" s="1">
        <f>'07ESS BB'!I55</f>
        <v>214831.01367725062</v>
      </c>
      <c r="J12" s="26"/>
      <c r="S12" s="26"/>
      <c r="AB12" s="26"/>
    </row>
    <row r="13" spans="1:28" x14ac:dyDescent="0.25">
      <c r="A13" s="2" t="s">
        <v>10</v>
      </c>
      <c r="B13" s="1">
        <f>'08JEN BB'!B55</f>
        <v>30743.22008230611</v>
      </c>
      <c r="C13" s="1">
        <f>'08JEN BB'!C55</f>
        <v>29320.626561078141</v>
      </c>
      <c r="D13" s="1">
        <f>'08JEN BB'!D55</f>
        <v>41010.71784134896</v>
      </c>
      <c r="E13" s="1">
        <f>'08JEN BB'!E55</f>
        <v>32344.672041673668</v>
      </c>
      <c r="F13" s="1">
        <f>'08JEN BB'!F55</f>
        <v>47728.032412822431</v>
      </c>
      <c r="G13" s="1">
        <f>'08JEN BB'!G55</f>
        <v>44620.026266918379</v>
      </c>
      <c r="H13" s="1">
        <f>'08JEN BB'!H55</f>
        <v>43610.626463566223</v>
      </c>
      <c r="I13" s="1">
        <f>'08JEN BB'!I55</f>
        <v>46692.835611316536</v>
      </c>
      <c r="J13" s="26"/>
      <c r="S13" s="26"/>
      <c r="AB13" s="26"/>
    </row>
    <row r="14" spans="1:28" x14ac:dyDescent="0.25">
      <c r="A14" s="2" t="s">
        <v>11</v>
      </c>
      <c r="B14" s="1">
        <f>'09PCR BB'!B55</f>
        <v>56983.884250738345</v>
      </c>
      <c r="C14" s="1">
        <f>'09PCR BB'!C55</f>
        <v>55176.142063186227</v>
      </c>
      <c r="D14" s="1">
        <f>'09PCR BB'!D55</f>
        <v>77700.246966693638</v>
      </c>
      <c r="E14" s="1">
        <f>'09PCR BB'!E55</f>
        <v>62579.835390158456</v>
      </c>
      <c r="F14" s="1">
        <f>'09PCR BB'!F55</f>
        <v>94089.671285320946</v>
      </c>
      <c r="G14" s="1">
        <f>'09PCR BB'!G55</f>
        <v>85236.123230448327</v>
      </c>
      <c r="H14" s="1">
        <f>'09PCR BB'!H55</f>
        <v>80103.088126973045</v>
      </c>
      <c r="I14" s="1">
        <f>'09PCR BB'!I55</f>
        <v>87535.466578961292</v>
      </c>
      <c r="J14" s="26"/>
      <c r="S14" s="26"/>
      <c r="AB14" s="26"/>
    </row>
    <row r="15" spans="1:28" x14ac:dyDescent="0.25">
      <c r="A15" s="2" t="s">
        <v>12</v>
      </c>
      <c r="B15" s="1">
        <f>'10SAP BB'!B55</f>
        <v>51949.221346968268</v>
      </c>
      <c r="C15" s="1">
        <f>'10SAP BB'!C55</f>
        <v>55227.898976254161</v>
      </c>
      <c r="D15" s="1">
        <f>'10SAP BB'!D55</f>
        <v>47099.908580901771</v>
      </c>
      <c r="E15" s="1">
        <f>'10SAP BB'!E55</f>
        <v>65206.501461336185</v>
      </c>
      <c r="F15" s="1">
        <f>'10SAP BB'!F55</f>
        <v>59186.830984308013</v>
      </c>
      <c r="G15" s="1">
        <f>'10SAP BB'!G55</f>
        <v>62147.975494151033</v>
      </c>
      <c r="H15" s="1">
        <f>'10SAP BB'!H55</f>
        <v>74420.955906916613</v>
      </c>
      <c r="I15" s="1">
        <f>'10SAP BB'!I55</f>
        <v>61123.316937071402</v>
      </c>
      <c r="J15" s="26"/>
      <c r="S15" s="26"/>
      <c r="AB15" s="26"/>
    </row>
    <row r="16" spans="1:28" x14ac:dyDescent="0.25">
      <c r="A16" s="2" t="s">
        <v>13</v>
      </c>
      <c r="B16" s="1">
        <f>'11SPD BB'!B55</f>
        <v>44444.020108781355</v>
      </c>
      <c r="C16" s="1">
        <f>'11SPD BB'!C55</f>
        <v>43516.569415871054</v>
      </c>
      <c r="D16" s="1">
        <f>'11SPD BB'!D55</f>
        <v>67505.502834681043</v>
      </c>
      <c r="E16" s="1">
        <f>'11SPD BB'!E55</f>
        <v>53964.57119385327</v>
      </c>
      <c r="F16" s="1">
        <f>'11SPD BB'!F55</f>
        <v>91585.753584300561</v>
      </c>
      <c r="G16" s="1">
        <f>'11SPD BB'!G55</f>
        <v>95041.817688486903</v>
      </c>
      <c r="H16" s="1">
        <f>'11SPD BB'!H55</f>
        <v>89494.519557789827</v>
      </c>
      <c r="I16" s="1">
        <f>'11SPD BB'!I55</f>
        <v>96595.588762609215</v>
      </c>
      <c r="J16" s="26"/>
      <c r="S16" s="26"/>
      <c r="AB16" s="26"/>
    </row>
    <row r="17" spans="1:28" x14ac:dyDescent="0.25">
      <c r="A17" s="2" t="s">
        <v>14</v>
      </c>
      <c r="B17" s="1">
        <f>'12TND BB'!B55</f>
        <v>33255.540624010871</v>
      </c>
      <c r="C17" s="1">
        <f>'12TND BB'!C55</f>
        <v>38068.733430288463</v>
      </c>
      <c r="D17" s="1">
        <f>'12TND BB'!D55</f>
        <v>38978.450900715703</v>
      </c>
      <c r="E17" s="1">
        <f>'12TND BB'!E55</f>
        <v>43694.052896619673</v>
      </c>
      <c r="F17" s="1">
        <f>'12TND BB'!F55</f>
        <v>53885.308755026119</v>
      </c>
      <c r="G17" s="1">
        <f>'12TND BB'!G55</f>
        <v>60307.564871474358</v>
      </c>
      <c r="H17" s="1">
        <f>'12TND BB'!H55</f>
        <v>59259.374436026083</v>
      </c>
      <c r="I17" s="1">
        <f>'12TND BB'!I55</f>
        <v>67154.380556291537</v>
      </c>
      <c r="J17" s="26"/>
      <c r="S17" s="26"/>
      <c r="AB17" s="26"/>
    </row>
    <row r="18" spans="1:28" x14ac:dyDescent="0.25">
      <c r="A18" s="2" t="s">
        <v>15</v>
      </c>
      <c r="B18" s="1">
        <f>'13UED BB'!B55</f>
        <v>37610.66490254167</v>
      </c>
      <c r="C18" s="1">
        <f>'13UED BB'!C55</f>
        <v>36114.678525013296</v>
      </c>
      <c r="D18" s="1">
        <f>'13UED BB'!D55</f>
        <v>53396.100407210317</v>
      </c>
      <c r="E18" s="1">
        <f>'13UED BB'!E55</f>
        <v>41384.545949834763</v>
      </c>
      <c r="F18" s="1">
        <f>'13UED BB'!F55</f>
        <v>66848.367124961413</v>
      </c>
      <c r="G18" s="1">
        <f>'13UED BB'!G55</f>
        <v>64147.367667160528</v>
      </c>
      <c r="H18" s="1">
        <f>'13UED BB'!H55</f>
        <v>60977.232964871335</v>
      </c>
      <c r="I18" s="1">
        <f>'13UED BB'!I55</f>
        <v>65613.022372996988</v>
      </c>
      <c r="J18" s="26"/>
      <c r="S18" s="26"/>
      <c r="AB18" s="26"/>
    </row>
    <row r="20" spans="1:28" x14ac:dyDescent="0.25">
      <c r="B20" t="s">
        <v>123</v>
      </c>
    </row>
    <row r="21" spans="1:28" x14ac:dyDescent="0.25">
      <c r="B21" s="3">
        <v>2006</v>
      </c>
      <c r="C21" s="3">
        <v>2007</v>
      </c>
      <c r="D21" s="3">
        <v>2008</v>
      </c>
      <c r="E21" s="3">
        <v>2009</v>
      </c>
      <c r="F21" s="3">
        <v>2010</v>
      </c>
      <c r="G21" s="3">
        <v>2011</v>
      </c>
      <c r="H21" s="3">
        <v>2012</v>
      </c>
      <c r="I21" s="3">
        <v>2013</v>
      </c>
    </row>
    <row r="22" spans="1:28" x14ac:dyDescent="0.25">
      <c r="A22" s="2" t="s">
        <v>3</v>
      </c>
      <c r="B22" s="1">
        <f>'01ACT BB'!K55</f>
        <v>3113.2340951672409</v>
      </c>
      <c r="C22" s="1">
        <f>'01ACT BB'!L55</f>
        <v>2816.153866438101</v>
      </c>
      <c r="D22" s="1">
        <f>'01ACT BB'!M55</f>
        <v>3386.0365635671255</v>
      </c>
      <c r="E22" s="1">
        <f>'01ACT BB'!N55</f>
        <v>3034.4058272464981</v>
      </c>
      <c r="F22" s="1">
        <f>'01ACT BB'!O55</f>
        <v>3730.706454562735</v>
      </c>
      <c r="G22" s="1">
        <f>'01ACT BB'!P55</f>
        <v>4360.4057753073712</v>
      </c>
      <c r="H22" s="1">
        <f>'01ACT BB'!Q55</f>
        <v>4728.5868115620342</v>
      </c>
      <c r="I22" s="1">
        <f>'01ACT BB'!R55</f>
        <v>5478.1554468179002</v>
      </c>
    </row>
    <row r="23" spans="1:28" x14ac:dyDescent="0.25">
      <c r="A23" s="2" t="s">
        <v>4</v>
      </c>
      <c r="B23" s="1">
        <f>'02AGD BB'!K55</f>
        <v>34575.868566121542</v>
      </c>
      <c r="C23" s="1">
        <f>'02AGD BB'!L55</f>
        <v>34910.708888066663</v>
      </c>
      <c r="D23" s="1">
        <f>'02AGD BB'!M55</f>
        <v>45566.980150030839</v>
      </c>
      <c r="E23" s="1">
        <f>'02AGD BB'!N55</f>
        <v>47543.379933859287</v>
      </c>
      <c r="F23" s="1">
        <f>'02AGD BB'!O55</f>
        <v>45888.190671062555</v>
      </c>
      <c r="G23" s="1">
        <f>'02AGD BB'!P55</f>
        <v>52236.059711821872</v>
      </c>
      <c r="H23" s="1">
        <f>'02AGD BB'!Q55</f>
        <v>59305.12702580294</v>
      </c>
      <c r="I23" s="1">
        <f>'02AGD BB'!R55</f>
        <v>63213.113077059948</v>
      </c>
    </row>
    <row r="24" spans="1:28" x14ac:dyDescent="0.25">
      <c r="A24" s="2" t="s">
        <v>5</v>
      </c>
      <c r="B24" s="1">
        <f>'03CIT BB'!K55</f>
        <v>606.71998981279205</v>
      </c>
      <c r="C24" s="1">
        <f>'03CIT BB'!L55</f>
        <v>592.60444558560414</v>
      </c>
      <c r="D24" s="1">
        <f>'03CIT BB'!M55</f>
        <v>851.43973407155283</v>
      </c>
      <c r="E24" s="1">
        <f>'03CIT BB'!N55</f>
        <v>684.4922949809918</v>
      </c>
      <c r="F24" s="1">
        <f>'03CIT BB'!O55</f>
        <v>1059.0921388473546</v>
      </c>
      <c r="G24" s="1">
        <f>'03CIT BB'!P55</f>
        <v>1023.1100258204804</v>
      </c>
      <c r="H24" s="1">
        <f>'03CIT BB'!Q55</f>
        <v>966.32370007322766</v>
      </c>
      <c r="I24" s="1">
        <f>'03CIT BB'!R55</f>
        <v>1022.5005396511389</v>
      </c>
    </row>
    <row r="25" spans="1:28" x14ac:dyDescent="0.25">
      <c r="A25" s="2" t="s">
        <v>6</v>
      </c>
      <c r="B25" s="1">
        <f>'04END BB'!K55</f>
        <v>13371.929025501939</v>
      </c>
      <c r="C25" s="1">
        <f>'04END BB'!L55</f>
        <v>13362.74710196737</v>
      </c>
      <c r="D25" s="1">
        <f>'04END BB'!M55</f>
        <v>17449.246700327469</v>
      </c>
      <c r="E25" s="1">
        <f>'04END BB'!N55</f>
        <v>18089.884055748313</v>
      </c>
      <c r="F25" s="1">
        <f>'04END BB'!O55</f>
        <v>24119.387954467085</v>
      </c>
      <c r="G25" s="1">
        <f>'04END BB'!P55</f>
        <v>22639.169959906165</v>
      </c>
      <c r="H25" s="1">
        <f>'04END BB'!Q55</f>
        <v>18919.029868374517</v>
      </c>
      <c r="I25" s="1">
        <f>'04END BB'!R55</f>
        <v>20674.091947412864</v>
      </c>
    </row>
    <row r="26" spans="1:28" x14ac:dyDescent="0.25">
      <c r="A26" s="2" t="s">
        <v>7</v>
      </c>
      <c r="B26" s="1">
        <f>'05ENX BB'!K55</f>
        <v>19040.054921522431</v>
      </c>
      <c r="C26" s="1">
        <f>'05ENX BB'!L55</f>
        <v>22137.038219895167</v>
      </c>
      <c r="D26" s="1">
        <f>'05ENX BB'!M55</f>
        <v>21154.994800594795</v>
      </c>
      <c r="E26" s="1">
        <f>'05ENX BB'!N55</f>
        <v>29244.236455354116</v>
      </c>
      <c r="F26" s="1">
        <f>'05ENX BB'!O55</f>
        <v>30117.667225884132</v>
      </c>
      <c r="G26" s="1">
        <f>'05ENX BB'!P55</f>
        <v>38249.664087224715</v>
      </c>
      <c r="H26" s="1">
        <f>'05ENX BB'!Q55</f>
        <v>49736.012875017877</v>
      </c>
      <c r="I26" s="1">
        <f>'05ENX BB'!R55</f>
        <v>42941.777650547083</v>
      </c>
    </row>
    <row r="27" spans="1:28" x14ac:dyDescent="0.25">
      <c r="A27" s="2" t="s">
        <v>8</v>
      </c>
      <c r="B27" s="1">
        <f>'06ERG BB'!K55</f>
        <v>64981.756513284126</v>
      </c>
      <c r="C27" s="1">
        <f>'06ERG BB'!L55</f>
        <v>69937.519808129146</v>
      </c>
      <c r="D27" s="1">
        <f>'06ERG BB'!M55</f>
        <v>61485.592752958444</v>
      </c>
      <c r="E27" s="1">
        <f>'06ERG BB'!N55</f>
        <v>95514.576539673522</v>
      </c>
      <c r="F27" s="1">
        <f>'06ERG BB'!O55</f>
        <v>90705.194891544204</v>
      </c>
      <c r="G27" s="1">
        <f>'06ERG BB'!P55</f>
        <v>99266.851159070808</v>
      </c>
      <c r="H27" s="1">
        <f>'06ERG BB'!Q55</f>
        <v>123219.53602684329</v>
      </c>
      <c r="I27" s="1">
        <f>'06ERG BB'!R55</f>
        <v>97506.873140092532</v>
      </c>
    </row>
    <row r="28" spans="1:28" x14ac:dyDescent="0.25">
      <c r="A28" s="2" t="s">
        <v>9</v>
      </c>
      <c r="B28" s="1">
        <f>'07ESS BB'!K55</f>
        <v>38423.243607561293</v>
      </c>
      <c r="C28" s="1">
        <f>'07ESS BB'!L55</f>
        <v>34011.173853664623</v>
      </c>
      <c r="D28" s="1">
        <f>'07ESS BB'!M55</f>
        <v>44081.602345911728</v>
      </c>
      <c r="E28" s="1">
        <f>'07ESS BB'!N55</f>
        <v>41419.370626183525</v>
      </c>
      <c r="F28" s="1">
        <f>'07ESS BB'!O55</f>
        <v>55358.831198942418</v>
      </c>
      <c r="G28" s="1">
        <f>'07ESS BB'!P55</f>
        <v>60282.066422906093</v>
      </c>
      <c r="H28" s="1">
        <f>'07ESS BB'!Q55</f>
        <v>66738.736912852182</v>
      </c>
      <c r="I28" s="1">
        <f>'07ESS BB'!R55</f>
        <v>76424.711448491289</v>
      </c>
    </row>
    <row r="29" spans="1:28" x14ac:dyDescent="0.25">
      <c r="A29" s="2" t="s">
        <v>10</v>
      </c>
      <c r="B29" s="1">
        <f>'08JEN BB'!K55</f>
        <v>3775.463918766523</v>
      </c>
      <c r="C29" s="1">
        <f>'08JEN BB'!L55</f>
        <v>3826.8471450239767</v>
      </c>
      <c r="D29" s="1">
        <f>'08JEN BB'!M55</f>
        <v>5945.7311282194532</v>
      </c>
      <c r="E29" s="1">
        <f>'08JEN BB'!N55</f>
        <v>4740.1784587809589</v>
      </c>
      <c r="F29" s="1">
        <f>'08JEN BB'!O55</f>
        <v>7942.6077539256894</v>
      </c>
      <c r="G29" s="1">
        <f>'08JEN BB'!P55</f>
        <v>7093.1632227283671</v>
      </c>
      <c r="H29" s="1">
        <f>'08JEN BB'!Q55</f>
        <v>7016.7514086968458</v>
      </c>
      <c r="I29" s="1">
        <f>'08JEN BB'!R55</f>
        <v>7780.8211423759112</v>
      </c>
    </row>
    <row r="30" spans="1:28" x14ac:dyDescent="0.25">
      <c r="A30" s="2" t="s">
        <v>11</v>
      </c>
      <c r="B30" s="1">
        <f>'09PCR BB'!K55</f>
        <v>9740.5240372721237</v>
      </c>
      <c r="C30" s="1">
        <f>'09PCR BB'!L55</f>
        <v>9431.5181409109246</v>
      </c>
      <c r="D30" s="1">
        <f>'09PCR BB'!M55</f>
        <v>13281.669602423657</v>
      </c>
      <c r="E30" s="1">
        <f>'09PCR BB'!N55</f>
        <v>10697.066352728893</v>
      </c>
      <c r="F30" s="1">
        <f>'09PCR BB'!O55</f>
        <v>16083.191184037729</v>
      </c>
      <c r="G30" s="1">
        <f>'09PCR BB'!P55</f>
        <v>14569.8124669224</v>
      </c>
      <c r="H30" s="1">
        <f>'09PCR BB'!Q55</f>
        <v>13692.398572327898</v>
      </c>
      <c r="I30" s="1">
        <f>'09PCR BB'!R55</f>
        <v>14962.850067826941</v>
      </c>
    </row>
    <row r="31" spans="1:28" x14ac:dyDescent="0.25">
      <c r="A31" s="2" t="s">
        <v>12</v>
      </c>
      <c r="B31" s="1">
        <f>'10SAP BB'!K55</f>
        <v>8664.191659579843</v>
      </c>
      <c r="C31" s="1">
        <f>'10SAP BB'!L55</f>
        <v>9490.9504454356302</v>
      </c>
      <c r="D31" s="1">
        <f>'10SAP BB'!M55</f>
        <v>8208.528745374093</v>
      </c>
      <c r="E31" s="1">
        <f>'10SAP BB'!N55</f>
        <v>11965.352641140411</v>
      </c>
      <c r="F31" s="1">
        <f>'10SAP BB'!O55</f>
        <v>11313.084529223355</v>
      </c>
      <c r="G31" s="1">
        <f>'10SAP BB'!P55</f>
        <v>12825.113005668025</v>
      </c>
      <c r="H31" s="1">
        <f>'10SAP BB'!Q55</f>
        <v>16355.107479898832</v>
      </c>
      <c r="I31" s="1">
        <f>'10SAP BB'!R55</f>
        <v>13502.544898123388</v>
      </c>
    </row>
    <row r="32" spans="1:28" x14ac:dyDescent="0.25">
      <c r="A32" s="2" t="s">
        <v>13</v>
      </c>
      <c r="B32" s="1">
        <f>'11SPD BB'!K55</f>
        <v>4253.2225187946297</v>
      </c>
      <c r="C32" s="1">
        <f>'11SPD BB'!L55</f>
        <v>4304.3870816456147</v>
      </c>
      <c r="D32" s="1">
        <f>'11SPD BB'!M55</f>
        <v>6624.0485477422981</v>
      </c>
      <c r="E32" s="1">
        <f>'11SPD BB'!N55</f>
        <v>5682.0819684274938</v>
      </c>
      <c r="F32" s="1">
        <f>'11SPD BB'!O55</f>
        <v>9474.3133427119392</v>
      </c>
      <c r="G32" s="1">
        <f>'11SPD BB'!P55</f>
        <v>7278.6525426631151</v>
      </c>
      <c r="H32" s="1">
        <f>'11SPD BB'!Q55</f>
        <v>7382.0747100817352</v>
      </c>
      <c r="I32" s="1">
        <f>'11SPD BB'!R55</f>
        <v>8779.7383776315673</v>
      </c>
    </row>
    <row r="33" spans="1:9" x14ac:dyDescent="0.25">
      <c r="A33" s="2" t="s">
        <v>14</v>
      </c>
      <c r="B33" s="1">
        <f>'12TND BB'!K55</f>
        <v>510.74134391840778</v>
      </c>
      <c r="C33" s="1">
        <f>'12TND BB'!L55</f>
        <v>687.05386713523626</v>
      </c>
      <c r="D33" s="1">
        <f>'12TND BB'!M55</f>
        <v>731.35745789917758</v>
      </c>
      <c r="E33" s="1">
        <f>'12TND BB'!N55</f>
        <v>785.34157148973463</v>
      </c>
      <c r="F33" s="1">
        <f>'12TND BB'!O55</f>
        <v>906.94664212537509</v>
      </c>
      <c r="G33" s="1">
        <f>'12TND BB'!P55</f>
        <v>933.1406507809661</v>
      </c>
      <c r="H33" s="1">
        <f>'12TND BB'!Q55</f>
        <v>850.20361836336951</v>
      </c>
      <c r="I33" s="1">
        <f>'12TND BB'!R55</f>
        <v>1014.9302359984023</v>
      </c>
    </row>
    <row r="34" spans="1:9" x14ac:dyDescent="0.25">
      <c r="A34" s="2" t="s">
        <v>15</v>
      </c>
      <c r="B34" s="1">
        <f>'13UED BB'!K55</f>
        <v>9340.9031498081458</v>
      </c>
      <c r="C34" s="1">
        <f>'13UED BB'!L55</f>
        <v>9241.5780136702979</v>
      </c>
      <c r="D34" s="1">
        <f>'13UED BB'!M55</f>
        <v>15389.666764776688</v>
      </c>
      <c r="E34" s="1">
        <f>'13UED BB'!N55</f>
        <v>11452.291596864432</v>
      </c>
      <c r="F34" s="1">
        <f>'13UED BB'!O55</f>
        <v>20015.780110110543</v>
      </c>
      <c r="G34" s="1">
        <f>'13UED BB'!P55</f>
        <v>24611.660738028648</v>
      </c>
      <c r="H34" s="1">
        <f>'13UED BB'!Q55</f>
        <v>22484.856017523467</v>
      </c>
      <c r="I34" s="1">
        <f>'13UED BB'!R55</f>
        <v>24673.213732113756</v>
      </c>
    </row>
    <row r="36" spans="1:9" x14ac:dyDescent="0.25">
      <c r="B36" t="s">
        <v>124</v>
      </c>
    </row>
    <row r="37" spans="1:9" x14ac:dyDescent="0.25">
      <c r="B37" s="3">
        <v>2006</v>
      </c>
      <c r="C37" s="3">
        <v>2007</v>
      </c>
      <c r="D37" s="3">
        <v>2008</v>
      </c>
      <c r="E37" s="3">
        <v>2009</v>
      </c>
      <c r="F37" s="3">
        <v>2010</v>
      </c>
      <c r="G37" s="3">
        <v>2011</v>
      </c>
      <c r="H37" s="3">
        <v>2012</v>
      </c>
      <c r="I37" s="3">
        <v>2013</v>
      </c>
    </row>
    <row r="38" spans="1:9" x14ac:dyDescent="0.25">
      <c r="A38" s="2" t="s">
        <v>3</v>
      </c>
      <c r="B38" s="1">
        <f>'01ACT BB'!T55</f>
        <v>18342.044292840936</v>
      </c>
      <c r="C38" s="1">
        <f>'01ACT BB'!U55</f>
        <v>16612.591156289131</v>
      </c>
      <c r="D38" s="1">
        <f>'01ACT BB'!V55</f>
        <v>21250.393339472859</v>
      </c>
      <c r="E38" s="1">
        <f>'01ACT BB'!W55</f>
        <v>19651.850945201208</v>
      </c>
      <c r="F38" s="1">
        <f>'01ACT BB'!X55</f>
        <v>26050.784905517434</v>
      </c>
      <c r="G38" s="1">
        <f>'01ACT BB'!Y55</f>
        <v>26064.95517554654</v>
      </c>
      <c r="H38" s="1">
        <f>'01ACT BB'!Z55</f>
        <v>25653.213535563907</v>
      </c>
      <c r="I38" s="1">
        <f>'01ACT BB'!AA55</f>
        <v>27657.283083233924</v>
      </c>
    </row>
    <row r="39" spans="1:9" x14ac:dyDescent="0.25">
      <c r="A39" s="2" t="s">
        <v>4</v>
      </c>
      <c r="B39" s="1">
        <f>'02AGD BB'!T55</f>
        <v>99230.232103592367</v>
      </c>
      <c r="C39" s="1">
        <f>'02AGD BB'!U55</f>
        <v>92646.284464707234</v>
      </c>
      <c r="D39" s="1">
        <f>'02AGD BB'!V55</f>
        <v>131756.34596012876</v>
      </c>
      <c r="E39" s="1">
        <f>'02AGD BB'!W55</f>
        <v>126184.4956955144</v>
      </c>
      <c r="F39" s="1">
        <f>'02AGD BB'!X55</f>
        <v>181248.73883690327</v>
      </c>
      <c r="G39" s="1">
        <f>'02AGD BB'!Y55</f>
        <v>189977.61025077826</v>
      </c>
      <c r="H39" s="1">
        <f>'02AGD BB'!Z55</f>
        <v>198244.1177110922</v>
      </c>
      <c r="I39" s="1">
        <f>'02AGD BB'!AA55</f>
        <v>231894.49329254957</v>
      </c>
    </row>
    <row r="40" spans="1:9" x14ac:dyDescent="0.25">
      <c r="A40" s="2" t="s">
        <v>5</v>
      </c>
      <c r="B40" s="1">
        <f>'03CIT BB'!T55</f>
        <v>37816.931273871509</v>
      </c>
      <c r="C40" s="1">
        <f>'03CIT BB'!U55</f>
        <v>36937.107673370781</v>
      </c>
      <c r="D40" s="1">
        <f>'03CIT BB'!V55</f>
        <v>53070.342905897211</v>
      </c>
      <c r="E40" s="1">
        <f>'03CIT BB'!W55</f>
        <v>42664.488580272213</v>
      </c>
      <c r="F40" s="1">
        <f>'03CIT BB'!X55</f>
        <v>66013.342728078234</v>
      </c>
      <c r="G40" s="1">
        <f>'03CIT BB'!Y55</f>
        <v>63770.573216155884</v>
      </c>
      <c r="H40" s="1">
        <f>'03CIT BB'!Z55</f>
        <v>60231.074577348612</v>
      </c>
      <c r="I40" s="1">
        <f>'03CIT BB'!AA55</f>
        <v>63732.583868573194</v>
      </c>
    </row>
    <row r="41" spans="1:9" x14ac:dyDescent="0.25">
      <c r="A41" s="2" t="s">
        <v>6</v>
      </c>
      <c r="B41" s="1">
        <f>'04END BB'!T55</f>
        <v>65225.102892006689</v>
      </c>
      <c r="C41" s="1">
        <f>'04END BB'!U55</f>
        <v>60492.887571916654</v>
      </c>
      <c r="D41" s="1">
        <f>'04END BB'!V55</f>
        <v>81073.937543304724</v>
      </c>
      <c r="E41" s="1">
        <f>'04END BB'!W55</f>
        <v>74516.64089103564</v>
      </c>
      <c r="F41" s="1">
        <f>'04END BB'!X55</f>
        <v>103238.74694487329</v>
      </c>
      <c r="G41" s="1">
        <f>'04END BB'!Y55</f>
        <v>103308.18542339174</v>
      </c>
      <c r="H41" s="1">
        <f>'04END BB'!Z55</f>
        <v>111655.34757787753</v>
      </c>
      <c r="I41" s="1">
        <f>'04END BB'!AA55</f>
        <v>117730.83581246578</v>
      </c>
    </row>
    <row r="42" spans="1:9" x14ac:dyDescent="0.25">
      <c r="A42" s="2" t="s">
        <v>7</v>
      </c>
      <c r="B42" s="1">
        <f>'05ENX BB'!T55</f>
        <v>61182.467615813861</v>
      </c>
      <c r="C42" s="1">
        <f>'05ENX BB'!U55</f>
        <v>72049.752904213499</v>
      </c>
      <c r="D42" s="1">
        <f>'05ENX BB'!V55</f>
        <v>63064.820772352032</v>
      </c>
      <c r="E42" s="1">
        <f>'05ENX BB'!W55</f>
        <v>102877.5094156144</v>
      </c>
      <c r="F42" s="1">
        <f>'05ENX BB'!X55</f>
        <v>96066.863162858732</v>
      </c>
      <c r="G42" s="1">
        <f>'05ENX BB'!Y55</f>
        <v>111719.01247268428</v>
      </c>
      <c r="H42" s="1">
        <f>'05ENX BB'!Z55</f>
        <v>149460.47370274327</v>
      </c>
      <c r="I42" s="1">
        <f>'05ENX BB'!AA55</f>
        <v>116646.03126137254</v>
      </c>
    </row>
    <row r="43" spans="1:9" x14ac:dyDescent="0.25">
      <c r="A43" s="2" t="s">
        <v>8</v>
      </c>
      <c r="B43" s="1">
        <f>'06ERG BB'!T55</f>
        <v>17814.548454653715</v>
      </c>
      <c r="C43" s="1">
        <f>'06ERG BB'!U55</f>
        <v>18168.376956198215</v>
      </c>
      <c r="D43" s="1">
        <f>'06ERG BB'!V55</f>
        <v>17014.704512856417</v>
      </c>
      <c r="E43" s="1">
        <f>'06ERG BB'!W55</f>
        <v>29060.701746834988</v>
      </c>
      <c r="F43" s="1">
        <f>'06ERG BB'!X55</f>
        <v>27132.245983154495</v>
      </c>
      <c r="G43" s="1">
        <f>'06ERG BB'!Y55</f>
        <v>29554.769740839878</v>
      </c>
      <c r="H43" s="1">
        <f>'06ERG BB'!Z55</f>
        <v>39738.086556327842</v>
      </c>
      <c r="I43" s="1">
        <f>'06ERG BB'!AA55</f>
        <v>31310.728728895578</v>
      </c>
    </row>
    <row r="44" spans="1:9" x14ac:dyDescent="0.25">
      <c r="A44" s="2" t="s">
        <v>9</v>
      </c>
      <c r="B44" s="1">
        <f>'07ESS BB'!T55</f>
        <v>17894.694174638622</v>
      </c>
      <c r="C44" s="1">
        <f>'07ESS BB'!U55</f>
        <v>16582.423104921803</v>
      </c>
      <c r="D44" s="1">
        <f>'07ESS BB'!V55</f>
        <v>21168.289669539245</v>
      </c>
      <c r="E44" s="1">
        <f>'07ESS BB'!W55</f>
        <v>20845.55691940511</v>
      </c>
      <c r="F44" s="1">
        <f>'07ESS BB'!X55</f>
        <v>31328.358348619866</v>
      </c>
      <c r="G44" s="1">
        <f>'07ESS BB'!Y55</f>
        <v>41075.862915965845</v>
      </c>
      <c r="H44" s="1">
        <f>'07ESS BB'!Z55</f>
        <v>41869.567869410363</v>
      </c>
      <c r="I44" s="1">
        <f>'07ESS BB'!AA55</f>
        <v>45358.22309233954</v>
      </c>
    </row>
    <row r="45" spans="1:9" x14ac:dyDescent="0.25">
      <c r="A45" s="2" t="s">
        <v>10</v>
      </c>
      <c r="B45" s="1">
        <f>'08JEN BB'!T55</f>
        <v>2212.3102952991935</v>
      </c>
      <c r="C45" s="1">
        <f>'08JEN BB'!U55</f>
        <v>2109.9391616114149</v>
      </c>
      <c r="D45" s="1">
        <f>'08JEN BB'!V55</f>
        <v>2951.1688448746554</v>
      </c>
      <c r="E45" s="1">
        <f>'08JEN BB'!W55</f>
        <v>2327.5522461309797</v>
      </c>
      <c r="F45" s="1">
        <f>'08JEN BB'!X55</f>
        <v>3434.5529582970162</v>
      </c>
      <c r="G45" s="1">
        <f>'08JEN BB'!Y55</f>
        <v>3210.8979873463959</v>
      </c>
      <c r="H45" s="1">
        <f>'08JEN BB'!Z55</f>
        <v>3138.2606523160871</v>
      </c>
      <c r="I45" s="1">
        <f>'08JEN BB'!AA55</f>
        <v>3360.0592476349248</v>
      </c>
    </row>
    <row r="46" spans="1:9" x14ac:dyDescent="0.25">
      <c r="A46" s="2" t="s">
        <v>11</v>
      </c>
      <c r="B46" s="1">
        <f>'09PCR BB'!T55</f>
        <v>29022.055787841622</v>
      </c>
      <c r="C46" s="1">
        <f>'09PCR BB'!U55</f>
        <v>28101.367503653757</v>
      </c>
      <c r="D46" s="1">
        <f>'09PCR BB'!V55</f>
        <v>39572.958773291</v>
      </c>
      <c r="E46" s="1">
        <f>'09PCR BB'!W55</f>
        <v>31872.08976305597</v>
      </c>
      <c r="F46" s="1">
        <f>'09PCR BB'!X55</f>
        <v>47920.139615033047</v>
      </c>
      <c r="G46" s="1">
        <f>'09PCR BB'!Y55</f>
        <v>43411.002181750402</v>
      </c>
      <c r="H46" s="1">
        <f>'09PCR BB'!Z55</f>
        <v>40796.732672172708</v>
      </c>
      <c r="I46" s="1">
        <f>'09PCR BB'!AA55</f>
        <v>44582.064348069485</v>
      </c>
    </row>
    <row r="47" spans="1:9" x14ac:dyDescent="0.25">
      <c r="A47" s="2" t="s">
        <v>12</v>
      </c>
      <c r="B47" s="1">
        <f>'10SAP BB'!T55</f>
        <v>88108.789751316945</v>
      </c>
      <c r="C47" s="1">
        <f>'10SAP BB'!U55</f>
        <v>92934.482781901723</v>
      </c>
      <c r="D47" s="1">
        <f>'10SAP BB'!V55</f>
        <v>81033.157722075674</v>
      </c>
      <c r="E47" s="1">
        <f>'10SAP BB'!W55</f>
        <v>110790.22672099811</v>
      </c>
      <c r="F47" s="1">
        <f>'10SAP BB'!X55</f>
        <v>101119.5063929707</v>
      </c>
      <c r="G47" s="1">
        <f>'10SAP BB'!Y55</f>
        <v>100280.39017041971</v>
      </c>
      <c r="H47" s="1">
        <f>'10SAP BB'!Z55</f>
        <v>118504.12489544468</v>
      </c>
      <c r="I47" s="1">
        <f>'10SAP BB'!AA55</f>
        <v>99227.088952307196</v>
      </c>
    </row>
    <row r="48" spans="1:9" x14ac:dyDescent="0.25">
      <c r="A48" s="2" t="s">
        <v>13</v>
      </c>
      <c r="B48" s="1">
        <f>'11SPD BB'!T55</f>
        <v>28350.181099477697</v>
      </c>
      <c r="C48" s="1">
        <f>'11SPD BB'!U55</f>
        <v>27758.573642141087</v>
      </c>
      <c r="D48" s="1">
        <f>'11SPD BB'!V55</f>
        <v>43060.758511855311</v>
      </c>
      <c r="E48" s="1">
        <f>'11SPD BB'!W55</f>
        <v>34423.200190947689</v>
      </c>
      <c r="F48" s="1">
        <f>'11SPD BB'!X55</f>
        <v>58421.194017990289</v>
      </c>
      <c r="G48" s="1">
        <f>'11SPD BB'!Y55</f>
        <v>60625.765803646915</v>
      </c>
      <c r="H48" s="1">
        <f>'11SPD BB'!Z55</f>
        <v>57087.22598592873</v>
      </c>
      <c r="I48" s="1">
        <f>'11SPD BB'!AA55</f>
        <v>61616.893134538375</v>
      </c>
    </row>
    <row r="49" spans="1:9" x14ac:dyDescent="0.25">
      <c r="A49" s="2" t="s">
        <v>14</v>
      </c>
      <c r="B49" s="1">
        <f>'12TND BB'!T55</f>
        <v>15842.204679750099</v>
      </c>
      <c r="C49" s="1">
        <f>'12TND BB'!U55</f>
        <v>17652.757176437626</v>
      </c>
      <c r="D49" s="1">
        <f>'12TND BB'!V55</f>
        <v>17417.785574605514</v>
      </c>
      <c r="E49" s="1">
        <f>'12TND BB'!W55</f>
        <v>20264.480843213099</v>
      </c>
      <c r="F49" s="1">
        <f>'12TND BB'!X55</f>
        <v>25589.71053113744</v>
      </c>
      <c r="G49" s="1">
        <f>'12TND BB'!Y55</f>
        <v>28738.825921068295</v>
      </c>
      <c r="H49" s="1">
        <f>'12TND BB'!Z55</f>
        <v>27472.185601059649</v>
      </c>
      <c r="I49" s="1">
        <f>'12TND BB'!AA55</f>
        <v>31728.034941742852</v>
      </c>
    </row>
    <row r="50" spans="1:9" x14ac:dyDescent="0.25">
      <c r="A50" s="2" t="s">
        <v>15</v>
      </c>
      <c r="B50" s="1">
        <f>'13UED BB'!T55</f>
        <v>16882.200102027273</v>
      </c>
      <c r="C50" s="1">
        <f>'13UED BB'!U55</f>
        <v>16211.044704404045</v>
      </c>
      <c r="D50" s="1">
        <f>'13UED BB'!V55</f>
        <v>23969.724710157952</v>
      </c>
      <c r="E50" s="1">
        <f>'13UED BB'!W55</f>
        <v>18577.497801815807</v>
      </c>
      <c r="F50" s="1">
        <f>'13UED BB'!X55</f>
        <v>30009.724002929557</v>
      </c>
      <c r="G50" s="1">
        <f>'13UED BB'!Y55</f>
        <v>28797.873035485074</v>
      </c>
      <c r="H50" s="1">
        <f>'13UED BB'!Z55</f>
        <v>27374.694813494745</v>
      </c>
      <c r="I50" s="1">
        <f>'13UED BB'!AA55</f>
        <v>29455.853864122379</v>
      </c>
    </row>
    <row r="52" spans="1:9" x14ac:dyDescent="0.25">
      <c r="B52" t="s">
        <v>125</v>
      </c>
    </row>
    <row r="53" spans="1:9" x14ac:dyDescent="0.25">
      <c r="B53" s="3">
        <v>2006</v>
      </c>
      <c r="C53" s="3">
        <v>2007</v>
      </c>
      <c r="D53" s="3">
        <v>2008</v>
      </c>
      <c r="E53" s="3">
        <v>2009</v>
      </c>
      <c r="F53" s="3">
        <v>2010</v>
      </c>
      <c r="G53" s="3">
        <v>2011</v>
      </c>
      <c r="H53" s="3">
        <v>2012</v>
      </c>
      <c r="I53" s="3">
        <v>2013</v>
      </c>
    </row>
    <row r="54" spans="1:9" x14ac:dyDescent="0.25">
      <c r="A54" s="2" t="s">
        <v>3</v>
      </c>
      <c r="B54" s="1">
        <f>'01ACT BB'!AC55</f>
        <v>67.148690759852769</v>
      </c>
      <c r="C54" s="1">
        <f>'01ACT BB'!AD55</f>
        <v>58.983544077487096</v>
      </c>
      <c r="D54" s="1">
        <f>'01ACT BB'!AE55</f>
        <v>73.068590593424844</v>
      </c>
      <c r="E54" s="1">
        <f>'01ACT BB'!AF55</f>
        <v>64.561222180223652</v>
      </c>
      <c r="F54" s="1">
        <f>'01ACT BB'!AG55</f>
        <v>82.090215142909074</v>
      </c>
      <c r="G54" s="1">
        <f>'01ACT BB'!AH55</f>
        <v>78.929880616333207</v>
      </c>
      <c r="H54" s="1">
        <f>'01ACT BB'!AI55</f>
        <v>74.402261073033941</v>
      </c>
      <c r="I54" s="1">
        <f>'01ACT BB'!AJ55</f>
        <v>76.522179367584911</v>
      </c>
    </row>
    <row r="55" spans="1:9" x14ac:dyDescent="0.25">
      <c r="A55" s="2" t="s">
        <v>4</v>
      </c>
      <c r="B55" s="1">
        <f>'02AGD BB'!AC55</f>
        <v>39853.922343756545</v>
      </c>
      <c r="C55" s="1">
        <f>'02AGD BB'!AD55</f>
        <v>40610.797549116229</v>
      </c>
      <c r="D55" s="1">
        <f>'02AGD BB'!AE55</f>
        <v>46488.49421505136</v>
      </c>
      <c r="E55" s="1">
        <f>'02AGD BB'!AF55</f>
        <v>49659.464205632539</v>
      </c>
      <c r="F55" s="1">
        <f>'02AGD BB'!AG55</f>
        <v>56228.562171493497</v>
      </c>
      <c r="G55" s="1">
        <f>'02AGD BB'!AH55</f>
        <v>69013.945024604371</v>
      </c>
      <c r="H55" s="1">
        <f>'02AGD BB'!AI55</f>
        <v>86917.916289546047</v>
      </c>
      <c r="I55" s="1">
        <f>'02AGD BB'!AJ55</f>
        <v>98338.29207841272</v>
      </c>
    </row>
    <row r="56" spans="1:9" x14ac:dyDescent="0.25">
      <c r="A56" s="2" t="s">
        <v>5</v>
      </c>
      <c r="B56" s="1">
        <f>'03CIT BB'!AC55</f>
        <v>7434.4107897531512</v>
      </c>
      <c r="C56" s="1">
        <f>'03CIT BB'!AD55</f>
        <v>7261.4467271412977</v>
      </c>
      <c r="D56" s="1">
        <f>'03CIT BB'!AE55</f>
        <v>10433.071024673605</v>
      </c>
      <c r="E56" s="1">
        <f>'03CIT BB'!AF55</f>
        <v>8387.3895516113898</v>
      </c>
      <c r="F56" s="1">
        <f>'03CIT BB'!AG55</f>
        <v>12977.528607255892</v>
      </c>
      <c r="G56" s="1">
        <f>'03CIT BB'!AH55</f>
        <v>12536.623718976785</v>
      </c>
      <c r="H56" s="1">
        <f>'03CIT BB'!AI55</f>
        <v>11840.795528156705</v>
      </c>
      <c r="I56" s="1">
        <f>'03CIT BB'!AJ55</f>
        <v>12529.155412954835</v>
      </c>
    </row>
    <row r="57" spans="1:9" x14ac:dyDescent="0.25">
      <c r="A57" s="2" t="s">
        <v>6</v>
      </c>
      <c r="B57" s="1">
        <f>'04END BB'!AC55</f>
        <v>6956.097568409723</v>
      </c>
      <c r="C57" s="1">
        <f>'04END BB'!AD55</f>
        <v>6614.4520713284164</v>
      </c>
      <c r="D57" s="1">
        <f>'04END BB'!AE55</f>
        <v>8578.3913503333279</v>
      </c>
      <c r="E57" s="1">
        <f>'04END BB'!AF55</f>
        <v>7973.8534674024741</v>
      </c>
      <c r="F57" s="1">
        <f>'04END BB'!AG55</f>
        <v>9851.2965224573782</v>
      </c>
      <c r="G57" s="1">
        <f>'04END BB'!AH55</f>
        <v>8465.2644715330043</v>
      </c>
      <c r="H57" s="1">
        <f>'04END BB'!AI55</f>
        <v>6622.751438319201</v>
      </c>
      <c r="I57" s="1">
        <f>'04END BB'!AJ55</f>
        <v>6589.2629154311362</v>
      </c>
    </row>
    <row r="58" spans="1:9" x14ac:dyDescent="0.25">
      <c r="A58" s="2" t="s">
        <v>7</v>
      </c>
      <c r="B58" s="1">
        <f>'05ENX BB'!AC55</f>
        <v>21731.551214788553</v>
      </c>
      <c r="C58" s="1">
        <f>'05ENX BB'!AD55</f>
        <v>26017.461322967167</v>
      </c>
      <c r="D58" s="1">
        <f>'05ENX BB'!AE55</f>
        <v>25285.012021681214</v>
      </c>
      <c r="E58" s="1">
        <f>'05ENX BB'!AF55</f>
        <v>38194.786362031664</v>
      </c>
      <c r="F58" s="1">
        <f>'05ENX BB'!AG55</f>
        <v>39344.183164655558</v>
      </c>
      <c r="G58" s="1">
        <f>'05ENX BB'!AH55</f>
        <v>47829.693441119394</v>
      </c>
      <c r="H58" s="1">
        <f>'05ENX BB'!AI55</f>
        <v>63035.393027440485</v>
      </c>
      <c r="I58" s="1">
        <f>'05ENX BB'!AJ55</f>
        <v>52507.935268816516</v>
      </c>
    </row>
    <row r="59" spans="1:9" x14ac:dyDescent="0.25">
      <c r="A59" s="2" t="s">
        <v>8</v>
      </c>
      <c r="B59" s="1">
        <f>'06ERG BB'!AC55</f>
        <v>1650.8098697404093</v>
      </c>
      <c r="C59" s="1">
        <f>'06ERG BB'!AD55</f>
        <v>1711.1955254462214</v>
      </c>
      <c r="D59" s="1">
        <f>'06ERG BB'!AE55</f>
        <v>1740.8032281531107</v>
      </c>
      <c r="E59" s="1">
        <f>'06ERG BB'!AF55</f>
        <v>4072.3816807563085</v>
      </c>
      <c r="F59" s="1">
        <f>'06ERG BB'!AG55</f>
        <v>4150.6778270854948</v>
      </c>
      <c r="G59" s="1">
        <f>'06ERG BB'!AH55</f>
        <v>4304.0148580096065</v>
      </c>
      <c r="H59" s="1">
        <f>'06ERG BB'!AI55</f>
        <v>5461.8226396936461</v>
      </c>
      <c r="I59" s="1">
        <f>'06ERG BB'!AJ55</f>
        <v>4395.3091641093188</v>
      </c>
    </row>
    <row r="60" spans="1:9" x14ac:dyDescent="0.25">
      <c r="A60" s="2" t="s">
        <v>9</v>
      </c>
      <c r="B60" s="1">
        <f>'07ESS BB'!AC55</f>
        <v>1241.8322093069976</v>
      </c>
      <c r="C60" s="1">
        <f>'07ESS BB'!AD55</f>
        <v>1096.012801871517</v>
      </c>
      <c r="D60" s="1">
        <f>'07ESS BB'!AE55</f>
        <v>1342.3993401356556</v>
      </c>
      <c r="E60" s="1">
        <f>'07ESS BB'!AF55</f>
        <v>1221.1155530484352</v>
      </c>
      <c r="F60" s="1">
        <f>'07ESS BB'!AG55</f>
        <v>1621.1831566192977</v>
      </c>
      <c r="G60" s="1">
        <f>'07ESS BB'!AH55</f>
        <v>2431.7315170034358</v>
      </c>
      <c r="H60" s="1">
        <f>'07ESS BB'!AI55</f>
        <v>2268.2020597374226</v>
      </c>
      <c r="I60" s="1">
        <f>'07ESS BB'!AJ55</f>
        <v>2275.5794186659277</v>
      </c>
    </row>
    <row r="61" spans="1:9" x14ac:dyDescent="0.25">
      <c r="A61" s="2" t="s">
        <v>10</v>
      </c>
      <c r="B61" s="1">
        <f>'08JEN BB'!AC55</f>
        <v>144.81957419394229</v>
      </c>
      <c r="C61" s="1">
        <f>'08JEN BB'!AD55</f>
        <v>146.79053646703605</v>
      </c>
      <c r="D61" s="1">
        <f>'08JEN BB'!AE55</f>
        <v>228.06687304847148</v>
      </c>
      <c r="E61" s="1">
        <f>'08JEN BB'!AF55</f>
        <v>181.82417863715995</v>
      </c>
      <c r="F61" s="1">
        <f>'08JEN BB'!AG55</f>
        <v>304.6632407730221</v>
      </c>
      <c r="G61" s="1">
        <f>'08JEN BB'!AH55</f>
        <v>272.08017337886736</v>
      </c>
      <c r="H61" s="1">
        <f>'08JEN BB'!AI55</f>
        <v>269.14916235359266</v>
      </c>
      <c r="I61" s="1">
        <f>'08JEN BB'!AJ55</f>
        <v>298.45741582036982</v>
      </c>
    </row>
    <row r="62" spans="1:9" x14ac:dyDescent="0.25">
      <c r="A62" s="2" t="s">
        <v>11</v>
      </c>
      <c r="B62" s="1">
        <f>'09PCR BB'!AC55</f>
        <v>262.06088545918408</v>
      </c>
      <c r="C62" s="1">
        <f>'09PCR BB'!AD55</f>
        <v>253.74733287180158</v>
      </c>
      <c r="D62" s="1">
        <f>'09PCR BB'!AE55</f>
        <v>357.33252985865357</v>
      </c>
      <c r="E62" s="1">
        <f>'09PCR BB'!AF55</f>
        <v>287.79587930639195</v>
      </c>
      <c r="F62" s="1">
        <f>'09PCR BB'!AG55</f>
        <v>432.70519189423788</v>
      </c>
      <c r="G62" s="1">
        <f>'09PCR BB'!AH55</f>
        <v>391.98896706642103</v>
      </c>
      <c r="H62" s="1">
        <f>'09PCR BB'!AI55</f>
        <v>368.38285909401873</v>
      </c>
      <c r="I62" s="1">
        <f>'09PCR BB'!AJ55</f>
        <v>402.56332439233779</v>
      </c>
    </row>
    <row r="63" spans="1:9" x14ac:dyDescent="0.25">
      <c r="A63" s="2" t="s">
        <v>12</v>
      </c>
      <c r="B63" s="1">
        <f>'10SAP BB'!AC55</f>
        <v>1498.3506289608436</v>
      </c>
      <c r="C63" s="1">
        <f>'10SAP BB'!AD55</f>
        <v>1641.3269844545759</v>
      </c>
      <c r="D63" s="1">
        <f>'10SAP BB'!AE55</f>
        <v>1419.5501082752901</v>
      </c>
      <c r="E63" s="1">
        <f>'10SAP BB'!AF55</f>
        <v>2069.2401968933855</v>
      </c>
      <c r="F63" s="1">
        <f>'10SAP BB'!AG55</f>
        <v>1956.4395601875469</v>
      </c>
      <c r="G63" s="1">
        <f>'10SAP BB'!AH55</f>
        <v>2203.54711105465</v>
      </c>
      <c r="H63" s="1">
        <f>'10SAP BB'!AI55</f>
        <v>2809.0005367711915</v>
      </c>
      <c r="I63" s="1">
        <f>'10SAP BB'!AJ55</f>
        <v>2289.4200103333765</v>
      </c>
    </row>
    <row r="64" spans="1:9" x14ac:dyDescent="0.25">
      <c r="A64" s="2" t="s">
        <v>13</v>
      </c>
      <c r="B64" s="1">
        <f>'11SPD BB'!AC55</f>
        <v>0</v>
      </c>
      <c r="C64" s="1">
        <f>'11SPD BB'!AD55</f>
        <v>0</v>
      </c>
      <c r="D64" s="1">
        <f>'11SPD BB'!AE55</f>
        <v>0</v>
      </c>
      <c r="E64" s="1">
        <f>'11SPD BB'!AF55</f>
        <v>0</v>
      </c>
      <c r="F64" s="1">
        <f>'11SPD BB'!AG55</f>
        <v>0</v>
      </c>
      <c r="G64" s="1">
        <f>'11SPD BB'!AH55</f>
        <v>0</v>
      </c>
      <c r="H64" s="1">
        <f>'11SPD BB'!AI55</f>
        <v>0</v>
      </c>
      <c r="I64" s="1">
        <f>'11SPD BB'!AJ55</f>
        <v>0</v>
      </c>
    </row>
    <row r="65" spans="1:9" x14ac:dyDescent="0.25">
      <c r="A65" s="2" t="s">
        <v>14</v>
      </c>
      <c r="B65" s="1">
        <f>'12TND BB'!AC55</f>
        <v>518.06546152388557</v>
      </c>
      <c r="C65" s="1">
        <f>'12TND BB'!AD55</f>
        <v>619.730251802927</v>
      </c>
      <c r="D65" s="1">
        <f>'12TND BB'!AE55</f>
        <v>628.52243661147543</v>
      </c>
      <c r="E65" s="1">
        <f>'12TND BB'!AF55</f>
        <v>682.09654360226909</v>
      </c>
      <c r="F65" s="1">
        <f>'12TND BB'!AG55</f>
        <v>808.46478941484906</v>
      </c>
      <c r="G65" s="1">
        <f>'12TND BB'!AH55</f>
        <v>868.65680898294818</v>
      </c>
      <c r="H65" s="1">
        <f>'12TND BB'!AI55</f>
        <v>811.95145372101399</v>
      </c>
      <c r="I65" s="1">
        <f>'12TND BB'!AJ55</f>
        <v>918.58649067851422</v>
      </c>
    </row>
    <row r="66" spans="1:9" x14ac:dyDescent="0.25">
      <c r="A66" s="2" t="s">
        <v>15</v>
      </c>
      <c r="B66" s="1">
        <f>'13UED BB'!AC55</f>
        <v>2494.4314199339819</v>
      </c>
      <c r="C66" s="1">
        <f>'13UED BB'!AD55</f>
        <v>2467.4911915460134</v>
      </c>
      <c r="D66" s="1">
        <f>'13UED BB'!AE55</f>
        <v>4107.1964061741783</v>
      </c>
      <c r="E66" s="1">
        <f>'13UED BB'!AF55</f>
        <v>3056.6287279940871</v>
      </c>
      <c r="F66" s="1">
        <f>'13UED BB'!AG55</f>
        <v>5340.5162499560265</v>
      </c>
      <c r="G66" s="1">
        <f>'13UED BB'!AH55</f>
        <v>6565.8859297149411</v>
      </c>
      <c r="H66" s="1">
        <f>'13UED BB'!AI55</f>
        <v>5998.0395681947421</v>
      </c>
      <c r="I66" s="1">
        <f>'13UED BB'!AJ55</f>
        <v>6581.019698519498</v>
      </c>
    </row>
    <row r="68" spans="1:9" x14ac:dyDescent="0.25">
      <c r="B68" t="s">
        <v>2</v>
      </c>
    </row>
    <row r="69" spans="1:9" x14ac:dyDescent="0.25">
      <c r="B69" s="3">
        <v>2006</v>
      </c>
      <c r="C69" s="3">
        <v>2007</v>
      </c>
      <c r="D69" s="3">
        <v>2008</v>
      </c>
      <c r="E69" s="3">
        <v>2009</v>
      </c>
      <c r="F69" s="3">
        <v>2010</v>
      </c>
      <c r="G69" s="3">
        <v>2011</v>
      </c>
      <c r="H69" s="3">
        <v>2012</v>
      </c>
      <c r="I69" s="3">
        <v>2013</v>
      </c>
    </row>
    <row r="70" spans="1:9" x14ac:dyDescent="0.25">
      <c r="A70" s="2" t="s">
        <v>3</v>
      </c>
      <c r="B70" s="1">
        <f>'01ACT BB'!AL55</f>
        <v>16036.585385512295</v>
      </c>
      <c r="C70" s="1">
        <f>'01ACT BB'!AM55</f>
        <v>14773.681748815254</v>
      </c>
      <c r="D70" s="1">
        <f>'01ACT BB'!AN55</f>
        <v>18318.052003651945</v>
      </c>
      <c r="E70" s="1">
        <f>'01ACT BB'!AO55</f>
        <v>17406.406889293197</v>
      </c>
      <c r="F70" s="1">
        <f>'01ACT BB'!AP55</f>
        <v>22228.140337090441</v>
      </c>
      <c r="G70" s="1">
        <f>'01ACT BB'!AQ55</f>
        <v>23004.719871933543</v>
      </c>
      <c r="H70" s="1">
        <f>'01ACT BB'!AR55</f>
        <v>23641.88816765081</v>
      </c>
      <c r="I70" s="1">
        <f>'01ACT BB'!AS55</f>
        <v>26757.136195151699</v>
      </c>
    </row>
    <row r="71" spans="1:9" x14ac:dyDescent="0.25">
      <c r="A71" s="2" t="s">
        <v>4</v>
      </c>
      <c r="B71" s="1">
        <f>'02AGD BB'!AL55</f>
        <v>192766.62053877502</v>
      </c>
      <c r="C71" s="1">
        <f>'02AGD BB'!AM55</f>
        <v>191282.3259633742</v>
      </c>
      <c r="D71" s="1">
        <f>'02AGD BB'!AN55</f>
        <v>247921.4278080645</v>
      </c>
      <c r="E71" s="1">
        <f>'02AGD BB'!AO55</f>
        <v>272991.27328231907</v>
      </c>
      <c r="F71" s="1">
        <f>'02AGD BB'!AP55</f>
        <v>351451.57960188226</v>
      </c>
      <c r="G71" s="1">
        <f>'02AGD BB'!AQ55</f>
        <v>392110.46547653252</v>
      </c>
      <c r="H71" s="1">
        <f>'02AGD BB'!AR55</f>
        <v>441580.0963742634</v>
      </c>
      <c r="I71" s="1">
        <f>'02AGD BB'!AS55</f>
        <v>486644.86183021264</v>
      </c>
    </row>
    <row r="72" spans="1:9" x14ac:dyDescent="0.25">
      <c r="A72" s="2" t="s">
        <v>5</v>
      </c>
      <c r="B72" s="1">
        <f>'03CIT BB'!AL55</f>
        <v>16084.718157927477</v>
      </c>
      <c r="C72" s="1">
        <f>'03CIT BB'!AM55</f>
        <v>15710.501790653783</v>
      </c>
      <c r="D72" s="1">
        <f>'03CIT BB'!AN55</f>
        <v>22572.468982318172</v>
      </c>
      <c r="E72" s="1">
        <f>'03CIT BB'!AO55</f>
        <v>18146.535190705315</v>
      </c>
      <c r="F72" s="1">
        <f>'03CIT BB'!AP55</f>
        <v>28077.529738047077</v>
      </c>
      <c r="G72" s="1">
        <f>'03CIT BB'!AQ55</f>
        <v>27123.610044478799</v>
      </c>
      <c r="H72" s="1">
        <f>'03CIT BB'!AR55</f>
        <v>25618.151084488614</v>
      </c>
      <c r="I72" s="1">
        <f>'03CIT BB'!AS55</f>
        <v>27107.45199229721</v>
      </c>
    </row>
    <row r="73" spans="1:9" x14ac:dyDescent="0.25">
      <c r="A73" s="2" t="s">
        <v>6</v>
      </c>
      <c r="B73" s="1">
        <f>'04END BB'!AL55</f>
        <v>87592.089839448759</v>
      </c>
      <c r="C73" s="1">
        <f>'04END BB'!AM55</f>
        <v>88435.039085191791</v>
      </c>
      <c r="D73" s="1">
        <f>'04END BB'!AN55</f>
        <v>126837.19659685213</v>
      </c>
      <c r="E73" s="1">
        <f>'04END BB'!AO55</f>
        <v>125836.46180420078</v>
      </c>
      <c r="F73" s="1">
        <f>'04END BB'!AP55</f>
        <v>196768.83744552048</v>
      </c>
      <c r="G73" s="1">
        <f>'04END BB'!AQ55</f>
        <v>202821.50878148279</v>
      </c>
      <c r="H73" s="1">
        <f>'04END BB'!AR55</f>
        <v>214168.23830712482</v>
      </c>
      <c r="I73" s="1">
        <f>'04END BB'!AS55</f>
        <v>251376.28391439337</v>
      </c>
    </row>
    <row r="74" spans="1:9" x14ac:dyDescent="0.25">
      <c r="A74" s="2" t="s">
        <v>7</v>
      </c>
      <c r="B74" s="1">
        <f>'05ENX BB'!AL55</f>
        <v>126148.88674358165</v>
      </c>
      <c r="C74" s="1">
        <f>'05ENX BB'!AM55</f>
        <v>149005.06254602346</v>
      </c>
      <c r="D74" s="1">
        <f>'05ENX BB'!AN55</f>
        <v>136330.54220354304</v>
      </c>
      <c r="E74" s="1">
        <f>'05ENX BB'!AO55</f>
        <v>213424.31918582591</v>
      </c>
      <c r="F74" s="1">
        <f>'05ENX BB'!AP55</f>
        <v>213877.95005805604</v>
      </c>
      <c r="G74" s="1">
        <f>'05ENX BB'!AQ55</f>
        <v>248903.39589817383</v>
      </c>
      <c r="H74" s="1">
        <f>'05ENX BB'!AR55</f>
        <v>333814.33405882062</v>
      </c>
      <c r="I74" s="1">
        <f>'05ENX BB'!AS55</f>
        <v>279758.55250867829</v>
      </c>
    </row>
    <row r="75" spans="1:9" x14ac:dyDescent="0.25">
      <c r="A75" s="2" t="s">
        <v>8</v>
      </c>
      <c r="B75" s="1">
        <f>'06ERG BB'!AL55</f>
        <v>97991.70919349535</v>
      </c>
      <c r="C75" s="1">
        <f>'06ERG BB'!AM55</f>
        <v>111176.71446377349</v>
      </c>
      <c r="D75" s="1">
        <f>'06ERG BB'!AN55</f>
        <v>101741.20667177424</v>
      </c>
      <c r="E75" s="1">
        <f>'06ERG BB'!AO55</f>
        <v>161299.0312110252</v>
      </c>
      <c r="F75" s="1">
        <f>'06ERG BB'!AP55</f>
        <v>162976.70056292831</v>
      </c>
      <c r="G75" s="1">
        <f>'06ERG BB'!AQ55</f>
        <v>184362.7126739769</v>
      </c>
      <c r="H75" s="1">
        <f>'06ERG BB'!AR55</f>
        <v>238884.34971699092</v>
      </c>
      <c r="I75" s="1">
        <f>'06ERG BB'!AS55</f>
        <v>192339.55032407821</v>
      </c>
    </row>
    <row r="76" spans="1:9" x14ac:dyDescent="0.25">
      <c r="A76" s="2" t="s">
        <v>9</v>
      </c>
      <c r="B76" s="1">
        <f>'07ESS BB'!AL55</f>
        <v>85493.846644137739</v>
      </c>
      <c r="C76" s="1">
        <f>'07ESS BB'!AM55</f>
        <v>80580.849896265747</v>
      </c>
      <c r="D76" s="1">
        <f>'07ESS BB'!AN55</f>
        <v>109799.01516772952</v>
      </c>
      <c r="E76" s="1">
        <f>'07ESS BB'!AO55</f>
        <v>108848.08220721262</v>
      </c>
      <c r="F76" s="1">
        <f>'07ESS BB'!AP55</f>
        <v>156175.4232192866</v>
      </c>
      <c r="G76" s="1">
        <f>'07ESS BB'!AQ55</f>
        <v>166540.92994733015</v>
      </c>
      <c r="H76" s="1">
        <f>'07ESS BB'!AR55</f>
        <v>168735.31261012587</v>
      </c>
      <c r="I76" s="1">
        <f>'07ESS BB'!AS55</f>
        <v>187368.2608985744</v>
      </c>
    </row>
    <row r="77" spans="1:9" x14ac:dyDescent="0.25">
      <c r="A77" s="2" t="s">
        <v>10</v>
      </c>
      <c r="B77" s="1">
        <f>'08JEN BB'!AL55</f>
        <v>5208.8986848922441</v>
      </c>
      <c r="C77" s="1">
        <f>'08JEN BB'!AM55</f>
        <v>5180.2515542568017</v>
      </c>
      <c r="D77" s="1">
        <f>'08JEN BB'!AN55</f>
        <v>7802.7935859343997</v>
      </c>
      <c r="E77" s="1">
        <f>'08JEN BB'!AO55</f>
        <v>6201.7404115554464</v>
      </c>
      <c r="F77" s="1">
        <f>'08JEN BB'!AP55</f>
        <v>10041.85414865573</v>
      </c>
      <c r="G77" s="1">
        <f>'08JEN BB'!AQ55</f>
        <v>9075.8410757597358</v>
      </c>
      <c r="H77" s="1">
        <f>'08JEN BB'!AR55</f>
        <v>8949.4835624833304</v>
      </c>
      <c r="I77" s="1">
        <f>'08JEN BB'!AS55</f>
        <v>9833.9006054050515</v>
      </c>
    </row>
    <row r="78" spans="1:9" x14ac:dyDescent="0.25">
      <c r="A78" s="2" t="s">
        <v>11</v>
      </c>
      <c r="B78" s="1">
        <f>'09PCR BB'!AL55</f>
        <v>21421.389047379074</v>
      </c>
      <c r="C78" s="1">
        <f>'09PCR BB'!AM55</f>
        <v>20741.822373290644</v>
      </c>
      <c r="D78" s="1">
        <f>'09PCR BB'!AN55</f>
        <v>29209.086766130964</v>
      </c>
      <c r="E78" s="1">
        <f>'09PCR BB'!AO55</f>
        <v>23525.019714607402</v>
      </c>
      <c r="F78" s="1">
        <f>'09PCR BB'!AP55</f>
        <v>35370.201249781538</v>
      </c>
      <c r="G78" s="1">
        <f>'09PCR BB'!AQ55</f>
        <v>32041.974333929698</v>
      </c>
      <c r="H78" s="1">
        <f>'09PCR BB'!AR55</f>
        <v>30112.3631220725</v>
      </c>
      <c r="I78" s="1">
        <f>'09PCR BB'!AS55</f>
        <v>32906.343779249873</v>
      </c>
    </row>
    <row r="79" spans="1:9" x14ac:dyDescent="0.25">
      <c r="A79" s="2" t="s">
        <v>12</v>
      </c>
      <c r="B79" s="1">
        <f>'10SAP BB'!AL55</f>
        <v>74268.706067710184</v>
      </c>
      <c r="C79" s="1">
        <f>'10SAP BB'!AM55</f>
        <v>81418.101632508318</v>
      </c>
      <c r="D79" s="1">
        <f>'10SAP BB'!AN55</f>
        <v>71649.814287613757</v>
      </c>
      <c r="E79" s="1">
        <f>'10SAP BB'!AO55</f>
        <v>102974.23047909229</v>
      </c>
      <c r="F79" s="1">
        <f>'10SAP BB'!AP55</f>
        <v>97769.505106203651</v>
      </c>
      <c r="G79" s="1">
        <f>'10SAP BB'!AQ55</f>
        <v>111189.85585459771</v>
      </c>
      <c r="H79" s="1">
        <f>'10SAP BB'!AR55</f>
        <v>143220.57977870313</v>
      </c>
      <c r="I79" s="1">
        <f>'10SAP BB'!AS55</f>
        <v>125787.38437680862</v>
      </c>
    </row>
    <row r="80" spans="1:9" x14ac:dyDescent="0.25">
      <c r="A80" s="2" t="s">
        <v>13</v>
      </c>
      <c r="B80" s="1">
        <f>'11SPD BB'!AL55</f>
        <v>22126.893981562614</v>
      </c>
      <c r="C80" s="1">
        <f>'11SPD BB'!AM55</f>
        <v>21934.280543203407</v>
      </c>
      <c r="D80" s="1">
        <f>'11SPD BB'!AN55</f>
        <v>33923.491332235826</v>
      </c>
      <c r="E80" s="1">
        <f>'11SPD BB'!AO55</f>
        <v>27862.661778494177</v>
      </c>
      <c r="F80" s="1">
        <f>'11SPD BB'!AP55</f>
        <v>46961.928183989614</v>
      </c>
      <c r="G80" s="1">
        <f>'11SPD BB'!AQ55</f>
        <v>43823.234116355809</v>
      </c>
      <c r="H80" s="1">
        <f>'11SPD BB'!AR55</f>
        <v>42281.461043487914</v>
      </c>
      <c r="I80" s="1">
        <f>'11SPD BB'!AS55</f>
        <v>47198.012617248147</v>
      </c>
    </row>
    <row r="81" spans="1:20" x14ac:dyDescent="0.25">
      <c r="A81" s="2" t="s">
        <v>14</v>
      </c>
      <c r="B81" s="1">
        <f>'12TND BB'!AL55</f>
        <v>15170.582145085202</v>
      </c>
      <c r="C81" s="1">
        <f>'12TND BB'!AM55</f>
        <v>16939.94765523581</v>
      </c>
      <c r="D81" s="1">
        <f>'12TND BB'!AN55</f>
        <v>16897.776040977358</v>
      </c>
      <c r="E81" s="1">
        <f>'12TND BB'!AO55</f>
        <v>18170.717543542043</v>
      </c>
      <c r="F81" s="1">
        <f>'12TND BB'!AP55</f>
        <v>22164.25118715021</v>
      </c>
      <c r="G81" s="1">
        <f>'12TND BB'!AQ55</f>
        <v>24676.738230277984</v>
      </c>
      <c r="H81" s="1">
        <f>'12TND BB'!AR55</f>
        <v>24329.689114235505</v>
      </c>
      <c r="I81" s="1">
        <f>'12TND BB'!AS55</f>
        <v>28057.628819360052</v>
      </c>
    </row>
    <row r="82" spans="1:20" x14ac:dyDescent="0.25">
      <c r="A82" s="2" t="s">
        <v>15</v>
      </c>
      <c r="B82" s="1">
        <f>'13UED BB'!AL55</f>
        <v>12954.06401356565</v>
      </c>
      <c r="C82" s="1">
        <f>'13UED BB'!AM55</f>
        <v>12565.687370615831</v>
      </c>
      <c r="D82" s="1">
        <f>'13UED BB'!AN55</f>
        <v>19382.977100544955</v>
      </c>
      <c r="E82" s="1">
        <f>'13UED BB'!AO55</f>
        <v>14801.137498282855</v>
      </c>
      <c r="F82" s="1">
        <f>'13UED BB'!AP55</f>
        <v>24615.278531710606</v>
      </c>
      <c r="G82" s="1">
        <f>'13UED BB'!AQ55</f>
        <v>26108.694659227345</v>
      </c>
      <c r="H82" s="1">
        <f>'13UED BB'!AR55</f>
        <v>24394.518119546228</v>
      </c>
      <c r="I82" s="1">
        <f>'13UED BB'!AS55</f>
        <v>26472.341384847903</v>
      </c>
    </row>
    <row r="83" spans="1:20" x14ac:dyDescent="0.25">
      <c r="L83" s="46"/>
      <c r="M83" s="46"/>
      <c r="N83" s="46"/>
      <c r="O83" s="46"/>
      <c r="P83" s="46"/>
      <c r="Q83" s="46"/>
      <c r="R83" s="46"/>
      <c r="S83" s="46"/>
    </row>
    <row r="84" spans="1:20" x14ac:dyDescent="0.25">
      <c r="B84" t="s">
        <v>22</v>
      </c>
      <c r="L84" s="46"/>
      <c r="M84" s="46"/>
      <c r="N84" s="46"/>
      <c r="O84" s="46"/>
      <c r="P84" s="46"/>
      <c r="Q84" s="46"/>
      <c r="R84" s="46"/>
      <c r="S84" s="46"/>
    </row>
    <row r="85" spans="1:20" x14ac:dyDescent="0.25">
      <c r="B85" s="3">
        <v>2006</v>
      </c>
      <c r="C85" s="3">
        <v>2007</v>
      </c>
      <c r="D85" s="3">
        <v>2008</v>
      </c>
      <c r="E85" s="3">
        <v>2009</v>
      </c>
      <c r="F85" s="3">
        <v>2010</v>
      </c>
      <c r="G85" s="3">
        <v>2011</v>
      </c>
      <c r="H85" s="3">
        <v>2012</v>
      </c>
      <c r="I85" s="3">
        <v>2013</v>
      </c>
      <c r="L85" s="46"/>
      <c r="M85" s="46"/>
      <c r="N85" s="46"/>
      <c r="O85" s="46"/>
      <c r="P85" s="46"/>
      <c r="Q85" s="46"/>
      <c r="R85" s="46"/>
      <c r="S85" s="46"/>
      <c r="T85" s="46"/>
    </row>
    <row r="86" spans="1:20" x14ac:dyDescent="0.25">
      <c r="A86" s="2" t="s">
        <v>3</v>
      </c>
      <c r="B86" s="1">
        <f>'01ACT BB'!AU55</f>
        <v>3967.612233540664</v>
      </c>
      <c r="C86" s="1">
        <f>'01ACT BB'!AV55</f>
        <v>3844.6007965985814</v>
      </c>
      <c r="D86" s="1">
        <f>'01ACT BB'!AW55</f>
        <v>4781.1265232143942</v>
      </c>
      <c r="E86" s="1">
        <f>'01ACT BB'!AX55</f>
        <v>4633.5510072673951</v>
      </c>
      <c r="F86" s="1">
        <f>'01ACT BB'!AY55</f>
        <v>5146.5115748623921</v>
      </c>
      <c r="G86" s="1">
        <f>'01ACT BB'!AZ55</f>
        <v>7748.8933065678293</v>
      </c>
      <c r="H86" s="1">
        <f>'01ACT BB'!BA55</f>
        <v>9911.8021114455969</v>
      </c>
      <c r="I86" s="1">
        <f>'01ACT BB'!BB55</f>
        <v>11478.612058357585</v>
      </c>
      <c r="L86" s="46"/>
      <c r="M86" s="46"/>
      <c r="N86" s="46"/>
      <c r="O86" s="46"/>
      <c r="P86" s="46"/>
      <c r="Q86" s="46"/>
      <c r="R86" s="46"/>
      <c r="S86" s="46"/>
      <c r="T86" s="46"/>
    </row>
    <row r="87" spans="1:20" x14ac:dyDescent="0.25">
      <c r="A87" s="2" t="s">
        <v>4</v>
      </c>
      <c r="B87" s="1">
        <f>'02AGD BB'!AU55</f>
        <v>70119.088685147319</v>
      </c>
      <c r="C87" s="1">
        <f>'02AGD BB'!AV55</f>
        <v>77389.878391440943</v>
      </c>
      <c r="D87" s="1">
        <f>'02AGD BB'!AW55</f>
        <v>100892.43595149253</v>
      </c>
      <c r="E87" s="1">
        <f>'02AGD BB'!AX55</f>
        <v>118566.24089947654</v>
      </c>
      <c r="F87" s="1">
        <f>'02AGD BB'!AY55</f>
        <v>136897.1235027659</v>
      </c>
      <c r="G87" s="1">
        <f>'02AGD BB'!AZ55</f>
        <v>172004.51544707394</v>
      </c>
      <c r="H87" s="1">
        <f>'02AGD BB'!BA55</f>
        <v>211779.5724034211</v>
      </c>
      <c r="I87" s="1">
        <f>'02AGD BB'!BB55</f>
        <v>246549.4645721087</v>
      </c>
      <c r="L87" s="46"/>
      <c r="M87" s="46"/>
      <c r="N87" s="46"/>
      <c r="O87" s="46"/>
      <c r="P87" s="46"/>
      <c r="Q87" s="46"/>
      <c r="R87" s="46"/>
      <c r="S87" s="46"/>
      <c r="T87" s="46"/>
    </row>
    <row r="88" spans="1:20" x14ac:dyDescent="0.25">
      <c r="A88" s="2" t="s">
        <v>5</v>
      </c>
      <c r="B88" s="1">
        <f>'03CIT BB'!AU55</f>
        <v>19548.236343531971</v>
      </c>
      <c r="C88" s="1">
        <f>'03CIT BB'!AV55</f>
        <v>16862.048796144503</v>
      </c>
      <c r="D88" s="1">
        <f>'03CIT BB'!AW55</f>
        <v>16219.018628141028</v>
      </c>
      <c r="E88" s="1">
        <f>'03CIT BB'!AX55</f>
        <v>15075.094688250256</v>
      </c>
      <c r="F88" s="1">
        <f>'03CIT BB'!AY55</f>
        <v>17267.901540663534</v>
      </c>
      <c r="G88" s="1">
        <f>'03CIT BB'!AZ55</f>
        <v>5965.1316349760664</v>
      </c>
      <c r="H88" s="1">
        <f>'03CIT BB'!BA55</f>
        <v>6857.1298015343264</v>
      </c>
      <c r="I88" s="1">
        <f>'03CIT BB'!BB55</f>
        <v>8697.132037666328</v>
      </c>
      <c r="L88" s="46"/>
      <c r="M88" s="46"/>
      <c r="N88" s="46"/>
      <c r="O88" s="46"/>
      <c r="P88" s="46"/>
      <c r="Q88" s="46"/>
      <c r="R88" s="46"/>
      <c r="S88" s="46"/>
    </row>
    <row r="89" spans="1:20" x14ac:dyDescent="0.25">
      <c r="A89" s="2" t="s">
        <v>6</v>
      </c>
      <c r="B89" s="1">
        <f>'04END BB'!AU55</f>
        <v>59719.261545789945</v>
      </c>
      <c r="C89" s="1">
        <f>'04END BB'!AV55</f>
        <v>63001.342118166205</v>
      </c>
      <c r="D89" s="1">
        <f>'04END BB'!AW55</f>
        <v>74209.208200202396</v>
      </c>
      <c r="E89" s="1">
        <f>'04END BB'!AX55</f>
        <v>74293.709040417772</v>
      </c>
      <c r="F89" s="1">
        <f>'04END BB'!AY55</f>
        <v>96256.533513712508</v>
      </c>
      <c r="G89" s="1">
        <f>'04END BB'!AZ55</f>
        <v>80572.451206594982</v>
      </c>
      <c r="H89" s="1">
        <f>'04END BB'!BA55</f>
        <v>82205.382711660859</v>
      </c>
      <c r="I89" s="1">
        <f>'04END BB'!BB55</f>
        <v>78976.265487119163</v>
      </c>
      <c r="L89" s="46"/>
      <c r="M89" s="46"/>
      <c r="N89" s="46"/>
      <c r="O89" s="46"/>
      <c r="P89" s="46"/>
      <c r="Q89" s="46"/>
      <c r="R89" s="46"/>
      <c r="S89" s="46"/>
    </row>
    <row r="90" spans="1:20" x14ac:dyDescent="0.25">
      <c r="A90" s="2" t="s">
        <v>7</v>
      </c>
      <c r="B90" s="1">
        <f>'05ENX BB'!AU55</f>
        <v>89612.722861627786</v>
      </c>
      <c r="C90" s="1">
        <f>'05ENX BB'!AV55</f>
        <v>113030.56994752708</v>
      </c>
      <c r="D90" s="1">
        <f>'05ENX BB'!AW55</f>
        <v>111214.26952616742</v>
      </c>
      <c r="E90" s="1">
        <f>'05ENX BB'!AX55</f>
        <v>119776.55885205972</v>
      </c>
      <c r="F90" s="1">
        <f>'05ENX BB'!AY55</f>
        <v>116428.22706308241</v>
      </c>
      <c r="G90" s="1">
        <f>'05ENX BB'!AZ55</f>
        <v>133237.21770742859</v>
      </c>
      <c r="H90" s="1">
        <f>'05ENX BB'!BA55</f>
        <v>144391.60420783691</v>
      </c>
      <c r="I90" s="1">
        <f>'05ENX BB'!BB55</f>
        <v>129766.9044969192</v>
      </c>
      <c r="L90" s="46"/>
      <c r="M90" s="46"/>
      <c r="N90" s="46"/>
      <c r="O90" s="46"/>
      <c r="P90" s="46"/>
      <c r="Q90" s="46"/>
      <c r="R90" s="46"/>
      <c r="S90" s="46"/>
    </row>
    <row r="91" spans="1:20" x14ac:dyDescent="0.25">
      <c r="A91" s="2" t="s">
        <v>8</v>
      </c>
      <c r="B91" s="1">
        <f>'06ERG BB'!AU55</f>
        <v>102111.32535798114</v>
      </c>
      <c r="C91" s="1">
        <f>'06ERG BB'!AV55</f>
        <v>117671.12449318376</v>
      </c>
      <c r="D91" s="1">
        <f>'06ERG BB'!AW55</f>
        <v>107031.97753648732</v>
      </c>
      <c r="E91" s="1">
        <f>'06ERG BB'!AX55</f>
        <v>128626.18557934277</v>
      </c>
      <c r="F91" s="1">
        <f>'06ERG BB'!AY55</f>
        <v>127539.74569376197</v>
      </c>
      <c r="G91" s="1">
        <f>'06ERG BB'!AZ55</f>
        <v>130859.21290431131</v>
      </c>
      <c r="H91" s="1">
        <f>'06ERG BB'!BA55</f>
        <v>149923.31202797062</v>
      </c>
      <c r="I91" s="1">
        <f>'06ERG BB'!BB55</f>
        <v>136512.93949722336</v>
      </c>
    </row>
    <row r="92" spans="1:20" x14ac:dyDescent="0.25">
      <c r="A92" s="2" t="s">
        <v>9</v>
      </c>
      <c r="B92" s="1">
        <f>'07ESS BB'!AU55</f>
        <v>67399.294789612628</v>
      </c>
      <c r="C92" s="1">
        <f>'07ESS BB'!AV55</f>
        <v>78721.657157243506</v>
      </c>
      <c r="D92" s="1">
        <f>'07ESS BB'!AW55</f>
        <v>106564.99837015833</v>
      </c>
      <c r="E92" s="1">
        <f>'07ESS BB'!AX55</f>
        <v>119502.34277079506</v>
      </c>
      <c r="F92" s="1">
        <f>'07ESS BB'!AY55</f>
        <v>158792.11820868513</v>
      </c>
      <c r="G92" s="1">
        <f>'07ESS BB'!AZ55</f>
        <v>177402.37260193372</v>
      </c>
      <c r="H92" s="1">
        <f>'07ESS BB'!BA55</f>
        <v>131138.71586298945</v>
      </c>
      <c r="I92" s="1">
        <f>'07ESS BB'!BB55</f>
        <v>154651.24840552788</v>
      </c>
    </row>
    <row r="93" spans="1:20" x14ac:dyDescent="0.25">
      <c r="A93" s="2" t="s">
        <v>10</v>
      </c>
      <c r="B93" s="1">
        <f>'08JEN BB'!AU55</f>
        <v>10680.043463143307</v>
      </c>
      <c r="C93" s="1">
        <f>'08JEN BB'!AV55</f>
        <v>11946.931175735839</v>
      </c>
      <c r="D93" s="1">
        <f>'08JEN BB'!AW55</f>
        <v>14356.657032728848</v>
      </c>
      <c r="E93" s="1">
        <f>'08JEN BB'!AX55</f>
        <v>12262.626207516474</v>
      </c>
      <c r="F93" s="1">
        <f>'08JEN BB'!AY55</f>
        <v>16085.760147643126</v>
      </c>
      <c r="G93" s="1">
        <f>'08JEN BB'!AZ55</f>
        <v>15748.539379476326</v>
      </c>
      <c r="H93" s="1">
        <f>'08JEN BB'!BA55</f>
        <v>20106.692923944582</v>
      </c>
      <c r="I93" s="1">
        <f>'08JEN BB'!BB55</f>
        <v>27740.304712901358</v>
      </c>
    </row>
    <row r="94" spans="1:20" x14ac:dyDescent="0.25">
      <c r="A94" s="2" t="s">
        <v>11</v>
      </c>
      <c r="B94" s="1">
        <f>'09PCR BB'!AU55</f>
        <v>24996.873427727787</v>
      </c>
      <c r="C94" s="1">
        <f>'09PCR BB'!AV55</f>
        <v>25595.061438604283</v>
      </c>
      <c r="D94" s="1">
        <f>'09PCR BB'!AW55</f>
        <v>33147.348672319764</v>
      </c>
      <c r="E94" s="1">
        <f>'09PCR BB'!AX55</f>
        <v>31610.50797458443</v>
      </c>
      <c r="F94" s="1">
        <f>'09PCR BB'!AY55</f>
        <v>44284.27859854007</v>
      </c>
      <c r="G94" s="1">
        <f>'09PCR BB'!AZ55</f>
        <v>43566.056982427654</v>
      </c>
      <c r="H94" s="1">
        <f>'09PCR BB'!BA55</f>
        <v>46866.298397642197</v>
      </c>
      <c r="I94" s="1">
        <f>'09PCR BB'!BB55</f>
        <v>50799.4515583217</v>
      </c>
    </row>
    <row r="95" spans="1:20" x14ac:dyDescent="0.25">
      <c r="A95" s="2" t="s">
        <v>12</v>
      </c>
      <c r="B95" s="1">
        <f>'10SAP BB'!AU55</f>
        <v>38590.425728594368</v>
      </c>
      <c r="C95" s="1">
        <f>'10SAP BB'!AV55</f>
        <v>51773.717186432477</v>
      </c>
      <c r="D95" s="1">
        <f>'10SAP BB'!AW55</f>
        <v>49170.252636916055</v>
      </c>
      <c r="E95" s="1">
        <f>'10SAP BB'!AX55</f>
        <v>64129.25859848845</v>
      </c>
      <c r="F95" s="1">
        <f>'10SAP BB'!AY55</f>
        <v>71608.520590771353</v>
      </c>
      <c r="G95" s="1">
        <f>'10SAP BB'!AZ55</f>
        <v>49373.838019342205</v>
      </c>
      <c r="H95" s="1">
        <f>'10SAP BB'!BA55</f>
        <v>65883.15669401802</v>
      </c>
      <c r="I95" s="1">
        <f>'10SAP BB'!BB55</f>
        <v>68799.5704913433</v>
      </c>
    </row>
    <row r="96" spans="1:20" x14ac:dyDescent="0.25">
      <c r="A96" s="2" t="s">
        <v>13</v>
      </c>
      <c r="B96" s="1">
        <f>'11SPD BB'!AU55</f>
        <v>22109.51284456575</v>
      </c>
      <c r="C96" s="1">
        <f>'11SPD BB'!AV55</f>
        <v>26540.500649081449</v>
      </c>
      <c r="D96" s="1">
        <f>'11SPD BB'!AW55</f>
        <v>30808.199381470364</v>
      </c>
      <c r="E96" s="1">
        <f>'11SPD BB'!AX55</f>
        <v>31134.050925564272</v>
      </c>
      <c r="F96" s="1">
        <f>'11SPD BB'!AY55</f>
        <v>35637.66881804599</v>
      </c>
      <c r="G96" s="1">
        <f>'11SPD BB'!AZ55</f>
        <v>70490.967983818598</v>
      </c>
      <c r="H96" s="1">
        <f>'11SPD BB'!BA55</f>
        <v>41937.788039046078</v>
      </c>
      <c r="I96" s="1">
        <f>'11SPD BB'!BB55</f>
        <v>53153.764895105523</v>
      </c>
    </row>
    <row r="97" spans="1:116" x14ac:dyDescent="0.25">
      <c r="A97" s="2" t="s">
        <v>14</v>
      </c>
      <c r="B97" s="1">
        <f>'12TND BB'!AU55</f>
        <v>21490.984075393972</v>
      </c>
      <c r="C97" s="1">
        <f>'12TND BB'!AV55</f>
        <v>27599.574849484008</v>
      </c>
      <c r="D97" s="1">
        <f>'12TND BB'!AW55</f>
        <v>25992.436295689546</v>
      </c>
      <c r="E97" s="1">
        <f>'12TND BB'!AX55</f>
        <v>17545.379131192956</v>
      </c>
      <c r="F97" s="1">
        <f>'12TND BB'!AY55</f>
        <v>23852.203849407964</v>
      </c>
      <c r="G97" s="1">
        <f>'12TND BB'!AZ55</f>
        <v>28936.292860401354</v>
      </c>
      <c r="H97" s="1">
        <f>'12TND BB'!BA55</f>
        <v>30352.777146243705</v>
      </c>
      <c r="I97" s="1">
        <f>'12TND BB'!BB55</f>
        <v>30364.990183056594</v>
      </c>
    </row>
    <row r="98" spans="1:116" x14ac:dyDescent="0.25">
      <c r="A98" s="2" t="s">
        <v>15</v>
      </c>
      <c r="B98" s="1">
        <f>'13UED BB'!AU55</f>
        <v>43418.942134519246</v>
      </c>
      <c r="C98" s="1">
        <f>'13UED BB'!AV55</f>
        <v>41672.376570824861</v>
      </c>
      <c r="D98" s="1">
        <f>'13UED BB'!AW55</f>
        <v>45141.134163224189</v>
      </c>
      <c r="E98" s="1">
        <f>'13UED BB'!AX55</f>
        <v>34005.443473351108</v>
      </c>
      <c r="F98" s="1">
        <f>'13UED BB'!AY55</f>
        <v>31257.255764206624</v>
      </c>
      <c r="G98" s="1">
        <f>'13UED BB'!AZ55</f>
        <v>7098.9116871527131</v>
      </c>
      <c r="H98" s="1">
        <f>'13UED BB'!BA55</f>
        <v>22520.957087704846</v>
      </c>
      <c r="I98" s="1">
        <f>'13UED BB'!BB55</f>
        <v>28592.113353741566</v>
      </c>
    </row>
    <row r="100" spans="1:116" x14ac:dyDescent="0.25">
      <c r="B100" t="s">
        <v>117</v>
      </c>
    </row>
    <row r="101" spans="1:116" x14ac:dyDescent="0.25">
      <c r="B101" s="3">
        <v>2006</v>
      </c>
      <c r="C101" s="3">
        <v>2007</v>
      </c>
      <c r="D101" s="3">
        <v>2008</v>
      </c>
      <c r="E101" s="3">
        <v>2009</v>
      </c>
      <c r="F101" s="3">
        <v>2010</v>
      </c>
      <c r="G101" s="3">
        <v>2011</v>
      </c>
      <c r="H101" s="3">
        <v>2012</v>
      </c>
      <c r="I101" s="3">
        <v>2013</v>
      </c>
    </row>
    <row r="102" spans="1:116" x14ac:dyDescent="0.25">
      <c r="A102" s="2" t="s">
        <v>3</v>
      </c>
      <c r="B102" s="1">
        <f>B6+B54+B70+B86+B22+B38</f>
        <v>52053.826403482875</v>
      </c>
      <c r="C102" s="1">
        <f t="shared" ref="C102:I103" si="0">C6+C54+C70+C86+C22+C38</f>
        <v>47793.57872582275</v>
      </c>
      <c r="D102" s="1">
        <f t="shared" si="0"/>
        <v>60639.993013708794</v>
      </c>
      <c r="E102" s="1">
        <f t="shared" si="0"/>
        <v>57414.494196794163</v>
      </c>
      <c r="F102" s="1">
        <f t="shared" si="0"/>
        <v>73966.50463250083</v>
      </c>
      <c r="G102" s="1">
        <f t="shared" si="0"/>
        <v>78318.355081571179</v>
      </c>
      <c r="H102" s="1">
        <f t="shared" si="0"/>
        <v>81198.688040846027</v>
      </c>
      <c r="I102" s="1">
        <f t="shared" si="0"/>
        <v>90079.89487536269</v>
      </c>
      <c r="K102" s="47"/>
      <c r="L102" s="47"/>
      <c r="M102" s="47"/>
      <c r="N102" s="47"/>
      <c r="O102" s="47"/>
      <c r="P102" s="47"/>
      <c r="Q102" s="47"/>
      <c r="R102" s="47"/>
      <c r="S102" s="47"/>
      <c r="T102" s="47"/>
      <c r="U102" s="47"/>
      <c r="V102" s="47"/>
      <c r="W102" s="47"/>
      <c r="X102" s="47"/>
      <c r="Y102" s="47"/>
      <c r="Z102" s="47"/>
      <c r="AA102" s="47"/>
      <c r="AB102" s="47"/>
      <c r="AC102" s="47"/>
      <c r="AD102" s="47"/>
      <c r="AE102" s="47"/>
      <c r="AF102" s="47"/>
      <c r="AG102" s="47"/>
      <c r="AH102" s="47"/>
      <c r="AI102" s="47"/>
      <c r="AJ102" s="47"/>
      <c r="AK102" s="47"/>
      <c r="AL102" s="47"/>
      <c r="AM102" s="47"/>
      <c r="AN102" s="47"/>
      <c r="AO102" s="47"/>
      <c r="AP102" s="47"/>
      <c r="AQ102" s="47"/>
      <c r="AR102" s="47"/>
      <c r="AS102" s="47"/>
      <c r="AT102" s="47"/>
      <c r="AU102" s="47"/>
      <c r="AV102" s="47"/>
      <c r="AW102" s="47"/>
      <c r="AX102" s="47"/>
      <c r="AY102" s="47"/>
      <c r="AZ102" s="47"/>
      <c r="BA102" s="47"/>
      <c r="BB102" s="47"/>
      <c r="BC102" s="47"/>
      <c r="BD102" s="47"/>
      <c r="BE102" s="47"/>
      <c r="BF102" s="47"/>
      <c r="BG102" s="47"/>
      <c r="BH102" s="47"/>
      <c r="BI102" s="47"/>
      <c r="BJ102" s="47"/>
      <c r="BK102" s="47"/>
      <c r="BL102" s="47"/>
      <c r="BM102" s="47"/>
      <c r="BN102" s="47"/>
      <c r="BO102" s="47"/>
      <c r="BP102" s="47"/>
      <c r="BQ102" s="47"/>
      <c r="BR102" s="47"/>
      <c r="BS102" s="47"/>
      <c r="BT102" s="47"/>
      <c r="BU102" s="47"/>
      <c r="BV102" s="47"/>
      <c r="BW102" s="47"/>
      <c r="BX102" s="47"/>
      <c r="BY102" s="47"/>
      <c r="BZ102" s="47"/>
      <c r="CA102" s="47"/>
      <c r="CB102" s="47"/>
      <c r="CC102" s="47"/>
      <c r="CD102" s="47"/>
      <c r="CE102" s="47"/>
      <c r="CF102" s="47"/>
      <c r="CG102" s="47"/>
      <c r="CH102" s="47"/>
      <c r="CI102" s="47"/>
      <c r="CJ102" s="47"/>
      <c r="CK102" s="47"/>
      <c r="CL102" s="47"/>
      <c r="CM102" s="47"/>
      <c r="CN102" s="47"/>
      <c r="CO102" s="47"/>
      <c r="CP102" s="47"/>
      <c r="CQ102" s="47"/>
      <c r="CR102" s="47"/>
      <c r="CS102" s="47"/>
      <c r="CT102" s="47"/>
      <c r="CU102" s="47"/>
      <c r="CV102" s="47"/>
      <c r="CW102" s="47"/>
      <c r="CX102" s="47"/>
      <c r="CY102" s="47"/>
      <c r="CZ102" s="47"/>
      <c r="DA102" s="47"/>
      <c r="DB102" s="47"/>
      <c r="DC102" s="47"/>
      <c r="DD102" s="47"/>
      <c r="DE102" s="47"/>
      <c r="DF102" s="47"/>
      <c r="DG102" s="47"/>
      <c r="DH102" s="47"/>
      <c r="DI102" s="47"/>
      <c r="DJ102" s="47"/>
      <c r="DK102" s="47"/>
      <c r="DL102" s="47"/>
    </row>
    <row r="103" spans="1:116" x14ac:dyDescent="0.25">
      <c r="A103" s="2" t="s">
        <v>4</v>
      </c>
      <c r="B103" s="1">
        <f>B7+B55+B71+B87+B23+B39</f>
        <v>482414.65694264532</v>
      </c>
      <c r="C103" s="1">
        <f t="shared" si="0"/>
        <v>479210.02626305749</v>
      </c>
      <c r="D103" s="1">
        <f t="shared" si="0"/>
        <v>631983.6276494558</v>
      </c>
      <c r="E103" s="1">
        <f t="shared" si="0"/>
        <v>669766.82888814702</v>
      </c>
      <c r="F103" s="1">
        <f t="shared" si="0"/>
        <v>857629.07306138391</v>
      </c>
      <c r="G103" s="1">
        <f t="shared" si="0"/>
        <v>970203.02159699728</v>
      </c>
      <c r="H103" s="1">
        <f t="shared" si="0"/>
        <v>1099574.6480287772</v>
      </c>
      <c r="I103" s="1">
        <f t="shared" si="0"/>
        <v>1246225.7128902432</v>
      </c>
      <c r="K103" s="47"/>
      <c r="L103" s="47"/>
      <c r="M103" s="47"/>
      <c r="N103" s="47"/>
      <c r="O103" s="47"/>
      <c r="P103" s="47"/>
      <c r="Q103" s="47"/>
      <c r="R103" s="47"/>
      <c r="S103" s="47"/>
      <c r="T103" s="47"/>
      <c r="U103" s="47"/>
      <c r="V103" s="47"/>
      <c r="W103" s="47"/>
      <c r="X103" s="47"/>
      <c r="Y103" s="47"/>
      <c r="Z103" s="47"/>
      <c r="AA103" s="47"/>
      <c r="AB103" s="47"/>
      <c r="AC103" s="47"/>
      <c r="AD103" s="47"/>
      <c r="AE103" s="47"/>
      <c r="AF103" s="47"/>
      <c r="AG103" s="47"/>
      <c r="AH103" s="47"/>
      <c r="AI103" s="47"/>
      <c r="AJ103" s="47"/>
      <c r="AK103" s="47"/>
      <c r="AL103" s="47"/>
      <c r="AM103" s="47"/>
      <c r="AN103" s="47"/>
      <c r="AO103" s="47"/>
      <c r="AP103" s="47"/>
      <c r="AQ103" s="47"/>
      <c r="AR103" s="47"/>
      <c r="AS103" s="47"/>
      <c r="AT103" s="47"/>
      <c r="AU103" s="47"/>
      <c r="AV103" s="47"/>
      <c r="AW103" s="47"/>
      <c r="AX103" s="47"/>
      <c r="AY103" s="47"/>
      <c r="AZ103" s="47"/>
      <c r="BA103" s="47"/>
      <c r="BB103" s="47"/>
      <c r="BC103" s="47"/>
      <c r="BD103" s="47"/>
      <c r="BE103" s="47"/>
      <c r="BF103" s="47"/>
      <c r="BG103" s="47"/>
      <c r="BH103" s="47"/>
      <c r="BI103" s="47"/>
      <c r="BJ103" s="47"/>
      <c r="BK103" s="47"/>
      <c r="BL103" s="47"/>
      <c r="BM103" s="47"/>
      <c r="BN103" s="47"/>
      <c r="BO103" s="47"/>
      <c r="BP103" s="47"/>
      <c r="BQ103" s="47"/>
      <c r="BR103" s="47"/>
      <c r="BS103" s="47"/>
      <c r="BT103" s="47"/>
      <c r="BU103" s="47"/>
      <c r="BV103" s="47"/>
      <c r="BW103" s="47"/>
      <c r="BX103" s="47"/>
      <c r="BY103" s="47"/>
      <c r="BZ103" s="47"/>
      <c r="CA103" s="47"/>
      <c r="CB103" s="47"/>
      <c r="CC103" s="47"/>
      <c r="CD103" s="47"/>
      <c r="CE103" s="47"/>
      <c r="CF103" s="47"/>
      <c r="CG103" s="47"/>
      <c r="CH103" s="47"/>
      <c r="CI103" s="47"/>
      <c r="CJ103" s="47"/>
      <c r="CK103" s="47"/>
      <c r="CL103" s="47"/>
      <c r="CM103" s="47"/>
      <c r="CN103" s="47"/>
      <c r="CO103" s="47"/>
      <c r="CP103" s="47"/>
      <c r="CQ103" s="47"/>
      <c r="CR103" s="47"/>
      <c r="CS103" s="47"/>
      <c r="CT103" s="47"/>
      <c r="CU103" s="47"/>
      <c r="CV103" s="47"/>
      <c r="CW103" s="47"/>
      <c r="CX103" s="47"/>
      <c r="CY103" s="47"/>
      <c r="CZ103" s="47"/>
      <c r="DA103" s="47"/>
      <c r="DB103" s="47"/>
      <c r="DC103" s="47"/>
      <c r="DD103" s="47"/>
      <c r="DE103" s="47"/>
      <c r="DF103" s="47"/>
      <c r="DG103" s="47"/>
      <c r="DH103" s="47"/>
      <c r="DI103" s="47"/>
      <c r="DJ103" s="47"/>
      <c r="DK103" s="47"/>
      <c r="DL103" s="47"/>
    </row>
    <row r="104" spans="1:116" x14ac:dyDescent="0.25">
      <c r="A104" s="2" t="s">
        <v>5</v>
      </c>
      <c r="B104" s="1">
        <f>B8+B56+B72+B88+B24+B40</f>
        <v>88972.086993748497</v>
      </c>
      <c r="C104" s="1">
        <f t="shared" ref="C104:I104" si="1">C8+C56+C72+C88+C24+C40</f>
        <v>84670.730256736686</v>
      </c>
      <c r="D104" s="1">
        <f t="shared" si="1"/>
        <v>113644.89205961052</v>
      </c>
      <c r="E104" s="1">
        <f t="shared" si="1"/>
        <v>93398.030566210975</v>
      </c>
      <c r="F104" s="1">
        <f t="shared" si="1"/>
        <v>138454.37257624645</v>
      </c>
      <c r="G104" s="1">
        <f t="shared" si="1"/>
        <v>123034.35438007873</v>
      </c>
      <c r="H104" s="1">
        <f t="shared" si="1"/>
        <v>117428.58510227068</v>
      </c>
      <c r="I104" s="1">
        <f t="shared" si="1"/>
        <v>125696.61441241004</v>
      </c>
      <c r="K104" s="47"/>
      <c r="L104" s="47"/>
      <c r="M104" s="47"/>
      <c r="N104" s="47"/>
      <c r="O104" s="47"/>
      <c r="P104" s="47"/>
      <c r="Q104" s="47"/>
      <c r="R104" s="47"/>
      <c r="S104" s="47"/>
      <c r="T104" s="47"/>
      <c r="U104" s="47"/>
      <c r="V104" s="47"/>
      <c r="W104" s="47"/>
      <c r="X104" s="47"/>
      <c r="Y104" s="47"/>
      <c r="Z104" s="47"/>
      <c r="AA104" s="47"/>
      <c r="AB104" s="47"/>
      <c r="AC104" s="47"/>
      <c r="AD104" s="47"/>
      <c r="AE104" s="47"/>
      <c r="AF104" s="47"/>
      <c r="AG104" s="47"/>
      <c r="AH104" s="47"/>
      <c r="AI104" s="47"/>
      <c r="AJ104" s="47"/>
      <c r="AK104" s="47"/>
      <c r="AL104" s="47"/>
      <c r="AM104" s="47"/>
      <c r="AN104" s="47"/>
      <c r="AO104" s="47"/>
      <c r="AP104" s="47"/>
      <c r="AQ104" s="47"/>
      <c r="AR104" s="47"/>
      <c r="AS104" s="47"/>
      <c r="AT104" s="47"/>
      <c r="AU104" s="47"/>
      <c r="AV104" s="47"/>
      <c r="AW104" s="47"/>
      <c r="AX104" s="47"/>
      <c r="AY104" s="47"/>
      <c r="AZ104" s="47"/>
      <c r="BA104" s="47"/>
      <c r="BB104" s="47"/>
      <c r="BC104" s="47"/>
      <c r="BD104" s="47"/>
      <c r="BE104" s="47"/>
      <c r="BF104" s="47"/>
      <c r="BG104" s="47"/>
      <c r="BH104" s="47"/>
      <c r="BI104" s="47"/>
      <c r="BJ104" s="47"/>
      <c r="BK104" s="47"/>
      <c r="BL104" s="47"/>
      <c r="BM104" s="47"/>
      <c r="BN104" s="47"/>
      <c r="BO104" s="47"/>
      <c r="BP104" s="47"/>
      <c r="BQ104" s="47"/>
      <c r="BR104" s="47"/>
      <c r="BS104" s="47"/>
      <c r="BT104" s="47"/>
      <c r="BU104" s="47"/>
      <c r="BV104" s="47"/>
      <c r="BW104" s="47"/>
      <c r="BX104" s="47"/>
      <c r="BY104" s="47"/>
      <c r="BZ104" s="47"/>
      <c r="CA104" s="47"/>
      <c r="CB104" s="47"/>
      <c r="CC104" s="47"/>
      <c r="CD104" s="47"/>
      <c r="CE104" s="47"/>
      <c r="CF104" s="47"/>
      <c r="CG104" s="47"/>
      <c r="CH104" s="47"/>
      <c r="CI104" s="47"/>
      <c r="CJ104" s="47"/>
      <c r="CK104" s="47"/>
      <c r="CL104" s="47"/>
      <c r="CM104" s="47"/>
      <c r="CN104" s="47"/>
      <c r="CO104" s="47"/>
      <c r="CP104" s="47"/>
      <c r="CQ104" s="47"/>
      <c r="CR104" s="47"/>
      <c r="CS104" s="47"/>
      <c r="CT104" s="47"/>
      <c r="CU104" s="47"/>
      <c r="CV104" s="47"/>
      <c r="CW104" s="47"/>
      <c r="CX104" s="47"/>
      <c r="CY104" s="47"/>
      <c r="CZ104" s="47"/>
      <c r="DA104" s="47"/>
      <c r="DB104" s="47"/>
      <c r="DC104" s="47"/>
      <c r="DD104" s="47"/>
      <c r="DE104" s="47"/>
      <c r="DF104" s="47"/>
      <c r="DG104" s="47"/>
      <c r="DH104" s="47"/>
      <c r="DI104" s="47"/>
      <c r="DJ104" s="47"/>
      <c r="DK104" s="47"/>
      <c r="DL104" s="47"/>
    </row>
    <row r="105" spans="1:116" x14ac:dyDescent="0.25">
      <c r="A105" s="2" t="s">
        <v>6</v>
      </c>
      <c r="B105" s="1">
        <f t="shared" ref="B105:I105" si="2">B9+B57+B73+B89+B25+B41</f>
        <v>269333.49097841053</v>
      </c>
      <c r="C105" s="1">
        <f t="shared" si="2"/>
        <v>267933.3770004242</v>
      </c>
      <c r="D105" s="1">
        <f t="shared" si="2"/>
        <v>355421.83817263925</v>
      </c>
      <c r="E105" s="1">
        <f t="shared" si="2"/>
        <v>347399.38512476196</v>
      </c>
      <c r="F105" s="1">
        <f t="shared" si="2"/>
        <v>495384.30559675861</v>
      </c>
      <c r="G105" s="1">
        <f t="shared" si="2"/>
        <v>481415.21794842865</v>
      </c>
      <c r="H105" s="1">
        <f t="shared" si="2"/>
        <v>493468.96629477548</v>
      </c>
      <c r="I105" s="1">
        <f t="shared" si="2"/>
        <v>545490.82942949794</v>
      </c>
      <c r="K105" s="47"/>
      <c r="L105" s="47"/>
      <c r="M105" s="47"/>
      <c r="N105" s="47"/>
      <c r="O105" s="47"/>
      <c r="P105" s="47"/>
      <c r="Q105" s="47"/>
      <c r="R105" s="47"/>
      <c r="S105" s="47"/>
      <c r="T105" s="47"/>
      <c r="U105" s="47"/>
      <c r="V105" s="47"/>
      <c r="W105" s="47"/>
      <c r="X105" s="47"/>
      <c r="Y105" s="47"/>
      <c r="Z105" s="47"/>
      <c r="AA105" s="47"/>
      <c r="AB105" s="47"/>
      <c r="AC105" s="47"/>
      <c r="AD105" s="47"/>
      <c r="AE105" s="47"/>
      <c r="AF105" s="47"/>
      <c r="AG105" s="47"/>
      <c r="AH105" s="47"/>
      <c r="AI105" s="47"/>
      <c r="AJ105" s="47"/>
      <c r="AK105" s="47"/>
      <c r="AL105" s="47"/>
      <c r="AM105" s="47"/>
      <c r="AN105" s="47"/>
      <c r="AO105" s="47"/>
      <c r="AP105" s="47"/>
      <c r="AQ105" s="47"/>
      <c r="AR105" s="47"/>
      <c r="AS105" s="47"/>
      <c r="AT105" s="47"/>
      <c r="AU105" s="47"/>
      <c r="AV105" s="47"/>
      <c r="AW105" s="47"/>
      <c r="AX105" s="47"/>
      <c r="AY105" s="47"/>
      <c r="AZ105" s="47"/>
      <c r="BA105" s="47"/>
      <c r="BB105" s="47"/>
      <c r="BC105" s="47"/>
      <c r="BD105" s="47"/>
      <c r="BE105" s="47"/>
      <c r="BF105" s="47"/>
      <c r="BG105" s="47"/>
      <c r="BH105" s="47"/>
      <c r="BI105" s="47"/>
      <c r="BJ105" s="47"/>
      <c r="BK105" s="47"/>
      <c r="BL105" s="47"/>
      <c r="BM105" s="47"/>
      <c r="BN105" s="47"/>
      <c r="BO105" s="47"/>
      <c r="BP105" s="47"/>
      <c r="BQ105" s="47"/>
      <c r="BR105" s="47"/>
      <c r="BS105" s="47"/>
      <c r="BT105" s="47"/>
      <c r="BU105" s="47"/>
      <c r="BV105" s="47"/>
      <c r="BW105" s="47"/>
      <c r="BX105" s="47"/>
      <c r="BY105" s="47"/>
      <c r="BZ105" s="47"/>
      <c r="CA105" s="47"/>
      <c r="CB105" s="47"/>
      <c r="CC105" s="47"/>
      <c r="CD105" s="47"/>
      <c r="CE105" s="47"/>
      <c r="CF105" s="47"/>
      <c r="CG105" s="47"/>
      <c r="CH105" s="47"/>
      <c r="CI105" s="47"/>
      <c r="CJ105" s="47"/>
      <c r="CK105" s="47"/>
      <c r="CL105" s="47"/>
      <c r="CM105" s="47"/>
      <c r="CN105" s="47"/>
      <c r="CO105" s="47"/>
      <c r="CP105" s="47"/>
      <c r="CQ105" s="47"/>
      <c r="CR105" s="47"/>
      <c r="CS105" s="47"/>
      <c r="CT105" s="47"/>
      <c r="CU105" s="47"/>
      <c r="CV105" s="47"/>
      <c r="CW105" s="47"/>
      <c r="CX105" s="47"/>
      <c r="CY105" s="47"/>
      <c r="CZ105" s="47"/>
      <c r="DA105" s="47"/>
      <c r="DB105" s="47"/>
      <c r="DC105" s="47"/>
      <c r="DD105" s="47"/>
      <c r="DE105" s="47"/>
      <c r="DF105" s="47"/>
      <c r="DG105" s="47"/>
      <c r="DH105" s="47"/>
      <c r="DI105" s="47"/>
      <c r="DJ105" s="47"/>
      <c r="DK105" s="47"/>
      <c r="DL105" s="47"/>
    </row>
    <row r="106" spans="1:116" x14ac:dyDescent="0.25">
      <c r="A106" s="2" t="s">
        <v>7</v>
      </c>
      <c r="B106" s="1">
        <f t="shared" ref="B106:I106" si="3">B10+B58+B74+B90+B26+B42</f>
        <v>383520.88853453763</v>
      </c>
      <c r="C106" s="1">
        <f t="shared" si="3"/>
        <v>455372.9595818441</v>
      </c>
      <c r="D106" s="1">
        <f t="shared" si="3"/>
        <v>423248.71463200974</v>
      </c>
      <c r="E106" s="1">
        <f t="shared" si="3"/>
        <v>596444.4375076436</v>
      </c>
      <c r="F106" s="1">
        <f t="shared" si="3"/>
        <v>586741.49777513556</v>
      </c>
      <c r="G106" s="1">
        <f t="shared" si="3"/>
        <v>684767.96718217619</v>
      </c>
      <c r="H106" s="1">
        <f t="shared" si="3"/>
        <v>873383.6402376222</v>
      </c>
      <c r="I106" s="1">
        <f t="shared" si="3"/>
        <v>736887.97750649729</v>
      </c>
      <c r="K106" s="47"/>
      <c r="L106" s="47"/>
      <c r="M106" s="47"/>
      <c r="N106" s="47"/>
      <c r="O106" s="47"/>
      <c r="P106" s="47"/>
      <c r="Q106" s="47"/>
      <c r="R106" s="47"/>
      <c r="S106" s="47"/>
      <c r="T106" s="47"/>
      <c r="U106" s="47"/>
      <c r="V106" s="47"/>
      <c r="W106" s="47"/>
      <c r="X106" s="47"/>
      <c r="Y106" s="47"/>
      <c r="Z106" s="47"/>
      <c r="AA106" s="47"/>
      <c r="AB106" s="47"/>
      <c r="AC106" s="47"/>
      <c r="AD106" s="47"/>
      <c r="AE106" s="47"/>
      <c r="AF106" s="47"/>
      <c r="AG106" s="47"/>
      <c r="AH106" s="47"/>
      <c r="AI106" s="47"/>
      <c r="AJ106" s="47"/>
      <c r="AK106" s="47"/>
      <c r="AL106" s="47"/>
      <c r="AM106" s="47"/>
      <c r="AN106" s="47"/>
      <c r="AO106" s="47"/>
      <c r="AP106" s="47"/>
      <c r="AQ106" s="47"/>
      <c r="AR106" s="47"/>
      <c r="AS106" s="47"/>
      <c r="AT106" s="47"/>
      <c r="AU106" s="47"/>
      <c r="AV106" s="47"/>
      <c r="AW106" s="47"/>
      <c r="AX106" s="47"/>
      <c r="AY106" s="47"/>
      <c r="AZ106" s="47"/>
      <c r="BA106" s="47"/>
      <c r="BB106" s="47"/>
      <c r="BC106" s="47"/>
      <c r="BD106" s="47"/>
      <c r="BE106" s="47"/>
      <c r="BF106" s="47"/>
      <c r="BG106" s="47"/>
      <c r="BH106" s="47"/>
      <c r="BI106" s="47"/>
      <c r="BJ106" s="47"/>
      <c r="BK106" s="47"/>
      <c r="BL106" s="47"/>
      <c r="BM106" s="47"/>
      <c r="BN106" s="47"/>
      <c r="BO106" s="47"/>
      <c r="BP106" s="47"/>
      <c r="BQ106" s="47"/>
      <c r="BR106" s="47"/>
      <c r="BS106" s="47"/>
      <c r="BT106" s="47"/>
      <c r="BU106" s="47"/>
      <c r="BV106" s="47"/>
      <c r="BW106" s="47"/>
      <c r="BX106" s="47"/>
      <c r="BY106" s="47"/>
      <c r="BZ106" s="47"/>
      <c r="CA106" s="47"/>
      <c r="CB106" s="47"/>
      <c r="CC106" s="47"/>
      <c r="CD106" s="47"/>
      <c r="CE106" s="47"/>
      <c r="CF106" s="47"/>
      <c r="CG106" s="47"/>
      <c r="CH106" s="47"/>
      <c r="CI106" s="47"/>
      <c r="CJ106" s="47"/>
      <c r="CK106" s="47"/>
      <c r="CL106" s="47"/>
      <c r="CM106" s="47"/>
      <c r="CN106" s="47"/>
      <c r="CO106" s="47"/>
      <c r="CP106" s="47"/>
      <c r="CQ106" s="47"/>
      <c r="CR106" s="47"/>
      <c r="CS106" s="47"/>
      <c r="CT106" s="47"/>
      <c r="CU106" s="47"/>
      <c r="CV106" s="47"/>
      <c r="CW106" s="47"/>
      <c r="CX106" s="47"/>
      <c r="CY106" s="47"/>
      <c r="CZ106" s="47"/>
      <c r="DA106" s="47"/>
      <c r="DB106" s="47"/>
      <c r="DC106" s="47"/>
      <c r="DD106" s="47"/>
      <c r="DE106" s="47"/>
      <c r="DF106" s="47"/>
      <c r="DG106" s="47"/>
      <c r="DH106" s="47"/>
      <c r="DI106" s="47"/>
      <c r="DJ106" s="47"/>
      <c r="DK106" s="47"/>
      <c r="DL106" s="47"/>
    </row>
    <row r="107" spans="1:116" x14ac:dyDescent="0.25">
      <c r="A107" s="2" t="s">
        <v>8</v>
      </c>
      <c r="B107" s="1">
        <f t="shared" ref="B107:I107" si="4">B11+B59+B75+B91+B27+B43</f>
        <v>416035.92442200892</v>
      </c>
      <c r="C107" s="1">
        <f t="shared" si="4"/>
        <v>474071.80268266617</v>
      </c>
      <c r="D107" s="1">
        <f t="shared" si="4"/>
        <v>423580.29067947133</v>
      </c>
      <c r="E107" s="1">
        <f t="shared" si="4"/>
        <v>616583.95181617909</v>
      </c>
      <c r="F107" s="1">
        <f t="shared" si="4"/>
        <v>595460.75938269077</v>
      </c>
      <c r="G107" s="1">
        <f t="shared" si="4"/>
        <v>637148.14343901328</v>
      </c>
      <c r="H107" s="1">
        <f t="shared" si="4"/>
        <v>782463.56451316504</v>
      </c>
      <c r="I107" s="1">
        <f t="shared" si="4"/>
        <v>647101.22377845598</v>
      </c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7"/>
      <c r="AA107" s="47"/>
      <c r="AB107" s="47"/>
      <c r="AC107" s="47"/>
      <c r="AD107" s="47"/>
      <c r="AE107" s="47"/>
      <c r="AF107" s="47"/>
      <c r="AG107" s="47"/>
      <c r="AH107" s="47"/>
      <c r="AI107" s="47"/>
      <c r="AJ107" s="47"/>
      <c r="AK107" s="47"/>
      <c r="AL107" s="47"/>
      <c r="AM107" s="47"/>
      <c r="AN107" s="47"/>
      <c r="AO107" s="47"/>
      <c r="AP107" s="47"/>
      <c r="AQ107" s="47"/>
      <c r="AR107" s="47"/>
      <c r="AS107" s="47"/>
      <c r="AT107" s="47"/>
      <c r="AU107" s="47"/>
      <c r="AV107" s="47"/>
      <c r="AW107" s="47"/>
      <c r="AX107" s="47"/>
      <c r="AY107" s="47"/>
      <c r="AZ107" s="47"/>
      <c r="BA107" s="47"/>
      <c r="BB107" s="47"/>
      <c r="BC107" s="47"/>
      <c r="BD107" s="47"/>
      <c r="BE107" s="47"/>
      <c r="BF107" s="47"/>
      <c r="BG107" s="47"/>
      <c r="BH107" s="47"/>
      <c r="BI107" s="47"/>
      <c r="BJ107" s="47"/>
      <c r="BK107" s="47"/>
      <c r="BL107" s="47"/>
      <c r="BM107" s="47"/>
      <c r="BN107" s="47"/>
      <c r="BO107" s="47"/>
      <c r="BP107" s="47"/>
      <c r="BQ107" s="47"/>
      <c r="BR107" s="47"/>
      <c r="BS107" s="47"/>
      <c r="BT107" s="47"/>
      <c r="BU107" s="47"/>
      <c r="BV107" s="47"/>
      <c r="BW107" s="47"/>
      <c r="BX107" s="47"/>
      <c r="BY107" s="47"/>
      <c r="BZ107" s="47"/>
      <c r="CA107" s="47"/>
      <c r="CB107" s="47"/>
      <c r="CC107" s="47"/>
      <c r="CD107" s="47"/>
      <c r="CE107" s="47"/>
      <c r="CF107" s="47"/>
      <c r="CG107" s="47"/>
      <c r="CH107" s="47"/>
      <c r="CI107" s="47"/>
      <c r="CJ107" s="47"/>
      <c r="CK107" s="47"/>
      <c r="CL107" s="47"/>
      <c r="CM107" s="47"/>
      <c r="CN107" s="47"/>
      <c r="CO107" s="47"/>
      <c r="CP107" s="47"/>
      <c r="CQ107" s="47"/>
      <c r="CR107" s="47"/>
      <c r="CS107" s="47"/>
      <c r="CT107" s="47"/>
      <c r="CU107" s="47"/>
      <c r="CV107" s="47"/>
      <c r="CW107" s="47"/>
      <c r="CX107" s="47"/>
      <c r="CY107" s="47"/>
      <c r="CZ107" s="47"/>
      <c r="DA107" s="47"/>
      <c r="DB107" s="47"/>
      <c r="DC107" s="47"/>
      <c r="DD107" s="47"/>
      <c r="DE107" s="47"/>
      <c r="DF107" s="47"/>
      <c r="DG107" s="47"/>
      <c r="DH107" s="47"/>
      <c r="DI107" s="47"/>
      <c r="DJ107" s="47"/>
      <c r="DK107" s="47"/>
      <c r="DL107" s="47"/>
    </row>
    <row r="108" spans="1:116" x14ac:dyDescent="0.25">
      <c r="A108" s="2" t="s">
        <v>9</v>
      </c>
      <c r="B108" s="1">
        <f t="shared" ref="B108:I108" si="5">B12+B60+B76+B92+B28+B44</f>
        <v>287172.91288881982</v>
      </c>
      <c r="C108" s="1">
        <f t="shared" si="5"/>
        <v>286076.99436729844</v>
      </c>
      <c r="D108" s="1">
        <f t="shared" si="5"/>
        <v>389576.45614051749</v>
      </c>
      <c r="E108" s="1">
        <f t="shared" si="5"/>
        <v>395905.65585259575</v>
      </c>
      <c r="F108" s="1">
        <f t="shared" si="5"/>
        <v>559679.35397787788</v>
      </c>
      <c r="G108" s="1">
        <f t="shared" si="5"/>
        <v>609966.5542242052</v>
      </c>
      <c r="H108" s="1">
        <f t="shared" si="5"/>
        <v>588538.3616851056</v>
      </c>
      <c r="I108" s="1">
        <f t="shared" si="5"/>
        <v>680909.03694084974</v>
      </c>
      <c r="K108" s="47"/>
      <c r="L108" s="47"/>
      <c r="M108" s="47"/>
      <c r="N108" s="47"/>
      <c r="O108" s="47"/>
      <c r="P108" s="47"/>
      <c r="Q108" s="47"/>
      <c r="R108" s="47"/>
      <c r="S108" s="47"/>
      <c r="T108" s="47"/>
      <c r="U108" s="47"/>
      <c r="V108" s="47"/>
      <c r="W108" s="47"/>
      <c r="X108" s="47"/>
      <c r="Y108" s="47"/>
      <c r="Z108" s="47"/>
      <c r="AA108" s="47"/>
      <c r="AB108" s="47"/>
      <c r="AC108" s="47"/>
      <c r="AD108" s="47"/>
      <c r="AE108" s="47"/>
      <c r="AF108" s="47"/>
      <c r="AG108" s="47"/>
      <c r="AH108" s="47"/>
      <c r="AI108" s="47"/>
      <c r="AJ108" s="47"/>
      <c r="AK108" s="47"/>
      <c r="AL108" s="47"/>
      <c r="AM108" s="47"/>
      <c r="AN108" s="47"/>
      <c r="AO108" s="47"/>
      <c r="AP108" s="47"/>
      <c r="AQ108" s="47"/>
      <c r="AR108" s="47"/>
      <c r="AS108" s="47"/>
      <c r="AT108" s="47"/>
      <c r="AU108" s="47"/>
      <c r="AV108" s="47"/>
      <c r="AW108" s="47"/>
      <c r="AX108" s="47"/>
      <c r="AY108" s="47"/>
      <c r="AZ108" s="47"/>
      <c r="BA108" s="47"/>
      <c r="BB108" s="47"/>
      <c r="BC108" s="47"/>
      <c r="BD108" s="47"/>
      <c r="BE108" s="47"/>
      <c r="BF108" s="47"/>
      <c r="BG108" s="47"/>
      <c r="BH108" s="47"/>
      <c r="BI108" s="47"/>
      <c r="BJ108" s="47"/>
      <c r="BK108" s="47"/>
      <c r="BL108" s="47"/>
      <c r="BM108" s="47"/>
      <c r="BN108" s="47"/>
      <c r="BO108" s="47"/>
      <c r="BP108" s="47"/>
      <c r="BQ108" s="47"/>
      <c r="BR108" s="47"/>
      <c r="BS108" s="47"/>
      <c r="BT108" s="47"/>
      <c r="BU108" s="47"/>
      <c r="BV108" s="47"/>
      <c r="BW108" s="47"/>
      <c r="BX108" s="47"/>
      <c r="BY108" s="47"/>
      <c r="BZ108" s="47"/>
      <c r="CA108" s="47"/>
      <c r="CB108" s="47"/>
      <c r="CC108" s="47"/>
      <c r="CD108" s="47"/>
      <c r="CE108" s="47"/>
      <c r="CF108" s="47"/>
      <c r="CG108" s="47"/>
      <c r="CH108" s="47"/>
      <c r="CI108" s="47"/>
      <c r="CJ108" s="47"/>
      <c r="CK108" s="47"/>
      <c r="CL108" s="47"/>
      <c r="CM108" s="47"/>
      <c r="CN108" s="47"/>
      <c r="CO108" s="47"/>
      <c r="CP108" s="47"/>
      <c r="CQ108" s="47"/>
      <c r="CR108" s="47"/>
      <c r="CS108" s="47"/>
      <c r="CT108" s="47"/>
      <c r="CU108" s="47"/>
      <c r="CV108" s="47"/>
      <c r="CW108" s="47"/>
      <c r="CX108" s="47"/>
      <c r="CY108" s="47"/>
      <c r="CZ108" s="47"/>
      <c r="DA108" s="47"/>
      <c r="DB108" s="47"/>
      <c r="DC108" s="47"/>
      <c r="DD108" s="47"/>
      <c r="DE108" s="47"/>
      <c r="DF108" s="47"/>
      <c r="DG108" s="47"/>
      <c r="DH108" s="47"/>
      <c r="DI108" s="47"/>
      <c r="DJ108" s="47"/>
      <c r="DK108" s="47"/>
      <c r="DL108" s="47"/>
    </row>
    <row r="109" spans="1:116" x14ac:dyDescent="0.25">
      <c r="A109" s="2" t="s">
        <v>10</v>
      </c>
      <c r="B109" s="1">
        <f t="shared" ref="B109:I109" si="6">B13+B61+B77+B93+B29+B45</f>
        <v>52764.756018601322</v>
      </c>
      <c r="C109" s="1">
        <f t="shared" si="6"/>
        <v>52531.386134173204</v>
      </c>
      <c r="D109" s="1">
        <f t="shared" si="6"/>
        <v>72295.135306154785</v>
      </c>
      <c r="E109" s="1">
        <f t="shared" si="6"/>
        <v>58058.593544294694</v>
      </c>
      <c r="F109" s="1">
        <f t="shared" si="6"/>
        <v>85537.470662117019</v>
      </c>
      <c r="G109" s="1">
        <f t="shared" si="6"/>
        <v>80020.548105608075</v>
      </c>
      <c r="H109" s="1">
        <f t="shared" si="6"/>
        <v>83090.96417336067</v>
      </c>
      <c r="I109" s="1">
        <f t="shared" si="6"/>
        <v>95706.378735454142</v>
      </c>
      <c r="K109" s="47"/>
      <c r="L109" s="47"/>
      <c r="M109" s="47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7"/>
      <c r="AD109" s="47"/>
      <c r="AE109" s="47"/>
      <c r="AF109" s="47"/>
      <c r="AG109" s="47"/>
      <c r="AH109" s="47"/>
      <c r="AI109" s="47"/>
      <c r="AJ109" s="47"/>
      <c r="AK109" s="47"/>
      <c r="AL109" s="47"/>
      <c r="AM109" s="47"/>
      <c r="AN109" s="47"/>
      <c r="AO109" s="47"/>
      <c r="AP109" s="47"/>
      <c r="AQ109" s="47"/>
      <c r="AR109" s="47"/>
      <c r="AS109" s="47"/>
      <c r="AT109" s="47"/>
      <c r="AU109" s="47"/>
      <c r="AV109" s="47"/>
      <c r="AW109" s="47"/>
      <c r="AX109" s="47"/>
      <c r="AY109" s="47"/>
      <c r="AZ109" s="47"/>
      <c r="BA109" s="47"/>
      <c r="BB109" s="47"/>
      <c r="BC109" s="47"/>
      <c r="BD109" s="47"/>
      <c r="BE109" s="47"/>
      <c r="BF109" s="47"/>
      <c r="BG109" s="47"/>
      <c r="BH109" s="47"/>
      <c r="BI109" s="47"/>
      <c r="BJ109" s="47"/>
      <c r="BK109" s="47"/>
      <c r="BL109" s="47"/>
      <c r="BM109" s="47"/>
      <c r="BN109" s="47"/>
      <c r="BO109" s="47"/>
      <c r="BP109" s="47"/>
      <c r="BQ109" s="47"/>
      <c r="BR109" s="47"/>
      <c r="BS109" s="47"/>
      <c r="BT109" s="47"/>
      <c r="BU109" s="47"/>
      <c r="BV109" s="47"/>
      <c r="BW109" s="47"/>
      <c r="BX109" s="47"/>
      <c r="BY109" s="47"/>
      <c r="BZ109" s="47"/>
      <c r="CA109" s="47"/>
      <c r="CB109" s="47"/>
      <c r="CC109" s="47"/>
      <c r="CD109" s="47"/>
      <c r="CE109" s="47"/>
      <c r="CF109" s="47"/>
      <c r="CG109" s="47"/>
      <c r="CH109" s="47"/>
      <c r="CI109" s="47"/>
      <c r="CJ109" s="47"/>
      <c r="CK109" s="47"/>
      <c r="CL109" s="47"/>
      <c r="CM109" s="47"/>
      <c r="CN109" s="47"/>
      <c r="CO109" s="47"/>
      <c r="CP109" s="47"/>
      <c r="CQ109" s="47"/>
      <c r="CR109" s="47"/>
      <c r="CS109" s="47"/>
      <c r="CT109" s="47"/>
      <c r="CU109" s="47"/>
      <c r="CV109" s="47"/>
      <c r="CW109" s="47"/>
      <c r="CX109" s="47"/>
      <c r="CY109" s="47"/>
      <c r="CZ109" s="47"/>
      <c r="DA109" s="47"/>
      <c r="DB109" s="47"/>
      <c r="DC109" s="47"/>
      <c r="DD109" s="47"/>
      <c r="DE109" s="47"/>
      <c r="DF109" s="47"/>
      <c r="DG109" s="47"/>
      <c r="DH109" s="47"/>
      <c r="DI109" s="47"/>
      <c r="DJ109" s="47"/>
      <c r="DK109" s="47"/>
      <c r="DL109" s="47"/>
    </row>
    <row r="110" spans="1:116" x14ac:dyDescent="0.25">
      <c r="A110" s="2" t="s">
        <v>11</v>
      </c>
      <c r="B110" s="1">
        <f t="shared" ref="B110:I110" si="7">B14+B62+B78+B94+B30+B46</f>
        <v>142426.78743641812</v>
      </c>
      <c r="C110" s="1">
        <f t="shared" si="7"/>
        <v>139299.65885251763</v>
      </c>
      <c r="D110" s="1">
        <f t="shared" si="7"/>
        <v>193268.64331071766</v>
      </c>
      <c r="E110" s="1">
        <f t="shared" si="7"/>
        <v>160572.31507444155</v>
      </c>
      <c r="F110" s="1">
        <f t="shared" si="7"/>
        <v>238180.18712460756</v>
      </c>
      <c r="G110" s="1">
        <f t="shared" si="7"/>
        <v>219216.95816254491</v>
      </c>
      <c r="H110" s="1">
        <f t="shared" si="7"/>
        <v>211939.26375028238</v>
      </c>
      <c r="I110" s="1">
        <f t="shared" si="7"/>
        <v>231188.73965682162</v>
      </c>
      <c r="K110" s="47"/>
      <c r="L110" s="47"/>
      <c r="M110" s="47"/>
      <c r="N110" s="47"/>
      <c r="O110" s="47"/>
      <c r="P110" s="47"/>
      <c r="Q110" s="47"/>
      <c r="R110" s="47"/>
      <c r="S110" s="47"/>
      <c r="T110" s="47"/>
      <c r="U110" s="47"/>
      <c r="V110" s="47"/>
      <c r="W110" s="47"/>
      <c r="X110" s="47"/>
      <c r="Y110" s="47"/>
      <c r="Z110" s="47"/>
      <c r="AA110" s="47"/>
      <c r="AB110" s="47"/>
      <c r="AC110" s="47"/>
      <c r="AD110" s="47"/>
      <c r="AE110" s="47"/>
      <c r="AF110" s="47"/>
      <c r="AG110" s="47"/>
      <c r="AH110" s="47"/>
      <c r="AI110" s="47"/>
      <c r="AJ110" s="47"/>
      <c r="AK110" s="47"/>
      <c r="AL110" s="47"/>
      <c r="AM110" s="47"/>
      <c r="AN110" s="47"/>
      <c r="AO110" s="47"/>
      <c r="AP110" s="47"/>
      <c r="AQ110" s="47"/>
      <c r="AR110" s="47"/>
      <c r="AS110" s="47"/>
      <c r="AT110" s="47"/>
      <c r="AU110" s="47"/>
      <c r="AV110" s="47"/>
      <c r="AW110" s="47"/>
      <c r="AX110" s="47"/>
      <c r="AY110" s="47"/>
      <c r="AZ110" s="47"/>
      <c r="BA110" s="47"/>
      <c r="BB110" s="47"/>
      <c r="BC110" s="47"/>
      <c r="BD110" s="47"/>
      <c r="BE110" s="47"/>
      <c r="BF110" s="47"/>
      <c r="BG110" s="47"/>
      <c r="BH110" s="47"/>
      <c r="BI110" s="47"/>
      <c r="BJ110" s="47"/>
      <c r="BK110" s="47"/>
      <c r="BL110" s="47"/>
      <c r="BM110" s="47"/>
      <c r="BN110" s="47"/>
      <c r="BO110" s="47"/>
      <c r="BP110" s="47"/>
      <c r="BQ110" s="47"/>
      <c r="BR110" s="47"/>
      <c r="BS110" s="47"/>
      <c r="BT110" s="47"/>
      <c r="BU110" s="47"/>
      <c r="BV110" s="47"/>
      <c r="BW110" s="47"/>
      <c r="BX110" s="47"/>
      <c r="BY110" s="47"/>
      <c r="BZ110" s="47"/>
      <c r="CA110" s="47"/>
      <c r="CB110" s="47"/>
      <c r="CC110" s="47"/>
      <c r="CD110" s="47"/>
      <c r="CE110" s="47"/>
      <c r="CF110" s="47"/>
      <c r="CG110" s="47"/>
      <c r="CH110" s="47"/>
      <c r="CI110" s="47"/>
      <c r="CJ110" s="47"/>
      <c r="CK110" s="47"/>
      <c r="CL110" s="47"/>
      <c r="CM110" s="47"/>
      <c r="CN110" s="47"/>
      <c r="CO110" s="47"/>
      <c r="CP110" s="47"/>
      <c r="CQ110" s="47"/>
      <c r="CR110" s="47"/>
      <c r="CS110" s="47"/>
      <c r="CT110" s="47"/>
      <c r="CU110" s="47"/>
      <c r="CV110" s="47"/>
      <c r="CW110" s="47"/>
      <c r="CX110" s="47"/>
      <c r="CY110" s="47"/>
      <c r="CZ110" s="47"/>
      <c r="DA110" s="47"/>
      <c r="DB110" s="47"/>
      <c r="DC110" s="47"/>
      <c r="DD110" s="47"/>
      <c r="DE110" s="47"/>
      <c r="DF110" s="47"/>
      <c r="DG110" s="47"/>
      <c r="DH110" s="47"/>
      <c r="DI110" s="47"/>
      <c r="DJ110" s="47"/>
      <c r="DK110" s="47"/>
      <c r="DL110" s="47"/>
    </row>
    <row r="111" spans="1:116" x14ac:dyDescent="0.25">
      <c r="A111" s="2" t="s">
        <v>12</v>
      </c>
      <c r="B111" s="1">
        <f t="shared" ref="B111:I111" si="8">B15+B63+B79+B95+B31+B47</f>
        <v>263079.68518313044</v>
      </c>
      <c r="C111" s="1">
        <f t="shared" si="8"/>
        <v>292486.4780069869</v>
      </c>
      <c r="D111" s="1">
        <f t="shared" si="8"/>
        <v>258581.21208115664</v>
      </c>
      <c r="E111" s="1">
        <f t="shared" si="8"/>
        <v>357134.81009794882</v>
      </c>
      <c r="F111" s="1">
        <f t="shared" si="8"/>
        <v>342953.88716366462</v>
      </c>
      <c r="G111" s="1">
        <f t="shared" si="8"/>
        <v>338020.71965523332</v>
      </c>
      <c r="H111" s="1">
        <f t="shared" si="8"/>
        <v>421192.9252917525</v>
      </c>
      <c r="I111" s="1">
        <f t="shared" si="8"/>
        <v>370729.32566598727</v>
      </c>
      <c r="K111" s="47"/>
      <c r="L111" s="47"/>
      <c r="M111" s="47"/>
      <c r="N111" s="47"/>
      <c r="O111" s="47"/>
      <c r="P111" s="47"/>
      <c r="Q111" s="47"/>
      <c r="R111" s="47"/>
      <c r="S111" s="47"/>
      <c r="T111" s="47"/>
      <c r="U111" s="47"/>
      <c r="V111" s="47"/>
      <c r="W111" s="47"/>
      <c r="X111" s="47"/>
      <c r="Y111" s="47"/>
      <c r="Z111" s="47"/>
      <c r="AA111" s="47"/>
      <c r="AB111" s="47"/>
      <c r="AC111" s="47"/>
      <c r="AD111" s="47"/>
      <c r="AE111" s="47"/>
      <c r="AF111" s="47"/>
      <c r="AG111" s="47"/>
      <c r="AH111" s="47"/>
      <c r="AI111" s="47"/>
      <c r="AJ111" s="47"/>
      <c r="AK111" s="47"/>
      <c r="AL111" s="47"/>
      <c r="AM111" s="47"/>
      <c r="AN111" s="47"/>
      <c r="AO111" s="47"/>
      <c r="AP111" s="47"/>
      <c r="AQ111" s="47"/>
      <c r="AR111" s="47"/>
      <c r="AS111" s="47"/>
      <c r="AT111" s="47"/>
      <c r="AU111" s="47"/>
      <c r="AV111" s="47"/>
      <c r="AW111" s="47"/>
      <c r="AX111" s="47"/>
      <c r="AY111" s="47"/>
      <c r="AZ111" s="47"/>
      <c r="BA111" s="47"/>
      <c r="BB111" s="47"/>
      <c r="BC111" s="47"/>
      <c r="BD111" s="47"/>
      <c r="BE111" s="47"/>
      <c r="BF111" s="47"/>
      <c r="BG111" s="47"/>
      <c r="BH111" s="47"/>
      <c r="BI111" s="47"/>
      <c r="BJ111" s="47"/>
      <c r="BK111" s="47"/>
      <c r="BL111" s="47"/>
      <c r="BM111" s="47"/>
      <c r="BN111" s="47"/>
      <c r="BO111" s="47"/>
      <c r="BP111" s="47"/>
      <c r="BQ111" s="47"/>
      <c r="BR111" s="47"/>
      <c r="BS111" s="47"/>
      <c r="BT111" s="47"/>
      <c r="BU111" s="47"/>
      <c r="BV111" s="47"/>
      <c r="BW111" s="47"/>
      <c r="BX111" s="47"/>
      <c r="BY111" s="47"/>
      <c r="BZ111" s="47"/>
      <c r="CA111" s="47"/>
      <c r="CB111" s="47"/>
      <c r="CC111" s="47"/>
      <c r="CD111" s="47"/>
      <c r="CE111" s="47"/>
      <c r="CF111" s="47"/>
      <c r="CG111" s="47"/>
      <c r="CH111" s="47"/>
      <c r="CI111" s="47"/>
      <c r="CJ111" s="47"/>
      <c r="CK111" s="47"/>
      <c r="CL111" s="47"/>
      <c r="CM111" s="47"/>
      <c r="CN111" s="47"/>
      <c r="CO111" s="47"/>
      <c r="CP111" s="47"/>
      <c r="CQ111" s="47"/>
      <c r="CR111" s="47"/>
      <c r="CS111" s="47"/>
      <c r="CT111" s="47"/>
      <c r="CU111" s="47"/>
      <c r="CV111" s="47"/>
      <c r="CW111" s="47"/>
      <c r="CX111" s="47"/>
      <c r="CY111" s="47"/>
      <c r="CZ111" s="47"/>
      <c r="DA111" s="47"/>
      <c r="DB111" s="47"/>
      <c r="DC111" s="47"/>
      <c r="DD111" s="47"/>
      <c r="DE111" s="47"/>
      <c r="DF111" s="47"/>
      <c r="DG111" s="47"/>
      <c r="DH111" s="47"/>
      <c r="DI111" s="47"/>
      <c r="DJ111" s="47"/>
      <c r="DK111" s="47"/>
      <c r="DL111" s="47"/>
    </row>
    <row r="112" spans="1:116" x14ac:dyDescent="0.25">
      <c r="A112" s="2" t="s">
        <v>13</v>
      </c>
      <c r="B112" s="1">
        <f t="shared" ref="B112:I112" si="9">B16+B64+B80+B96+B32+B48</f>
        <v>121283.83055318205</v>
      </c>
      <c r="C112" s="1">
        <f t="shared" si="9"/>
        <v>124054.31133194262</v>
      </c>
      <c r="D112" s="1">
        <f t="shared" si="9"/>
        <v>181922.00060798484</v>
      </c>
      <c r="E112" s="1">
        <f t="shared" si="9"/>
        <v>153066.56605728689</v>
      </c>
      <c r="F112" s="1">
        <f t="shared" si="9"/>
        <v>242080.8579470384</v>
      </c>
      <c r="G112" s="1">
        <f t="shared" si="9"/>
        <v>277260.43813497137</v>
      </c>
      <c r="H112" s="1">
        <f t="shared" si="9"/>
        <v>238183.06933633427</v>
      </c>
      <c r="I112" s="1">
        <f t="shared" si="9"/>
        <v>267343.99778713286</v>
      </c>
      <c r="K112" s="47"/>
      <c r="L112" s="47"/>
      <c r="M112" s="47"/>
      <c r="N112" s="47"/>
      <c r="O112" s="47"/>
      <c r="P112" s="47"/>
      <c r="Q112" s="47"/>
      <c r="R112" s="47"/>
      <c r="S112" s="47"/>
      <c r="T112" s="47"/>
      <c r="U112" s="47"/>
      <c r="V112" s="47"/>
      <c r="W112" s="47"/>
      <c r="X112" s="47"/>
      <c r="Y112" s="47"/>
      <c r="Z112" s="47"/>
      <c r="AA112" s="47"/>
      <c r="AB112" s="47"/>
      <c r="AC112" s="47"/>
      <c r="AD112" s="47"/>
      <c r="AE112" s="47"/>
      <c r="AF112" s="47"/>
      <c r="AG112" s="47"/>
      <c r="AH112" s="47"/>
      <c r="AI112" s="47"/>
      <c r="AJ112" s="47"/>
      <c r="AK112" s="47"/>
      <c r="AL112" s="47"/>
      <c r="AM112" s="47"/>
      <c r="AN112" s="47"/>
      <c r="AO112" s="47"/>
      <c r="AP112" s="47"/>
      <c r="AQ112" s="47"/>
      <c r="AR112" s="47"/>
      <c r="AS112" s="47"/>
      <c r="AT112" s="47"/>
      <c r="AU112" s="47"/>
      <c r="AV112" s="47"/>
      <c r="AW112" s="47"/>
      <c r="AX112" s="47"/>
      <c r="AY112" s="47"/>
      <c r="AZ112" s="47"/>
      <c r="BA112" s="47"/>
      <c r="BB112" s="47"/>
      <c r="BC112" s="47"/>
      <c r="BD112" s="47"/>
      <c r="BE112" s="47"/>
      <c r="BF112" s="47"/>
      <c r="BG112" s="47"/>
      <c r="BH112" s="47"/>
      <c r="BI112" s="47"/>
      <c r="BJ112" s="47"/>
      <c r="BK112" s="47"/>
      <c r="BL112" s="47"/>
      <c r="BM112" s="47"/>
      <c r="BN112" s="47"/>
      <c r="BO112" s="47"/>
      <c r="BP112" s="47"/>
      <c r="BQ112" s="47"/>
      <c r="BR112" s="47"/>
      <c r="BS112" s="47"/>
      <c r="BT112" s="47"/>
      <c r="BU112" s="47"/>
      <c r="BV112" s="47"/>
      <c r="BW112" s="47"/>
      <c r="BX112" s="47"/>
      <c r="BY112" s="47"/>
      <c r="BZ112" s="47"/>
      <c r="CA112" s="47"/>
      <c r="CB112" s="47"/>
      <c r="CC112" s="47"/>
      <c r="CD112" s="47"/>
      <c r="CE112" s="47"/>
      <c r="CF112" s="47"/>
      <c r="CG112" s="47"/>
      <c r="CH112" s="47"/>
      <c r="CI112" s="47"/>
      <c r="CJ112" s="47"/>
      <c r="CK112" s="47"/>
      <c r="CL112" s="47"/>
      <c r="CM112" s="47"/>
      <c r="CN112" s="47"/>
      <c r="CO112" s="47"/>
      <c r="CP112" s="47"/>
      <c r="CQ112" s="47"/>
      <c r="CR112" s="47"/>
      <c r="CS112" s="47"/>
      <c r="CT112" s="47"/>
      <c r="CU112" s="47"/>
      <c r="CV112" s="47"/>
      <c r="CW112" s="47"/>
      <c r="CX112" s="47"/>
      <c r="CY112" s="47"/>
      <c r="CZ112" s="47"/>
      <c r="DA112" s="47"/>
      <c r="DB112" s="47"/>
      <c r="DC112" s="47"/>
      <c r="DD112" s="47"/>
      <c r="DE112" s="47"/>
      <c r="DF112" s="47"/>
      <c r="DG112" s="47"/>
      <c r="DH112" s="47"/>
      <c r="DI112" s="47"/>
      <c r="DJ112" s="47"/>
      <c r="DK112" s="47"/>
      <c r="DL112" s="47"/>
    </row>
    <row r="113" spans="1:116" x14ac:dyDescent="0.25">
      <c r="A113" s="2" t="s">
        <v>14</v>
      </c>
      <c r="B113" s="1">
        <f t="shared" ref="B113:I113" si="10">B17+B65+B81+B97+B33+B49</f>
        <v>86788.118329682431</v>
      </c>
      <c r="C113" s="1">
        <f t="shared" si="10"/>
        <v>101567.79723038408</v>
      </c>
      <c r="D113" s="1">
        <f t="shared" si="10"/>
        <v>100646.32870649878</v>
      </c>
      <c r="E113" s="1">
        <f t="shared" si="10"/>
        <v>101142.06852965977</v>
      </c>
      <c r="F113" s="1">
        <f t="shared" si="10"/>
        <v>127206.88575426195</v>
      </c>
      <c r="G113" s="1">
        <f t="shared" si="10"/>
        <v>144461.21934298589</v>
      </c>
      <c r="H113" s="1">
        <f t="shared" si="10"/>
        <v>143076.18136964933</v>
      </c>
      <c r="I113" s="1">
        <f t="shared" si="10"/>
        <v>159238.55122712796</v>
      </c>
      <c r="K113" s="47"/>
      <c r="L113" s="47"/>
      <c r="M113" s="47"/>
      <c r="N113" s="47"/>
      <c r="O113" s="47"/>
      <c r="P113" s="47"/>
      <c r="Q113" s="47"/>
      <c r="R113" s="47"/>
      <c r="S113" s="47"/>
      <c r="T113" s="47"/>
      <c r="U113" s="47"/>
      <c r="V113" s="47"/>
      <c r="W113" s="47"/>
      <c r="X113" s="47"/>
      <c r="Y113" s="47"/>
      <c r="Z113" s="47"/>
      <c r="AA113" s="47"/>
      <c r="AB113" s="47"/>
      <c r="AC113" s="47"/>
      <c r="AD113" s="47"/>
      <c r="AE113" s="47"/>
      <c r="AF113" s="47"/>
      <c r="AG113" s="47"/>
      <c r="AH113" s="47"/>
      <c r="AI113" s="47"/>
      <c r="AJ113" s="47"/>
      <c r="AK113" s="47"/>
      <c r="AL113" s="47"/>
      <c r="AM113" s="47"/>
      <c r="AN113" s="47"/>
      <c r="AO113" s="47"/>
      <c r="AP113" s="47"/>
      <c r="AQ113" s="47"/>
      <c r="AR113" s="47"/>
      <c r="AS113" s="47"/>
      <c r="AT113" s="47"/>
      <c r="AU113" s="47"/>
      <c r="AV113" s="47"/>
      <c r="AW113" s="47"/>
      <c r="AX113" s="47"/>
      <c r="AY113" s="47"/>
      <c r="AZ113" s="47"/>
      <c r="BA113" s="47"/>
      <c r="BB113" s="47"/>
      <c r="BC113" s="47"/>
      <c r="BD113" s="47"/>
      <c r="BE113" s="47"/>
      <c r="BF113" s="47"/>
      <c r="BG113" s="47"/>
      <c r="BH113" s="47"/>
      <c r="BI113" s="47"/>
      <c r="BJ113" s="47"/>
      <c r="BK113" s="47"/>
      <c r="BL113" s="47"/>
      <c r="BM113" s="47"/>
      <c r="BN113" s="47"/>
      <c r="BO113" s="47"/>
      <c r="BP113" s="47"/>
      <c r="BQ113" s="47"/>
      <c r="BR113" s="47"/>
      <c r="BS113" s="47"/>
      <c r="BT113" s="47"/>
      <c r="BU113" s="47"/>
      <c r="BV113" s="47"/>
      <c r="BW113" s="47"/>
      <c r="BX113" s="47"/>
      <c r="BY113" s="47"/>
      <c r="BZ113" s="47"/>
      <c r="CA113" s="47"/>
      <c r="CB113" s="47"/>
      <c r="CC113" s="47"/>
      <c r="CD113" s="47"/>
      <c r="CE113" s="47"/>
      <c r="CF113" s="47"/>
      <c r="CG113" s="47"/>
      <c r="CH113" s="47"/>
      <c r="CI113" s="47"/>
      <c r="CJ113" s="47"/>
      <c r="CK113" s="47"/>
      <c r="CL113" s="47"/>
      <c r="CM113" s="47"/>
      <c r="CN113" s="47"/>
      <c r="CO113" s="47"/>
      <c r="CP113" s="47"/>
      <c r="CQ113" s="47"/>
      <c r="CR113" s="47"/>
      <c r="CS113" s="47"/>
      <c r="CT113" s="47"/>
      <c r="CU113" s="47"/>
      <c r="CV113" s="47"/>
      <c r="CW113" s="47"/>
      <c r="CX113" s="47"/>
      <c r="CY113" s="47"/>
      <c r="CZ113" s="47"/>
      <c r="DA113" s="47"/>
      <c r="DB113" s="47"/>
      <c r="DC113" s="47"/>
      <c r="DD113" s="47"/>
      <c r="DE113" s="47"/>
      <c r="DF113" s="47"/>
      <c r="DG113" s="47"/>
      <c r="DH113" s="47"/>
      <c r="DI113" s="47"/>
      <c r="DJ113" s="47"/>
      <c r="DK113" s="47"/>
      <c r="DL113" s="47"/>
    </row>
    <row r="114" spans="1:116" x14ac:dyDescent="0.25">
      <c r="A114" s="2" t="s">
        <v>15</v>
      </c>
      <c r="B114" s="1">
        <f t="shared" ref="B114:I114" si="11">B18+B66+B82+B98+B34+B50</f>
        <v>122701.20572239597</v>
      </c>
      <c r="C114" s="1">
        <f t="shared" si="11"/>
        <v>118272.85637607434</v>
      </c>
      <c r="D114" s="1">
        <f t="shared" si="11"/>
        <v>161386.79955208828</v>
      </c>
      <c r="E114" s="1">
        <f t="shared" si="11"/>
        <v>123277.54504814305</v>
      </c>
      <c r="F114" s="1">
        <f t="shared" si="11"/>
        <v>178086.92178387477</v>
      </c>
      <c r="G114" s="1">
        <f t="shared" si="11"/>
        <v>157330.39371676923</v>
      </c>
      <c r="H114" s="1">
        <f t="shared" si="11"/>
        <v>163750.29857133538</v>
      </c>
      <c r="I114" s="1">
        <f t="shared" si="11"/>
        <v>181387.56440634208</v>
      </c>
      <c r="K114" s="47"/>
      <c r="L114" s="47"/>
      <c r="M114" s="47"/>
      <c r="N114" s="47"/>
      <c r="O114" s="47"/>
      <c r="P114" s="47"/>
      <c r="Q114" s="47"/>
      <c r="R114" s="47"/>
      <c r="S114" s="47"/>
      <c r="T114" s="47"/>
      <c r="U114" s="47"/>
      <c r="V114" s="47"/>
      <c r="W114" s="47"/>
      <c r="X114" s="47"/>
      <c r="Y114" s="47"/>
      <c r="Z114" s="47"/>
      <c r="AA114" s="47"/>
      <c r="AB114" s="47"/>
      <c r="AC114" s="47"/>
      <c r="AD114" s="47"/>
      <c r="AE114" s="47"/>
      <c r="AF114" s="47"/>
      <c r="AG114" s="47"/>
      <c r="AH114" s="47"/>
      <c r="AI114" s="47"/>
      <c r="AJ114" s="47"/>
      <c r="AK114" s="47"/>
      <c r="AL114" s="47"/>
      <c r="AM114" s="47"/>
      <c r="AN114" s="47"/>
      <c r="AO114" s="47"/>
      <c r="AP114" s="47"/>
      <c r="AQ114" s="47"/>
      <c r="AR114" s="47"/>
      <c r="AS114" s="47"/>
      <c r="AT114" s="47"/>
      <c r="AU114" s="47"/>
      <c r="AV114" s="47"/>
      <c r="AW114" s="47"/>
      <c r="AX114" s="47"/>
      <c r="AY114" s="47"/>
      <c r="AZ114" s="47"/>
      <c r="BA114" s="47"/>
      <c r="BB114" s="47"/>
      <c r="BC114" s="47"/>
      <c r="BD114" s="47"/>
      <c r="BE114" s="47"/>
      <c r="BF114" s="47"/>
      <c r="BG114" s="47"/>
      <c r="BH114" s="47"/>
      <c r="BI114" s="47"/>
      <c r="BJ114" s="47"/>
      <c r="BK114" s="47"/>
      <c r="BL114" s="47"/>
      <c r="BM114" s="47"/>
      <c r="BN114" s="47"/>
      <c r="BO114" s="47"/>
      <c r="BP114" s="47"/>
      <c r="BQ114" s="47"/>
      <c r="BR114" s="47"/>
      <c r="BS114" s="47"/>
      <c r="BT114" s="47"/>
      <c r="BU114" s="47"/>
      <c r="BV114" s="47"/>
      <c r="BW114" s="47"/>
      <c r="BX114" s="47"/>
      <c r="BY114" s="47"/>
      <c r="BZ114" s="47"/>
      <c r="CA114" s="47"/>
      <c r="CB114" s="47"/>
      <c r="CC114" s="47"/>
      <c r="CD114" s="47"/>
      <c r="CE114" s="47"/>
      <c r="CF114" s="47"/>
      <c r="CG114" s="47"/>
      <c r="CH114" s="47"/>
      <c r="CI114" s="47"/>
      <c r="CJ114" s="47"/>
      <c r="CK114" s="47"/>
      <c r="CL114" s="47"/>
      <c r="CM114" s="47"/>
      <c r="CN114" s="47"/>
      <c r="CO114" s="47"/>
      <c r="CP114" s="47"/>
      <c r="CQ114" s="47"/>
      <c r="CR114" s="47"/>
      <c r="CS114" s="47"/>
      <c r="CT114" s="47"/>
      <c r="CU114" s="47"/>
      <c r="CV114" s="47"/>
      <c r="CW114" s="47"/>
      <c r="CX114" s="47"/>
      <c r="CY114" s="47"/>
      <c r="CZ114" s="47"/>
      <c r="DA114" s="47"/>
      <c r="DB114" s="47"/>
      <c r="DC114" s="47"/>
      <c r="DD114" s="47"/>
      <c r="DE114" s="47"/>
      <c r="DF114" s="47"/>
      <c r="DG114" s="47"/>
      <c r="DH114" s="47"/>
      <c r="DI114" s="47"/>
      <c r="DJ114" s="47"/>
      <c r="DK114" s="47"/>
      <c r="DL114" s="47"/>
    </row>
    <row r="115" spans="1:116" x14ac:dyDescent="0.25">
      <c r="K115" s="47"/>
      <c r="L115" s="47"/>
      <c r="M115" s="47"/>
      <c r="N115" s="47"/>
      <c r="O115" s="47"/>
      <c r="P115" s="47"/>
      <c r="Q115" s="47"/>
      <c r="R115" s="47"/>
      <c r="S115" s="47"/>
      <c r="T115" s="47"/>
      <c r="U115" s="47"/>
      <c r="V115" s="47"/>
      <c r="W115" s="47"/>
      <c r="X115" s="47"/>
      <c r="Y115" s="47"/>
      <c r="Z115" s="47"/>
      <c r="AA115" s="47"/>
      <c r="AB115" s="47"/>
      <c r="AC115" s="47"/>
      <c r="AD115" s="47"/>
      <c r="AE115" s="47"/>
      <c r="AF115" s="47"/>
      <c r="AG115" s="47"/>
      <c r="AH115" s="47"/>
      <c r="AI115" s="47"/>
      <c r="AJ115" s="47"/>
      <c r="AK115" s="47"/>
      <c r="AL115" s="47"/>
      <c r="AM115" s="47"/>
      <c r="AN115" s="47"/>
      <c r="AO115" s="47"/>
      <c r="AP115" s="47"/>
      <c r="AQ115" s="47"/>
      <c r="AR115" s="47"/>
      <c r="AS115" s="47"/>
      <c r="AT115" s="47"/>
      <c r="AU115" s="47"/>
      <c r="AV115" s="47"/>
      <c r="AW115" s="47"/>
      <c r="AX115" s="47"/>
      <c r="AY115" s="47"/>
      <c r="AZ115" s="47"/>
      <c r="BA115" s="47"/>
      <c r="BB115" s="47"/>
      <c r="BC115" s="47"/>
      <c r="BD115" s="47"/>
      <c r="BE115" s="47"/>
      <c r="BF115" s="47"/>
      <c r="BG115" s="47"/>
      <c r="BH115" s="47"/>
      <c r="BI115" s="47"/>
      <c r="BJ115" s="47"/>
      <c r="BK115" s="47"/>
      <c r="BL115" s="47"/>
      <c r="BM115" s="47"/>
      <c r="BN115" s="47"/>
      <c r="BO115" s="47"/>
      <c r="BP115" s="47"/>
      <c r="BQ115" s="47"/>
      <c r="BR115" s="47"/>
      <c r="BS115" s="47"/>
      <c r="BT115" s="47"/>
      <c r="BU115" s="47"/>
      <c r="BV115" s="47"/>
      <c r="BW115" s="47"/>
      <c r="BX115" s="47"/>
      <c r="BY115" s="47"/>
      <c r="BZ115" s="47"/>
      <c r="CA115" s="47"/>
      <c r="CB115" s="47"/>
      <c r="CC115" s="47"/>
      <c r="CD115" s="47"/>
      <c r="CE115" s="47"/>
      <c r="CF115" s="47"/>
      <c r="CG115" s="47"/>
      <c r="CH115" s="47"/>
      <c r="CI115" s="47"/>
      <c r="CJ115" s="47"/>
      <c r="CK115" s="47"/>
      <c r="CL115" s="47"/>
      <c r="CM115" s="47"/>
      <c r="CN115" s="47"/>
      <c r="CO115" s="47"/>
      <c r="CP115" s="47"/>
      <c r="CQ115" s="47"/>
      <c r="CR115" s="47"/>
      <c r="CS115" s="47"/>
      <c r="CT115" s="47"/>
      <c r="CU115" s="47"/>
      <c r="CV115" s="47"/>
      <c r="CW115" s="47"/>
      <c r="CX115" s="47"/>
      <c r="CY115" s="47"/>
      <c r="CZ115" s="47"/>
      <c r="DA115" s="47"/>
      <c r="DB115" s="47"/>
      <c r="DC115" s="47"/>
      <c r="DD115" s="47"/>
      <c r="DE115" s="47"/>
      <c r="DF115" s="47"/>
      <c r="DG115" s="47"/>
      <c r="DH115" s="47"/>
      <c r="DI115" s="47"/>
      <c r="DJ115" s="47"/>
      <c r="DK115" s="47"/>
      <c r="DL115" s="47"/>
    </row>
    <row r="116" spans="1:116" x14ac:dyDescent="0.25">
      <c r="B116" t="s">
        <v>91</v>
      </c>
      <c r="K116" s="47"/>
      <c r="L116" s="47"/>
      <c r="M116" s="47"/>
      <c r="N116" s="47"/>
      <c r="O116" s="47"/>
      <c r="P116" s="47"/>
      <c r="Q116" s="47"/>
      <c r="R116" s="47"/>
      <c r="S116" s="47"/>
      <c r="T116" s="47"/>
      <c r="U116" s="47"/>
      <c r="V116" s="47"/>
      <c r="W116" s="47"/>
      <c r="X116" s="47"/>
      <c r="Y116" s="47"/>
      <c r="Z116" s="47"/>
      <c r="AA116" s="47"/>
      <c r="AB116" s="47"/>
      <c r="AC116" s="47"/>
      <c r="AD116" s="47"/>
      <c r="AE116" s="47"/>
      <c r="AF116" s="47"/>
      <c r="AG116" s="47"/>
      <c r="AH116" s="47"/>
      <c r="AI116" s="47"/>
      <c r="AJ116" s="47"/>
      <c r="AK116" s="47"/>
      <c r="AL116" s="47"/>
      <c r="AM116" s="47"/>
      <c r="AN116" s="47"/>
      <c r="AO116" s="47"/>
      <c r="AP116" s="47"/>
      <c r="AQ116" s="47"/>
      <c r="AR116" s="47"/>
      <c r="AS116" s="47"/>
      <c r="AT116" s="47"/>
      <c r="AU116" s="47"/>
      <c r="AV116" s="47"/>
      <c r="AW116" s="47"/>
      <c r="AX116" s="47"/>
      <c r="AY116" s="47"/>
      <c r="AZ116" s="47"/>
      <c r="BA116" s="47"/>
      <c r="BB116" s="47"/>
      <c r="BC116" s="47"/>
      <c r="BD116" s="47"/>
      <c r="BE116" s="47"/>
      <c r="BF116" s="47"/>
      <c r="BG116" s="47"/>
      <c r="BH116" s="47"/>
      <c r="BI116" s="47"/>
      <c r="BJ116" s="47"/>
      <c r="BK116" s="47"/>
      <c r="BL116" s="47"/>
      <c r="BM116" s="47"/>
      <c r="BN116" s="47"/>
      <c r="BO116" s="47"/>
      <c r="BP116" s="47"/>
      <c r="BQ116" s="47"/>
      <c r="BR116" s="47"/>
      <c r="BS116" s="47"/>
      <c r="BT116" s="47"/>
      <c r="BU116" s="47"/>
      <c r="BV116" s="47"/>
      <c r="BW116" s="47"/>
      <c r="BX116" s="47"/>
      <c r="BY116" s="47"/>
      <c r="BZ116" s="47"/>
      <c r="CA116" s="47"/>
      <c r="CB116" s="47"/>
      <c r="CC116" s="47"/>
      <c r="CD116" s="47"/>
      <c r="CE116" s="47"/>
      <c r="CF116" s="47"/>
      <c r="CG116" s="47"/>
      <c r="CH116" s="47"/>
      <c r="CI116" s="47"/>
      <c r="CJ116" s="47"/>
      <c r="CK116" s="47"/>
      <c r="CL116" s="47"/>
      <c r="CM116" s="47"/>
      <c r="CN116" s="47"/>
      <c r="CO116" s="47"/>
      <c r="CP116" s="47"/>
      <c r="CQ116" s="47"/>
      <c r="CR116" s="47"/>
      <c r="CS116" s="47"/>
      <c r="CT116" s="47"/>
      <c r="CU116" s="47"/>
      <c r="CV116" s="47"/>
      <c r="CW116" s="47"/>
      <c r="CX116" s="47"/>
      <c r="CY116" s="47"/>
      <c r="CZ116" s="47"/>
      <c r="DA116" s="47"/>
      <c r="DB116" s="47"/>
      <c r="DC116" s="47"/>
      <c r="DD116" s="47"/>
      <c r="DE116" s="47"/>
      <c r="DF116" s="47"/>
      <c r="DG116" s="47"/>
      <c r="DH116" s="47"/>
      <c r="DI116" s="47"/>
      <c r="DJ116" s="47"/>
      <c r="DK116" s="47"/>
      <c r="DL116" s="47"/>
    </row>
    <row r="117" spans="1:116" x14ac:dyDescent="0.25">
      <c r="B117" s="3">
        <v>2006</v>
      </c>
      <c r="C117" s="3">
        <v>2007</v>
      </c>
      <c r="D117" s="3">
        <v>2008</v>
      </c>
      <c r="E117" s="3">
        <v>2009</v>
      </c>
      <c r="F117" s="3">
        <v>2010</v>
      </c>
      <c r="G117" s="3">
        <v>2011</v>
      </c>
      <c r="H117" s="3">
        <v>2012</v>
      </c>
      <c r="I117" s="3">
        <v>2013</v>
      </c>
      <c r="K117" s="47"/>
      <c r="L117" s="47"/>
      <c r="M117" s="47"/>
      <c r="N117" s="47"/>
      <c r="O117" s="47"/>
      <c r="P117" s="47"/>
      <c r="Q117" s="47"/>
      <c r="R117" s="47"/>
      <c r="S117" s="47"/>
      <c r="T117" s="47"/>
      <c r="U117" s="47"/>
      <c r="V117" s="47"/>
      <c r="W117" s="47"/>
      <c r="X117" s="47"/>
      <c r="Y117" s="47"/>
      <c r="Z117" s="47"/>
      <c r="AA117" s="47"/>
      <c r="AB117" s="47"/>
      <c r="AC117" s="47"/>
      <c r="AD117" s="47"/>
      <c r="AE117" s="47"/>
      <c r="AF117" s="47"/>
      <c r="AG117" s="47"/>
      <c r="AH117" s="47"/>
      <c r="AI117" s="47"/>
      <c r="AJ117" s="47"/>
      <c r="AK117" s="47"/>
      <c r="AL117" s="47"/>
      <c r="AM117" s="47"/>
      <c r="AN117" s="47"/>
      <c r="AO117" s="47"/>
      <c r="AP117" s="47"/>
      <c r="AQ117" s="47"/>
      <c r="AR117" s="47"/>
      <c r="AS117" s="47"/>
      <c r="AT117" s="47"/>
      <c r="AU117" s="47"/>
      <c r="AV117" s="47"/>
      <c r="AW117" s="47"/>
      <c r="AX117" s="47"/>
      <c r="AY117" s="47"/>
      <c r="AZ117" s="47"/>
      <c r="BA117" s="47"/>
      <c r="BB117" s="47"/>
      <c r="BC117" s="47"/>
      <c r="BD117" s="47"/>
      <c r="BE117" s="47"/>
      <c r="BF117" s="47"/>
      <c r="BG117" s="47"/>
      <c r="BH117" s="47"/>
      <c r="BI117" s="47"/>
      <c r="BJ117" s="47"/>
      <c r="BK117" s="47"/>
      <c r="BL117" s="47"/>
      <c r="BM117" s="47"/>
      <c r="BN117" s="47"/>
      <c r="BO117" s="47"/>
      <c r="BP117" s="47"/>
      <c r="BQ117" s="47"/>
      <c r="BR117" s="47"/>
      <c r="BS117" s="47"/>
      <c r="BT117" s="47"/>
      <c r="BU117" s="47"/>
      <c r="BV117" s="47"/>
      <c r="BW117" s="47"/>
      <c r="BX117" s="47"/>
      <c r="BY117" s="47"/>
      <c r="BZ117" s="47"/>
      <c r="CA117" s="47"/>
      <c r="CB117" s="47"/>
      <c r="CC117" s="47"/>
      <c r="CD117" s="47"/>
      <c r="CE117" s="47"/>
      <c r="CF117" s="47"/>
      <c r="CG117" s="47"/>
      <c r="CH117" s="47"/>
      <c r="CI117" s="47"/>
      <c r="CJ117" s="47"/>
      <c r="CK117" s="47"/>
      <c r="CL117" s="47"/>
      <c r="CM117" s="47"/>
      <c r="CN117" s="47"/>
      <c r="CO117" s="47"/>
      <c r="CP117" s="47"/>
      <c r="CQ117" s="47"/>
      <c r="CR117" s="47"/>
      <c r="CS117" s="47"/>
      <c r="CT117" s="47"/>
      <c r="CU117" s="47"/>
      <c r="CV117" s="47"/>
      <c r="CW117" s="47"/>
      <c r="CX117" s="47"/>
      <c r="CY117" s="47"/>
      <c r="CZ117" s="47"/>
      <c r="DA117" s="47"/>
      <c r="DB117" s="47"/>
      <c r="DC117" s="47"/>
      <c r="DD117" s="47"/>
      <c r="DE117" s="47"/>
      <c r="DF117" s="47"/>
      <c r="DG117" s="47"/>
      <c r="DH117" s="47"/>
      <c r="DI117" s="47"/>
      <c r="DJ117" s="47"/>
      <c r="DK117" s="47"/>
      <c r="DL117" s="47"/>
    </row>
    <row r="118" spans="1:116" x14ac:dyDescent="0.25">
      <c r="A118" s="2" t="s">
        <v>3</v>
      </c>
      <c r="B118" s="1">
        <f>'01ACT BB'!B3</f>
        <v>508098.11066439538</v>
      </c>
      <c r="C118" s="1">
        <f>'01ACT BB'!C3</f>
        <v>521848.61300140404</v>
      </c>
      <c r="D118" s="1">
        <f>'01ACT BB'!D3</f>
        <v>545304.17284738086</v>
      </c>
      <c r="E118" s="1">
        <f>'01ACT BB'!E3</f>
        <v>567558.99975203222</v>
      </c>
      <c r="F118" s="1">
        <f>'01ACT BB'!F3</f>
        <v>590844.27933624876</v>
      </c>
      <c r="G118" s="1">
        <f>'01ACT BB'!G3</f>
        <v>637670.01461256063</v>
      </c>
      <c r="H118" s="1">
        <f>'01ACT BB'!H3</f>
        <v>694710.64412096026</v>
      </c>
      <c r="I118" s="1">
        <f>'01ACT BB'!I3</f>
        <v>750007.89692857163</v>
      </c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7"/>
      <c r="Z118" s="47"/>
      <c r="AA118" s="47"/>
      <c r="AB118" s="47"/>
      <c r="AC118" s="47"/>
      <c r="AD118" s="47"/>
      <c r="AE118" s="47"/>
      <c r="AF118" s="47"/>
      <c r="AG118" s="47"/>
      <c r="AH118" s="47"/>
      <c r="AI118" s="47"/>
      <c r="AJ118" s="47"/>
      <c r="AK118" s="47"/>
      <c r="AL118" s="47"/>
      <c r="AM118" s="47"/>
      <c r="AN118" s="47"/>
      <c r="AO118" s="47"/>
      <c r="AP118" s="47"/>
      <c r="AQ118" s="47"/>
      <c r="AR118" s="47"/>
      <c r="AS118" s="47"/>
      <c r="AT118" s="47"/>
      <c r="AU118" s="47"/>
      <c r="AV118" s="47"/>
      <c r="AW118" s="47"/>
      <c r="AX118" s="47"/>
      <c r="AY118" s="47"/>
      <c r="AZ118" s="47"/>
      <c r="BA118" s="47"/>
      <c r="BB118" s="47"/>
      <c r="BC118" s="47"/>
      <c r="BD118" s="47"/>
      <c r="BE118" s="47"/>
      <c r="BF118" s="47"/>
      <c r="BG118" s="47"/>
      <c r="BH118" s="47"/>
      <c r="BI118" s="47"/>
      <c r="BJ118" s="47"/>
      <c r="BK118" s="47"/>
      <c r="BL118" s="47"/>
      <c r="BM118" s="47"/>
      <c r="BN118" s="47"/>
      <c r="BO118" s="47"/>
      <c r="BP118" s="47"/>
      <c r="BQ118" s="47"/>
      <c r="BR118" s="47"/>
      <c r="BS118" s="47"/>
      <c r="BT118" s="47"/>
      <c r="BU118" s="47"/>
      <c r="BV118" s="47"/>
      <c r="BW118" s="47"/>
      <c r="BX118" s="47"/>
      <c r="BY118" s="47"/>
      <c r="BZ118" s="47"/>
      <c r="CA118" s="47"/>
      <c r="CB118" s="47"/>
      <c r="CC118" s="47"/>
      <c r="CD118" s="47"/>
      <c r="CE118" s="47"/>
      <c r="CF118" s="47"/>
      <c r="CG118" s="47"/>
      <c r="CH118" s="47"/>
      <c r="CI118" s="47"/>
      <c r="CJ118" s="47"/>
      <c r="CK118" s="47"/>
      <c r="CL118" s="47"/>
      <c r="CM118" s="47"/>
      <c r="CN118" s="47"/>
      <c r="CO118" s="47"/>
      <c r="CP118" s="47"/>
      <c r="CQ118" s="47"/>
      <c r="CR118" s="47"/>
      <c r="CS118" s="47"/>
      <c r="CT118" s="47"/>
      <c r="CU118" s="47"/>
      <c r="CV118" s="47"/>
      <c r="CW118" s="47"/>
      <c r="CX118" s="47"/>
      <c r="CY118" s="47"/>
      <c r="CZ118" s="47"/>
      <c r="DA118" s="47"/>
      <c r="DB118" s="47"/>
      <c r="DC118" s="47"/>
      <c r="DD118" s="47"/>
      <c r="DE118" s="47"/>
      <c r="DF118" s="47"/>
      <c r="DG118" s="47"/>
      <c r="DH118" s="47"/>
      <c r="DI118" s="47"/>
      <c r="DJ118" s="47"/>
      <c r="DK118" s="47"/>
      <c r="DL118" s="47"/>
    </row>
    <row r="119" spans="1:116" x14ac:dyDescent="0.25">
      <c r="A119" s="2" t="s">
        <v>4</v>
      </c>
      <c r="B119" s="1">
        <f>'02AGD BB'!B3</f>
        <v>4973167.17286829</v>
      </c>
      <c r="C119" s="1">
        <f>'02AGD BB'!C3</f>
        <v>5473690.006076538</v>
      </c>
      <c r="D119" s="1">
        <f>'02AGD BB'!D3</f>
        <v>6185430.6272995872</v>
      </c>
      <c r="E119" s="1">
        <f>'02AGD BB'!E3</f>
        <v>7032414.6023254795</v>
      </c>
      <c r="F119" s="1">
        <f>'02AGD BB'!F3</f>
        <v>8080604.7900499795</v>
      </c>
      <c r="G119" s="1">
        <f>'02AGD BB'!G3</f>
        <v>9290685.4241216276</v>
      </c>
      <c r="H119" s="1">
        <f>'02AGD BB'!H3</f>
        <v>10702702.091999747</v>
      </c>
      <c r="I119" s="1">
        <f>'02AGD BB'!I3</f>
        <v>12281607.811436653</v>
      </c>
      <c r="K119" s="47"/>
      <c r="L119" s="47"/>
      <c r="M119" s="47"/>
      <c r="N119" s="47"/>
      <c r="O119" s="47"/>
      <c r="P119" s="47"/>
      <c r="Q119" s="47"/>
      <c r="R119" s="47"/>
      <c r="S119" s="47"/>
      <c r="T119" s="47"/>
      <c r="U119" s="47"/>
      <c r="V119" s="47"/>
      <c r="W119" s="47"/>
      <c r="X119" s="47"/>
      <c r="Y119" s="47"/>
      <c r="Z119" s="47"/>
      <c r="AA119" s="47"/>
      <c r="AB119" s="47"/>
      <c r="AC119" s="47"/>
      <c r="AD119" s="47"/>
      <c r="AE119" s="47"/>
      <c r="AF119" s="47"/>
      <c r="AG119" s="47"/>
      <c r="AH119" s="47"/>
      <c r="AI119" s="47"/>
      <c r="AJ119" s="47"/>
      <c r="AK119" s="47"/>
      <c r="AL119" s="47"/>
      <c r="AM119" s="47"/>
      <c r="AN119" s="47"/>
      <c r="AO119" s="47"/>
      <c r="AP119" s="47"/>
      <c r="AQ119" s="47"/>
      <c r="AR119" s="47"/>
      <c r="AS119" s="47"/>
      <c r="AT119" s="47"/>
      <c r="AU119" s="47"/>
      <c r="AV119" s="47"/>
      <c r="AW119" s="47"/>
      <c r="AX119" s="47"/>
      <c r="AY119" s="47"/>
      <c r="AZ119" s="47"/>
      <c r="BA119" s="47"/>
      <c r="BB119" s="47"/>
      <c r="BC119" s="47"/>
      <c r="BD119" s="47"/>
      <c r="BE119" s="47"/>
      <c r="BF119" s="47"/>
      <c r="BG119" s="47"/>
      <c r="BH119" s="47"/>
      <c r="BI119" s="47"/>
      <c r="BJ119" s="47"/>
      <c r="BK119" s="47"/>
      <c r="BL119" s="47"/>
      <c r="BM119" s="47"/>
      <c r="BN119" s="47"/>
      <c r="BO119" s="47"/>
      <c r="BP119" s="47"/>
      <c r="BQ119" s="47"/>
      <c r="BR119" s="47"/>
      <c r="BS119" s="47"/>
      <c r="BT119" s="47"/>
      <c r="BU119" s="47"/>
      <c r="BV119" s="47"/>
      <c r="BW119" s="47"/>
      <c r="BX119" s="47"/>
      <c r="BY119" s="47"/>
      <c r="BZ119" s="47"/>
      <c r="CA119" s="47"/>
      <c r="CB119" s="47"/>
      <c r="CC119" s="47"/>
      <c r="CD119" s="47"/>
      <c r="CE119" s="47"/>
      <c r="CF119" s="47"/>
      <c r="CG119" s="47"/>
      <c r="CH119" s="47"/>
      <c r="CI119" s="47"/>
      <c r="CJ119" s="47"/>
      <c r="CK119" s="47"/>
      <c r="CL119" s="47"/>
      <c r="CM119" s="47"/>
      <c r="CN119" s="47"/>
      <c r="CO119" s="47"/>
      <c r="CP119" s="47"/>
      <c r="CQ119" s="47"/>
      <c r="CR119" s="47"/>
      <c r="CS119" s="47"/>
      <c r="CT119" s="47"/>
      <c r="CU119" s="47"/>
      <c r="CV119" s="47"/>
      <c r="CW119" s="47"/>
      <c r="CX119" s="47"/>
      <c r="CY119" s="47"/>
      <c r="CZ119" s="47"/>
      <c r="DA119" s="47"/>
      <c r="DB119" s="47"/>
      <c r="DC119" s="47"/>
      <c r="DD119" s="47"/>
      <c r="DE119" s="47"/>
      <c r="DF119" s="47"/>
      <c r="DG119" s="47"/>
      <c r="DH119" s="47"/>
      <c r="DI119" s="47"/>
      <c r="DJ119" s="47"/>
      <c r="DK119" s="47"/>
      <c r="DL119" s="47"/>
    </row>
    <row r="120" spans="1:116" x14ac:dyDescent="0.25">
      <c r="A120" s="2" t="s">
        <v>5</v>
      </c>
      <c r="B120" s="1">
        <f>'03CIT BB'!B3</f>
        <v>770764.42469223472</v>
      </c>
      <c r="C120" s="1">
        <f>'03CIT BB'!C3</f>
        <v>813083.31184425694</v>
      </c>
      <c r="D120" s="1">
        <f>'03CIT BB'!D3</f>
        <v>855130.33671700559</v>
      </c>
      <c r="E120" s="1">
        <f>'03CIT BB'!E3</f>
        <v>885822.76735373924</v>
      </c>
      <c r="F120" s="1">
        <f>'03CIT BB'!F3</f>
        <v>969037.21559044649</v>
      </c>
      <c r="G120" s="1">
        <f>'03CIT BB'!G3</f>
        <v>1028094.4815907683</v>
      </c>
      <c r="H120" s="1">
        <f>'03CIT BB'!H3</f>
        <v>1122298.9254462596</v>
      </c>
      <c r="I120" s="1">
        <f>'03CIT BB'!I3</f>
        <v>1204378.4030298064</v>
      </c>
      <c r="K120" s="47"/>
      <c r="L120" s="47"/>
      <c r="M120" s="47"/>
      <c r="N120" s="47"/>
      <c r="O120" s="47"/>
      <c r="P120" s="47"/>
      <c r="Q120" s="47"/>
      <c r="R120" s="47"/>
      <c r="S120" s="47"/>
      <c r="T120" s="47"/>
      <c r="U120" s="47"/>
      <c r="V120" s="47"/>
      <c r="W120" s="47"/>
      <c r="X120" s="47"/>
      <c r="Y120" s="47"/>
      <c r="Z120" s="47"/>
      <c r="AA120" s="47"/>
      <c r="AB120" s="47"/>
      <c r="AC120" s="47"/>
      <c r="AD120" s="47"/>
      <c r="AE120" s="47"/>
      <c r="AF120" s="47"/>
      <c r="AG120" s="47"/>
      <c r="AH120" s="47"/>
      <c r="AI120" s="47"/>
      <c r="AJ120" s="47"/>
      <c r="AK120" s="47"/>
      <c r="AL120" s="47"/>
      <c r="AM120" s="47"/>
      <c r="AN120" s="47"/>
      <c r="AO120" s="47"/>
      <c r="AP120" s="47"/>
      <c r="AQ120" s="47"/>
      <c r="AR120" s="47"/>
      <c r="AS120" s="47"/>
      <c r="AT120" s="47"/>
      <c r="AU120" s="47"/>
      <c r="AV120" s="47"/>
      <c r="AW120" s="47"/>
      <c r="AX120" s="47"/>
      <c r="AY120" s="47"/>
      <c r="AZ120" s="47"/>
      <c r="BA120" s="47"/>
      <c r="BB120" s="47"/>
      <c r="BC120" s="47"/>
      <c r="BD120" s="47"/>
      <c r="BE120" s="47"/>
      <c r="BF120" s="47"/>
      <c r="BG120" s="47"/>
      <c r="BH120" s="47"/>
      <c r="BI120" s="47"/>
      <c r="BJ120" s="47"/>
      <c r="BK120" s="47"/>
      <c r="BL120" s="47"/>
      <c r="BM120" s="47"/>
      <c r="BN120" s="47"/>
      <c r="BO120" s="47"/>
      <c r="BP120" s="47"/>
      <c r="BQ120" s="47"/>
      <c r="BR120" s="47"/>
      <c r="BS120" s="47"/>
      <c r="BT120" s="47"/>
      <c r="BU120" s="47"/>
      <c r="BV120" s="47"/>
      <c r="BW120" s="47"/>
      <c r="BX120" s="47"/>
      <c r="BY120" s="47"/>
      <c r="BZ120" s="47"/>
      <c r="CA120" s="47"/>
      <c r="CB120" s="47"/>
      <c r="CC120" s="47"/>
      <c r="CD120" s="47"/>
      <c r="CE120" s="47"/>
      <c r="CF120" s="47"/>
      <c r="CG120" s="47"/>
      <c r="CH120" s="47"/>
      <c r="CI120" s="47"/>
      <c r="CJ120" s="47"/>
      <c r="CK120" s="47"/>
      <c r="CL120" s="47"/>
      <c r="CM120" s="47"/>
      <c r="CN120" s="47"/>
      <c r="CO120" s="47"/>
      <c r="CP120" s="47"/>
      <c r="CQ120" s="47"/>
      <c r="CR120" s="47"/>
      <c r="CS120" s="47"/>
      <c r="CT120" s="47"/>
      <c r="CU120" s="47"/>
      <c r="CV120" s="47"/>
      <c r="CW120" s="47"/>
      <c r="CX120" s="47"/>
      <c r="CY120" s="47"/>
      <c r="CZ120" s="47"/>
      <c r="DA120" s="47"/>
      <c r="DB120" s="47"/>
      <c r="DC120" s="47"/>
      <c r="DD120" s="47"/>
      <c r="DE120" s="47"/>
      <c r="DF120" s="47"/>
      <c r="DG120" s="47"/>
      <c r="DH120" s="47"/>
      <c r="DI120" s="47"/>
      <c r="DJ120" s="47"/>
      <c r="DK120" s="47"/>
      <c r="DL120" s="47"/>
    </row>
    <row r="121" spans="1:116" x14ac:dyDescent="0.25">
      <c r="A121" s="2" t="s">
        <v>6</v>
      </c>
      <c r="B121" s="1">
        <f>'04END BB'!B3</f>
        <v>2381569.6982534616</v>
      </c>
      <c r="C121" s="1">
        <f>'04END BB'!C3</f>
        <v>2637303.8957380373</v>
      </c>
      <c r="D121" s="1">
        <f>'04END BB'!D3</f>
        <v>2951003.0509034586</v>
      </c>
      <c r="E121" s="1">
        <f>'04END BB'!E3</f>
        <v>3213419.9839681732</v>
      </c>
      <c r="F121" s="1">
        <f>'04END BB'!F3</f>
        <v>3625771.2169666267</v>
      </c>
      <c r="G121" s="1">
        <f>'04END BB'!G3</f>
        <v>3879437.5861201184</v>
      </c>
      <c r="H121" s="1">
        <f>'04END BB'!H3</f>
        <v>4281112.8898665626</v>
      </c>
      <c r="I121" s="1">
        <f>'04END BB'!I3</f>
        <v>4844340.2269305978</v>
      </c>
    </row>
    <row r="122" spans="1:116" x14ac:dyDescent="0.25">
      <c r="A122" s="2" t="s">
        <v>7</v>
      </c>
      <c r="B122" s="1">
        <f>'05ENX BB'!B3</f>
        <v>3602153.1389212674</v>
      </c>
      <c r="C122" s="1">
        <f>'05ENX BB'!C3</f>
        <v>4077824.543622674</v>
      </c>
      <c r="D122" s="1">
        <f>'05ENX BB'!D3</f>
        <v>4478653.8022167441</v>
      </c>
      <c r="E122" s="1">
        <f>'05ENX BB'!E3</f>
        <v>4881562.0917269969</v>
      </c>
      <c r="F122" s="1">
        <f>'05ENX BB'!F3</f>
        <v>5369487.5426334003</v>
      </c>
      <c r="G122" s="1">
        <f>'05ENX BB'!G3</f>
        <v>6151983.9738174453</v>
      </c>
      <c r="H122" s="1">
        <f>'05ENX BB'!H3</f>
        <v>6789381.7689463487</v>
      </c>
      <c r="I122" s="1">
        <f>'05ENX BB'!I3</f>
        <v>7346771.6551985685</v>
      </c>
    </row>
    <row r="123" spans="1:116" x14ac:dyDescent="0.25">
      <c r="A123" s="2" t="s">
        <v>8</v>
      </c>
      <c r="B123" s="1">
        <f>'06ERG BB'!B3</f>
        <v>3855310.0489999996</v>
      </c>
      <c r="C123" s="1">
        <f>'06ERG BB'!C3</f>
        <v>4227180.034</v>
      </c>
      <c r="D123" s="1">
        <f>'06ERG BB'!D3</f>
        <v>4594244.1380000003</v>
      </c>
      <c r="E123" s="1">
        <f>'06ERG BB'!E3</f>
        <v>4988290.7700000005</v>
      </c>
      <c r="F123" s="1">
        <f>'06ERG BB'!F3</f>
        <v>5348449.4339999994</v>
      </c>
      <c r="G123" s="1">
        <f>'06ERG BB'!G3</f>
        <v>5635298.6749999998</v>
      </c>
      <c r="H123" s="1">
        <f>'06ERG BB'!H3</f>
        <v>6144695.6040000003</v>
      </c>
      <c r="I123" s="1">
        <f>'06ERG BB'!I3</f>
        <v>6525178.8109999998</v>
      </c>
    </row>
    <row r="124" spans="1:116" x14ac:dyDescent="0.25">
      <c r="A124" s="2" t="s">
        <v>9</v>
      </c>
      <c r="B124" s="1">
        <f>'07ESS BB'!B3</f>
        <v>2535889.5913759377</v>
      </c>
      <c r="C124" s="1">
        <f>'07ESS BB'!C3</f>
        <v>2824817.5885981065</v>
      </c>
      <c r="D124" s="1">
        <f>'07ESS BB'!D3</f>
        <v>3220261.1942854002</v>
      </c>
      <c r="E124" s="1">
        <f>'07ESS BB'!E3</f>
        <v>3627377.5522520137</v>
      </c>
      <c r="F124" s="1">
        <f>'07ESS BB'!F3</f>
        <v>4220949.2048883643</v>
      </c>
      <c r="G124" s="1">
        <f>'07ESS BB'!G3</f>
        <v>4709348.7344573289</v>
      </c>
      <c r="H124" s="1">
        <f>'07ESS BB'!H3</f>
        <v>5276526.852814992</v>
      </c>
      <c r="I124" s="1">
        <f>'07ESS BB'!I3</f>
        <v>5963190.0775635373</v>
      </c>
    </row>
    <row r="125" spans="1:116" x14ac:dyDescent="0.25">
      <c r="A125" s="2" t="s">
        <v>10</v>
      </c>
      <c r="B125" s="1">
        <f>'08JEN BB'!B3</f>
        <v>460096.29984329996</v>
      </c>
      <c r="C125" s="1">
        <f>'08JEN BB'!C3</f>
        <v>495664.2687008715</v>
      </c>
      <c r="D125" s="1">
        <f>'08JEN BB'!D3</f>
        <v>537963.71778262034</v>
      </c>
      <c r="E125" s="1">
        <f>'08JEN BB'!E3</f>
        <v>549503.93308706931</v>
      </c>
      <c r="F125" s="1">
        <f>'08JEN BB'!F3</f>
        <v>608125.80768634891</v>
      </c>
      <c r="G125" s="1">
        <f>'08JEN BB'!G3</f>
        <v>626852.63889194198</v>
      </c>
      <c r="H125" s="1">
        <f>'08JEN BB'!H3</f>
        <v>722141.08401789272</v>
      </c>
      <c r="I125" s="1">
        <f>'08JEN BB'!I3</f>
        <v>809008.67921884859</v>
      </c>
    </row>
    <row r="126" spans="1:116" x14ac:dyDescent="0.25">
      <c r="A126" s="2" t="s">
        <v>11</v>
      </c>
      <c r="B126" s="1">
        <f>'09PCR BB'!B3</f>
        <v>1265631.5610493703</v>
      </c>
      <c r="C126" s="1">
        <f>'09PCR BB'!C3</f>
        <v>1364449.9405211932</v>
      </c>
      <c r="D126" s="1">
        <f>'09PCR BB'!D3</f>
        <v>1474133.5956784717</v>
      </c>
      <c r="E126" s="1">
        <f>'09PCR BB'!E3</f>
        <v>1559843.4718780913</v>
      </c>
      <c r="F126" s="1">
        <f>'09PCR BB'!F3</f>
        <v>1707776.019788391</v>
      </c>
      <c r="G126" s="1">
        <f>'09PCR BB'!G3</f>
        <v>1809478.2372764214</v>
      </c>
      <c r="H126" s="1">
        <f>'09PCR BB'!H3</f>
        <v>1976102.0182559707</v>
      </c>
      <c r="I126" s="1">
        <f>'09PCR BB'!I3</f>
        <v>2170960.205174949</v>
      </c>
    </row>
    <row r="127" spans="1:116" x14ac:dyDescent="0.25">
      <c r="A127" s="2" t="s">
        <v>12</v>
      </c>
      <c r="B127" s="1">
        <f>'10SAP BB'!B3</f>
        <v>2497680.9018860045</v>
      </c>
      <c r="C127" s="1">
        <f>'10SAP BB'!C3</f>
        <v>2574172.2582963649</v>
      </c>
      <c r="D127" s="1">
        <f>'10SAP BB'!D3</f>
        <v>2597655.3215982122</v>
      </c>
      <c r="E127" s="1">
        <f>'10SAP BB'!E3</f>
        <v>2655385.0031922744</v>
      </c>
      <c r="F127" s="1">
        <f>'10SAP BB'!F3</f>
        <v>2706169.3553336705</v>
      </c>
      <c r="G127" s="1">
        <f>'10SAP BB'!G3</f>
        <v>2723122.6196551505</v>
      </c>
      <c r="H127" s="1">
        <f>'10SAP BB'!H3</f>
        <v>2909040.1003326168</v>
      </c>
      <c r="I127" s="1">
        <f>'10SAP BB'!I3</f>
        <v>3092390.2859548749</v>
      </c>
    </row>
    <row r="128" spans="1:116" x14ac:dyDescent="0.25">
      <c r="A128" s="2" t="s">
        <v>13</v>
      </c>
      <c r="B128" s="1">
        <f>'11SPD BB'!B3</f>
        <v>1264717.1870307026</v>
      </c>
      <c r="C128" s="1">
        <f>'11SPD BB'!C3</f>
        <v>1365589.4555741251</v>
      </c>
      <c r="D128" s="1">
        <f>'11SPD BB'!D3</f>
        <v>1481845.5593440621</v>
      </c>
      <c r="E128" s="1">
        <f>'11SPD BB'!E3</f>
        <v>1624751.2985404762</v>
      </c>
      <c r="F128" s="1">
        <f>'11SPD BB'!F3</f>
        <v>1858761.6672907216</v>
      </c>
      <c r="G128" s="1">
        <f>'11SPD BB'!G3</f>
        <v>2077259.191217714</v>
      </c>
      <c r="H128" s="1">
        <f>'11SPD BB'!H3</f>
        <v>2264061.4039280433</v>
      </c>
      <c r="I128" s="1">
        <f>'11SPD BB'!I3</f>
        <v>2533398.8138639303</v>
      </c>
    </row>
    <row r="129" spans="1:9" x14ac:dyDescent="0.25">
      <c r="A129" s="2" t="s">
        <v>14</v>
      </c>
      <c r="B129" s="1">
        <f>'12TND BB'!B3</f>
        <v>744355.86750215373</v>
      </c>
      <c r="C129" s="1">
        <f>'12TND BB'!C3</f>
        <v>821591.92470156192</v>
      </c>
      <c r="D129" s="1">
        <f>'12TND BB'!D3</f>
        <v>873953.15944513434</v>
      </c>
      <c r="E129" s="1">
        <f>'12TND BB'!E3</f>
        <v>946076.77746461332</v>
      </c>
      <c r="F129" s="1">
        <f>'12TND BB'!F3</f>
        <v>1050237.7285714087</v>
      </c>
      <c r="G129" s="1">
        <f>'12TND BB'!G3</f>
        <v>1152146.6045872956</v>
      </c>
      <c r="H129" s="1">
        <f>'12TND BB'!H3</f>
        <v>1251526.1611447823</v>
      </c>
      <c r="I129" s="1">
        <f>'12TND BB'!I3</f>
        <v>1334192.2607127011</v>
      </c>
    </row>
    <row r="130" spans="1:9" x14ac:dyDescent="0.25">
      <c r="A130" s="2" t="s">
        <v>15</v>
      </c>
      <c r="B130" s="1">
        <f>'13UED BB'!B3</f>
        <v>1052819.0597203688</v>
      </c>
      <c r="C130" s="1">
        <f>'13UED BB'!C3</f>
        <v>1096071.7854103455</v>
      </c>
      <c r="D130" s="1">
        <f>'13UED BB'!D3</f>
        <v>1137404.432618212</v>
      </c>
      <c r="E130" s="1">
        <f>'13UED BB'!E3</f>
        <v>1153687.6225641361</v>
      </c>
      <c r="F130" s="1">
        <f>'13UED BB'!F3</f>
        <v>1243024.6996479162</v>
      </c>
      <c r="G130" s="1">
        <f>'13UED BB'!G3</f>
        <v>1299933.8380532605</v>
      </c>
      <c r="H130" s="1">
        <f>'13UED BB'!H3</f>
        <v>1446378.8219242766</v>
      </c>
      <c r="I130" s="1">
        <f>'13UED BB'!I3</f>
        <v>1606124.5170992461</v>
      </c>
    </row>
    <row r="131" spans="1:9" x14ac:dyDescent="0.25">
      <c r="A131" s="33"/>
      <c r="B131" s="14"/>
      <c r="C131" s="14"/>
      <c r="D131" s="14"/>
      <c r="E131" s="14"/>
      <c r="F131" s="14"/>
      <c r="G131" s="14"/>
      <c r="H131" s="14"/>
      <c r="I131" s="14"/>
    </row>
    <row r="132" spans="1:9" x14ac:dyDescent="0.25">
      <c r="B132" t="s">
        <v>118</v>
      </c>
    </row>
    <row r="133" spans="1:9" x14ac:dyDescent="0.25">
      <c r="A133" s="2" t="s">
        <v>3</v>
      </c>
      <c r="B133" s="16">
        <f>B102/B118</f>
        <v>0.10244837623075718</v>
      </c>
      <c r="C133" s="16">
        <f t="shared" ref="C133:I133" si="12">C102/C118</f>
        <v>9.1585140853280678E-2</v>
      </c>
      <c r="D133" s="16">
        <f t="shared" si="12"/>
        <v>0.11120397758386612</v>
      </c>
      <c r="E133" s="16">
        <f t="shared" si="12"/>
        <v>0.10116039781217227</v>
      </c>
      <c r="F133" s="16">
        <f t="shared" si="12"/>
        <v>0.12518781550291797</v>
      </c>
      <c r="G133" s="16">
        <f t="shared" si="12"/>
        <v>0.12281956699682094</v>
      </c>
      <c r="H133" s="16">
        <f t="shared" si="12"/>
        <v>0.11688130695563091</v>
      </c>
      <c r="I133" s="16">
        <f t="shared" si="12"/>
        <v>0.1201052618835847</v>
      </c>
    </row>
    <row r="134" spans="1:9" x14ac:dyDescent="0.25">
      <c r="A134" s="2" t="s">
        <v>4</v>
      </c>
      <c r="B134" s="16">
        <f t="shared" ref="B134:I134" si="13">B103/B119</f>
        <v>9.7003507055728258E-2</v>
      </c>
      <c r="C134" s="16">
        <f t="shared" si="13"/>
        <v>8.754789287136637E-2</v>
      </c>
      <c r="D134" s="16">
        <f t="shared" si="13"/>
        <v>0.10217293923889094</v>
      </c>
      <c r="E134" s="16">
        <f t="shared" si="13"/>
        <v>9.5239951959980917E-2</v>
      </c>
      <c r="F134" s="16">
        <f t="shared" si="13"/>
        <v>0.10613426783567266</v>
      </c>
      <c r="G134" s="16">
        <f t="shared" si="13"/>
        <v>0.10442749671386312</v>
      </c>
      <c r="H134" s="16">
        <f t="shared" si="13"/>
        <v>0.10273804115791539</v>
      </c>
      <c r="I134" s="16">
        <f t="shared" si="13"/>
        <v>0.1014708930641602</v>
      </c>
    </row>
    <row r="135" spans="1:9" x14ac:dyDescent="0.25">
      <c r="A135" s="2" t="s">
        <v>5</v>
      </c>
      <c r="B135" s="16">
        <f t="shared" ref="B135:I135" si="14">B104/B120</f>
        <v>0.11543356717491851</v>
      </c>
      <c r="C135" s="16">
        <f t="shared" si="14"/>
        <v>0.10413536844666546</v>
      </c>
      <c r="D135" s="16">
        <f t="shared" si="14"/>
        <v>0.13289774339653657</v>
      </c>
      <c r="E135" s="16">
        <f t="shared" si="14"/>
        <v>0.10543647556635215</v>
      </c>
      <c r="F135" s="16">
        <f t="shared" si="14"/>
        <v>0.14287828201921479</v>
      </c>
      <c r="G135" s="16">
        <f t="shared" si="14"/>
        <v>0.11967222525084265</v>
      </c>
      <c r="H135" s="16">
        <f t="shared" si="14"/>
        <v>0.10463218171181761</v>
      </c>
      <c r="I135" s="16">
        <f t="shared" si="14"/>
        <v>0.10436638028064943</v>
      </c>
    </row>
    <row r="136" spans="1:9" x14ac:dyDescent="0.25">
      <c r="A136" s="2" t="s">
        <v>6</v>
      </c>
      <c r="B136" s="16">
        <f t="shared" ref="B136:I136" si="15">B105/B121</f>
        <v>0.11309074480412136</v>
      </c>
      <c r="C136" s="16">
        <f t="shared" si="15"/>
        <v>0.10159366822815248</v>
      </c>
      <c r="D136" s="16">
        <f t="shared" si="15"/>
        <v>0.12044102701412857</v>
      </c>
      <c r="E136" s="16">
        <f t="shared" si="15"/>
        <v>0.10810892658225366</v>
      </c>
      <c r="F136" s="16">
        <f t="shared" si="15"/>
        <v>0.13662867179226063</v>
      </c>
      <c r="G136" s="16">
        <f t="shared" si="15"/>
        <v>0.12409407478827336</v>
      </c>
      <c r="H136" s="16">
        <f t="shared" si="15"/>
        <v>0.1152665157377236</v>
      </c>
      <c r="I136" s="16">
        <f t="shared" si="15"/>
        <v>0.11260374042207273</v>
      </c>
    </row>
    <row r="137" spans="1:9" x14ac:dyDescent="0.25">
      <c r="A137" s="2" t="s">
        <v>7</v>
      </c>
      <c r="B137" s="16">
        <f t="shared" ref="B137:I137" si="16">B106/B122</f>
        <v>0.10646990112402334</v>
      </c>
      <c r="C137" s="16">
        <f t="shared" si="16"/>
        <v>0.1116705622594782</v>
      </c>
      <c r="D137" s="16">
        <f t="shared" si="16"/>
        <v>9.4503556944392428E-2</v>
      </c>
      <c r="E137" s="16">
        <f t="shared" si="16"/>
        <v>0.12218310989395481</v>
      </c>
      <c r="F137" s="16">
        <f t="shared" si="16"/>
        <v>0.10927327666121658</v>
      </c>
      <c r="G137" s="16">
        <f t="shared" si="16"/>
        <v>0.11130847708585011</v>
      </c>
      <c r="H137" s="16">
        <f t="shared" si="16"/>
        <v>0.1286396420116413</v>
      </c>
      <c r="I137" s="16">
        <f t="shared" si="16"/>
        <v>0.1003009229210324</v>
      </c>
    </row>
    <row r="138" spans="1:9" x14ac:dyDescent="0.25">
      <c r="A138" s="2" t="s">
        <v>8</v>
      </c>
      <c r="B138" s="16">
        <f t="shared" ref="B138:I138" si="17">B107/B123</f>
        <v>0.10791244261403085</v>
      </c>
      <c r="C138" s="16">
        <f t="shared" si="17"/>
        <v>0.11214847696800656</v>
      </c>
      <c r="D138" s="16">
        <f t="shared" si="17"/>
        <v>9.2198036925366225E-2</v>
      </c>
      <c r="E138" s="16">
        <f t="shared" si="17"/>
        <v>0.1236062571821929</v>
      </c>
      <c r="F138" s="16">
        <f t="shared" si="17"/>
        <v>0.11133334375330486</v>
      </c>
      <c r="G138" s="16">
        <f t="shared" si="17"/>
        <v>0.11306377535331139</v>
      </c>
      <c r="H138" s="16">
        <f t="shared" si="17"/>
        <v>0.12733967879609956</v>
      </c>
      <c r="I138" s="16">
        <f t="shared" si="17"/>
        <v>9.9169883695384306E-2</v>
      </c>
    </row>
    <row r="139" spans="1:9" x14ac:dyDescent="0.25">
      <c r="A139" s="2" t="s">
        <v>9</v>
      </c>
      <c r="B139" s="16">
        <f t="shared" ref="B139:I139" si="18">B108/B124</f>
        <v>0.11324346054553734</v>
      </c>
      <c r="C139" s="16">
        <f t="shared" si="18"/>
        <v>0.10127273191798272</v>
      </c>
      <c r="D139" s="16">
        <f t="shared" si="18"/>
        <v>0.12097666389044799</v>
      </c>
      <c r="E139" s="16">
        <f t="shared" si="18"/>
        <v>0.1091437685075827</v>
      </c>
      <c r="F139" s="16">
        <f t="shared" si="18"/>
        <v>0.13259561459060018</v>
      </c>
      <c r="G139" s="16">
        <f t="shared" si="18"/>
        <v>0.12952248572317576</v>
      </c>
      <c r="H139" s="16">
        <f t="shared" si="18"/>
        <v>0.11153896835967475</v>
      </c>
      <c r="I139" s="16">
        <f t="shared" si="18"/>
        <v>0.1141853652297225</v>
      </c>
    </row>
    <row r="140" spans="1:9" x14ac:dyDescent="0.25">
      <c r="A140" s="2" t="s">
        <v>10</v>
      </c>
      <c r="B140" s="16">
        <f t="shared" ref="B140:I140" si="19">B109/B125</f>
        <v>0.11468198296002814</v>
      </c>
      <c r="C140" s="16">
        <f t="shared" si="19"/>
        <v>0.10598178939114811</v>
      </c>
      <c r="D140" s="16">
        <f t="shared" si="19"/>
        <v>0.13438663782780924</v>
      </c>
      <c r="E140" s="16">
        <f t="shared" si="19"/>
        <v>0.10565637486546482</v>
      </c>
      <c r="F140" s="16">
        <f t="shared" si="19"/>
        <v>0.1406575244480241</v>
      </c>
      <c r="G140" s="16">
        <f t="shared" si="19"/>
        <v>0.12765448071983337</v>
      </c>
      <c r="H140" s="16">
        <f t="shared" si="19"/>
        <v>0.11506195397588249</v>
      </c>
      <c r="I140" s="16">
        <f t="shared" si="19"/>
        <v>0.11830080590465974</v>
      </c>
    </row>
    <row r="141" spans="1:9" x14ac:dyDescent="0.25">
      <c r="A141" s="2" t="s">
        <v>11</v>
      </c>
      <c r="B141" s="16">
        <f t="shared" ref="B141:I141" si="20">B110/B126</f>
        <v>0.11253416224728792</v>
      </c>
      <c r="C141" s="16">
        <f t="shared" si="20"/>
        <v>0.10209217261522097</v>
      </c>
      <c r="D141" s="16">
        <f t="shared" si="20"/>
        <v>0.13110659975276226</v>
      </c>
      <c r="E141" s="16">
        <f t="shared" si="20"/>
        <v>0.10294130018129856</v>
      </c>
      <c r="F141" s="16">
        <f t="shared" si="20"/>
        <v>0.13946804754532169</v>
      </c>
      <c r="G141" s="16">
        <f t="shared" si="20"/>
        <v>0.12114926482481737</v>
      </c>
      <c r="H141" s="16">
        <f t="shared" si="20"/>
        <v>0.10725117518848119</v>
      </c>
      <c r="I141" s="16">
        <f t="shared" si="20"/>
        <v>0.1064914682018278</v>
      </c>
    </row>
    <row r="142" spans="1:9" x14ac:dyDescent="0.25">
      <c r="A142" s="2" t="s">
        <v>12</v>
      </c>
      <c r="B142" s="16">
        <f t="shared" ref="B142:I142" si="21">B111/B127</f>
        <v>0.10532958192717026</v>
      </c>
      <c r="C142" s="16">
        <f t="shared" si="21"/>
        <v>0.11362350637737037</v>
      </c>
      <c r="D142" s="16">
        <f t="shared" si="21"/>
        <v>9.9544081130080064E-2</v>
      </c>
      <c r="E142" s="16">
        <f t="shared" si="21"/>
        <v>0.13449454962975438</v>
      </c>
      <c r="F142" s="16">
        <f t="shared" si="21"/>
        <v>0.12673038606683151</v>
      </c>
      <c r="G142" s="16">
        <f t="shared" si="21"/>
        <v>0.12412981964728398</v>
      </c>
      <c r="H142" s="16">
        <f t="shared" si="21"/>
        <v>0.14478759685835671</v>
      </c>
      <c r="I142" s="16">
        <f t="shared" si="21"/>
        <v>0.11988439083830348</v>
      </c>
    </row>
    <row r="143" spans="1:9" x14ac:dyDescent="0.25">
      <c r="A143" s="2" t="s">
        <v>13</v>
      </c>
      <c r="B143" s="16">
        <f t="shared" ref="B143:I143" si="22">B112/B128</f>
        <v>9.5897985570933597E-2</v>
      </c>
      <c r="C143" s="16">
        <f t="shared" si="22"/>
        <v>9.0843050102336467E-2</v>
      </c>
      <c r="D143" s="16">
        <f t="shared" si="22"/>
        <v>0.12276718006194416</v>
      </c>
      <c r="E143" s="16">
        <f t="shared" si="22"/>
        <v>9.4209228326075201E-2</v>
      </c>
      <c r="F143" s="16">
        <f t="shared" si="22"/>
        <v>0.13023770729029968</v>
      </c>
      <c r="G143" s="16">
        <f t="shared" si="22"/>
        <v>0.13347416601027914</v>
      </c>
      <c r="H143" s="16">
        <f t="shared" si="22"/>
        <v>0.10520168265891441</v>
      </c>
      <c r="I143" s="16">
        <f t="shared" si="22"/>
        <v>0.10552779780431838</v>
      </c>
    </row>
    <row r="144" spans="1:9" x14ac:dyDescent="0.25">
      <c r="A144" s="2" t="s">
        <v>14</v>
      </c>
      <c r="B144" s="16">
        <f t="shared" ref="B144:I144" si="23">B113/B129</f>
        <v>0.11659492739799128</v>
      </c>
      <c r="C144" s="16">
        <f t="shared" si="23"/>
        <v>0.12362316884659978</v>
      </c>
      <c r="D144" s="16">
        <f t="shared" si="23"/>
        <v>0.11516215442301085</v>
      </c>
      <c r="E144" s="16">
        <f t="shared" si="23"/>
        <v>0.10690682927522005</v>
      </c>
      <c r="F144" s="16">
        <f t="shared" si="23"/>
        <v>0.12112199199632237</v>
      </c>
      <c r="G144" s="16">
        <f t="shared" si="23"/>
        <v>0.12538440747714791</v>
      </c>
      <c r="H144" s="16">
        <f t="shared" si="23"/>
        <v>0.11432136683325601</v>
      </c>
      <c r="I144" s="16">
        <f t="shared" si="23"/>
        <v>0.11935202737727292</v>
      </c>
    </row>
    <row r="145" spans="1:9" x14ac:dyDescent="0.25">
      <c r="A145" s="2" t="s">
        <v>15</v>
      </c>
      <c r="B145" s="16">
        <f t="shared" ref="B145:I145" si="24">B114/B130</f>
        <v>0.11654538791783053</v>
      </c>
      <c r="C145" s="16">
        <f t="shared" si="24"/>
        <v>0.10790612252809295</v>
      </c>
      <c r="D145" s="16">
        <f t="shared" si="24"/>
        <v>0.14189042606471039</v>
      </c>
      <c r="E145" s="16">
        <f t="shared" si="24"/>
        <v>0.10685522028411099</v>
      </c>
      <c r="F145" s="16">
        <f t="shared" si="24"/>
        <v>0.14326901294424596</v>
      </c>
      <c r="G145" s="16">
        <f t="shared" si="24"/>
        <v>0.12102953943593177</v>
      </c>
      <c r="H145" s="16">
        <f t="shared" si="24"/>
        <v>0.11321397692582388</v>
      </c>
      <c r="I145" s="16">
        <f t="shared" si="24"/>
        <v>0.11293493279956807</v>
      </c>
    </row>
    <row r="147" spans="1:9" x14ac:dyDescent="0.25">
      <c r="A147" s="43"/>
      <c r="B147" s="43"/>
      <c r="C147" s="43"/>
      <c r="D147" s="43"/>
      <c r="E147" s="43"/>
      <c r="F147" s="43"/>
      <c r="G147" s="43"/>
      <c r="H147" s="43"/>
      <c r="I147" s="43"/>
    </row>
    <row r="148" spans="1:9" x14ac:dyDescent="0.25">
      <c r="A148" s="43"/>
      <c r="B148" s="43"/>
      <c r="C148" s="43"/>
      <c r="D148" s="43"/>
      <c r="E148" s="43"/>
      <c r="F148" s="43"/>
      <c r="G148" s="43"/>
      <c r="H148" s="43"/>
      <c r="I148" s="43"/>
    </row>
    <row r="149" spans="1:9" x14ac:dyDescent="0.25">
      <c r="A149" s="43"/>
      <c r="B149" s="43"/>
      <c r="C149" s="43"/>
      <c r="D149" s="43"/>
      <c r="E149" s="43"/>
      <c r="F149" s="43"/>
      <c r="G149" s="43"/>
      <c r="H149" s="43"/>
      <c r="I149" s="43"/>
    </row>
    <row r="150" spans="1:9" x14ac:dyDescent="0.25">
      <c r="A150" s="43"/>
      <c r="B150" s="43"/>
      <c r="C150" s="43"/>
      <c r="D150" s="43"/>
      <c r="E150" s="43"/>
      <c r="F150" s="43"/>
      <c r="G150" s="43"/>
      <c r="H150" s="43"/>
      <c r="I150" s="43"/>
    </row>
    <row r="151" spans="1:9" x14ac:dyDescent="0.25">
      <c r="A151" s="43"/>
      <c r="B151" s="43"/>
      <c r="C151" s="43"/>
      <c r="D151" s="43"/>
      <c r="E151" s="43"/>
      <c r="F151" s="43"/>
      <c r="G151" s="43"/>
      <c r="H151" s="43"/>
      <c r="I151" s="43"/>
    </row>
    <row r="152" spans="1:9" x14ac:dyDescent="0.25">
      <c r="A152" s="43"/>
      <c r="B152" s="43"/>
      <c r="C152" s="43"/>
      <c r="D152" s="43"/>
      <c r="E152" s="43"/>
      <c r="F152" s="43"/>
      <c r="G152" s="43"/>
      <c r="H152" s="43"/>
      <c r="I152" s="43"/>
    </row>
    <row r="153" spans="1:9" x14ac:dyDescent="0.25">
      <c r="A153" s="43"/>
      <c r="B153" s="43"/>
      <c r="C153" s="43"/>
      <c r="D153" s="43"/>
      <c r="E153" s="43"/>
      <c r="F153" s="43"/>
      <c r="G153" s="43"/>
      <c r="H153" s="43"/>
      <c r="I153" s="43"/>
    </row>
    <row r="154" spans="1:9" x14ac:dyDescent="0.25">
      <c r="A154" s="43"/>
      <c r="B154" s="43"/>
      <c r="C154" s="43"/>
      <c r="D154" s="43"/>
      <c r="E154" s="43"/>
      <c r="F154" s="43"/>
      <c r="G154" s="43"/>
      <c r="H154" s="43"/>
      <c r="I154" s="43"/>
    </row>
    <row r="155" spans="1:9" x14ac:dyDescent="0.25">
      <c r="A155" s="43"/>
      <c r="B155" s="43"/>
      <c r="C155" s="43"/>
      <c r="D155" s="43"/>
      <c r="E155" s="43"/>
      <c r="F155" s="43"/>
      <c r="G155" s="43"/>
      <c r="H155" s="43"/>
      <c r="I155" s="43"/>
    </row>
    <row r="156" spans="1:9" x14ac:dyDescent="0.25">
      <c r="A156" s="43"/>
      <c r="B156" s="43"/>
      <c r="C156" s="43"/>
      <c r="D156" s="43"/>
      <c r="E156" s="43"/>
      <c r="F156" s="43"/>
      <c r="G156" s="43"/>
      <c r="H156" s="43"/>
      <c r="I156" s="43"/>
    </row>
    <row r="157" spans="1:9" x14ac:dyDescent="0.25">
      <c r="A157" s="43"/>
      <c r="B157" s="43"/>
      <c r="C157" s="43"/>
      <c r="D157" s="43"/>
      <c r="E157" s="43"/>
      <c r="F157" s="43"/>
      <c r="G157" s="43"/>
      <c r="H157" s="43"/>
      <c r="I157" s="43"/>
    </row>
    <row r="158" spans="1:9" x14ac:dyDescent="0.25">
      <c r="A158" s="43"/>
      <c r="B158" s="43"/>
      <c r="C158" s="43"/>
      <c r="D158" s="43"/>
      <c r="E158" s="43"/>
      <c r="F158" s="43"/>
      <c r="G158" s="43"/>
      <c r="H158" s="43"/>
      <c r="I158" s="43"/>
    </row>
    <row r="159" spans="1:9" x14ac:dyDescent="0.25">
      <c r="A159" s="43"/>
      <c r="B159" s="43"/>
      <c r="C159" s="43"/>
      <c r="D159" s="43"/>
      <c r="E159" s="43"/>
      <c r="F159" s="43"/>
      <c r="G159" s="43"/>
      <c r="H159" s="43"/>
      <c r="I159" s="43"/>
    </row>
    <row r="160" spans="1:9" x14ac:dyDescent="0.25">
      <c r="A160" s="43"/>
      <c r="B160" s="43"/>
      <c r="C160" s="43"/>
      <c r="D160" s="43"/>
      <c r="E160" s="43"/>
      <c r="F160" s="43"/>
      <c r="G160" s="43"/>
      <c r="H160" s="43"/>
      <c r="I160" s="43"/>
    </row>
    <row r="161" spans="1:9" x14ac:dyDescent="0.25">
      <c r="A161" s="43"/>
      <c r="B161" s="43"/>
      <c r="C161" s="43"/>
      <c r="D161" s="43"/>
      <c r="E161" s="43"/>
      <c r="F161" s="43"/>
      <c r="G161" s="43"/>
      <c r="H161" s="43"/>
      <c r="I161" s="43"/>
    </row>
    <row r="162" spans="1:9" x14ac:dyDescent="0.25">
      <c r="A162" s="43"/>
      <c r="B162" s="43"/>
      <c r="C162" s="43"/>
      <c r="D162" s="43"/>
      <c r="E162" s="43"/>
      <c r="F162" s="43"/>
      <c r="G162" s="43"/>
      <c r="H162" s="43"/>
      <c r="I162" s="43"/>
    </row>
    <row r="163" spans="1:9" x14ac:dyDescent="0.25">
      <c r="A163" s="43"/>
      <c r="B163" s="43"/>
      <c r="C163" s="43"/>
      <c r="D163" s="43"/>
      <c r="E163" s="43"/>
      <c r="F163" s="43"/>
      <c r="G163" s="43"/>
      <c r="H163" s="43"/>
      <c r="I163" s="43"/>
    </row>
    <row r="164" spans="1:9" x14ac:dyDescent="0.25">
      <c r="A164" s="43"/>
      <c r="B164" s="43"/>
      <c r="C164" s="43"/>
      <c r="D164" s="43"/>
      <c r="E164" s="43"/>
      <c r="F164" s="43"/>
      <c r="G164" s="43"/>
      <c r="H164" s="43"/>
      <c r="I164" s="43"/>
    </row>
    <row r="165" spans="1:9" x14ac:dyDescent="0.25">
      <c r="A165" s="43"/>
      <c r="B165" s="43"/>
      <c r="C165" s="43"/>
      <c r="D165" s="43"/>
      <c r="E165" s="43"/>
      <c r="F165" s="43"/>
      <c r="G165" s="43"/>
      <c r="H165" s="43"/>
      <c r="I165" s="43"/>
    </row>
    <row r="166" spans="1:9" x14ac:dyDescent="0.25">
      <c r="A166" s="43"/>
      <c r="B166" s="43"/>
      <c r="C166" s="43"/>
      <c r="D166" s="43"/>
      <c r="E166" s="43"/>
      <c r="F166" s="43"/>
      <c r="G166" s="43"/>
      <c r="H166" s="43"/>
      <c r="I166" s="43"/>
    </row>
    <row r="167" spans="1:9" x14ac:dyDescent="0.25">
      <c r="A167" s="43"/>
      <c r="B167" s="43"/>
      <c r="C167" s="43"/>
      <c r="D167" s="43"/>
      <c r="E167" s="43"/>
      <c r="F167" s="43"/>
      <c r="G167" s="43"/>
      <c r="H167" s="43"/>
      <c r="I167" s="43"/>
    </row>
    <row r="168" spans="1:9" x14ac:dyDescent="0.25">
      <c r="A168" s="43"/>
      <c r="B168" s="43"/>
      <c r="C168" s="43"/>
      <c r="D168" s="43"/>
      <c r="E168" s="43"/>
      <c r="F168" s="43"/>
      <c r="G168" s="43"/>
      <c r="H168" s="43"/>
      <c r="I168" s="43"/>
    </row>
    <row r="169" spans="1:9" x14ac:dyDescent="0.25">
      <c r="A169" s="43"/>
      <c r="B169" s="43"/>
      <c r="C169" s="43"/>
      <c r="D169" s="43"/>
      <c r="E169" s="43"/>
      <c r="F169" s="43"/>
      <c r="G169" s="43"/>
      <c r="H169" s="43"/>
      <c r="I169" s="43"/>
    </row>
    <row r="170" spans="1:9" x14ac:dyDescent="0.25">
      <c r="A170" s="43"/>
      <c r="B170" s="43"/>
      <c r="C170" s="43"/>
      <c r="D170" s="43"/>
      <c r="E170" s="43"/>
      <c r="F170" s="43"/>
      <c r="G170" s="43"/>
      <c r="H170" s="43"/>
      <c r="I170" s="43"/>
    </row>
    <row r="171" spans="1:9" x14ac:dyDescent="0.25">
      <c r="A171" s="43"/>
      <c r="B171" s="43"/>
      <c r="C171" s="43"/>
      <c r="D171" s="43"/>
      <c r="E171" s="43"/>
      <c r="F171" s="43"/>
      <c r="G171" s="43"/>
      <c r="H171" s="43"/>
      <c r="I171" s="43"/>
    </row>
    <row r="172" spans="1:9" x14ac:dyDescent="0.25">
      <c r="A172" s="43"/>
      <c r="B172" s="43"/>
      <c r="C172" s="43"/>
      <c r="D172" s="43"/>
      <c r="E172" s="43"/>
      <c r="F172" s="43"/>
      <c r="G172" s="43"/>
      <c r="H172" s="43"/>
      <c r="I172" s="43"/>
    </row>
    <row r="173" spans="1:9" x14ac:dyDescent="0.25">
      <c r="A173" s="43"/>
      <c r="B173" s="43"/>
      <c r="C173" s="43"/>
      <c r="D173" s="43"/>
      <c r="E173" s="43"/>
      <c r="F173" s="43"/>
      <c r="G173" s="43"/>
      <c r="H173" s="43"/>
      <c r="I173" s="43"/>
    </row>
    <row r="174" spans="1:9" x14ac:dyDescent="0.25">
      <c r="A174" s="43"/>
      <c r="B174" s="43"/>
      <c r="C174" s="43"/>
      <c r="D174" s="43"/>
      <c r="E174" s="43"/>
      <c r="F174" s="43"/>
      <c r="G174" s="43"/>
      <c r="H174" s="43"/>
      <c r="I174" s="43"/>
    </row>
    <row r="175" spans="1:9" x14ac:dyDescent="0.25">
      <c r="A175" s="43"/>
      <c r="B175" s="43"/>
      <c r="C175" s="43"/>
      <c r="D175" s="43"/>
      <c r="E175" s="43"/>
      <c r="F175" s="43"/>
      <c r="G175" s="43"/>
      <c r="H175" s="43"/>
      <c r="I175" s="43"/>
    </row>
    <row r="176" spans="1:9" x14ac:dyDescent="0.25">
      <c r="A176" s="43"/>
      <c r="B176" s="43"/>
      <c r="C176" s="43"/>
      <c r="D176" s="43"/>
      <c r="E176" s="43"/>
      <c r="F176" s="43"/>
      <c r="G176" s="43"/>
      <c r="H176" s="43"/>
      <c r="I176" s="43"/>
    </row>
    <row r="177" spans="1:9" x14ac:dyDescent="0.25">
      <c r="A177" s="43"/>
      <c r="B177" s="43"/>
      <c r="C177" s="43"/>
      <c r="D177" s="43"/>
      <c r="E177" s="43"/>
      <c r="F177" s="43"/>
      <c r="G177" s="43"/>
      <c r="H177" s="43"/>
      <c r="I177" s="43"/>
    </row>
    <row r="178" spans="1:9" x14ac:dyDescent="0.25">
      <c r="A178" s="43"/>
      <c r="B178" s="43"/>
      <c r="C178" s="43"/>
      <c r="D178" s="43"/>
      <c r="E178" s="43"/>
      <c r="F178" s="43"/>
      <c r="G178" s="43"/>
      <c r="H178" s="43"/>
      <c r="I178" s="43"/>
    </row>
    <row r="179" spans="1:9" x14ac:dyDescent="0.25">
      <c r="A179" s="43"/>
      <c r="B179" s="43"/>
      <c r="C179" s="43"/>
      <c r="D179" s="43"/>
      <c r="E179" s="43"/>
      <c r="F179" s="43"/>
      <c r="G179" s="43"/>
      <c r="H179" s="43"/>
      <c r="I179" s="43"/>
    </row>
    <row r="180" spans="1:9" x14ac:dyDescent="0.25">
      <c r="A180" s="43"/>
      <c r="B180" s="43"/>
      <c r="C180" s="43"/>
      <c r="D180" s="43"/>
      <c r="E180" s="43"/>
      <c r="F180" s="43"/>
      <c r="G180" s="43"/>
      <c r="H180" s="43"/>
      <c r="I180" s="43"/>
    </row>
    <row r="181" spans="1:9" x14ac:dyDescent="0.25">
      <c r="A181" s="43"/>
      <c r="B181" s="43"/>
      <c r="C181" s="43"/>
      <c r="D181" s="43"/>
      <c r="E181" s="43"/>
      <c r="F181" s="43"/>
      <c r="G181" s="43"/>
      <c r="H181" s="43"/>
      <c r="I181" s="43"/>
    </row>
    <row r="182" spans="1:9" x14ac:dyDescent="0.25">
      <c r="A182" s="43"/>
      <c r="B182" s="43"/>
      <c r="C182" s="43"/>
      <c r="D182" s="43"/>
      <c r="E182" s="43"/>
      <c r="F182" s="43"/>
      <c r="G182" s="43"/>
      <c r="H182" s="43"/>
      <c r="I182" s="43"/>
    </row>
    <row r="183" spans="1:9" x14ac:dyDescent="0.25">
      <c r="A183" s="43"/>
      <c r="B183" s="43"/>
      <c r="C183" s="43"/>
      <c r="D183" s="43"/>
      <c r="E183" s="43"/>
      <c r="F183" s="43"/>
      <c r="G183" s="43"/>
      <c r="H183" s="43"/>
      <c r="I183" s="43"/>
    </row>
    <row r="184" spans="1:9" x14ac:dyDescent="0.25">
      <c r="A184" s="43"/>
      <c r="B184" s="43"/>
      <c r="C184" s="43"/>
      <c r="D184" s="43"/>
      <c r="E184" s="43"/>
      <c r="F184" s="43"/>
      <c r="G184" s="43"/>
      <c r="H184" s="43"/>
      <c r="I184" s="43"/>
    </row>
    <row r="185" spans="1:9" x14ac:dyDescent="0.25">
      <c r="A185" s="43"/>
      <c r="B185" s="43"/>
      <c r="C185" s="43"/>
      <c r="D185" s="43"/>
      <c r="E185" s="43"/>
      <c r="F185" s="43"/>
      <c r="G185" s="43"/>
      <c r="H185" s="43"/>
      <c r="I185" s="43"/>
    </row>
    <row r="186" spans="1:9" x14ac:dyDescent="0.25">
      <c r="A186" s="43"/>
      <c r="B186" s="43"/>
      <c r="C186" s="43"/>
      <c r="D186" s="43"/>
      <c r="E186" s="43"/>
      <c r="F186" s="43"/>
      <c r="G186" s="43"/>
      <c r="H186" s="43"/>
      <c r="I186" s="43"/>
    </row>
    <row r="187" spans="1:9" x14ac:dyDescent="0.25">
      <c r="A187" s="43"/>
      <c r="B187" s="43"/>
      <c r="C187" s="43"/>
      <c r="D187" s="43"/>
      <c r="E187" s="43"/>
      <c r="F187" s="43"/>
      <c r="G187" s="43"/>
      <c r="H187" s="43"/>
      <c r="I187" s="43"/>
    </row>
    <row r="188" spans="1:9" x14ac:dyDescent="0.25">
      <c r="A188" s="43"/>
      <c r="B188" s="43"/>
      <c r="C188" s="43"/>
      <c r="D188" s="43"/>
      <c r="E188" s="43"/>
      <c r="F188" s="43"/>
      <c r="G188" s="43"/>
      <c r="H188" s="43"/>
      <c r="I188" s="43"/>
    </row>
    <row r="189" spans="1:9" x14ac:dyDescent="0.25">
      <c r="A189" s="43"/>
      <c r="B189" s="43"/>
      <c r="C189" s="43"/>
      <c r="D189" s="43"/>
      <c r="E189" s="43"/>
      <c r="F189" s="43"/>
      <c r="G189" s="43"/>
      <c r="H189" s="43"/>
      <c r="I189" s="43"/>
    </row>
    <row r="190" spans="1:9" x14ac:dyDescent="0.25">
      <c r="A190" s="43"/>
      <c r="B190" s="43"/>
      <c r="C190" s="43"/>
      <c r="D190" s="43"/>
      <c r="E190" s="43"/>
      <c r="F190" s="43"/>
      <c r="G190" s="43"/>
      <c r="H190" s="43"/>
      <c r="I190" s="43"/>
    </row>
    <row r="191" spans="1:9" x14ac:dyDescent="0.25">
      <c r="A191" s="43"/>
      <c r="B191" s="43"/>
      <c r="C191" s="43"/>
      <c r="D191" s="43"/>
      <c r="E191" s="43"/>
      <c r="F191" s="43"/>
      <c r="G191" s="43"/>
      <c r="H191" s="43"/>
      <c r="I191" s="4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87"/>
  <sheetViews>
    <sheetView workbookViewId="0">
      <pane xSplit="1" topLeftCell="B1" activePane="topRight" state="frozen"/>
      <selection activeCell="A10" sqref="A10"/>
      <selection pane="topRight" activeCell="D88" sqref="D88"/>
    </sheetView>
  </sheetViews>
  <sheetFormatPr defaultRowHeight="15" x14ac:dyDescent="0.25"/>
  <cols>
    <col min="1" max="1" width="33" customWidth="1"/>
    <col min="2" max="9" width="11.7109375" customWidth="1"/>
    <col min="11" max="11" width="13.28515625" customWidth="1"/>
    <col min="12" max="36" width="11.7109375" customWidth="1"/>
  </cols>
  <sheetData>
    <row r="2" spans="1:54" x14ac:dyDescent="0.25">
      <c r="A2" s="4" t="s">
        <v>24</v>
      </c>
    </row>
    <row r="3" spans="1:54" x14ac:dyDescent="0.25">
      <c r="A3" s="28" t="s">
        <v>0</v>
      </c>
      <c r="AC3" s="28" t="s">
        <v>1</v>
      </c>
      <c r="AI3" s="28" t="s">
        <v>120</v>
      </c>
    </row>
    <row r="4" spans="1:54" x14ac:dyDescent="0.25">
      <c r="A4" t="s">
        <v>16</v>
      </c>
      <c r="AC4" t="s">
        <v>18</v>
      </c>
    </row>
    <row r="5" spans="1:54" x14ac:dyDescent="0.25">
      <c r="A5" t="s">
        <v>17</v>
      </c>
      <c r="AC5" t="s">
        <v>19</v>
      </c>
    </row>
    <row r="7" spans="1:54" x14ac:dyDescent="0.25">
      <c r="A7" s="28" t="s">
        <v>2</v>
      </c>
      <c r="AC7" s="28" t="s">
        <v>22</v>
      </c>
    </row>
    <row r="8" spans="1:54" x14ac:dyDescent="0.25">
      <c r="A8" t="s">
        <v>20</v>
      </c>
      <c r="AC8" t="s">
        <v>121</v>
      </c>
    </row>
    <row r="9" spans="1:54" x14ac:dyDescent="0.25">
      <c r="A9" t="s">
        <v>21</v>
      </c>
      <c r="AC9" t="s">
        <v>23</v>
      </c>
    </row>
    <row r="11" spans="1:54" x14ac:dyDescent="0.25">
      <c r="A11" s="4" t="s">
        <v>103</v>
      </c>
      <c r="B11" t="s">
        <v>122</v>
      </c>
      <c r="K11" t="s">
        <v>123</v>
      </c>
      <c r="T11" t="s">
        <v>124</v>
      </c>
      <c r="AC11" t="s">
        <v>125</v>
      </c>
      <c r="AL11" t="s">
        <v>2</v>
      </c>
      <c r="AU11" t="s">
        <v>22</v>
      </c>
    </row>
    <row r="12" spans="1:54" x14ac:dyDescent="0.25">
      <c r="B12" s="3">
        <v>2006</v>
      </c>
      <c r="C12" s="3">
        <v>2007</v>
      </c>
      <c r="D12" s="3">
        <v>2008</v>
      </c>
      <c r="E12" s="3">
        <v>2009</v>
      </c>
      <c r="F12" s="3">
        <v>2010</v>
      </c>
      <c r="G12" s="3">
        <v>2011</v>
      </c>
      <c r="H12" s="3">
        <v>2012</v>
      </c>
      <c r="I12" s="3">
        <v>2013</v>
      </c>
      <c r="K12" s="3">
        <v>2006</v>
      </c>
      <c r="L12" s="3">
        <v>2007</v>
      </c>
      <c r="M12" s="3">
        <v>2008</v>
      </c>
      <c r="N12" s="3">
        <v>2009</v>
      </c>
      <c r="O12" s="3">
        <v>2010</v>
      </c>
      <c r="P12" s="3">
        <v>2011</v>
      </c>
      <c r="Q12" s="3">
        <v>2012</v>
      </c>
      <c r="R12" s="3">
        <v>2013</v>
      </c>
      <c r="T12" s="3">
        <v>2006</v>
      </c>
      <c r="U12" s="3">
        <v>2007</v>
      </c>
      <c r="V12" s="3">
        <v>2008</v>
      </c>
      <c r="W12" s="3">
        <v>2009</v>
      </c>
      <c r="X12" s="3">
        <v>2010</v>
      </c>
      <c r="Y12" s="3">
        <v>2011</v>
      </c>
      <c r="Z12" s="3">
        <v>2012</v>
      </c>
      <c r="AA12" s="3">
        <v>2013</v>
      </c>
      <c r="AC12" s="3">
        <v>2006</v>
      </c>
      <c r="AD12" s="3">
        <v>2007</v>
      </c>
      <c r="AE12" s="3">
        <v>2008</v>
      </c>
      <c r="AF12" s="3">
        <v>2009</v>
      </c>
      <c r="AG12" s="3">
        <v>2010</v>
      </c>
      <c r="AH12" s="3">
        <v>2011</v>
      </c>
      <c r="AI12" s="3">
        <v>2012</v>
      </c>
      <c r="AJ12" s="3">
        <v>2013</v>
      </c>
      <c r="AL12" s="3">
        <v>2006</v>
      </c>
      <c r="AM12" s="3">
        <v>2007</v>
      </c>
      <c r="AN12" s="3">
        <v>2008</v>
      </c>
      <c r="AO12" s="3">
        <v>2009</v>
      </c>
      <c r="AP12" s="3">
        <v>2010</v>
      </c>
      <c r="AQ12" s="3">
        <v>2011</v>
      </c>
      <c r="AR12" s="3">
        <v>2012</v>
      </c>
      <c r="AS12" s="3">
        <v>2013</v>
      </c>
      <c r="AU12" s="3">
        <v>2006</v>
      </c>
      <c r="AV12" s="3">
        <v>2007</v>
      </c>
      <c r="AW12" s="3">
        <v>2008</v>
      </c>
      <c r="AX12" s="3">
        <v>2009</v>
      </c>
      <c r="AY12" s="3">
        <v>2010</v>
      </c>
      <c r="AZ12" s="3">
        <v>2011</v>
      </c>
      <c r="BA12" s="3">
        <v>2012</v>
      </c>
      <c r="BB12" s="3">
        <v>2013</v>
      </c>
    </row>
    <row r="13" spans="1:54" x14ac:dyDescent="0.25">
      <c r="A13" s="21" t="s">
        <v>69</v>
      </c>
      <c r="B13" s="1">
        <f>'[3]SD 4. Assets (RAB)'!D20</f>
        <v>102771.34750129838</v>
      </c>
      <c r="C13" s="1">
        <f>'[3]SD 4. Assets (RAB)'!E20</f>
        <v>106432.87891849953</v>
      </c>
      <c r="D13" s="1">
        <f>'[3]SD 4. Assets (RAB)'!F20</f>
        <v>116668.66460012447</v>
      </c>
      <c r="E13" s="1">
        <f>'[3]SD 4. Assets (RAB)'!G20</f>
        <v>127396.54541834329</v>
      </c>
      <c r="F13" s="1">
        <f>'[3]SD 4. Assets (RAB)'!H20</f>
        <v>136755.76864498152</v>
      </c>
      <c r="G13" s="1">
        <f>'[3]SD 4. Assets (RAB)'!I20</f>
        <v>142931.29181388696</v>
      </c>
      <c r="H13" s="1">
        <f>'[3]SD 4. Assets (RAB)'!J20</f>
        <v>152190.98085476272</v>
      </c>
      <c r="I13" s="1">
        <f>'[3]SD 4. Assets (RAB)'!K20</f>
        <v>160617.89956353986</v>
      </c>
      <c r="K13" s="1">
        <f>'[3]SD 4. Assets (RAB)'!D44+IF('[3]SD 4. Assets (RAB)'!D68="",0,'[3]SD 4. Assets (RAB)'!D68)</f>
        <v>29934.501356203804</v>
      </c>
      <c r="L13" s="1">
        <f>'[3]SD 4. Assets (RAB)'!E44+IF('[3]SD 4. Assets (RAB)'!E68="",0,'[3]SD 4. Assets (RAB)'!E68)</f>
        <v>29896.167581658337</v>
      </c>
      <c r="M13" s="1">
        <f>'[3]SD 4. Assets (RAB)'!F44+IF('[3]SD 4. Assets (RAB)'!F68="",0,'[3]SD 4. Assets (RAB)'!F68)</f>
        <v>29475.450799855338</v>
      </c>
      <c r="N13" s="1">
        <f>'[3]SD 4. Assets (RAB)'!G44+IF('[3]SD 4. Assets (RAB)'!G68="",0,'[3]SD 4. Assets (RAB)'!G68)</f>
        <v>28649.849946419123</v>
      </c>
      <c r="O13" s="1">
        <f>'[3]SD 4. Assets (RAB)'!H44+IF('[3]SD 4. Assets (RAB)'!H68="",0,'[3]SD 4. Assets (RAB)'!H68)</f>
        <v>28317.942025807555</v>
      </c>
      <c r="P13" s="1">
        <f>'[3]SD 4. Assets (RAB)'!I44+IF('[3]SD 4. Assets (RAB)'!I68="",0,'[3]SD 4. Assets (RAB)'!I68)</f>
        <v>35350.200871059613</v>
      </c>
      <c r="Q13" s="1">
        <f>'[3]SD 4. Assets (RAB)'!J44+IF('[3]SD 4. Assets (RAB)'!J68="",0,'[3]SD 4. Assets (RAB)'!J68)</f>
        <v>41338.119451568404</v>
      </c>
      <c r="R13" s="1">
        <f>'[3]SD 4. Assets (RAB)'!K44+IF('[3]SD 4. Assets (RAB)'!K68="",0,'[3]SD 4. Assets (RAB)'!K68)</f>
        <v>47500.191656187693</v>
      </c>
      <c r="T13" s="1">
        <f>'[3]SD 4. Assets (RAB)'!D28</f>
        <v>195685.98570841659</v>
      </c>
      <c r="U13" s="1">
        <f>'[3]SD 4. Assets (RAB)'!E28</f>
        <v>200854.97687125165</v>
      </c>
      <c r="V13" s="1">
        <f>'[3]SD 4. Assets (RAB)'!F28</f>
        <v>207751.0394125935</v>
      </c>
      <c r="W13" s="1">
        <f>'[3]SD 4. Assets (RAB)'!G28</f>
        <v>213663.0563384238</v>
      </c>
      <c r="X13" s="1">
        <f>'[3]SD 4. Assets (RAB)'!H28</f>
        <v>225495.66182588806</v>
      </c>
      <c r="Y13" s="1">
        <f>'[3]SD 4. Assets (RAB)'!I28</f>
        <v>231390.36493298595</v>
      </c>
      <c r="Z13" s="1">
        <f>'[3]SD 4. Assets (RAB)'!J28</f>
        <v>241112.22989853658</v>
      </c>
      <c r="AA13" s="1">
        <f>'[3]SD 4. Assets (RAB)'!K28</f>
        <v>253212.94776494612</v>
      </c>
      <c r="AC13" s="1">
        <f>'[3]SD 4. Assets (RAB)'!D52</f>
        <v>726.66647146300215</v>
      </c>
      <c r="AD13" s="1">
        <f>'[3]SD 4. Assets (RAB)'!E52</f>
        <v>720.21286016281545</v>
      </c>
      <c r="AE13" s="1">
        <f>'[3]SD 4. Assets (RAB)'!F52</f>
        <v>718.93653187988957</v>
      </c>
      <c r="AF13" s="1">
        <f>'[3]SD 4. Assets (RAB)'!G52</f>
        <v>708.31959917771485</v>
      </c>
      <c r="AG13" s="1">
        <f>'[3]SD 4. Assets (RAB)'!H52</f>
        <v>710.57311555934268</v>
      </c>
      <c r="AH13" s="1">
        <f>'[3]SD 4. Assets (RAB)'!I52</f>
        <v>693.68537543721334</v>
      </c>
      <c r="AI13" s="1">
        <f>'[3]SD 4. Assets (RAB)'!J52</f>
        <v>683.05854641812664</v>
      </c>
      <c r="AJ13" s="1">
        <f>'[3]SD 4. Assets (RAB)'!K52</f>
        <v>674.98205913401864</v>
      </c>
      <c r="AL13" s="1">
        <f>'[3]SD 4. Assets (RAB)'!D36+'[3]SD 4. Assets (RAB)'!D60</f>
        <v>148589.62714791275</v>
      </c>
      <c r="AM13" s="1">
        <f>'[3]SD 4. Assets (RAB)'!E36+'[3]SD 4. Assets (RAB)'!E60</f>
        <v>151500.84144570288</v>
      </c>
      <c r="AN13" s="1">
        <f>'[3]SD 4. Assets (RAB)'!F36+'[3]SD 4. Assets (RAB)'!F60</f>
        <v>155890.45716294367</v>
      </c>
      <c r="AO13" s="1">
        <f>'[3]SD 4. Assets (RAB)'!G36+'[3]SD 4. Assets (RAB)'!G60</f>
        <v>161752.07112098939</v>
      </c>
      <c r="AP13" s="1">
        <f>'[3]SD 4. Assets (RAB)'!H36+'[3]SD 4. Assets (RAB)'!H60</f>
        <v>168722.78670904387</v>
      </c>
      <c r="AQ13" s="1">
        <f>'[3]SD 4. Assets (RAB)'!I36+'[3]SD 4. Assets (RAB)'!I60</f>
        <v>180823.48876150307</v>
      </c>
      <c r="AR13" s="1">
        <f>'[3]SD 4. Assets (RAB)'!J36+'[3]SD 4. Assets (RAB)'!J60</f>
        <v>198649.09941781472</v>
      </c>
      <c r="AS13" s="1">
        <f>'[3]SD 4. Assets (RAB)'!K36+'[3]SD 4. Assets (RAB)'!K60</f>
        <v>223995.23220657225</v>
      </c>
      <c r="AU13" s="1">
        <f>'[3]SD 4. Assets (RAB)'!D82+'[3]SD 4. Assets (RAB)'!D90</f>
        <v>30389.982479100872</v>
      </c>
      <c r="AV13" s="1">
        <f>'[3]SD 4. Assets (RAB)'!E82+'[3]SD 4. Assets (RAB)'!E90</f>
        <v>32443.535324128825</v>
      </c>
      <c r="AW13" s="1">
        <f>'[3]SD 4. Assets (RAB)'!F82+'[3]SD 4. Assets (RAB)'!F90</f>
        <v>34799.62433998398</v>
      </c>
      <c r="AX13" s="1">
        <f>'[3]SD 4. Assets (RAB)'!G82+'[3]SD 4. Assets (RAB)'!G90</f>
        <v>35389.157328678848</v>
      </c>
      <c r="AY13" s="1">
        <f>'[3]SD 4. Assets (RAB)'!H82+'[3]SD 4. Assets (RAB)'!H90</f>
        <v>30841.547014968419</v>
      </c>
      <c r="AZ13" s="1">
        <f>'[3]SD 4. Assets (RAB)'!I82+'[3]SD 4. Assets (RAB)'!I90</f>
        <v>46480.982857687908</v>
      </c>
      <c r="BA13" s="1">
        <f>'[3]SD 4. Assets (RAB)'!J82+'[3]SD 4. Assets (RAB)'!J90</f>
        <v>60737.155951859604</v>
      </c>
      <c r="BB13" s="1">
        <f>'[3]SD 4. Assets (RAB)'!K82+'[3]SD 4. Assets (RAB)'!K90</f>
        <v>64006.643678191715</v>
      </c>
    </row>
    <row r="14" spans="1:54" x14ac:dyDescent="0.25">
      <c r="A14" s="21" t="s">
        <v>70</v>
      </c>
      <c r="B14" s="1">
        <f>'[3]SD 4. Assets (RAB)'!D21</f>
        <v>2817.6566536498312</v>
      </c>
      <c r="C14" s="1">
        <f>'[3]SD 4. Assets (RAB)'!E21</f>
        <v>3968.3576966676774</v>
      </c>
      <c r="D14" s="1">
        <f>'[3]SD 4. Assets (RAB)'!F21</f>
        <v>2878.0126666323536</v>
      </c>
      <c r="E14" s="1">
        <f>'[3]SD 4. Assets (RAB)'!G21</f>
        <v>5545.1171240968997</v>
      </c>
      <c r="F14" s="1">
        <f>'[3]SD 4. Assets (RAB)'!H21</f>
        <v>2489.108484361876</v>
      </c>
      <c r="G14" s="1">
        <f>'[3]SD 4. Assets (RAB)'!I21</f>
        <v>4066.7178216077255</v>
      </c>
      <c r="H14" s="1">
        <f>'[3]SD 4. Assets (RAB)'!J21</f>
        <v>5158.2690498282491</v>
      </c>
      <c r="I14" s="1">
        <f>'[3]SD 4. Assets (RAB)'!K21</f>
        <v>2826.8750323183108</v>
      </c>
      <c r="K14" s="1">
        <f>'[3]SD 4. Assets (RAB)'!D45+IF('[3]SD 4. Assets (RAB)'!D69="",0,'[3]SD 4. Assets (RAB)'!D69)</f>
        <v>806.55735499438697</v>
      </c>
      <c r="L14" s="1">
        <f>'[3]SD 4. Assets (RAB)'!E45+IF('[3]SD 4. Assets (RAB)'!E69="",0,'[3]SD 4. Assets (RAB)'!E69)</f>
        <v>1057.8721046000283</v>
      </c>
      <c r="M14" s="1">
        <f>'[3]SD 4. Assets (RAB)'!F45+IF('[3]SD 4. Assets (RAB)'!F69="",0,'[3]SD 4. Assets (RAB)'!F69)</f>
        <v>687.4740711336492</v>
      </c>
      <c r="N14" s="1">
        <f>'[3]SD 4. Assets (RAB)'!G45+IF('[3]SD 4. Assets (RAB)'!G69="",0,'[3]SD 4. Assets (RAB)'!G69)</f>
        <v>1247.0257574019015</v>
      </c>
      <c r="O14" s="1">
        <f>'[3]SD 4. Assets (RAB)'!H45+IF('[3]SD 4. Assets (RAB)'!H69="",0,'[3]SD 4. Assets (RAB)'!H69)</f>
        <v>515.41832899998792</v>
      </c>
      <c r="P14" s="1">
        <f>'[3]SD 4. Assets (RAB)'!I45+IF('[3]SD 4. Assets (RAB)'!I69="",0,'[3]SD 4. Assets (RAB)'!I69)</f>
        <v>1005.7929936499996</v>
      </c>
      <c r="Q14" s="1">
        <f>'[3]SD 4. Assets (RAB)'!J45+IF('[3]SD 4. Assets (RAB)'!J69="",0,'[3]SD 4. Assets (RAB)'!J69)</f>
        <v>1401.0892166377373</v>
      </c>
      <c r="R14" s="1">
        <f>'[3]SD 4. Assets (RAB)'!K45+IF('[3]SD 4. Assets (RAB)'!K69="",0,'[3]SD 4. Assets (RAB)'!K69)</f>
        <v>836.00337314890623</v>
      </c>
      <c r="T14" s="1">
        <f>'[3]SD 4. Assets (RAB)'!D29</f>
        <v>5318.1863589781915</v>
      </c>
      <c r="U14" s="1">
        <f>'[3]SD 4. Assets (RAB)'!E29</f>
        <v>7238.8300702449378</v>
      </c>
      <c r="V14" s="1">
        <f>'[3]SD 4. Assets (RAB)'!F29</f>
        <v>4952.0307461253842</v>
      </c>
      <c r="W14" s="1">
        <f>'[3]SD 4. Assets (RAB)'!G29</f>
        <v>9299.9905813653386</v>
      </c>
      <c r="X14" s="1">
        <f>'[3]SD 4. Assets (RAB)'!H29</f>
        <v>4104.2741421366109</v>
      </c>
      <c r="Y14" s="1">
        <f>'[3]SD 4. Assets (RAB)'!I29</f>
        <v>6583.5780876211429</v>
      </c>
      <c r="Z14" s="1">
        <f>'[3]SD 4. Assets (RAB)'!J29</f>
        <v>8172.1120794115232</v>
      </c>
      <c r="AA14" s="1">
        <f>'[3]SD 4. Assets (RAB)'!K29</f>
        <v>4456.5478806630663</v>
      </c>
      <c r="AC14" s="1">
        <f>'[3]SD 4. Assets (RAB)'!D53</f>
        <v>19.392786342418251</v>
      </c>
      <c r="AD14" s="1">
        <f>'[3]SD 4. Assets (RAB)'!E53</f>
        <v>25.484640867743668</v>
      </c>
      <c r="AE14" s="1">
        <f>'[3]SD 4. Assets (RAB)'!F53</f>
        <v>16.768198994283068</v>
      </c>
      <c r="AF14" s="1">
        <f>'[3]SD 4. Assets (RAB)'!G53</f>
        <v>30.830625162056105</v>
      </c>
      <c r="AG14" s="1">
        <f>'[3]SD 4. Assets (RAB)'!H53</f>
        <v>12.933228252255645</v>
      </c>
      <c r="AH14" s="1">
        <f>'[3]SD 4. Assets (RAB)'!I53</f>
        <v>19.736914450842988</v>
      </c>
      <c r="AI14" s="1">
        <f>'[3]SD 4. Assets (RAB)'!J53</f>
        <v>23.151173212896946</v>
      </c>
      <c r="AJ14" s="1">
        <f>'[3]SD 4. Assets (RAB)'!K53</f>
        <v>11.87968424075877</v>
      </c>
      <c r="AL14" s="1">
        <f>'[3]SD 4. Assets (RAB)'!D37+'[3]SD 4. Assets (RAB)'!D61</f>
        <v>4052.8907973429286</v>
      </c>
      <c r="AM14" s="1">
        <f>'[3]SD 4. Assets (RAB)'!E37+'[3]SD 4. Assets (RAB)'!E61</f>
        <v>5485.5035766302535</v>
      </c>
      <c r="AN14" s="1">
        <f>'[3]SD 4. Assets (RAB)'!F37+'[3]SD 4. Assets (RAB)'!F61</f>
        <v>3760.2428623053847</v>
      </c>
      <c r="AO14" s="1">
        <f>'[3]SD 4. Assets (RAB)'!G37+'[3]SD 4. Assets (RAB)'!G61</f>
        <v>7040.4905916859516</v>
      </c>
      <c r="AP14" s="1">
        <f>'[3]SD 4. Assets (RAB)'!H37+'[3]SD 4. Assets (RAB)'!H61</f>
        <v>3070.9440929903453</v>
      </c>
      <c r="AQ14" s="1">
        <f>'[3]SD 4. Assets (RAB)'!I37+'[3]SD 4. Assets (RAB)'!I61</f>
        <v>5144.8363404509764</v>
      </c>
      <c r="AR14" s="1">
        <f>'[3]SD 4. Assets (RAB)'!J37+'[3]SD 4. Assets (RAB)'!J61</f>
        <v>6732.8924194334186</v>
      </c>
      <c r="AS14" s="1">
        <f>'[3]SD 4. Assets (RAB)'!K37+'[3]SD 4. Assets (RAB)'!K61</f>
        <v>3942.3160868356845</v>
      </c>
      <c r="AU14" s="1">
        <f>'[3]SD 4. Assets (RAB)'!D83+'[3]SD 4. Assets (RAB)'!D91</f>
        <v>857.61084182127001</v>
      </c>
      <c r="AV14" s="1">
        <f>'[3]SD 4. Assets (RAB)'!E83+'[3]SD 4. Assets (RAB)'!E91</f>
        <v>1211.9229550157497</v>
      </c>
      <c r="AW14" s="1">
        <f>'[3]SD 4. Assets (RAB)'!F83+'[3]SD 4. Assets (RAB)'!F91</f>
        <v>839.08828578890791</v>
      </c>
      <c r="AX14" s="1">
        <f>'[3]SD 4. Assets (RAB)'!G83+'[3]SD 4. Assets (RAB)'!G91</f>
        <v>1540.3637647019036</v>
      </c>
      <c r="AY14" s="1">
        <f>'[3]SD 4. Assets (RAB)'!H83+'[3]SD 4. Assets (RAB)'!H91</f>
        <v>561.35077230338629</v>
      </c>
      <c r="AZ14" s="1">
        <f>'[3]SD 4. Assets (RAB)'!I83+'[3]SD 4. Assets (RAB)'!I91</f>
        <v>1322.4888612868276</v>
      </c>
      <c r="BA14" s="1">
        <f>'[3]SD 4. Assets (RAB)'!J83+'[3]SD 4. Assets (RAB)'!J91</f>
        <v>2058.5884259465593</v>
      </c>
      <c r="BB14" s="1">
        <f>'[3]SD 4. Assets (RAB)'!K83+'[3]SD 4. Assets (RAB)'!K91</f>
        <v>1126.5169287361782</v>
      </c>
    </row>
    <row r="15" spans="1:54" x14ac:dyDescent="0.25">
      <c r="A15" s="21" t="s">
        <v>71</v>
      </c>
      <c r="B15" s="1">
        <f>'[3]SD 4. Assets (RAB)'!D22</f>
        <v>-4774.0733873775525</v>
      </c>
      <c r="C15" s="1">
        <f>'[3]SD 4. Assets (RAB)'!E22</f>
        <v>-5163.6572607843473</v>
      </c>
      <c r="D15" s="1">
        <f>'[3]SD 4. Assets (RAB)'!F22</f>
        <v>-5602.3888118899413</v>
      </c>
      <c r="E15" s="1">
        <f>'[3]SD 4. Assets (RAB)'!G22</f>
        <v>-6151.7080119505272</v>
      </c>
      <c r="F15" s="1">
        <f>'[3]SD 4. Assets (RAB)'!H22</f>
        <v>-6668.6152678337767</v>
      </c>
      <c r="G15" s="1">
        <f>'[3]SD 4. Assets (RAB)'!I22</f>
        <v>-7053.5791285796859</v>
      </c>
      <c r="H15" s="1">
        <f>'[3]SD 4. Assets (RAB)'!J22</f>
        <v>-7569.1441819980164</v>
      </c>
      <c r="I15" s="1">
        <f>'[3]SD 4. Assets (RAB)'!K22</f>
        <v>-8105.8162633283328</v>
      </c>
      <c r="K15" s="1">
        <f>'[3]SD 4. Assets (RAB)'!D46+IF('[3]SD 4. Assets (RAB)'!D70="",0,'[3]SD 4. Assets (RAB)'!D70)</f>
        <v>-1420.8576791632768</v>
      </c>
      <c r="L15" s="1">
        <f>'[3]SD 4. Assets (RAB)'!E46+IF('[3]SD 4. Assets (RAB)'!E70="",0,'[3]SD 4. Assets (RAB)'!E70)</f>
        <v>-1478.5888864030289</v>
      </c>
      <c r="M15" s="1">
        <f>'[3]SD 4. Assets (RAB)'!F46+IF('[3]SD 4. Assets (RAB)'!F70="",0,'[3]SD 4. Assets (RAB)'!F70)</f>
        <v>-1513.0749245698635</v>
      </c>
      <c r="N15" s="1">
        <f>'[3]SD 4. Assets (RAB)'!G46+IF('[3]SD 4. Assets (RAB)'!G70="",0,'[3]SD 4. Assets (RAB)'!G70)</f>
        <v>-1578.9336780134704</v>
      </c>
      <c r="O15" s="1">
        <f>'[3]SD 4. Assets (RAB)'!H46+IF('[3]SD 4. Assets (RAB)'!H70="",0,'[3]SD 4. Assets (RAB)'!H70)</f>
        <v>-1647.659028037798</v>
      </c>
      <c r="P15" s="1">
        <f>'[3]SD 4. Assets (RAB)'!I46+IF('[3]SD 4. Assets (RAB)'!I70="",0,'[3]SD 4. Assets (RAB)'!I70)</f>
        <v>-1885.4758366810534</v>
      </c>
      <c r="Q15" s="1">
        <f>'[3]SD 4. Assets (RAB)'!J46+IF('[3]SD 4. Assets (RAB)'!J70="",0,'[3]SD 4. Assets (RAB)'!J70)</f>
        <v>-2115.6968839786941</v>
      </c>
      <c r="R15" s="1">
        <f>'[3]SD 4. Assets (RAB)'!K46+IF('[3]SD 4. Assets (RAB)'!K70="",0,'[3]SD 4. Assets (RAB)'!K70)</f>
        <v>-2365.1488819512201</v>
      </c>
      <c r="T15" s="1">
        <f>'[3]SD 4. Assets (RAB)'!D30</f>
        <v>-7332.4027850566335</v>
      </c>
      <c r="U15" s="1">
        <f>'[3]SD 4. Assets (RAB)'!E30</f>
        <v>-7781.09538706485</v>
      </c>
      <c r="V15" s="1">
        <f>'[3]SD 4. Assets (RAB)'!F30</f>
        <v>-8174.5714753616667</v>
      </c>
      <c r="W15" s="1">
        <f>'[3]SD 4. Assets (RAB)'!G30</f>
        <v>-8797.3219196677946</v>
      </c>
      <c r="X15" s="1">
        <f>'[3]SD 4. Assets (RAB)'!H30</f>
        <v>-9463.4863782842058</v>
      </c>
      <c r="Y15" s="1">
        <f>'[3]SD 4. Assets (RAB)'!I30</f>
        <v>-9864.9074368885213</v>
      </c>
      <c r="Z15" s="1">
        <f>'[3]SD 4. Assets (RAB)'!J30</f>
        <v>-10413.049607518016</v>
      </c>
      <c r="AA15" s="1">
        <f>'[3]SD 4. Assets (RAB)'!K30</f>
        <v>-11062.53806816117</v>
      </c>
      <c r="AC15" s="1">
        <f>'[3]SD 4. Assets (RAB)'!D54</f>
        <v>-25.846397642604913</v>
      </c>
      <c r="AD15" s="1">
        <f>'[3]SD 4. Assets (RAB)'!E54</f>
        <v>-26.760969150669599</v>
      </c>
      <c r="AE15" s="1">
        <f>'[3]SD 4. Assets (RAB)'!F54</f>
        <v>-27.385131696457808</v>
      </c>
      <c r="AF15" s="1">
        <f>'[3]SD 4. Assets (RAB)'!G54</f>
        <v>-28.577108780428343</v>
      </c>
      <c r="AG15" s="1">
        <f>'[3]SD 4. Assets (RAB)'!H54</f>
        <v>-29.820968374384933</v>
      </c>
      <c r="AH15" s="1">
        <f>'[3]SD 4. Assets (RAB)'!I54</f>
        <v>-30.363743469929631</v>
      </c>
      <c r="AI15" s="1">
        <f>'[3]SD 4. Assets (RAB)'!J54</f>
        <v>-31.227660497004951</v>
      </c>
      <c r="AJ15" s="1">
        <f>'[3]SD 4. Assets (RAB)'!K54</f>
        <v>-32.28607193331711</v>
      </c>
      <c r="AL15" s="1">
        <f>'[3]SD 4. Assets (RAB)'!D38+'[3]SD 4. Assets (RAB)'!D62</f>
        <v>-7693.9028613757264</v>
      </c>
      <c r="AM15" s="1">
        <f>'[3]SD 4. Assets (RAB)'!E38+'[3]SD 4. Assets (RAB)'!E62</f>
        <v>-8142.1464603618106</v>
      </c>
      <c r="AN15" s="1">
        <f>'[3]SD 4. Assets (RAB)'!F38+'[3]SD 4. Assets (RAB)'!F62</f>
        <v>-8558.5400210604221</v>
      </c>
      <c r="AO15" s="1">
        <f>'[3]SD 4. Assets (RAB)'!G38+'[3]SD 4. Assets (RAB)'!G62</f>
        <v>-9189.0642142826</v>
      </c>
      <c r="AP15" s="1">
        <f>'[3]SD 4. Assets (RAB)'!H38+'[3]SD 4. Assets (RAB)'!H62</f>
        <v>-9817.0136270318944</v>
      </c>
      <c r="AQ15" s="1">
        <f>'[3]SD 4. Assets (RAB)'!I38+'[3]SD 4. Assets (RAB)'!I62</f>
        <v>-10344.948359600154</v>
      </c>
      <c r="AR15" s="1">
        <f>'[3]SD 4. Assets (RAB)'!J38+'[3]SD 4. Assets (RAB)'!J62</f>
        <v>-11085.723594164956</v>
      </c>
      <c r="AS15" s="1">
        <f>'[3]SD 4. Assets (RAB)'!K38+'[3]SD 4. Assets (RAB)'!K62</f>
        <v>-12077.224303321234</v>
      </c>
      <c r="AU15" s="1">
        <f>'[3]SD 4. Assets (RAB)'!D84+'[3]SD 4. Assets (RAB)'!D92</f>
        <v>-2295.109416629527</v>
      </c>
      <c r="AV15" s="1">
        <f>'[3]SD 4. Assets (RAB)'!E84+'[3]SD 4. Assets (RAB)'!E92</f>
        <v>-2468.2569473849198</v>
      </c>
      <c r="AW15" s="1">
        <f>'[3]SD 4. Assets (RAB)'!F84+'[3]SD 4. Assets (RAB)'!F92</f>
        <v>-2602.127123525242</v>
      </c>
      <c r="AX15" s="1">
        <f>'[3]SD 4. Assets (RAB)'!G84+'[3]SD 4. Assets (RAB)'!G92</f>
        <v>-2835.70798285198</v>
      </c>
      <c r="AY15" s="1">
        <f>'[3]SD 4. Assets (RAB)'!H84+'[3]SD 4. Assets (RAB)'!H92</f>
        <v>-2877.8295823281642</v>
      </c>
      <c r="AZ15" s="1">
        <f>'[3]SD 4. Assets (RAB)'!I84+'[3]SD 4. Assets (RAB)'!I92</f>
        <v>-4494.6776807254682</v>
      </c>
      <c r="BA15" s="1">
        <f>'[3]SD 4. Assets (RAB)'!J84+'[3]SD 4. Assets (RAB)'!J92</f>
        <v>-6072.7425431310712</v>
      </c>
      <c r="BB15" s="1">
        <f>'[3]SD 4. Assets (RAB)'!K84+'[3]SD 4. Assets (RAB)'!K92</f>
        <v>-7283.8268371207532</v>
      </c>
    </row>
    <row r="16" spans="1:54" x14ac:dyDescent="0.25">
      <c r="A16" s="21" t="s">
        <v>72</v>
      </c>
      <c r="B16" s="1">
        <f>'[3]SD 4. Assets (RAB)'!D23</f>
        <v>-1956.4167337277213</v>
      </c>
      <c r="C16" s="1">
        <f>'[3]SD 4. Assets (RAB)'!E23</f>
        <v>-1195.2995641166699</v>
      </c>
      <c r="D16" s="1">
        <f>'[3]SD 4. Assets (RAB)'!F23</f>
        <v>-2724.3761452575877</v>
      </c>
      <c r="E16" s="1">
        <f>'[3]SD 4. Assets (RAB)'!G23</f>
        <v>-606.59088785362746</v>
      </c>
      <c r="F16" s="1">
        <f>'[3]SD 4. Assets (RAB)'!H23</f>
        <v>-4179.5067834719011</v>
      </c>
      <c r="G16" s="1">
        <f>'[3]SD 4. Assets (RAB)'!I23</f>
        <v>-2986.8613069719604</v>
      </c>
      <c r="H16" s="1">
        <f>'[3]SD 4. Assets (RAB)'!J23</f>
        <v>-2410.8751321697673</v>
      </c>
      <c r="I16" s="1">
        <f>'[3]SD 4. Assets (RAB)'!K23</f>
        <v>-5278.9412310100215</v>
      </c>
      <c r="K16" s="1">
        <f>'[3]SD 4. Assets (RAB)'!D47</f>
        <v>-614.3003241688898</v>
      </c>
      <c r="L16" s="1">
        <f>'[3]SD 4. Assets (RAB)'!E47</f>
        <v>-420.71678180300069</v>
      </c>
      <c r="M16" s="1">
        <f>'[3]SD 4. Assets (RAB)'!F47</f>
        <v>-825.60085343621427</v>
      </c>
      <c r="N16" s="1">
        <f>'[3]SD 4. Assets (RAB)'!G47</f>
        <v>-331.9079206115689</v>
      </c>
      <c r="O16" s="1">
        <f>'[3]SD 4. Assets (RAB)'!H47</f>
        <v>-1132.2406990378099</v>
      </c>
      <c r="P16" s="1">
        <f>'[3]SD 4. Assets (RAB)'!I47</f>
        <v>-879.68284303105372</v>
      </c>
      <c r="Q16" s="1">
        <f>'[3]SD 4. Assets (RAB)'!J47</f>
        <v>-714.60766734095682</v>
      </c>
      <c r="R16" s="1">
        <f>'[3]SD 4. Assets (RAB)'!K47</f>
        <v>-1529.145508802314</v>
      </c>
      <c r="T16" s="1">
        <f>'[3]SD 4. Assets (RAB)'!D31</f>
        <v>-2014.2164260784421</v>
      </c>
      <c r="U16" s="1">
        <f>'[3]SD 4. Assets (RAB)'!E31</f>
        <v>-542.26531681991219</v>
      </c>
      <c r="V16" s="1">
        <f>'[3]SD 4. Assets (RAB)'!F31</f>
        <v>-3222.5407292362825</v>
      </c>
      <c r="W16" s="1">
        <f>'[3]SD 4. Assets (RAB)'!G31</f>
        <v>502.66866169754394</v>
      </c>
      <c r="X16" s="1">
        <f>'[3]SD 4. Assets (RAB)'!H31</f>
        <v>-5359.2122361475949</v>
      </c>
      <c r="Y16" s="1">
        <f>'[3]SD 4. Assets (RAB)'!I31</f>
        <v>-3281.3293492673783</v>
      </c>
      <c r="Z16" s="1">
        <f>'[3]SD 4. Assets (RAB)'!J31</f>
        <v>-2240.9375281064931</v>
      </c>
      <c r="AA16" s="1">
        <f>'[3]SD 4. Assets (RAB)'!K31</f>
        <v>-6605.9901874981033</v>
      </c>
      <c r="AC16" s="1">
        <f>'[3]SD 4. Assets (RAB)'!D55</f>
        <v>-6.4536113001866617</v>
      </c>
      <c r="AD16" s="1">
        <f>'[3]SD 4. Assets (RAB)'!E55</f>
        <v>-1.276328282925931</v>
      </c>
      <c r="AE16" s="1">
        <f>'[3]SD 4. Assets (RAB)'!F55</f>
        <v>-10.61693270217474</v>
      </c>
      <c r="AF16" s="1">
        <f>'[3]SD 4. Assets (RAB)'!G55</f>
        <v>2.2535163816277617</v>
      </c>
      <c r="AG16" s="1">
        <f>'[3]SD 4. Assets (RAB)'!H55</f>
        <v>-16.887740122129287</v>
      </c>
      <c r="AH16" s="1">
        <f>'[3]SD 4. Assets (RAB)'!I55</f>
        <v>-10.626829019086642</v>
      </c>
      <c r="AI16" s="1">
        <f>'[3]SD 4. Assets (RAB)'!J55</f>
        <v>-8.0764872841080049</v>
      </c>
      <c r="AJ16" s="1">
        <f>'[3]SD 4. Assets (RAB)'!K55</f>
        <v>-20.40638769255834</v>
      </c>
      <c r="AL16" s="1">
        <f>'[3]SD 4. Assets (RAB)'!D39+'[3]SD 4. Assets (RAB)'!D63</f>
        <v>-3641.0120640327978</v>
      </c>
      <c r="AM16" s="1">
        <f>'[3]SD 4. Assets (RAB)'!E39+'[3]SD 4. Assets (RAB)'!E63</f>
        <v>-2656.6428837315575</v>
      </c>
      <c r="AN16" s="1">
        <f>'[3]SD 4. Assets (RAB)'!F39+'[3]SD 4. Assets (RAB)'!F63</f>
        <v>-4798.2971587550383</v>
      </c>
      <c r="AO16" s="1">
        <f>'[3]SD 4. Assets (RAB)'!G39+'[3]SD 4. Assets (RAB)'!G63</f>
        <v>-2148.5736225966493</v>
      </c>
      <c r="AP16" s="1">
        <f>'[3]SD 4. Assets (RAB)'!H39+'[3]SD 4. Assets (RAB)'!H63</f>
        <v>-6746.0695340415477</v>
      </c>
      <c r="AQ16" s="1">
        <f>'[3]SD 4. Assets (RAB)'!I39+'[3]SD 4. Assets (RAB)'!I63</f>
        <v>-5200.1120191491773</v>
      </c>
      <c r="AR16" s="1">
        <f>'[3]SD 4. Assets (RAB)'!J39+'[3]SD 4. Assets (RAB)'!J63</f>
        <v>-4352.8311747315365</v>
      </c>
      <c r="AS16" s="1">
        <f>'[3]SD 4. Assets (RAB)'!K39+'[3]SD 4. Assets (RAB)'!K63</f>
        <v>-8134.9082164855499</v>
      </c>
      <c r="AU16" s="1">
        <f>'[3]SD 4. Assets (RAB)'!D85+'[3]SD 4. Assets (RAB)'!D93</f>
        <v>-1437.4985748082572</v>
      </c>
      <c r="AV16" s="1">
        <f>'[3]SD 4. Assets (RAB)'!E85+'[3]SD 4. Assets (RAB)'!E93</f>
        <v>-1256.3339923691701</v>
      </c>
      <c r="AW16" s="1">
        <f>'[3]SD 4. Assets (RAB)'!F85+'[3]SD 4. Assets (RAB)'!F93</f>
        <v>-1763.038837736334</v>
      </c>
      <c r="AX16" s="1">
        <f>'[3]SD 4. Assets (RAB)'!G85+'[3]SD 4. Assets (RAB)'!G93</f>
        <v>-1295.3442181500764</v>
      </c>
      <c r="AY16" s="1">
        <f>'[3]SD 4. Assets (RAB)'!H85+'[3]SD 4. Assets (RAB)'!H93</f>
        <v>-2316.4788100247779</v>
      </c>
      <c r="AZ16" s="1">
        <f>'[3]SD 4. Assets (RAB)'!I85+'[3]SD 4. Assets (RAB)'!I93</f>
        <v>-3172.1888194386406</v>
      </c>
      <c r="BA16" s="1">
        <f>'[3]SD 4. Assets (RAB)'!J85+'[3]SD 4. Assets (RAB)'!J93</f>
        <v>-4014.154117184512</v>
      </c>
      <c r="BB16" s="1">
        <f>'[3]SD 4. Assets (RAB)'!K85+'[3]SD 4. Assets (RAB)'!K93</f>
        <v>-6157.3099083845755</v>
      </c>
    </row>
    <row r="17" spans="1:54" x14ac:dyDescent="0.25">
      <c r="A17" s="21" t="s">
        <v>73</v>
      </c>
      <c r="B17" s="1">
        <f>'[3]SD 4. Assets (RAB)'!D24</f>
        <v>5617.9481509288689</v>
      </c>
      <c r="C17" s="1">
        <f>'[3]SD 4. Assets (RAB)'!E24</f>
        <v>11431.085245741608</v>
      </c>
      <c r="D17" s="1">
        <f>'[3]SD 4. Assets (RAB)'!F24</f>
        <v>13452.256963476413</v>
      </c>
      <c r="E17" s="1">
        <f>'[3]SD 4. Assets (RAB)'!G24</f>
        <v>9965.8141144918518</v>
      </c>
      <c r="F17" s="1">
        <f>'[3]SD 4. Assets (RAB)'!H24</f>
        <v>10355.029952377336</v>
      </c>
      <c r="G17" s="1">
        <f>'[3]SD 4. Assets (RAB)'!I24</f>
        <v>12246.550347847753</v>
      </c>
      <c r="H17" s="1">
        <f>'[3]SD 4. Assets (RAB)'!J24</f>
        <v>10837.793840946882</v>
      </c>
      <c r="I17" s="1">
        <f>'[3]SD 4. Assets (RAB)'!K24</f>
        <v>7653.642018574089</v>
      </c>
      <c r="K17" s="1">
        <f>'[3]SD 4. Assets (RAB)'!D48+IF('[3]SD 4. Assets (RAB)'!D72="",0,'[3]SD 4. Assets (RAB)'!D72)</f>
        <v>575.96654962342404</v>
      </c>
      <c r="L17" s="1">
        <f>'[3]SD 4. Assets (RAB)'!E48+IF('[3]SD 4. Assets (RAB)'!E72="",0,'[3]SD 4. Assets (RAB)'!E72)</f>
        <v>0</v>
      </c>
      <c r="M17" s="1">
        <f>'[3]SD 4. Assets (RAB)'!F48+IF('[3]SD 4. Assets (RAB)'!F72="",0,'[3]SD 4. Assets (RAB)'!F72)</f>
        <v>0</v>
      </c>
      <c r="N17" s="1">
        <f>'[3]SD 4. Assets (RAB)'!G48+IF('[3]SD 4. Assets (RAB)'!G72="",0,'[3]SD 4. Assets (RAB)'!G72)</f>
        <v>0</v>
      </c>
      <c r="O17" s="1">
        <f>'[3]SD 4. Assets (RAB)'!H48+IF('[3]SD 4. Assets (RAB)'!H72="",0,'[3]SD 4. Assets (RAB)'!H72)</f>
        <v>8164.4995442898644</v>
      </c>
      <c r="P17" s="1">
        <f>'[3]SD 4. Assets (RAB)'!I48+IF('[3]SD 4. Assets (RAB)'!I72="",0,'[3]SD 4. Assets (RAB)'!I72)</f>
        <v>6867.6014235398497</v>
      </c>
      <c r="Q17" s="1">
        <f>'[3]SD 4. Assets (RAB)'!J48+IF('[3]SD 4. Assets (RAB)'!J72="",0,'[3]SD 4. Assets (RAB)'!J72)</f>
        <v>6876.6798719602457</v>
      </c>
      <c r="R17" s="1">
        <f>'[3]SD 4. Assets (RAB)'!K48+IF('[3]SD 4. Assets (RAB)'!K72="",0,'[3]SD 4. Assets (RAB)'!K72)</f>
        <v>4070.3355646929708</v>
      </c>
      <c r="T17" s="1">
        <f>'[3]SD 4. Assets (RAB)'!D32</f>
        <v>7183.2075889135558</v>
      </c>
      <c r="U17" s="1">
        <f>'[3]SD 4. Assets (RAB)'!E32</f>
        <v>7438.3278581617369</v>
      </c>
      <c r="V17" s="1">
        <f>'[3]SD 4. Assets (RAB)'!F32</f>
        <v>9134.5576550665974</v>
      </c>
      <c r="W17" s="1">
        <f>'[3]SD 4. Assets (RAB)'!G32</f>
        <v>11329.936825766679</v>
      </c>
      <c r="X17" s="1">
        <f>'[3]SD 4. Assets (RAB)'!H32</f>
        <v>11253.91534324551</v>
      </c>
      <c r="Y17" s="1">
        <f>'[3]SD 4. Assets (RAB)'!I32</f>
        <v>13003.194314818009</v>
      </c>
      <c r="Z17" s="1">
        <f>'[3]SD 4. Assets (RAB)'!J32</f>
        <v>14341.655394515999</v>
      </c>
      <c r="AA17" s="1">
        <f>'[3]SD 4. Assets (RAB)'!K32</f>
        <v>11356.138022310852</v>
      </c>
      <c r="AC17" s="1">
        <f>'[3]SD 4. Assets (RAB)'!D56</f>
        <v>0</v>
      </c>
      <c r="AD17" s="1">
        <f>'[3]SD 4. Assets (RAB)'!E56</f>
        <v>0</v>
      </c>
      <c r="AE17" s="1">
        <f>'[3]SD 4. Assets (RAB)'!F56</f>
        <v>0</v>
      </c>
      <c r="AF17" s="1">
        <f>'[3]SD 4. Assets (RAB)'!G56</f>
        <v>0</v>
      </c>
      <c r="AG17" s="1">
        <f>'[3]SD 4. Assets (RAB)'!H56</f>
        <v>0</v>
      </c>
      <c r="AH17" s="1">
        <f>'[3]SD 4. Assets (RAB)'!I56</f>
        <v>0</v>
      </c>
      <c r="AI17" s="1">
        <f>'[3]SD 4. Assets (RAB)'!J56</f>
        <v>0</v>
      </c>
      <c r="AJ17" s="1">
        <f>'[3]SD 4. Assets (RAB)'!K56</f>
        <v>0</v>
      </c>
      <c r="AL17" s="1">
        <f>'[3]SD 4. Assets (RAB)'!D40+'[3]SD 4. Assets (RAB)'!D64</f>
        <v>6552.2263618229426</v>
      </c>
      <c r="AM17" s="1">
        <f>'[3]SD 4. Assets (RAB)'!E40+'[3]SD 4. Assets (RAB)'!E64</f>
        <v>7046.2586009723282</v>
      </c>
      <c r="AN17" s="1">
        <f>'[3]SD 4. Assets (RAB)'!F40+'[3]SD 4. Assets (RAB)'!F64</f>
        <v>10659.911116800786</v>
      </c>
      <c r="AO17" s="1">
        <f>'[3]SD 4. Assets (RAB)'!G40+'[3]SD 4. Assets (RAB)'!G64</f>
        <v>9119.2892106510899</v>
      </c>
      <c r="AP17" s="1">
        <f>'[3]SD 4. Assets (RAB)'!H40+'[3]SD 4. Assets (RAB)'!H64</f>
        <v>18846.771586500734</v>
      </c>
      <c r="AQ17" s="1">
        <f>'[3]SD 4. Assets (RAB)'!I40+'[3]SD 4. Assets (RAB)'!I64</f>
        <v>23025.72267546082</v>
      </c>
      <c r="AR17" s="1">
        <f>'[3]SD 4. Assets (RAB)'!J40+'[3]SD 4. Assets (RAB)'!J64</f>
        <v>29698.963963489059</v>
      </c>
      <c r="AS17" s="1">
        <f>'[3]SD 4. Assets (RAB)'!K40+'[3]SD 4. Assets (RAB)'!K64</f>
        <v>26172.429175748228</v>
      </c>
      <c r="AU17" s="1">
        <f>'[3]SD 4. Assets (RAB)'!D86+'[3]SD 4. Assets (RAB)'!D94</f>
        <v>3491.0514198362066</v>
      </c>
      <c r="AV17" s="1">
        <f>'[3]SD 4. Assets (RAB)'!E86+'[3]SD 4. Assets (RAB)'!E94</f>
        <v>3612.4230082243284</v>
      </c>
      <c r="AW17" s="1">
        <f>'[3]SD 4. Assets (RAB)'!F86+'[3]SD 4. Assets (RAB)'!F94</f>
        <v>2352.5718264312022</v>
      </c>
      <c r="AX17" s="1">
        <f>'[3]SD 4. Assets (RAB)'!G86+'[3]SD 4. Assets (RAB)'!G94</f>
        <v>6871.5011025164049</v>
      </c>
      <c r="AY17" s="1">
        <f>'[3]SD 4. Assets (RAB)'!H86+'[3]SD 4. Assets (RAB)'!H94</f>
        <v>17955.914652744272</v>
      </c>
      <c r="AZ17" s="1">
        <f>'[3]SD 4. Assets (RAB)'!I86+'[3]SD 4. Assets (RAB)'!I94</f>
        <v>17428.36191361033</v>
      </c>
      <c r="BA17" s="1">
        <f>'[3]SD 4. Assets (RAB)'!J86+'[3]SD 4. Assets (RAB)'!J94</f>
        <v>7283.6418435166324</v>
      </c>
      <c r="BB17" s="1">
        <f>'[3]SD 4. Assets (RAB)'!K86+'[3]SD 4. Assets (RAB)'!K94</f>
        <v>18466.957872565537</v>
      </c>
    </row>
    <row r="18" spans="1:54" x14ac:dyDescent="0.25">
      <c r="A18" s="21" t="s">
        <v>74</v>
      </c>
      <c r="B18" s="1">
        <f>'[3]SD 4. Assets (RAB)'!D25</f>
        <v>0</v>
      </c>
      <c r="C18" s="1">
        <f>'[3]SD 4. Assets (RAB)'!E25</f>
        <v>0</v>
      </c>
      <c r="D18" s="1">
        <f>'[3]SD 4. Assets (RAB)'!F25</f>
        <v>0</v>
      </c>
      <c r="E18" s="1">
        <f>'[3]SD 4. Assets (RAB)'!G25</f>
        <v>0</v>
      </c>
      <c r="F18" s="1">
        <f>'[3]SD 4. Assets (RAB)'!H25</f>
        <v>0</v>
      </c>
      <c r="G18" s="1">
        <f>'[3]SD 4. Assets (RAB)'!I25</f>
        <v>0</v>
      </c>
      <c r="H18" s="1">
        <f>'[3]SD 4. Assets (RAB)'!J25</f>
        <v>0</v>
      </c>
      <c r="I18" s="1">
        <f>'[3]SD 4. Assets (RAB)'!K25</f>
        <v>0</v>
      </c>
      <c r="K18" s="1">
        <f>'[3]SD 4. Assets (RAB)'!D49+IF('[3]SD 4. Assets (RAB)'!D73="",0,'[3]SD 4. Assets (RAB)'!D73)</f>
        <v>0</v>
      </c>
      <c r="L18" s="1">
        <f>'[3]SD 4. Assets (RAB)'!E49+IF('[3]SD 4. Assets (RAB)'!E73="",0,'[3]SD 4. Assets (RAB)'!E73)</f>
        <v>0</v>
      </c>
      <c r="M18" s="1">
        <f>'[3]SD 4. Assets (RAB)'!F49+IF('[3]SD 4. Assets (RAB)'!F73="",0,'[3]SD 4. Assets (RAB)'!F73)</f>
        <v>0</v>
      </c>
      <c r="N18" s="1">
        <f>'[3]SD 4. Assets (RAB)'!G49+IF('[3]SD 4. Assets (RAB)'!G73="",0,'[3]SD 4. Assets (RAB)'!G73)</f>
        <v>0</v>
      </c>
      <c r="O18" s="1">
        <f>'[3]SD 4. Assets (RAB)'!H49+IF('[3]SD 4. Assets (RAB)'!H73="",0,'[3]SD 4. Assets (RAB)'!H73)</f>
        <v>0</v>
      </c>
      <c r="P18" s="1">
        <f>'[3]SD 4. Assets (RAB)'!I49+IF('[3]SD 4. Assets (RAB)'!I73="",0,'[3]SD 4. Assets (RAB)'!I73)</f>
        <v>0</v>
      </c>
      <c r="Q18" s="1">
        <f>'[3]SD 4. Assets (RAB)'!J49+IF('[3]SD 4. Assets (RAB)'!J73="",0,'[3]SD 4. Assets (RAB)'!J73)</f>
        <v>0</v>
      </c>
      <c r="R18" s="1">
        <f>'[3]SD 4. Assets (RAB)'!K49+IF('[3]SD 4. Assets (RAB)'!K73="",0,'[3]SD 4. Assets (RAB)'!K73)</f>
        <v>0</v>
      </c>
      <c r="T18" s="1">
        <f>'[3]SD 4. Assets (RAB)'!D33</f>
        <v>0</v>
      </c>
      <c r="U18" s="1">
        <f>'[3]SD 4. Assets (RAB)'!E33</f>
        <v>0</v>
      </c>
      <c r="V18" s="1">
        <f>'[3]SD 4. Assets (RAB)'!F33</f>
        <v>0</v>
      </c>
      <c r="W18" s="1">
        <f>'[3]SD 4. Assets (RAB)'!G33</f>
        <v>0</v>
      </c>
      <c r="X18" s="1">
        <f>'[3]SD 4. Assets (RAB)'!H33</f>
        <v>0</v>
      </c>
      <c r="Y18" s="1">
        <f>'[3]SD 4. Assets (RAB)'!I33</f>
        <v>0</v>
      </c>
      <c r="Z18" s="1">
        <f>'[3]SD 4. Assets (RAB)'!J33</f>
        <v>0</v>
      </c>
      <c r="AA18" s="1">
        <f>'[3]SD 4. Assets (RAB)'!K33</f>
        <v>0</v>
      </c>
      <c r="AC18" s="1">
        <f>'[3]SD 4. Assets (RAB)'!D57</f>
        <v>0</v>
      </c>
      <c r="AD18" s="1">
        <f>'[3]SD 4. Assets (RAB)'!E57</f>
        <v>0</v>
      </c>
      <c r="AE18" s="1">
        <f>'[3]SD 4. Assets (RAB)'!F57</f>
        <v>0</v>
      </c>
      <c r="AF18" s="1">
        <f>'[3]SD 4. Assets (RAB)'!G57</f>
        <v>0</v>
      </c>
      <c r="AG18" s="1">
        <f>'[3]SD 4. Assets (RAB)'!H57</f>
        <v>0</v>
      </c>
      <c r="AH18" s="1">
        <f>'[3]SD 4. Assets (RAB)'!I57</f>
        <v>0</v>
      </c>
      <c r="AI18" s="1">
        <f>'[3]SD 4. Assets (RAB)'!J57</f>
        <v>0</v>
      </c>
      <c r="AJ18" s="1">
        <f>'[3]SD 4. Assets (RAB)'!K57</f>
        <v>0</v>
      </c>
      <c r="AL18" s="1">
        <f>'[3]SD 4. Assets (RAB)'!D41+'[3]SD 4. Assets (RAB)'!D65</f>
        <v>0</v>
      </c>
      <c r="AM18" s="1">
        <f>'[3]SD 4. Assets (RAB)'!E41+'[3]SD 4. Assets (RAB)'!E65</f>
        <v>0</v>
      </c>
      <c r="AN18" s="1">
        <f>'[3]SD 4. Assets (RAB)'!F41+'[3]SD 4. Assets (RAB)'!F65</f>
        <v>0</v>
      </c>
      <c r="AO18" s="1">
        <f>'[3]SD 4. Assets (RAB)'!G41+'[3]SD 4. Assets (RAB)'!G65</f>
        <v>0</v>
      </c>
      <c r="AP18" s="1">
        <f>'[3]SD 4. Assets (RAB)'!H41+'[3]SD 4. Assets (RAB)'!H65</f>
        <v>0</v>
      </c>
      <c r="AQ18" s="1">
        <f>'[3]SD 4. Assets (RAB)'!I41+'[3]SD 4. Assets (RAB)'!I65</f>
        <v>0</v>
      </c>
      <c r="AR18" s="1">
        <f>'[3]SD 4. Assets (RAB)'!J41+'[3]SD 4. Assets (RAB)'!J65</f>
        <v>0</v>
      </c>
      <c r="AS18" s="1">
        <f>'[3]SD 4. Assets (RAB)'!K41+'[3]SD 4. Assets (RAB)'!K65</f>
        <v>0</v>
      </c>
      <c r="AU18" s="1">
        <f>'[3]SD 4. Assets (RAB)'!D87+'[3]SD 4. Assets (RAB)'!D95</f>
        <v>0</v>
      </c>
      <c r="AV18" s="1">
        <f>'[3]SD 4. Assets (RAB)'!E87+'[3]SD 4. Assets (RAB)'!E95</f>
        <v>0</v>
      </c>
      <c r="AW18" s="1">
        <f>'[3]SD 4. Assets (RAB)'!F87+'[3]SD 4. Assets (RAB)'!F95</f>
        <v>0</v>
      </c>
      <c r="AX18" s="1">
        <f>'[3]SD 4. Assets (RAB)'!G87+'[3]SD 4. Assets (RAB)'!G95</f>
        <v>10123.76719807675</v>
      </c>
      <c r="AY18" s="1">
        <f>'[3]SD 4. Assets (RAB)'!H87+'[3]SD 4. Assets (RAB)'!H95</f>
        <v>0</v>
      </c>
      <c r="AZ18" s="1">
        <f>'[3]SD 4. Assets (RAB)'!I87+'[3]SD 4. Assets (RAB)'!I95</f>
        <v>0</v>
      </c>
      <c r="BA18" s="1">
        <f>'[3]SD 4. Assets (RAB)'!J87+'[3]SD 4. Assets (RAB)'!J95</f>
        <v>0</v>
      </c>
      <c r="BB18" s="1">
        <f>'[3]SD 4. Assets (RAB)'!K87+'[3]SD 4. Assets (RAB)'!K95</f>
        <v>0</v>
      </c>
    </row>
    <row r="19" spans="1:54" x14ac:dyDescent="0.25">
      <c r="A19" s="21" t="s">
        <v>75</v>
      </c>
      <c r="B19" s="1">
        <f>'[3]SD 4. Assets (RAB)'!D26</f>
        <v>106432.87891849953</v>
      </c>
      <c r="C19" s="1">
        <f>'[3]SD 4. Assets (RAB)'!E26</f>
        <v>116668.66460012447</v>
      </c>
      <c r="D19" s="1">
        <f>'[3]SD 4. Assets (RAB)'!F26</f>
        <v>127396.54541834329</v>
      </c>
      <c r="E19" s="1">
        <f>'[3]SD 4. Assets (RAB)'!G26</f>
        <v>136755.76864498152</v>
      </c>
      <c r="F19" s="1">
        <f>'[3]SD 4. Assets (RAB)'!H26</f>
        <v>142931.29181388696</v>
      </c>
      <c r="G19" s="1">
        <f>'[3]SD 4. Assets (RAB)'!I26</f>
        <v>152190.98085476272</v>
      </c>
      <c r="H19" s="1">
        <f>'[3]SD 4. Assets (RAB)'!J26</f>
        <v>160617.89956353986</v>
      </c>
      <c r="I19" s="1">
        <f>'[3]SD 4. Assets (RAB)'!K26</f>
        <v>162992.6003511039</v>
      </c>
      <c r="K19" s="1">
        <f>'[3]SD 4. Assets (RAB)'!D50+IF('[3]SD 4. Assets (RAB)'!D74="",0,'[3]SD 4. Assets (RAB)'!D74)</f>
        <v>29896.167581658337</v>
      </c>
      <c r="L19" s="1">
        <f>'[3]SD 4. Assets (RAB)'!E50+IF('[3]SD 4. Assets (RAB)'!E74="",0,'[3]SD 4. Assets (RAB)'!E74)</f>
        <v>29475.450799855338</v>
      </c>
      <c r="M19" s="1">
        <f>'[3]SD 4. Assets (RAB)'!F50+IF('[3]SD 4. Assets (RAB)'!F74="",0,'[3]SD 4. Assets (RAB)'!F74)</f>
        <v>28649.849946419123</v>
      </c>
      <c r="N19" s="1">
        <f>'[3]SD 4. Assets (RAB)'!G50+IF('[3]SD 4. Assets (RAB)'!G74="",0,'[3]SD 4. Assets (RAB)'!G74)</f>
        <v>28317.942025807555</v>
      </c>
      <c r="O19" s="1">
        <f>'[3]SD 4. Assets (RAB)'!H50+IF('[3]SD 4. Assets (RAB)'!H74="",0,'[3]SD 4. Assets (RAB)'!H74)</f>
        <v>35350.200871059613</v>
      </c>
      <c r="P19" s="1">
        <f>'[3]SD 4. Assets (RAB)'!I50+IF('[3]SD 4. Assets (RAB)'!I74="",0,'[3]SD 4. Assets (RAB)'!I74)</f>
        <v>41338.119451568404</v>
      </c>
      <c r="Q19" s="1">
        <f>'[3]SD 4. Assets (RAB)'!J50+IF('[3]SD 4. Assets (RAB)'!J74="",0,'[3]SD 4. Assets (RAB)'!J74)</f>
        <v>47500.191656187693</v>
      </c>
      <c r="R19" s="1">
        <f>'[3]SD 4. Assets (RAB)'!K50+IF('[3]SD 4. Assets (RAB)'!K74="",0,'[3]SD 4. Assets (RAB)'!K74)</f>
        <v>50041.38171207835</v>
      </c>
      <c r="T19" s="1">
        <f>'[3]SD 4. Assets (RAB)'!D34</f>
        <v>200854.97687125165</v>
      </c>
      <c r="U19" s="1">
        <f>'[3]SD 4. Assets (RAB)'!E34</f>
        <v>207751.0394125935</v>
      </c>
      <c r="V19" s="1">
        <f>'[3]SD 4. Assets (RAB)'!F34</f>
        <v>213663.0563384238</v>
      </c>
      <c r="W19" s="1">
        <f>'[3]SD 4. Assets (RAB)'!G34</f>
        <v>225495.66182588806</v>
      </c>
      <c r="X19" s="1">
        <f>'[3]SD 4. Assets (RAB)'!H34</f>
        <v>231390.36493298595</v>
      </c>
      <c r="Y19" s="1">
        <f>'[3]SD 4. Assets (RAB)'!I34</f>
        <v>241112.22989853658</v>
      </c>
      <c r="Z19" s="1">
        <f>'[3]SD 4. Assets (RAB)'!J34</f>
        <v>253212.94776494612</v>
      </c>
      <c r="AA19" s="1">
        <f>'[3]SD 4. Assets (RAB)'!K34</f>
        <v>257963.09559975885</v>
      </c>
      <c r="AC19" s="1">
        <f>'[3]SD 4. Assets (RAB)'!D58</f>
        <v>720.21286016281545</v>
      </c>
      <c r="AD19" s="1">
        <f>'[3]SD 4. Assets (RAB)'!E58</f>
        <v>718.93653187988957</v>
      </c>
      <c r="AE19" s="1">
        <f>'[3]SD 4. Assets (RAB)'!F58</f>
        <v>708.31959917771485</v>
      </c>
      <c r="AF19" s="1">
        <f>'[3]SD 4. Assets (RAB)'!G58</f>
        <v>710.57311555934268</v>
      </c>
      <c r="AG19" s="1">
        <f>'[3]SD 4. Assets (RAB)'!H58</f>
        <v>693.68537543721334</v>
      </c>
      <c r="AH19" s="1">
        <f>'[3]SD 4. Assets (RAB)'!I58</f>
        <v>683.05854641812664</v>
      </c>
      <c r="AI19" s="1">
        <f>'[3]SD 4. Assets (RAB)'!J58</f>
        <v>674.98205913401864</v>
      </c>
      <c r="AJ19" s="1">
        <f>'[3]SD 4. Assets (RAB)'!K58</f>
        <v>654.57567144146037</v>
      </c>
      <c r="AL19" s="1">
        <f>'[3]SD 4. Assets (RAB)'!D42+'[3]SD 4. Assets (RAB)'!D66</f>
        <v>151500.84144570288</v>
      </c>
      <c r="AM19" s="1">
        <f>'[3]SD 4. Assets (RAB)'!E42+'[3]SD 4. Assets (RAB)'!E66</f>
        <v>155890.45716294367</v>
      </c>
      <c r="AN19" s="1">
        <f>'[3]SD 4. Assets (RAB)'!F42+'[3]SD 4. Assets (RAB)'!F66</f>
        <v>161752.07112098939</v>
      </c>
      <c r="AO19" s="1">
        <f>'[3]SD 4. Assets (RAB)'!G42+'[3]SD 4. Assets (RAB)'!G66</f>
        <v>168722.78670904387</v>
      </c>
      <c r="AP19" s="1">
        <f>'[3]SD 4. Assets (RAB)'!H42+'[3]SD 4. Assets (RAB)'!H66</f>
        <v>180823.48876150307</v>
      </c>
      <c r="AQ19" s="1">
        <f>'[3]SD 4. Assets (RAB)'!I42+'[3]SD 4. Assets (RAB)'!I66</f>
        <v>198649.09941781472</v>
      </c>
      <c r="AR19" s="1">
        <f>'[3]SD 4. Assets (RAB)'!J42+'[3]SD 4. Assets (RAB)'!J66</f>
        <v>223995.23220657225</v>
      </c>
      <c r="AS19" s="1">
        <f>'[3]SD 4. Assets (RAB)'!K42+'[3]SD 4. Assets (RAB)'!K66</f>
        <v>242032.7531658349</v>
      </c>
      <c r="AU19" s="1">
        <f>'[3]SD 4. Assets (RAB)'!D88+'[3]SD 4. Assets (RAB)'!D96</f>
        <v>32443.535324128825</v>
      </c>
      <c r="AV19" s="1">
        <f>'[3]SD 4. Assets (RAB)'!E88+'[3]SD 4. Assets (RAB)'!E96</f>
        <v>34799.62433998398</v>
      </c>
      <c r="AW19" s="1">
        <f>'[3]SD 4. Assets (RAB)'!F88+'[3]SD 4. Assets (RAB)'!F96</f>
        <v>35389.157328678848</v>
      </c>
      <c r="AX19" s="1">
        <f>'[3]SD 4. Assets (RAB)'!G88+'[3]SD 4. Assets (RAB)'!G96</f>
        <v>30841.547014968419</v>
      </c>
      <c r="AY19" s="1">
        <f>'[3]SD 4. Assets (RAB)'!H88+'[3]SD 4. Assets (RAB)'!H96</f>
        <v>46480.982857687908</v>
      </c>
      <c r="AZ19" s="1">
        <f>'[3]SD 4. Assets (RAB)'!I88+'[3]SD 4. Assets (RAB)'!I96</f>
        <v>60737.155951859604</v>
      </c>
      <c r="BA19" s="1">
        <f>'[3]SD 4. Assets (RAB)'!J88+'[3]SD 4. Assets (RAB)'!J96</f>
        <v>64006.643678191715</v>
      </c>
      <c r="BB19" s="1">
        <f>'[3]SD 4. Assets (RAB)'!K88+'[3]SD 4. Assets (RAB)'!K96</f>
        <v>76316.291642372671</v>
      </c>
    </row>
    <row r="21" spans="1:54" x14ac:dyDescent="0.25">
      <c r="A21" t="s">
        <v>81</v>
      </c>
      <c r="B21" s="1">
        <f>'[3]SD 3. Opex'!D10</f>
        <v>38584.391609999999</v>
      </c>
      <c r="C21" s="1">
        <f>'[3]SD 3. Opex'!E10</f>
        <v>40476.730379999994</v>
      </c>
      <c r="D21" s="1">
        <f>'[3]SD 3. Opex'!F10</f>
        <v>44743.932989999987</v>
      </c>
      <c r="E21" s="1">
        <f>'[3]SD 3. Opex'!G10</f>
        <v>47098.053659999983</v>
      </c>
      <c r="F21" s="1">
        <f>'[3]SD 3. Opex'!H10</f>
        <v>54590.084506692961</v>
      </c>
      <c r="G21" s="1">
        <f>'[3]SD 3. Opex'!I10</f>
        <v>64027.675382596419</v>
      </c>
      <c r="H21" s="1">
        <f>'[3]SD 3. Opex'!J10</f>
        <v>68399.112348299692</v>
      </c>
      <c r="I21" s="1">
        <f>'[3]SD 3. Opex'!K10</f>
        <v>74420.596244815009</v>
      </c>
    </row>
    <row r="23" spans="1:54" x14ac:dyDescent="0.25">
      <c r="A23" s="4" t="s">
        <v>104</v>
      </c>
    </row>
    <row r="24" spans="1:54" x14ac:dyDescent="0.25">
      <c r="B24" t="s">
        <v>122</v>
      </c>
      <c r="K24" t="s">
        <v>123</v>
      </c>
      <c r="T24" t="s">
        <v>124</v>
      </c>
      <c r="AC24" t="s">
        <v>125</v>
      </c>
      <c r="AL24" t="s">
        <v>2</v>
      </c>
      <c r="AU24" t="s">
        <v>22</v>
      </c>
    </row>
    <row r="25" spans="1:54" x14ac:dyDescent="0.25">
      <c r="B25" s="3">
        <v>2006</v>
      </c>
      <c r="C25" s="3">
        <v>2007</v>
      </c>
      <c r="D25" s="3">
        <v>2008</v>
      </c>
      <c r="E25" s="3">
        <v>2009</v>
      </c>
      <c r="F25" s="3">
        <v>2010</v>
      </c>
      <c r="G25" s="3">
        <v>2011</v>
      </c>
      <c r="H25" s="3">
        <v>2012</v>
      </c>
      <c r="I25" s="3">
        <v>2013</v>
      </c>
      <c r="K25" s="3">
        <v>2006</v>
      </c>
      <c r="L25" s="3">
        <v>2007</v>
      </c>
      <c r="M25" s="3">
        <v>2008</v>
      </c>
      <c r="N25" s="3">
        <v>2009</v>
      </c>
      <c r="O25" s="3">
        <v>2010</v>
      </c>
      <c r="P25" s="3">
        <v>2011</v>
      </c>
      <c r="Q25" s="3">
        <v>2012</v>
      </c>
      <c r="R25" s="3">
        <v>2013</v>
      </c>
      <c r="T25" s="3">
        <v>2006</v>
      </c>
      <c r="U25" s="3">
        <v>2007</v>
      </c>
      <c r="V25" s="3">
        <v>2008</v>
      </c>
      <c r="W25" s="3">
        <v>2009</v>
      </c>
      <c r="X25" s="3">
        <v>2010</v>
      </c>
      <c r="Y25" s="3">
        <v>2011</v>
      </c>
      <c r="Z25" s="3">
        <v>2012</v>
      </c>
      <c r="AA25" s="3">
        <v>2013</v>
      </c>
      <c r="AC25" s="3">
        <v>2006</v>
      </c>
      <c r="AD25" s="3">
        <v>2007</v>
      </c>
      <c r="AE25" s="3">
        <v>2008</v>
      </c>
      <c r="AF25" s="3">
        <v>2009</v>
      </c>
      <c r="AG25" s="3">
        <v>2010</v>
      </c>
      <c r="AH25" s="3">
        <v>2011</v>
      </c>
      <c r="AI25" s="3">
        <v>2012</v>
      </c>
      <c r="AJ25" s="3">
        <v>2013</v>
      </c>
      <c r="AL25" s="3">
        <v>2006</v>
      </c>
      <c r="AM25" s="3">
        <v>2007</v>
      </c>
      <c r="AN25" s="3">
        <v>2008</v>
      </c>
      <c r="AO25" s="3">
        <v>2009</v>
      </c>
      <c r="AP25" s="3">
        <v>2010</v>
      </c>
      <c r="AQ25" s="3">
        <v>2011</v>
      </c>
      <c r="AR25" s="3">
        <v>2012</v>
      </c>
      <c r="AS25" s="3">
        <v>2013</v>
      </c>
      <c r="AU25" s="3">
        <v>2006</v>
      </c>
      <c r="AV25" s="3">
        <v>2007</v>
      </c>
      <c r="AW25" s="3">
        <v>2008</v>
      </c>
      <c r="AX25" s="3">
        <v>2009</v>
      </c>
      <c r="AY25" s="3">
        <v>2010</v>
      </c>
      <c r="AZ25" s="3">
        <v>2011</v>
      </c>
      <c r="BA25" s="3">
        <v>2012</v>
      </c>
      <c r="BB25" s="3">
        <v>2013</v>
      </c>
    </row>
    <row r="26" spans="1:54" x14ac:dyDescent="0.25">
      <c r="A26" s="21" t="s">
        <v>69</v>
      </c>
      <c r="B26" s="1">
        <f>'[3]SD 4. Assets (RAB)'!L20</f>
        <v>562220.52089325781</v>
      </c>
      <c r="C26" s="1">
        <f>'[3]SD 4. Assets (RAB)'!M20</f>
        <v>608877.5145082213</v>
      </c>
      <c r="D26" s="1">
        <f>'[3]SD 4. Assets (RAB)'!N20</f>
        <v>671202.71132710204</v>
      </c>
      <c r="E26" s="1">
        <f>'[3]SD 4. Assets (RAB)'!O20</f>
        <v>723135.96344170265</v>
      </c>
      <c r="F26" s="1">
        <f>'[3]SD 4. Assets (RAB)'!P20</f>
        <v>866782.48111392593</v>
      </c>
      <c r="G26" s="1">
        <f>'[3]SD 4. Assets (RAB)'!Q20</f>
        <v>993673.80948064034</v>
      </c>
      <c r="H26" s="1">
        <f>'[3]SD 4. Assets (RAB)'!R20</f>
        <v>1150419.00279728</v>
      </c>
      <c r="I26" s="1">
        <f>'[3]SD 4. Assets (RAB)'!S20</f>
        <v>1321040.2304667546</v>
      </c>
      <c r="K26" s="1">
        <f>'[3]SD 4. Assets (RAB)'!L44+IF('[3]SD 4. Assets (RAB)'!L68="",0,'[3]SD 4. Assets (RAB)'!L68)</f>
        <v>328830.9643081578</v>
      </c>
      <c r="L26" s="1">
        <f>'[3]SD 4. Assets (RAB)'!M44+IF('[3]SD 4. Assets (RAB)'!M68="",0,'[3]SD 4. Assets (RAB)'!M68)</f>
        <v>367539.21570798493</v>
      </c>
      <c r="M26" s="1">
        <f>'[3]SD 4. Assets (RAB)'!N44+IF('[3]SD 4. Assets (RAB)'!N68="",0,'[3]SD 4. Assets (RAB)'!N68)</f>
        <v>428078.63089665287</v>
      </c>
      <c r="N26" s="1">
        <f>'[3]SD 4. Assets (RAB)'!O44+IF('[3]SD 4. Assets (RAB)'!O68="",0,'[3]SD 4. Assets (RAB)'!O68)</f>
        <v>470325.73952517542</v>
      </c>
      <c r="O26" s="1">
        <f>'[3]SD 4. Assets (RAB)'!P44+IF('[3]SD 4. Assets (RAB)'!P68="",0,'[3]SD 4. Assets (RAB)'!P68)</f>
        <v>432807.58227327303</v>
      </c>
      <c r="P26" s="1">
        <f>'[3]SD 4. Assets (RAB)'!Q44+IF('[3]SD 4. Assets (RAB)'!Q68="",0,'[3]SD 4. Assets (RAB)'!Q68)</f>
        <v>501254.15833408013</v>
      </c>
      <c r="Q26" s="1">
        <f>'[3]SD 4. Assets (RAB)'!R44+IF('[3]SD 4. Assets (RAB)'!R68="",0,'[3]SD 4. Assets (RAB)'!R68)</f>
        <v>584170.4278377603</v>
      </c>
      <c r="R26" s="1">
        <f>'[3]SD 4. Assets (RAB)'!S44+IF('[3]SD 4. Assets (RAB)'!S68="",0,'[3]SD 4. Assets (RAB)'!S68)</f>
        <v>658969.17288472084</v>
      </c>
      <c r="T26" s="1">
        <f>'[3]SD 4. Assets (RAB)'!L28</f>
        <v>1229650.2690861477</v>
      </c>
      <c r="U26" s="1">
        <f>'[3]SD 4. Assets (RAB)'!M28</f>
        <v>1350167.4918624274</v>
      </c>
      <c r="V26" s="1">
        <f>'[3]SD 4. Assets (RAB)'!N28</f>
        <v>1507432.7017742749</v>
      </c>
      <c r="W26" s="1">
        <f>'[3]SD 4. Assets (RAB)'!O28</f>
        <v>1690740.4736687895</v>
      </c>
      <c r="X26" s="1">
        <f>'[3]SD 4. Assets (RAB)'!P28</f>
        <v>1855520.2854019348</v>
      </c>
      <c r="Y26" s="1">
        <f>'[3]SD 4. Assets (RAB)'!Q28</f>
        <v>2020554.4009705372</v>
      </c>
      <c r="Z26" s="1">
        <f>'[3]SD 4. Assets (RAB)'!R28</f>
        <v>2278051.2906589466</v>
      </c>
      <c r="AA26" s="1">
        <f>'[3]SD 4. Assets (RAB)'!S28</f>
        <v>2600229.1849012137</v>
      </c>
      <c r="AC26" s="1">
        <f>'[3]SD 4. Assets (RAB)'!L52</f>
        <v>351896.63348194363</v>
      </c>
      <c r="AD26" s="1">
        <f>'[3]SD 4. Assets (RAB)'!M52</f>
        <v>377629.78516110522</v>
      </c>
      <c r="AE26" s="1">
        <f>'[3]SD 4. Assets (RAB)'!N52</f>
        <v>413806.03150822653</v>
      </c>
      <c r="AF26" s="1">
        <f>'[3]SD 4. Assets (RAB)'!O52</f>
        <v>428938.65739412524</v>
      </c>
      <c r="AG26" s="1">
        <f>'[3]SD 4. Assets (RAB)'!P52</f>
        <v>522457.94866877492</v>
      </c>
      <c r="AH26" s="1">
        <f>'[3]SD 4. Assets (RAB)'!Q52</f>
        <v>663573.60279414302</v>
      </c>
      <c r="AI26" s="1">
        <f>'[3]SD 4. Assets (RAB)'!R52</f>
        <v>811979.20966522396</v>
      </c>
      <c r="AJ26" s="1">
        <f>'[3]SD 4. Assets (RAB)'!S52</f>
        <v>1045975.0478948847</v>
      </c>
      <c r="AL26" s="1">
        <f>'[3]SD 4. Assets (RAB)'!L36+'[3]SD 4. Assets (RAB)'!L60</f>
        <v>2065787.6532687778</v>
      </c>
      <c r="AM26" s="1">
        <f>'[3]SD 4. Assets (RAB)'!M36+'[3]SD 4. Assets (RAB)'!M60</f>
        <v>2280690.1827241518</v>
      </c>
      <c r="AN26" s="1">
        <f>'[3]SD 4. Assets (RAB)'!N36+'[3]SD 4. Assets (RAB)'!N60</f>
        <v>2607618.1067797863</v>
      </c>
      <c r="AO26" s="1">
        <f>'[3]SD 4. Assets (RAB)'!O36+'[3]SD 4. Assets (RAB)'!O60</f>
        <v>3074134.9403659264</v>
      </c>
      <c r="AP26" s="1">
        <f>'[3]SD 4. Assets (RAB)'!P36+'[3]SD 4. Assets (RAB)'!P60</f>
        <v>3605149.2243651012</v>
      </c>
      <c r="AQ26" s="1">
        <f>'[3]SD 4. Assets (RAB)'!Q36+'[3]SD 4. Assets (RAB)'!Q60</f>
        <v>4112534.0676917927</v>
      </c>
      <c r="AR26" s="1">
        <f>'[3]SD 4. Assets (RAB)'!R36+'[3]SD 4. Assets (RAB)'!R60</f>
        <v>4712115.0391907059</v>
      </c>
      <c r="AS26" s="1">
        <f>'[3]SD 4. Assets (RAB)'!S36+'[3]SD 4. Assets (RAB)'!S60</f>
        <v>5377148.3614192819</v>
      </c>
      <c r="AU26" s="1">
        <f>'[3]SD 4. Assets (RAB)'!L82+'[3]SD 4. Assets (RAB)'!L90</f>
        <v>434781.13183000614</v>
      </c>
      <c r="AV26" s="1">
        <f>'[3]SD 4. Assets (RAB)'!M82+'[3]SD 4. Assets (RAB)'!M90</f>
        <v>488785.81611264765</v>
      </c>
      <c r="AW26" s="1">
        <f>'[3]SD 4. Assets (RAB)'!N82+'[3]SD 4. Assets (RAB)'!N90</f>
        <v>557292.44501354476</v>
      </c>
      <c r="AX26" s="1">
        <f>'[3]SD 4. Assets (RAB)'!O82+'[3]SD 4. Assets (RAB)'!O90</f>
        <v>645138.82792975998</v>
      </c>
      <c r="AY26" s="1">
        <f>'[3]SD 4. Assets (RAB)'!P82+'[3]SD 4. Assets (RAB)'!P90</f>
        <v>797887.26822696975</v>
      </c>
      <c r="AZ26" s="1">
        <f>'[3]SD 4. Assets (RAB)'!Q82+'[3]SD 4. Assets (RAB)'!Q90</f>
        <v>999095.38485043473</v>
      </c>
      <c r="BA26" s="1">
        <f>'[3]SD 4. Assets (RAB)'!R82+'[3]SD 4. Assets (RAB)'!R90</f>
        <v>1165967.1218498307</v>
      </c>
      <c r="BB26" s="1">
        <f>'[3]SD 4. Assets (RAB)'!S82+'[3]SD 4. Assets (RAB)'!S90</f>
        <v>1278245.8138697976</v>
      </c>
    </row>
    <row r="27" spans="1:54" x14ac:dyDescent="0.25">
      <c r="A27" s="21" t="s">
        <v>70</v>
      </c>
      <c r="B27" s="1">
        <f>'[3]SD 4. Assets (RAB)'!L21</f>
        <v>15004.163350284927</v>
      </c>
      <c r="C27" s="1">
        <f>'[3]SD 4. Assets (RAB)'!M21</f>
        <v>21545.053758382677</v>
      </c>
      <c r="D27" s="1">
        <f>'[3]SD 4. Assets (RAB)'!N21</f>
        <v>15654.873733576509</v>
      </c>
      <c r="E27" s="1">
        <f>'[3]SD 4. Assets (RAB)'!O21</f>
        <v>31475.528639833348</v>
      </c>
      <c r="F27" s="1">
        <f>'[3]SD 4. Assets (RAB)'!P21</f>
        <v>15776.414035139016</v>
      </c>
      <c r="G27" s="1">
        <f>'[3]SD 4. Assets (RAB)'!Q21</f>
        <v>28272.262417816786</v>
      </c>
      <c r="H27" s="1">
        <f>'[3]SD 4. Assets (RAB)'!R21</f>
        <v>38991.605830614375</v>
      </c>
      <c r="I27" s="1">
        <f>'[3]SD 4. Assets (RAB)'!S21</f>
        <v>23287.035037187863</v>
      </c>
      <c r="K27" s="1">
        <f>'[3]SD 4. Assets (RAB)'!L45+IF('[3]SD 4. Assets (RAB)'!L69="",0,'[3]SD 4. Assets (RAB)'!L69)</f>
        <v>8934.0101756112672</v>
      </c>
      <c r="L27" s="1">
        <f>'[3]SD 4. Assets (RAB)'!M45+IF('[3]SD 4. Assets (RAB)'!M69="",0,'[3]SD 4. Assets (RAB)'!M69)</f>
        <v>12383.001853778173</v>
      </c>
      <c r="M27" s="1">
        <f>'[3]SD 4. Assets (RAB)'!N45+IF('[3]SD 4. Assets (RAB)'!N69="",0,'[3]SD 4. Assets (RAB)'!N69)</f>
        <v>11091.957260053725</v>
      </c>
      <c r="N27" s="1">
        <f>'[3]SD 4. Assets (RAB)'!O45+IF('[3]SD 4. Assets (RAB)'!O69="",0,'[3]SD 4. Assets (RAB)'!O69)</f>
        <v>19037.632450594203</v>
      </c>
      <c r="O27" s="1">
        <f>'[3]SD 4. Assets (RAB)'!P45+IF('[3]SD 4. Assets (RAB)'!P69="",0,'[3]SD 4. Assets (RAB)'!P69)</f>
        <v>8790.9297106744634</v>
      </c>
      <c r="P27" s="1">
        <f>'[3]SD 4. Assets (RAB)'!Q45+IF('[3]SD 4. Assets (RAB)'!Q69="",0,'[3]SD 4. Assets (RAB)'!Q69)</f>
        <v>14780.865684377131</v>
      </c>
      <c r="Q27" s="1">
        <f>'[3]SD 4. Assets (RAB)'!R45+IF('[3]SD 4. Assets (RAB)'!R69="",0,'[3]SD 4. Assets (RAB)'!R69)</f>
        <v>17614.311995508833</v>
      </c>
      <c r="R27" s="1">
        <f>'[3]SD 4. Assets (RAB)'!S45+IF('[3]SD 4. Assets (RAB)'!S69="",0,'[3]SD 4. Assets (RAB)'!S69)</f>
        <v>12593.2487717937</v>
      </c>
      <c r="T27" s="1">
        <f>'[3]SD 4. Assets (RAB)'!L29</f>
        <v>32816.079839592399</v>
      </c>
      <c r="U27" s="1">
        <f>'[3]SD 4. Assets (RAB)'!M29</f>
        <v>47775.505749283053</v>
      </c>
      <c r="V27" s="1">
        <f>'[3]SD 4. Assets (RAB)'!N29</f>
        <v>35158.780216309133</v>
      </c>
      <c r="W27" s="1">
        <f>'[3]SD 4. Assets (RAB)'!O29</f>
        <v>73591.900958992483</v>
      </c>
      <c r="X27" s="1">
        <f>'[3]SD 4. Assets (RAB)'!P29</f>
        <v>33772.551835011836</v>
      </c>
      <c r="Y27" s="1">
        <f>'[3]SD 4. Assets (RAB)'!Q29</f>
        <v>57489.332725365144</v>
      </c>
      <c r="Z27" s="1">
        <f>'[3]SD 4. Assets (RAB)'!R29</f>
        <v>77210.892528127122</v>
      </c>
      <c r="AA27" s="1">
        <f>'[3]SD 4. Assets (RAB)'!S29</f>
        <v>45836.324085390406</v>
      </c>
      <c r="AC27" s="1">
        <f>'[3]SD 4. Assets (RAB)'!L53</f>
        <v>9858.1585335085638</v>
      </c>
      <c r="AD27" s="1">
        <f>'[3]SD 4. Assets (RAB)'!M53</f>
        <v>11719.557870131979</v>
      </c>
      <c r="AE27" s="1">
        <f>'[3]SD 4. Assets (RAB)'!N53</f>
        <v>12430.085861130417</v>
      </c>
      <c r="AF27" s="1">
        <f>'[3]SD 4. Assets (RAB)'!O53</f>
        <v>15923.900625851007</v>
      </c>
      <c r="AG27" s="1">
        <f>'[3]SD 4. Assets (RAB)'!P53</f>
        <v>11530.705215506128</v>
      </c>
      <c r="AH27" s="1">
        <f>'[3]SD 4. Assets (RAB)'!Q53</f>
        <v>20182.671603893388</v>
      </c>
      <c r="AI27" s="1">
        <f>'[3]SD 4. Assets (RAB)'!R53</f>
        <v>21234.119936398725</v>
      </c>
      <c r="AJ27" s="1">
        <f>'[3]SD 4. Assets (RAB)'!S53</f>
        <v>22292.052770680762</v>
      </c>
      <c r="AL27" s="1">
        <f>'[3]SD 4. Assets (RAB)'!L37+'[3]SD 4. Assets (RAB)'!L61</f>
        <v>56371.365985840588</v>
      </c>
      <c r="AM27" s="1">
        <f>'[3]SD 4. Assets (RAB)'!M37+'[3]SD 4. Assets (RAB)'!M61</f>
        <v>76103.024948536884</v>
      </c>
      <c r="AN27" s="1">
        <f>'[3]SD 4. Assets (RAB)'!N37+'[3]SD 4. Assets (RAB)'!N61</f>
        <v>69237.930743680758</v>
      </c>
      <c r="AO27" s="1">
        <f>'[3]SD 4. Assets (RAB)'!O37+'[3]SD 4. Assets (RAB)'!O61</f>
        <v>123458.45230994202</v>
      </c>
      <c r="AP27" s="1">
        <f>'[3]SD 4. Assets (RAB)'!P37+'[3]SD 4. Assets (RAB)'!P61</f>
        <v>72654.748485014075</v>
      </c>
      <c r="AQ27" s="1">
        <f>'[3]SD 4. Assets (RAB)'!Q37+'[3]SD 4. Assets (RAB)'!Q61</f>
        <v>120756.52055256514</v>
      </c>
      <c r="AR27" s="1">
        <f>'[3]SD 4. Assets (RAB)'!R37+'[3]SD 4. Assets (RAB)'!R61</f>
        <v>143496.36205745832</v>
      </c>
      <c r="AS27" s="1">
        <f>'[3]SD 4. Assets (RAB)'!S37+'[3]SD 4. Assets (RAB)'!S61</f>
        <v>102582.02305607847</v>
      </c>
      <c r="AU27" s="1">
        <f>'[3]SD 4. Assets (RAB)'!L83+'[3]SD 4. Assets (RAB)'!L91</f>
        <v>11820.668179376376</v>
      </c>
      <c r="AV27" s="1">
        <f>'[3]SD 4. Assets (RAB)'!M83+'[3]SD 4. Assets (RAB)'!M91</f>
        <v>16453.149588598819</v>
      </c>
      <c r="AW27" s="1">
        <f>'[3]SD 4. Assets (RAB)'!N83+'[3]SD 4. Assets (RAB)'!N91</f>
        <v>14549.23445838565</v>
      </c>
      <c r="AX27" s="1">
        <f>'[3]SD 4. Assets (RAB)'!O83+'[3]SD 4. Assets (RAB)'!O91</f>
        <v>26588.026468590426</v>
      </c>
      <c r="AY27" s="1">
        <f>'[3]SD 4. Assets (RAB)'!P83+'[3]SD 4. Assets (RAB)'!P91</f>
        <v>15534.555144828344</v>
      </c>
      <c r="AZ27" s="1">
        <f>'[3]SD 4. Assets (RAB)'!Q83+'[3]SD 4. Assets (RAB)'!Q91</f>
        <v>29029.325681974104</v>
      </c>
      <c r="BA27" s="1">
        <f>'[3]SD 4. Assets (RAB)'!R83+'[3]SD 4. Assets (RAB)'!R91</f>
        <v>36988.459114594669</v>
      </c>
      <c r="BB27" s="1">
        <f>'[3]SD 4. Assets (RAB)'!S83+'[3]SD 4. Assets (RAB)'!S91</f>
        <v>23686.483069925744</v>
      </c>
    </row>
    <row r="28" spans="1:54" x14ac:dyDescent="0.25">
      <c r="A28" s="21" t="s">
        <v>71</v>
      </c>
      <c r="B28" s="1">
        <f>'[3]SD 4. Assets (RAB)'!L22</f>
        <v>-13913.416005760568</v>
      </c>
      <c r="C28" s="1">
        <f>'[3]SD 4. Assets (RAB)'!M22</f>
        <v>-15128.638332441551</v>
      </c>
      <c r="D28" s="1">
        <f>'[3]SD 4. Assets (RAB)'!N22</f>
        <v>-16707.639796889736</v>
      </c>
      <c r="E28" s="1">
        <f>'[3]SD 4. Assets (RAB)'!O22</f>
        <v>-18085.159255675884</v>
      </c>
      <c r="F28" s="1">
        <f>'[3]SD 4. Assets (RAB)'!P22</f>
        <v>-22154.983049163548</v>
      </c>
      <c r="G28" s="1">
        <f>'[3]SD 4. Assets (RAB)'!Q22</f>
        <v>-25291.568940994493</v>
      </c>
      <c r="H28" s="1">
        <f>'[3]SD 4. Assets (RAB)'!R22</f>
        <v>-29032.410151209609</v>
      </c>
      <c r="I28" s="1">
        <f>'[3]SD 4. Assets (RAB)'!S22</f>
        <v>-33052.058001281024</v>
      </c>
      <c r="K28" s="1">
        <f>'[3]SD 4. Assets (RAB)'!L46</f>
        <v>-14622.021056381429</v>
      </c>
      <c r="L28" s="1">
        <f>'[3]SD 4. Assets (RAB)'!M46</f>
        <v>-15976.592294915425</v>
      </c>
      <c r="M28" s="1">
        <f>'[3]SD 4. Assets (RAB)'!N46</f>
        <v>-17707.00471256538</v>
      </c>
      <c r="N28" s="1">
        <f>'[3]SD 4. Assets (RAB)'!O46</f>
        <v>-18742.120006630917</v>
      </c>
      <c r="O28" s="1">
        <f>'[3]SD 4. Assets (RAB)'!P46</f>
        <v>-12784.539945383271</v>
      </c>
      <c r="P28" s="1">
        <f>'[3]SD 4. Assets (RAB)'!Q46</f>
        <v>-14365.679923567748</v>
      </c>
      <c r="Q28" s="1">
        <f>'[3]SD 4. Assets (RAB)'!R46</f>
        <v>-16494.086105794053</v>
      </c>
      <c r="R28" s="1">
        <f>'[3]SD 4. Assets (RAB)'!S46</f>
        <v>-18523.178914818578</v>
      </c>
      <c r="T28" s="1">
        <f>'[3]SD 4. Assets (RAB)'!L30</f>
        <v>-29339.329137822908</v>
      </c>
      <c r="U28" s="1">
        <f>'[3]SD 4. Assets (RAB)'!M30</f>
        <v>-32239.319278810472</v>
      </c>
      <c r="V28" s="1">
        <f>'[3]SD 4. Assets (RAB)'!N30</f>
        <v>-35969.392845671704</v>
      </c>
      <c r="W28" s="1">
        <f>'[3]SD 4. Assets (RAB)'!O30</f>
        <v>-40291.352254686273</v>
      </c>
      <c r="X28" s="1">
        <f>'[3]SD 4. Assets (RAB)'!P30</f>
        <v>-44758.002615717982</v>
      </c>
      <c r="Y28" s="1">
        <f>'[3]SD 4. Assets (RAB)'!Q30</f>
        <v>-48515.031358358778</v>
      </c>
      <c r="Z28" s="1">
        <f>'[3]SD 4. Assets (RAB)'!R30</f>
        <v>-54253.598769980686</v>
      </c>
      <c r="AA28" s="1">
        <f>'[3]SD 4. Assets (RAB)'!S30</f>
        <v>-61569.059542115712</v>
      </c>
      <c r="AC28" s="1">
        <f>'[3]SD 4. Assets (RAB)'!L54</f>
        <v>-20402.195312764794</v>
      </c>
      <c r="AD28" s="1">
        <f>'[3]SD 4. Assets (RAB)'!M54</f>
        <v>-21782.774629849904</v>
      </c>
      <c r="AE28" s="1">
        <f>'[3]SD 4. Assets (RAB)'!N54</f>
        <v>-23462.954743713777</v>
      </c>
      <c r="AF28" s="1">
        <f>'[3]SD 4. Assets (RAB)'!O54</f>
        <v>-24637.580982767809</v>
      </c>
      <c r="AG28" s="1">
        <f>'[3]SD 4. Assets (RAB)'!P54</f>
        <v>-20175.030626803331</v>
      </c>
      <c r="AH28" s="1">
        <f>'[3]SD 4. Assets (RAB)'!Q54</f>
        <v>-24088.345085641311</v>
      </c>
      <c r="AI28" s="1">
        <f>'[3]SD 4. Assets (RAB)'!R54</f>
        <v>-28198.514969568969</v>
      </c>
      <c r="AJ28" s="1">
        <f>'[3]SD 4. Assets (RAB)'!S54</f>
        <v>-34356.630696136126</v>
      </c>
      <c r="AL28" s="1">
        <f>'[3]SD 4. Assets (RAB)'!L38+'[3]SD 4. Assets (RAB)'!L62</f>
        <v>-76811.329152158083</v>
      </c>
      <c r="AM28" s="1">
        <f>'[3]SD 4. Assets (RAB)'!M38+'[3]SD 4. Assets (RAB)'!M62</f>
        <v>-83832.970095985118</v>
      </c>
      <c r="AN28" s="1">
        <f>'[3]SD 4. Assets (RAB)'!N38+'[3]SD 4. Assets (RAB)'!N62</f>
        <v>-92129.807823949741</v>
      </c>
      <c r="AO28" s="1">
        <f>'[3]SD 4. Assets (RAB)'!O38+'[3]SD 4. Assets (RAB)'!O62</f>
        <v>-104645.07017133596</v>
      </c>
      <c r="AP28" s="1">
        <f>'[3]SD 4. Assets (RAB)'!P38+'[3]SD 4. Assets (RAB)'!P62</f>
        <v>-94538.205624097434</v>
      </c>
      <c r="AQ28" s="1">
        <f>'[3]SD 4. Assets (RAB)'!Q38+'[3]SD 4. Assets (RAB)'!Q62</f>
        <v>-108591.34009747306</v>
      </c>
      <c r="AR28" s="1">
        <f>'[3]SD 4. Assets (RAB)'!R38+'[3]SD 4. Assets (RAB)'!R62</f>
        <v>-124663.49007269526</v>
      </c>
      <c r="AS28" s="1">
        <f>'[3]SD 4. Assets (RAB)'!S38+'[3]SD 4. Assets (RAB)'!S62</f>
        <v>-143590.34905895143</v>
      </c>
      <c r="AU28" s="1">
        <f>'[3]SD 4. Assets (RAB)'!L84+'[3]SD 4. Assets (RAB)'!L92</f>
        <v>-45662.891971783109</v>
      </c>
      <c r="AV28" s="1">
        <f>'[3]SD 4. Assets (RAB)'!M84+'[3]SD 4. Assets (RAB)'!M92</f>
        <v>-54530.283630149883</v>
      </c>
      <c r="AW28" s="1">
        <f>'[3]SD 4. Assets (RAB)'!N84+'[3]SD 4. Assets (RAB)'!N92</f>
        <v>-67305.238141790876</v>
      </c>
      <c r="AX28" s="1">
        <f>'[3]SD 4. Assets (RAB)'!O84+'[3]SD 4. Assets (RAB)'!O92</f>
        <v>-84035.883523450815</v>
      </c>
      <c r="AY28" s="1">
        <f>'[3]SD 4. Assets (RAB)'!P84+'[3]SD 4. Assets (RAB)'!P92</f>
        <v>-79395.829721176793</v>
      </c>
      <c r="AZ28" s="1">
        <f>'[3]SD 4. Assets (RAB)'!Q84+'[3]SD 4. Assets (RAB)'!Q92</f>
        <v>-102765.26959606768</v>
      </c>
      <c r="BA28" s="1">
        <f>'[3]SD 4. Assets (RAB)'!R84+'[3]SD 4. Assets (RAB)'!R92</f>
        <v>-135104.78460319748</v>
      </c>
      <c r="BB28" s="1">
        <f>'[3]SD 4. Assets (RAB)'!S84+'[3]SD 4. Assets (RAB)'!S92</f>
        <v>-164176.67507276384</v>
      </c>
    </row>
    <row r="29" spans="1:54" x14ac:dyDescent="0.25">
      <c r="A29" s="21" t="s">
        <v>72</v>
      </c>
      <c r="B29" s="1">
        <f>'[3]SD 4. Assets (RAB)'!L23</f>
        <v>1090.74734452436</v>
      </c>
      <c r="C29" s="1">
        <f>'[3]SD 4. Assets (RAB)'!M23</f>
        <v>6416.4154259411298</v>
      </c>
      <c r="D29" s="1">
        <f>'[3]SD 4. Assets (RAB)'!N23</f>
        <v>-1052.7660633132268</v>
      </c>
      <c r="E29" s="1">
        <f>'[3]SD 4. Assets (RAB)'!O23</f>
        <v>13390.369384157462</v>
      </c>
      <c r="F29" s="1">
        <f>'[3]SD 4. Assets (RAB)'!P23</f>
        <v>-6378.5690140245351</v>
      </c>
      <c r="G29" s="1">
        <f>'[3]SD 4. Assets (RAB)'!Q23</f>
        <v>2980.69347682229</v>
      </c>
      <c r="H29" s="1">
        <f>'[3]SD 4. Assets (RAB)'!R23</f>
        <v>9959.1956794047637</v>
      </c>
      <c r="I29" s="1">
        <f>'[3]SD 4. Assets (RAB)'!S23</f>
        <v>-9765.022964093163</v>
      </c>
      <c r="K29" s="1">
        <f>'[3]SD 4. Assets (RAB)'!L47</f>
        <v>-6920.5821866053548</v>
      </c>
      <c r="L29" s="1">
        <f>'[3]SD 4. Assets (RAB)'!M47</f>
        <v>-5088.004831663</v>
      </c>
      <c r="M29" s="1">
        <f>'[3]SD 4. Assets (RAB)'!N47</f>
        <v>-8282.4143285854061</v>
      </c>
      <c r="N29" s="1">
        <f>'[3]SD 4. Assets (RAB)'!O47</f>
        <v>-2442.0899461155518</v>
      </c>
      <c r="O29" s="1">
        <f>'[3]SD 4. Assets (RAB)'!P47</f>
        <v>-5983.5972692035175</v>
      </c>
      <c r="P29" s="1">
        <f>'[3]SD 4. Assets (RAB)'!Q47</f>
        <v>-2464.0558236873794</v>
      </c>
      <c r="Q29" s="1">
        <f>'[3]SD 4. Assets (RAB)'!R47</f>
        <v>-1698.463247165364</v>
      </c>
      <c r="R29" s="1">
        <f>'[3]SD 4. Assets (RAB)'!S47</f>
        <v>-8203.0913708973967</v>
      </c>
      <c r="T29" s="1">
        <f>'[3]SD 4. Assets (RAB)'!L31</f>
        <v>3476.7507017694888</v>
      </c>
      <c r="U29" s="1">
        <f>'[3]SD 4. Assets (RAB)'!M31</f>
        <v>15536.186470472585</v>
      </c>
      <c r="V29" s="1">
        <f>'[3]SD 4. Assets (RAB)'!N31</f>
        <v>-810.61262936257549</v>
      </c>
      <c r="W29" s="1">
        <f>'[3]SD 4. Assets (RAB)'!O31</f>
        <v>33300.548704306209</v>
      </c>
      <c r="X29" s="1">
        <f>'[3]SD 4. Assets (RAB)'!P31</f>
        <v>-10985.450780706144</v>
      </c>
      <c r="Y29" s="1">
        <f>'[3]SD 4. Assets (RAB)'!Q31</f>
        <v>8974.3013670063574</v>
      </c>
      <c r="Z29" s="1">
        <f>'[3]SD 4. Assets (RAB)'!R31</f>
        <v>22957.293758146447</v>
      </c>
      <c r="AA29" s="1">
        <f>'[3]SD 4. Assets (RAB)'!S31</f>
        <v>-15732.735456725301</v>
      </c>
      <c r="AC29" s="1">
        <f>'[3]SD 4. Assets (RAB)'!L55</f>
        <v>-10544.03677925623</v>
      </c>
      <c r="AD29" s="1">
        <f>'[3]SD 4. Assets (RAB)'!M55</f>
        <v>-10063.216759717925</v>
      </c>
      <c r="AE29" s="1">
        <f>'[3]SD 4. Assets (RAB)'!N55</f>
        <v>-11032.868882583361</v>
      </c>
      <c r="AF29" s="1">
        <f>'[3]SD 4. Assets (RAB)'!O55</f>
        <v>-8713.6803569168023</v>
      </c>
      <c r="AG29" s="1">
        <f>'[3]SD 4. Assets (RAB)'!P55</f>
        <v>-8644.3254112972027</v>
      </c>
      <c r="AH29" s="1">
        <f>'[3]SD 4. Assets (RAB)'!Q55</f>
        <v>-3905.6734817479214</v>
      </c>
      <c r="AI29" s="1">
        <f>'[3]SD 4. Assets (RAB)'!R55</f>
        <v>-6964.3950331702445</v>
      </c>
      <c r="AJ29" s="1">
        <f>'[3]SD 4. Assets (RAB)'!S55</f>
        <v>-12064.577925455369</v>
      </c>
      <c r="AL29" s="1">
        <f>'[3]SD 4. Assets (RAB)'!L39+'[3]SD 4. Assets (RAB)'!L63</f>
        <v>-20439.963166317499</v>
      </c>
      <c r="AM29" s="1">
        <f>'[3]SD 4. Assets (RAB)'!M39+'[3]SD 4. Assets (RAB)'!M63</f>
        <v>-7729.9451474482266</v>
      </c>
      <c r="AN29" s="1">
        <f>'[3]SD 4. Assets (RAB)'!N39+'[3]SD 4. Assets (RAB)'!N63</f>
        <v>-22891.87708026898</v>
      </c>
      <c r="AO29" s="1">
        <f>'[3]SD 4. Assets (RAB)'!O39+'[3]SD 4. Assets (RAB)'!O63</f>
        <v>18813.382138606059</v>
      </c>
      <c r="AP29" s="1">
        <f>'[3]SD 4. Assets (RAB)'!P39+'[3]SD 4. Assets (RAB)'!P63</f>
        <v>-21883.457139083355</v>
      </c>
      <c r="AQ29" s="1">
        <f>'[3]SD 4. Assets (RAB)'!Q39+'[3]SD 4. Assets (RAB)'!Q63</f>
        <v>12165.180455092079</v>
      </c>
      <c r="AR29" s="1">
        <f>'[3]SD 4. Assets (RAB)'!R39+'[3]SD 4. Assets (RAB)'!R63</f>
        <v>18832.871984763056</v>
      </c>
      <c r="AS29" s="1">
        <f>'[3]SD 4. Assets (RAB)'!S39+'[3]SD 4. Assets (RAB)'!S63</f>
        <v>-41008.326002872964</v>
      </c>
      <c r="AU29" s="1">
        <f>'[3]SD 4. Assets (RAB)'!L85+'[3]SD 4. Assets (RAB)'!L93</f>
        <v>-33842.22379240673</v>
      </c>
      <c r="AV29" s="1">
        <f>'[3]SD 4. Assets (RAB)'!M85+'[3]SD 4. Assets (RAB)'!M93</f>
        <v>-38077.134041551064</v>
      </c>
      <c r="AW29" s="1">
        <f>'[3]SD 4. Assets (RAB)'!N85+'[3]SD 4. Assets (RAB)'!N93</f>
        <v>-52756.00368340523</v>
      </c>
      <c r="AX29" s="1">
        <f>'[3]SD 4. Assets (RAB)'!O85+'[3]SD 4. Assets (RAB)'!O93</f>
        <v>-57447.857054860375</v>
      </c>
      <c r="AY29" s="1">
        <f>'[3]SD 4. Assets (RAB)'!P85+'[3]SD 4. Assets (RAB)'!P93</f>
        <v>-63861.274576348456</v>
      </c>
      <c r="AZ29" s="1">
        <f>'[3]SD 4. Assets (RAB)'!Q85+'[3]SD 4. Assets (RAB)'!Q93</f>
        <v>-73735.943914093572</v>
      </c>
      <c r="BA29" s="1">
        <f>'[3]SD 4. Assets (RAB)'!R85+'[3]SD 4. Assets (RAB)'!R93</f>
        <v>-98116.325488602815</v>
      </c>
      <c r="BB29" s="1">
        <f>'[3]SD 4. Assets (RAB)'!S85+'[3]SD 4. Assets (RAB)'!S93</f>
        <v>-140490.19200283813</v>
      </c>
    </row>
    <row r="30" spans="1:54" x14ac:dyDescent="0.25">
      <c r="A30" s="21" t="s">
        <v>73</v>
      </c>
      <c r="B30" s="1">
        <f>'[3]SD 4. Assets (RAB)'!L24</f>
        <v>46467.770458186053</v>
      </c>
      <c r="C30" s="1">
        <f>'[3]SD 4. Assets (RAB)'!M24</f>
        <v>56871.418130532693</v>
      </c>
      <c r="D30" s="1">
        <f>'[3]SD 4. Assets (RAB)'!N24</f>
        <v>65471.506998524761</v>
      </c>
      <c r="E30" s="1">
        <f>'[3]SD 4. Assets (RAB)'!O24</f>
        <v>66490.45264407144</v>
      </c>
      <c r="F30" s="1">
        <f>'[3]SD 4. Assets (RAB)'!P24</f>
        <v>106790.6775957005</v>
      </c>
      <c r="G30" s="1">
        <f>'[3]SD 4. Assets (RAB)'!Q24</f>
        <v>136505.28662939285</v>
      </c>
      <c r="H30" s="1">
        <f>'[3]SD 4. Assets (RAB)'!R24</f>
        <v>161584.71541397882</v>
      </c>
      <c r="I30" s="1">
        <f>'[3]SD 4. Assets (RAB)'!S24</f>
        <v>150578.53235264146</v>
      </c>
      <c r="K30" s="1">
        <f>'[3]SD 4. Assets (RAB)'!L48+IF('[3]SD 4. Assets (RAB)'!L70="",0,'[3]SD 4. Assets (RAB)'!L70)</f>
        <v>44185.530480627822</v>
      </c>
      <c r="L30" s="1">
        <f>'[3]SD 4. Assets (RAB)'!M48+IF('[3]SD 4. Assets (RAB)'!M70="",0,'[3]SD 4. Assets (RAB)'!M70)</f>
        <v>63504.009479970642</v>
      </c>
      <c r="M30" s="1">
        <f>'[3]SD 4. Assets (RAB)'!N48+IF('[3]SD 4. Assets (RAB)'!N70="",0,'[3]SD 4. Assets (RAB)'!N70)</f>
        <v>61712.097236607762</v>
      </c>
      <c r="N30" s="1">
        <f>'[3]SD 4. Assets (RAB)'!O48+IF('[3]SD 4. Assets (RAB)'!O70="",0,'[3]SD 4. Assets (RAB)'!O70)</f>
        <v>10539.022325223501</v>
      </c>
      <c r="O30" s="1">
        <f>'[3]SD 4. Assets (RAB)'!P48+IF('[3]SD 4. Assets (RAB)'!P70="",0,'[3]SD 4. Assets (RAB)'!P70)</f>
        <v>78957.989422004204</v>
      </c>
      <c r="P30" s="1">
        <f>'[3]SD 4. Assets (RAB)'!Q48+IF('[3]SD 4. Assets (RAB)'!Q70="",0,'[3]SD 4. Assets (RAB)'!Q70)</f>
        <v>74005.713536066251</v>
      </c>
      <c r="Q30" s="1">
        <f>'[3]SD 4. Assets (RAB)'!R48+IF('[3]SD 4. Assets (RAB)'!R70="",0,'[3]SD 4. Assets (RAB)'!R70)</f>
        <v>71029.73252720981</v>
      </c>
      <c r="R30" s="1">
        <f>'[3]SD 4. Assets (RAB)'!S48+IF('[3]SD 4. Assets (RAB)'!S70="",0,'[3]SD 4. Assets (RAB)'!S70)</f>
        <v>43599.000248891483</v>
      </c>
      <c r="T30" s="1">
        <f>'[3]SD 4. Assets (RAB)'!L32</f>
        <v>117921.02520075202</v>
      </c>
      <c r="U30" s="1">
        <f>'[3]SD 4. Assets (RAB)'!M32</f>
        <v>142833.41258213454</v>
      </c>
      <c r="V30" s="1">
        <f>'[3]SD 4. Assets (RAB)'!N32</f>
        <v>198096.22989681261</v>
      </c>
      <c r="W30" s="1">
        <f>'[3]SD 4. Assets (RAB)'!O32</f>
        <v>195244.95867283328</v>
      </c>
      <c r="X30" s="1">
        <f>'[3]SD 4. Assets (RAB)'!P32</f>
        <v>202498.78613434761</v>
      </c>
      <c r="Y30" s="1">
        <f>'[3]SD 4. Assets (RAB)'!Q32</f>
        <v>265781.80153182743</v>
      </c>
      <c r="Z30" s="1">
        <f>'[3]SD 4. Assets (RAB)'!R32</f>
        <v>298297.91706021113</v>
      </c>
      <c r="AA30" s="1">
        <f>'[3]SD 4. Assets (RAB)'!S32</f>
        <v>334321.92400049028</v>
      </c>
      <c r="AC30" s="1">
        <f>'[3]SD 4. Assets (RAB)'!L56</f>
        <v>36104.499655143205</v>
      </c>
      <c r="AD30" s="1">
        <f>'[3]SD 4. Assets (RAB)'!M56</f>
        <v>45724.018392776408</v>
      </c>
      <c r="AE30" s="1">
        <f>'[3]SD 4. Assets (RAB)'!N56</f>
        <v>40513.396435551571</v>
      </c>
      <c r="AF30" s="1">
        <f>'[3]SD 4. Assets (RAB)'!O56</f>
        <v>51379.160701889967</v>
      </c>
      <c r="AG30" s="1">
        <f>'[3]SD 4. Assets (RAB)'!P56</f>
        <v>142654.25823595826</v>
      </c>
      <c r="AH30" s="1">
        <f>'[3]SD 4. Assets (RAB)'!Q56</f>
        <v>157972.75720743847</v>
      </c>
      <c r="AI30" s="1">
        <f>'[3]SD 4. Assets (RAB)'!R56</f>
        <v>241252.89369866089</v>
      </c>
      <c r="AJ30" s="1">
        <f>'[3]SD 4. Assets (RAB)'!S56</f>
        <v>125420.62886856309</v>
      </c>
      <c r="AL30" s="1">
        <f>'[3]SD 4. Assets (RAB)'!L40+'[3]SD 4. Assets (RAB)'!L64</f>
        <v>234022.31161945441</v>
      </c>
      <c r="AM30" s="1">
        <f>'[3]SD 4. Assets (RAB)'!M40+'[3]SD 4. Assets (RAB)'!M64</f>
        <v>334547.830474986</v>
      </c>
      <c r="AN30" s="1">
        <f>'[3]SD 4. Assets (RAB)'!N40+'[3]SD 4. Assets (RAB)'!N64</f>
        <v>393380.22885200975</v>
      </c>
      <c r="AO30" s="1">
        <f>'[3]SD 4. Assets (RAB)'!O40+'[3]SD 4. Assets (RAB)'!O64</f>
        <v>514702.0207691564</v>
      </c>
      <c r="AP30" s="1">
        <f>'[3]SD 4. Assets (RAB)'!P40+'[3]SD 4. Assets (RAB)'!P64</f>
        <v>529856.21863999323</v>
      </c>
      <c r="AQ30" s="1">
        <f>'[3]SD 4. Assets (RAB)'!Q40+'[3]SD 4. Assets (RAB)'!Q64</f>
        <v>590249.68439601688</v>
      </c>
      <c r="AR30" s="1">
        <f>'[3]SD 4. Assets (RAB)'!R40+'[3]SD 4. Assets (RAB)'!R64</f>
        <v>648556.57643801812</v>
      </c>
      <c r="AS30" s="1">
        <f>'[3]SD 4. Assets (RAB)'!S40+'[3]SD 4. Assets (RAB)'!S64</f>
        <v>456534.02847889828</v>
      </c>
      <c r="AU30" s="1">
        <f>'[3]SD 4. Assets (RAB)'!L86+'[3]SD 4. Assets (RAB)'!L94</f>
        <v>87770.078010877434</v>
      </c>
      <c r="AV30" s="1">
        <f>'[3]SD 4. Assets (RAB)'!M86+'[3]SD 4. Assets (RAB)'!M94</f>
        <v>105788.25584209473</v>
      </c>
      <c r="AW30" s="1">
        <f>'[3]SD 4. Assets (RAB)'!N86+'[3]SD 4. Assets (RAB)'!N94</f>
        <v>149252.51666517899</v>
      </c>
      <c r="AX30" s="1">
        <f>'[3]SD 4. Assets (RAB)'!O86+'[3]SD 4. Assets (RAB)'!O94</f>
        <v>210196.29735207016</v>
      </c>
      <c r="AY30" s="1">
        <f>'[3]SD 4. Assets (RAB)'!P86+'[3]SD 4. Assets (RAB)'!P94</f>
        <v>265069.39119981334</v>
      </c>
      <c r="AZ30" s="1">
        <f>'[3]SD 4. Assets (RAB)'!Q86+'[3]SD 4. Assets (RAB)'!Q94</f>
        <v>240607.68091348978</v>
      </c>
      <c r="BA30" s="1">
        <f>'[3]SD 4. Assets (RAB)'!R86+'[3]SD 4. Assets (RAB)'!R94</f>
        <v>210395.01750856941</v>
      </c>
      <c r="BB30" s="1">
        <f>'[3]SD 4. Assets (RAB)'!S86+'[3]SD 4. Assets (RAB)'!S94</f>
        <v>114354.13949914504</v>
      </c>
    </row>
    <row r="31" spans="1:54" x14ac:dyDescent="0.25">
      <c r="A31" s="21" t="s">
        <v>74</v>
      </c>
      <c r="B31" s="1">
        <f>'[3]SD 4. Assets (RAB)'!L25</f>
        <v>-1228.4435545830711</v>
      </c>
      <c r="C31" s="1">
        <f>'[3]SD 4. Assets (RAB)'!M25</f>
        <v>-1887.3223394845857</v>
      </c>
      <c r="D31" s="1">
        <f>'[3]SD 4. Assets (RAB)'!N25</f>
        <v>-1498.3321602415131</v>
      </c>
      <c r="E31" s="1">
        <f>'[3]SD 4. Assets (RAB)'!O25</f>
        <v>0</v>
      </c>
      <c r="F31" s="1">
        <f>'[3]SD 4. Assets (RAB)'!P25</f>
        <v>0</v>
      </c>
      <c r="G31" s="1">
        <f>'[3]SD 4. Assets (RAB)'!Q25</f>
        <v>0</v>
      </c>
      <c r="H31" s="1">
        <f>'[3]SD 4. Assets (RAB)'!R25</f>
        <v>0</v>
      </c>
      <c r="I31" s="1">
        <f>'[3]SD 4. Assets (RAB)'!S25</f>
        <v>0</v>
      </c>
      <c r="K31" s="1">
        <f>'[3]SD 4. Assets (RAB)'!L49+IF('[3]SD 4. Assets (RAB)'!L71="",0,'[3]SD 4. Assets (RAB)'!L71)</f>
        <v>-37.691221788564093</v>
      </c>
      <c r="L31" s="1">
        <f>'[3]SD 4. Assets (RAB)'!M49+IF('[3]SD 4. Assets (RAB)'!M71="",0,'[3]SD 4. Assets (RAB)'!M71)</f>
        <v>-69.990499569025673</v>
      </c>
      <c r="M31" s="1">
        <f>'[3]SD 4. Assets (RAB)'!N49+IF('[3]SD 4. Assets (RAB)'!N71="",0,'[3]SD 4. Assets (RAB)'!N71)</f>
        <v>-24.214688630768432</v>
      </c>
      <c r="N31" s="1">
        <f>'[3]SD 4. Assets (RAB)'!O49+IF('[3]SD 4. Assets (RAB)'!O71="",0,'[3]SD 4. Assets (RAB)'!O71)</f>
        <v>-21.463202820166348</v>
      </c>
      <c r="O31" s="1">
        <f>'[3]SD 4. Assets (RAB)'!P49+IF('[3]SD 4. Assets (RAB)'!P71="",0,'[3]SD 4. Assets (RAB)'!P71)</f>
        <v>0</v>
      </c>
      <c r="P31" s="1">
        <f>'[3]SD 4. Assets (RAB)'!Q49+IF('[3]SD 4. Assets (RAB)'!Q71="",0,'[3]SD 4. Assets (RAB)'!Q71)</f>
        <v>-64.984431967400326</v>
      </c>
      <c r="Q31" s="1">
        <f>'[3]SD 4. Assets (RAB)'!R49+IF('[3]SD 4. Assets (RAB)'!R71="",0,'[3]SD 4. Assets (RAB)'!R71)</f>
        <v>-12.514876875807332</v>
      </c>
      <c r="R31" s="1">
        <f>'[3]SD 4. Assets (RAB)'!S49+IF('[3]SD 4. Assets (RAB)'!S71="",0,'[3]SD 4. Assets (RAB)'!S71)</f>
        <v>-5146.2825125190402</v>
      </c>
      <c r="T31" s="1">
        <f>'[3]SD 4. Assets (RAB)'!L33</f>
        <v>-3535.3850254169288</v>
      </c>
      <c r="U31" s="1">
        <f>'[3]SD 4. Assets (RAB)'!M33</f>
        <v>-5431.5976605154137</v>
      </c>
      <c r="V31" s="1">
        <f>'[3]SD 4. Assets (RAB)'!N33</f>
        <v>-4312.1078397584861</v>
      </c>
      <c r="W31" s="1">
        <f>'[3]SD 4. Assets (RAB)'!O33</f>
        <v>0</v>
      </c>
      <c r="X31" s="1">
        <f>'[3]SD 4. Assets (RAB)'!P33</f>
        <v>0</v>
      </c>
      <c r="Y31" s="1">
        <f>'[3]SD 4. Assets (RAB)'!Q33</f>
        <v>0</v>
      </c>
      <c r="Z31" s="1">
        <f>'[3]SD 4. Assets (RAB)'!R33</f>
        <v>0</v>
      </c>
      <c r="AA31" s="1">
        <f>'[3]SD 4. Assets (RAB)'!S33</f>
        <v>0</v>
      </c>
      <c r="AC31" s="1">
        <f>'[3]SD 4. Assets (RAB)'!L57</f>
        <v>0</v>
      </c>
      <c r="AD31" s="1">
        <f>'[3]SD 4. Assets (RAB)'!M57</f>
        <v>0</v>
      </c>
      <c r="AE31" s="1">
        <f>'[3]SD 4. Assets (RAB)'!N57</f>
        <v>0</v>
      </c>
      <c r="AF31" s="1">
        <f>'[3]SD 4. Assets (RAB)'!O57</f>
        <v>0</v>
      </c>
      <c r="AG31" s="1">
        <f>'[3]SD 4. Assets (RAB)'!P57</f>
        <v>0</v>
      </c>
      <c r="AH31" s="1">
        <f>'[3]SD 4. Assets (RAB)'!Q57</f>
        <v>-64.326915119787145</v>
      </c>
      <c r="AI31" s="1">
        <f>'[3]SD 4. Assets (RAB)'!R57</f>
        <v>0</v>
      </c>
      <c r="AJ31" s="1">
        <f>'[3]SD 4. Assets (RAB)'!S57</f>
        <v>-2345.9843916643731</v>
      </c>
      <c r="AL31" s="1">
        <f>'[3]SD 4. Assets (RAB)'!L41+'[3]SD 4. Assets (RAB)'!L65</f>
        <v>-2230.5337682114359</v>
      </c>
      <c r="AM31" s="1">
        <f>'[3]SD 4. Assets (RAB)'!M41+'[3]SD 4. Assets (RAB)'!M65</f>
        <v>-2435.3043804309746</v>
      </c>
      <c r="AN31" s="1">
        <f>'[3]SD 4. Assets (RAB)'!N41+'[3]SD 4. Assets (RAB)'!N65</f>
        <v>-3097.8923113692317</v>
      </c>
      <c r="AO31" s="1">
        <f>'[3]SD 4. Assets (RAB)'!O41+'[3]SD 4. Assets (RAB)'!O65</f>
        <v>-1368.6093171798339</v>
      </c>
      <c r="AP31" s="1">
        <f>'[3]SD 4. Assets (RAB)'!P41+'[3]SD 4. Assets (RAB)'!P65</f>
        <v>-1067.75487</v>
      </c>
      <c r="AQ31" s="1">
        <f>'[3]SD 4. Assets (RAB)'!Q41+'[3]SD 4. Assets (RAB)'!Q65</f>
        <v>-2280.2285129128127</v>
      </c>
      <c r="AR31" s="1">
        <f>'[3]SD 4. Assets (RAB)'!R41+'[3]SD 4. Assets (RAB)'!R65</f>
        <v>-2768.924993124192</v>
      </c>
      <c r="AS31" s="1">
        <f>'[3]SD 4. Assets (RAB)'!S41+'[3]SD 4. Assets (RAB)'!S65</f>
        <v>-8756.7412458165891</v>
      </c>
      <c r="AU31" s="1">
        <f>'[3]SD 4. Assets (RAB)'!L87+'[3]SD 4. Assets (RAB)'!L95</f>
        <v>-2501.9286856109952</v>
      </c>
      <c r="AV31" s="1">
        <f>'[3]SD 4. Assets (RAB)'!M87+'[3]SD 4. Assets (RAB)'!M95</f>
        <v>-2768.8628742001247</v>
      </c>
      <c r="AW31" s="1">
        <f>'[3]SD 4. Assets (RAB)'!N87+'[3]SD 4. Assets (RAB)'!N95</f>
        <v>-3403.1032677008479</v>
      </c>
      <c r="AX31" s="1">
        <f>'[3]SD 4. Assets (RAB)'!O87+'[3]SD 4. Assets (RAB)'!O95</f>
        <v>-3351.2652503815793</v>
      </c>
      <c r="AY31" s="1">
        <f>'[3]SD 4. Assets (RAB)'!P87+'[3]SD 4. Assets (RAB)'!P95</f>
        <v>-2751.7540116153791</v>
      </c>
      <c r="AZ31" s="1">
        <f>'[3]SD 4. Assets (RAB)'!Q87+'[3]SD 4. Assets (RAB)'!Q95</f>
        <v>-3775.8582454727616</v>
      </c>
      <c r="BA31" s="1">
        <f>'[3]SD 4. Assets (RAB)'!R87+'[3]SD 4. Assets (RAB)'!R95</f>
        <v>-3359.5381726923124</v>
      </c>
      <c r="BB31" s="1">
        <f>'[3]SD 4. Assets (RAB)'!S87+'[3]SD 4. Assets (RAB)'!S95</f>
        <v>-3491.4610924996782</v>
      </c>
    </row>
    <row r="32" spans="1:54" x14ac:dyDescent="0.25">
      <c r="A32" s="21" t="s">
        <v>75</v>
      </c>
      <c r="B32" s="1">
        <f>'[3]SD 4. Assets (RAB)'!L26</f>
        <v>609779.03869596822</v>
      </c>
      <c r="C32" s="1">
        <f>'[3]SD 4. Assets (RAB)'!M26</f>
        <v>672165.34806469514</v>
      </c>
      <c r="D32" s="1">
        <f>'[3]SD 4. Assets (RAB)'!N26</f>
        <v>735621.45226231357</v>
      </c>
      <c r="E32" s="1">
        <f>'[3]SD 4. Assets (RAB)'!O26</f>
        <v>803016.78546993155</v>
      </c>
      <c r="F32" s="1">
        <f>'[3]SD 4. Assets (RAB)'!P26</f>
        <v>967194.58969560184</v>
      </c>
      <c r="G32" s="1">
        <f>'[3]SD 4. Assets (RAB)'!Q26</f>
        <v>1133159.7895868556</v>
      </c>
      <c r="H32" s="1">
        <f>'[3]SD 4. Assets (RAB)'!R26</f>
        <v>1321962.9138906635</v>
      </c>
      <c r="I32" s="1">
        <f>'[3]SD 4. Assets (RAB)'!S26</f>
        <v>1461853.739855303</v>
      </c>
      <c r="K32" s="1">
        <f>'[3]SD 4. Assets (RAB)'!L50+IF('[3]SD 4. Assets (RAB)'!L72="",0,'[3]SD 4. Assets (RAB)'!L72)</f>
        <v>367328.48390801548</v>
      </c>
      <c r="L32" s="1">
        <f>'[3]SD 4. Assets (RAB)'!M50+IF('[3]SD 4. Assets (RAB)'!M72="",0,'[3]SD 4. Assets (RAB)'!M72)</f>
        <v>427449.63474681834</v>
      </c>
      <c r="M32" s="1">
        <f>'[3]SD 4. Assets (RAB)'!N50+IF('[3]SD 4. Assets (RAB)'!N72="",0,'[3]SD 4. Assets (RAB)'!N72)</f>
        <v>483175.68068074901</v>
      </c>
      <c r="N32" s="1">
        <f>'[3]SD 4. Assets (RAB)'!O50+IF('[3]SD 4. Assets (RAB)'!O72="",0,'[3]SD 4. Assets (RAB)'!O72)</f>
        <v>481160.27429436217</v>
      </c>
      <c r="O32" s="1">
        <f>'[3]SD 4. Assets (RAB)'!P50+IF('[3]SD 4. Assets (RAB)'!P72="",0,'[3]SD 4. Assets (RAB)'!P72)</f>
        <v>507771.96146056848</v>
      </c>
      <c r="P32" s="1">
        <f>'[3]SD 4. Assets (RAB)'!Q50+IF('[3]SD 4. Assets (RAB)'!Q72="",0,'[3]SD 4. Assets (RAB)'!Q72)</f>
        <v>575675.05763095571</v>
      </c>
      <c r="Q32" s="1">
        <f>'[3]SD 4. Assets (RAB)'!R50+IF('[3]SD 4. Assets (RAB)'!R72="",0,'[3]SD 4. Assets (RAB)'!R72)</f>
        <v>656320.38625468488</v>
      </c>
      <c r="R32" s="1">
        <f>'[3]SD 4. Assets (RAB)'!S50+IF('[3]SD 4. Assets (RAB)'!S72="",0,'[3]SD 4. Assets (RAB)'!S72)</f>
        <v>696638.24299058737</v>
      </c>
      <c r="T32" s="1">
        <f>'[3]SD 4. Assets (RAB)'!L34</f>
        <v>1351048.0449886692</v>
      </c>
      <c r="U32" s="1">
        <f>'[3]SD 4. Assets (RAB)'!M34</f>
        <v>1508537.0909150345</v>
      </c>
      <c r="V32" s="1">
        <f>'[3]SD 4. Assets (RAB)'!N34</f>
        <v>1704718.319041725</v>
      </c>
      <c r="W32" s="1">
        <f>'[3]SD 4. Assets (RAB)'!O34</f>
        <v>1919285.9810459288</v>
      </c>
      <c r="X32" s="1">
        <f>'[3]SD 4. Assets (RAB)'!P34</f>
        <v>2047033.6207555761</v>
      </c>
      <c r="Y32" s="1">
        <f>'[3]SD 4. Assets (RAB)'!Q34</f>
        <v>2295310.503869371</v>
      </c>
      <c r="Z32" s="1">
        <f>'[3]SD 4. Assets (RAB)'!R34</f>
        <v>2599306.5014773044</v>
      </c>
      <c r="AA32" s="1">
        <f>'[3]SD 4. Assets (RAB)'!S34</f>
        <v>2918818.3734449791</v>
      </c>
      <c r="AC32" s="1">
        <f>'[3]SD 4. Assets (RAB)'!L58</f>
        <v>377457.09635783057</v>
      </c>
      <c r="AD32" s="1">
        <f>'[3]SD 4. Assets (RAB)'!M58</f>
        <v>413290.58679416374</v>
      </c>
      <c r="AE32" s="1">
        <f>'[3]SD 4. Assets (RAB)'!N58</f>
        <v>443286.55906119477</v>
      </c>
      <c r="AF32" s="1">
        <f>'[3]SD 4. Assets (RAB)'!O58</f>
        <v>471604.1377390984</v>
      </c>
      <c r="AG32" s="1">
        <f>'[3]SD 4. Assets (RAB)'!P58</f>
        <v>656467.88149343594</v>
      </c>
      <c r="AH32" s="1">
        <f>'[3]SD 4. Assets (RAB)'!Q58</f>
        <v>817640.68651983351</v>
      </c>
      <c r="AI32" s="1">
        <f>'[3]SD 4. Assets (RAB)'!R58</f>
        <v>1046267.7083307146</v>
      </c>
      <c r="AJ32" s="1">
        <f>'[3]SD 4. Assets (RAB)'!S58</f>
        <v>1159331.0988379924</v>
      </c>
      <c r="AL32" s="1">
        <f>'[3]SD 4. Assets (RAB)'!L42+'[3]SD 4. Assets (RAB)'!L66</f>
        <v>2279370.0017219149</v>
      </c>
      <c r="AM32" s="1">
        <f>'[3]SD 4. Assets (RAB)'!M42+'[3]SD 4. Assets (RAB)'!M66</f>
        <v>2607508.0680516893</v>
      </c>
      <c r="AN32" s="1">
        <f>'[3]SD 4. Assets (RAB)'!N42+'[3]SD 4. Assets (RAB)'!N66</f>
        <v>2978106.458551527</v>
      </c>
      <c r="AO32" s="1">
        <f>'[3]SD 4. Assets (RAB)'!O42+'[3]SD 4. Assets (RAB)'!O66</f>
        <v>3607650.343273689</v>
      </c>
      <c r="AP32" s="1">
        <f>'[3]SD 4. Assets (RAB)'!P42+'[3]SD 4. Assets (RAB)'!P66</f>
        <v>4113121.9858660111</v>
      </c>
      <c r="AQ32" s="1">
        <f>'[3]SD 4. Assets (RAB)'!Q42+'[3]SD 4. Assets (RAB)'!Q66</f>
        <v>4714948.9325429015</v>
      </c>
      <c r="AR32" s="1">
        <f>'[3]SD 4. Assets (RAB)'!R42+'[3]SD 4. Assets (RAB)'!R66</f>
        <v>5379504.487613488</v>
      </c>
      <c r="AS32" s="1">
        <f>'[3]SD 4. Assets (RAB)'!S42+'[3]SD 4. Assets (RAB)'!S66</f>
        <v>5792674.0638953075</v>
      </c>
      <c r="AU32" s="1">
        <f>'[3]SD 4. Assets (RAB)'!L88+'[3]SD 4. Assets (RAB)'!L96</f>
        <v>488708.98604847683</v>
      </c>
      <c r="AV32" s="1">
        <f>'[3]SD 4. Assets (RAB)'!M88+'[3]SD 4. Assets (RAB)'!M96</f>
        <v>556496.93791319127</v>
      </c>
      <c r="AW32" s="1">
        <f>'[3]SD 4. Assets (RAB)'!N88+'[3]SD 4. Assets (RAB)'!N96</f>
        <v>653788.95799531857</v>
      </c>
      <c r="AX32" s="1">
        <f>'[3]SD 4. Assets (RAB)'!O88+'[3]SD 4. Assets (RAB)'!O96</f>
        <v>797887.26822696964</v>
      </c>
      <c r="AY32" s="1">
        <f>'[3]SD 4. Assets (RAB)'!P88+'[3]SD 4. Assets (RAB)'!P96</f>
        <v>999095.38485043449</v>
      </c>
      <c r="AZ32" s="1">
        <f>'[3]SD 4. Assets (RAB)'!Q88+'[3]SD 4. Assets (RAB)'!Q96</f>
        <v>1165967.121849831</v>
      </c>
      <c r="BA32" s="1">
        <f>'[3]SD 4. Assets (RAB)'!R88+'[3]SD 4. Assets (RAB)'!R96</f>
        <v>1278245.8138697974</v>
      </c>
      <c r="BB32" s="1">
        <f>'[3]SD 4. Assets (RAB)'!S88+'[3]SD 4. Assets (RAB)'!S96</f>
        <v>1252109.7613661045</v>
      </c>
    </row>
    <row r="34" spans="1:54" x14ac:dyDescent="0.25">
      <c r="A34" t="s">
        <v>81</v>
      </c>
      <c r="B34" s="1">
        <f>'[3]SD 3. Opex'!L10</f>
        <v>357834.49621930806</v>
      </c>
      <c r="C34" s="1">
        <f>'[3]SD 3. Opex'!M10</f>
        <v>316522.99188389262</v>
      </c>
      <c r="D34" s="1">
        <f>'[3]SD 3. Opex'!N10</f>
        <v>467809.122173907</v>
      </c>
      <c r="E34" s="1">
        <f>'[3]SD 3. Opex'!O10</f>
        <v>441027.33814656845</v>
      </c>
      <c r="F34" s="1">
        <f>'[3]SD 3. Opex'!P10</f>
        <v>511184.26885726338</v>
      </c>
      <c r="G34" s="1">
        <f>'[3]SD 3. Opex'!Q10</f>
        <v>506684.85404769256</v>
      </c>
      <c r="H34" s="1">
        <f>'[3]SD 3. Opex'!R10</f>
        <v>577601.09550643899</v>
      </c>
      <c r="I34" s="1">
        <f>'[3]SD 3. Opex'!S10</f>
        <v>471121.68333051458</v>
      </c>
      <c r="L34" s="49">
        <f>'[3]SD 4. Assets (RAB)'!M46</f>
        <v>-15976.592294915425</v>
      </c>
    </row>
    <row r="35" spans="1:54" x14ac:dyDescent="0.25">
      <c r="L35" s="46">
        <f>'[3]SD 4. Assets (RAB)'!M70</f>
        <v>10206.212637844688</v>
      </c>
    </row>
    <row r="36" spans="1:54" x14ac:dyDescent="0.25">
      <c r="A36" s="4" t="s">
        <v>105</v>
      </c>
    </row>
    <row r="37" spans="1:54" x14ac:dyDescent="0.25">
      <c r="B37" t="s">
        <v>76</v>
      </c>
      <c r="K37" t="s">
        <v>123</v>
      </c>
      <c r="T37" t="s">
        <v>124</v>
      </c>
      <c r="AC37" t="s">
        <v>90</v>
      </c>
      <c r="AL37" t="s">
        <v>2</v>
      </c>
      <c r="AU37" t="s">
        <v>22</v>
      </c>
    </row>
    <row r="38" spans="1:54" x14ac:dyDescent="0.25">
      <c r="B38" s="3">
        <v>2006</v>
      </c>
      <c r="C38" s="3">
        <v>2007</v>
      </c>
      <c r="D38" s="3">
        <v>2008</v>
      </c>
      <c r="E38" s="3">
        <v>2009</v>
      </c>
      <c r="F38" s="3">
        <v>2010</v>
      </c>
      <c r="G38" s="3">
        <v>2011</v>
      </c>
      <c r="H38" s="3">
        <v>2012</v>
      </c>
      <c r="I38" s="3">
        <v>2013</v>
      </c>
      <c r="K38" s="3">
        <v>2006</v>
      </c>
      <c r="L38" s="3">
        <v>2007</v>
      </c>
      <c r="M38" s="3">
        <v>2008</v>
      </c>
      <c r="N38" s="3">
        <v>2009</v>
      </c>
      <c r="O38" s="3">
        <v>2010</v>
      </c>
      <c r="P38" s="3">
        <v>2011</v>
      </c>
      <c r="Q38" s="3">
        <v>2012</v>
      </c>
      <c r="R38" s="3">
        <v>2013</v>
      </c>
      <c r="T38" s="3">
        <v>2006</v>
      </c>
      <c r="U38" s="3">
        <v>2007</v>
      </c>
      <c r="V38" s="3">
        <v>2008</v>
      </c>
      <c r="W38" s="3">
        <v>2009</v>
      </c>
      <c r="X38" s="3">
        <v>2010</v>
      </c>
      <c r="Y38" s="3">
        <v>2011</v>
      </c>
      <c r="Z38" s="3">
        <v>2012</v>
      </c>
      <c r="AA38" s="3">
        <v>2013</v>
      </c>
      <c r="AC38" s="3">
        <v>2006</v>
      </c>
      <c r="AD38" s="3">
        <v>2007</v>
      </c>
      <c r="AE38" s="3">
        <v>2008</v>
      </c>
      <c r="AF38" s="3">
        <v>2009</v>
      </c>
      <c r="AG38" s="3">
        <v>2010</v>
      </c>
      <c r="AH38" s="3">
        <v>2011</v>
      </c>
      <c r="AI38" s="3">
        <v>2012</v>
      </c>
      <c r="AJ38" s="3">
        <v>2013</v>
      </c>
      <c r="AL38" s="3">
        <v>2006</v>
      </c>
      <c r="AM38" s="3">
        <v>2007</v>
      </c>
      <c r="AN38" s="3">
        <v>2008</v>
      </c>
      <c r="AO38" s="3">
        <v>2009</v>
      </c>
      <c r="AP38" s="3">
        <v>2010</v>
      </c>
      <c r="AQ38" s="3">
        <v>2011</v>
      </c>
      <c r="AR38" s="3">
        <v>2012</v>
      </c>
      <c r="AS38" s="3">
        <v>2013</v>
      </c>
      <c r="AU38" s="3">
        <v>2006</v>
      </c>
      <c r="AV38" s="3">
        <v>2007</v>
      </c>
      <c r="AW38" s="3">
        <v>2008</v>
      </c>
      <c r="AX38" s="3">
        <v>2009</v>
      </c>
      <c r="AY38" s="3">
        <v>2010</v>
      </c>
      <c r="AZ38" s="3">
        <v>2011</v>
      </c>
      <c r="BA38" s="3">
        <v>2012</v>
      </c>
      <c r="BB38" s="3">
        <v>2013</v>
      </c>
    </row>
    <row r="39" spans="1:54" x14ac:dyDescent="0.25">
      <c r="A39" s="21" t="s">
        <v>69</v>
      </c>
      <c r="B39" s="1">
        <f>'[3]SD 4. Assets (RAB)'!T20</f>
        <v>77147.345111521514</v>
      </c>
      <c r="C39" s="1">
        <f>'[3]SD 4. Assets (RAB)'!U20</f>
        <v>82723.721159721332</v>
      </c>
      <c r="D39" s="1">
        <f>'[3]SD 4. Assets (RAB)'!V20</f>
        <v>87965.45847916753</v>
      </c>
      <c r="E39" s="1">
        <f>'[3]SD 4. Assets (RAB)'!W20</f>
        <v>91892.295213134814</v>
      </c>
      <c r="F39" s="1">
        <f>'[3]SD 4. Assets (RAB)'!X20</f>
        <v>100946.67532349973</v>
      </c>
      <c r="G39" s="1">
        <f>'[3]SD 4. Assets (RAB)'!Y20</f>
        <v>107760.98196445381</v>
      </c>
      <c r="H39" s="1">
        <f>'[3]SD 4. Assets (RAB)'!Z20</f>
        <v>117297.20298285983</v>
      </c>
      <c r="I39" s="1">
        <f>'[3]SD 4. Assets (RAB)'!AA20</f>
        <v>125479.07987792011</v>
      </c>
      <c r="K39" s="1">
        <f>'[3]SD 4. Assets (RAB)'!T44</f>
        <v>6256.7030778193794</v>
      </c>
      <c r="L39" s="1">
        <f>'[3]SD 4. Assets (RAB)'!U44</f>
        <v>6708.9510344200207</v>
      </c>
      <c r="M39" s="1">
        <f>'[3]SD 4. Assets (RAB)'!V44</f>
        <v>7134.0595585343781</v>
      </c>
      <c r="N39" s="1">
        <f>'[3]SD 4. Assets (RAB)'!W44</f>
        <v>7452.5287351987354</v>
      </c>
      <c r="O39" s="1">
        <f>'[3]SD 4. Assets (RAB)'!X44</f>
        <v>8186.8452281690998</v>
      </c>
      <c r="P39" s="1">
        <f>'[3]SD 4. Assets (RAB)'!Y44</f>
        <v>8739.4902125432309</v>
      </c>
      <c r="Q39" s="1">
        <f>'[3]SD 4. Assets (RAB)'!Z44</f>
        <v>9512.8843366103229</v>
      </c>
      <c r="R39" s="1">
        <f>'[3]SD 4. Assets (RAB)'!AA44</f>
        <v>10176.440215009792</v>
      </c>
      <c r="T39" s="1">
        <f>'[3]SD 4. Assets (RAB)'!T28</f>
        <v>389981.06913853838</v>
      </c>
      <c r="U39" s="1">
        <f>'[3]SD 4. Assets (RAB)'!U28</f>
        <v>418169.73966312822</v>
      </c>
      <c r="V39" s="1">
        <f>'[3]SD 4. Assets (RAB)'!V28</f>
        <v>444666.80603690963</v>
      </c>
      <c r="W39" s="1">
        <f>'[3]SD 4. Assets (RAB)'!W28</f>
        <v>464517.0288233363</v>
      </c>
      <c r="X39" s="1">
        <f>'[3]SD 4. Assets (RAB)'!X28</f>
        <v>510287.06576657132</v>
      </c>
      <c r="Y39" s="1">
        <f>'[3]SD 4. Assets (RAB)'!Y28</f>
        <v>544733.49532854266</v>
      </c>
      <c r="Z39" s="1">
        <f>'[3]SD 4. Assets (RAB)'!Z28</f>
        <v>592939.2458041216</v>
      </c>
      <c r="AA39" s="1">
        <f>'[3]SD 4. Assets (RAB)'!AA28</f>
        <v>634298.76497465209</v>
      </c>
      <c r="AC39" s="1">
        <f>'[3]SD 4. Assets (RAB)'!T52</f>
        <v>76666.174925890693</v>
      </c>
      <c r="AD39" s="1">
        <f>'[3]SD 4. Assets (RAB)'!U52</f>
        <v>82207.770958078545</v>
      </c>
      <c r="AE39" s="1">
        <f>'[3]SD 4. Assets (RAB)'!V52</f>
        <v>87416.815412781609</v>
      </c>
      <c r="AF39" s="1">
        <f>'[3]SD 4. Assets (RAB)'!W52</f>
        <v>91319.160354354812</v>
      </c>
      <c r="AG39" s="1">
        <f>'[3]SD 4. Assets (RAB)'!X52</f>
        <v>100317.06803845309</v>
      </c>
      <c r="AH39" s="1">
        <f>'[3]SD 4. Assets (RAB)'!Y52</f>
        <v>107088.87365507986</v>
      </c>
      <c r="AI39" s="1">
        <f>'[3]SD 4. Assets (RAB)'!Z52</f>
        <v>116565.61699177165</v>
      </c>
      <c r="AJ39" s="1">
        <f>'[3]SD 4. Assets (RAB)'!AA52</f>
        <v>124696.46328793425</v>
      </c>
      <c r="AL39" s="1">
        <f>'[3]SD 4. Assets (RAB)'!T36+'[3]SD 4. Assets (RAB)'!T60</f>
        <v>165871.0892904888</v>
      </c>
      <c r="AM39" s="1">
        <f>'[3]SD 4. Assets (RAB)'!U36+'[3]SD 4. Assets (RAB)'!U60</f>
        <v>177860.60841225777</v>
      </c>
      <c r="AN39" s="1">
        <f>'[3]SD 4. Assets (RAB)'!V36+'[3]SD 4. Assets (RAB)'!V60</f>
        <v>189130.6356269895</v>
      </c>
      <c r="AO39" s="1">
        <f>'[3]SD 4. Assets (RAB)'!W36+'[3]SD 4. Assets (RAB)'!W60</f>
        <v>197573.55333967926</v>
      </c>
      <c r="AP39" s="1">
        <f>'[3]SD 4. Assets (RAB)'!X36+'[3]SD 4. Assets (RAB)'!X60</f>
        <v>217040.97492865723</v>
      </c>
      <c r="AQ39" s="1">
        <f>'[3]SD 4. Assets (RAB)'!Y36+'[3]SD 4. Assets (RAB)'!Y60</f>
        <v>231692.11378068832</v>
      </c>
      <c r="AR39" s="1">
        <f>'[3]SD 4. Assets (RAB)'!Z36+'[3]SD 4. Assets (RAB)'!Z60</f>
        <v>252195.52016170238</v>
      </c>
      <c r="AS39" s="1">
        <f>'[3]SD 4. Assets (RAB)'!AA36+'[3]SD 4. Assets (RAB)'!AA60</f>
        <v>269787.01123715669</v>
      </c>
      <c r="AU39" s="1">
        <f>'[3]SD 4. Assets (RAB)'!T82+'[3]SD 4. Assets (RAB)'!T90</f>
        <v>54842.043147975957</v>
      </c>
      <c r="AV39" s="1">
        <f>'[3]SD 4. Assets (RAB)'!U82+'[3]SD 4. Assets (RAB)'!U90</f>
        <v>45412.520616651032</v>
      </c>
      <c r="AW39" s="1">
        <f>'[3]SD 4. Assets (RAB)'!V82+'[3]SD 4. Assets (RAB)'!V90</f>
        <v>38816.561602622976</v>
      </c>
      <c r="AX39" s="1">
        <f>'[3]SD 4. Assets (RAB)'!W82+'[3]SD 4. Assets (RAB)'!W90</f>
        <v>33068.200888035353</v>
      </c>
      <c r="AY39" s="1">
        <f>'[3]SD 4. Assets (RAB)'!X82+'[3]SD 4. Assets (RAB)'!X90</f>
        <v>32258.586305095909</v>
      </c>
      <c r="AZ39" s="1">
        <f>'[3]SD 4. Assets (RAB)'!Y82+'[3]SD 4. Assets (RAB)'!Y90</f>
        <v>28079.526649460506</v>
      </c>
      <c r="BA39" s="1">
        <f>'[3]SD 4. Assets (RAB)'!Z82+'[3]SD 4. Assets (RAB)'!Z90</f>
        <v>33788.455169193847</v>
      </c>
      <c r="BB39" s="1">
        <f>'[3]SD 4. Assets (RAB)'!AA82+'[3]SD 4. Assets (RAB)'!AA90</f>
        <v>39940.643437133403</v>
      </c>
    </row>
    <row r="40" spans="1:54" x14ac:dyDescent="0.25">
      <c r="A40" s="21" t="s">
        <v>70</v>
      </c>
      <c r="B40" s="1">
        <f>'[3]SD 4. Assets (RAB)'!T21</f>
        <v>2334.5826581203214</v>
      </c>
      <c r="C40" s="1">
        <f>'[3]SD 4. Assets (RAB)'!U21</f>
        <v>3258.1438908034288</v>
      </c>
      <c r="D40" s="1">
        <f>'[3]SD 4. Assets (RAB)'!V21</f>
        <v>1638.4060988412796</v>
      </c>
      <c r="E40" s="1">
        <f>'[3]SD 4. Assets (RAB)'!W21</f>
        <v>4577.2328637059563</v>
      </c>
      <c r="F40" s="1">
        <f>'[3]SD 4. Assets (RAB)'!X21</f>
        <v>1260.1345955621955</v>
      </c>
      <c r="G40" s="1">
        <f>'[3]SD 4. Assets (RAB)'!Y21</f>
        <v>3004.0131389853873</v>
      </c>
      <c r="H40" s="1">
        <f>'[3]SD 4. Assets (RAB)'!Z21</f>
        <v>4128.7532498294495</v>
      </c>
      <c r="I40" s="1">
        <f>'[3]SD 4. Assets (RAB)'!AA21</f>
        <v>2514.6108191967987</v>
      </c>
      <c r="K40" s="1">
        <f>'[3]SD 4. Assets (RAB)'!T45</f>
        <v>189.33626920498821</v>
      </c>
      <c r="L40" s="1">
        <f>'[3]SD 4. Assets (RAB)'!U45</f>
        <v>264.23772431961248</v>
      </c>
      <c r="M40" s="1">
        <f>'[3]SD 4. Assets (RAB)'!V45</f>
        <v>132.87586846338991</v>
      </c>
      <c r="N40" s="1">
        <f>'[3]SD 4. Assets (RAB)'!W45</f>
        <v>371.21675288820916</v>
      </c>
      <c r="O40" s="1">
        <f>'[3]SD 4. Assets (RAB)'!X45</f>
        <v>102.19778776733558</v>
      </c>
      <c r="P40" s="1">
        <f>'[3]SD 4. Assets (RAB)'!Y45</f>
        <v>243.62754447777849</v>
      </c>
      <c r="Q40" s="1">
        <f>'[3]SD 4. Assets (RAB)'!Z45</f>
        <v>334.84474583567709</v>
      </c>
      <c r="R40" s="1">
        <f>'[3]SD 4. Assets (RAB)'!AA45</f>
        <v>203.93667765550705</v>
      </c>
      <c r="T40" s="1">
        <f>'[3]SD 4. Assets (RAB)'!T29</f>
        <v>11801.352848759076</v>
      </c>
      <c r="U40" s="1">
        <f>'[3]SD 4. Assets (RAB)'!U29</f>
        <v>16469.96971970925</v>
      </c>
      <c r="V40" s="1">
        <f>'[3]SD 4. Assets (RAB)'!V29</f>
        <v>8282.1691554723511</v>
      </c>
      <c r="W40" s="1">
        <f>'[3]SD 4. Assets (RAB)'!W29</f>
        <v>23137.985672789124</v>
      </c>
      <c r="X40" s="1">
        <f>'[3]SD 4. Assets (RAB)'!X29</f>
        <v>6370.0006283484245</v>
      </c>
      <c r="Y40" s="1">
        <f>'[3]SD 4. Assets (RAB)'!Y29</f>
        <v>15185.334685908461</v>
      </c>
      <c r="Z40" s="1">
        <f>'[3]SD 4. Assets (RAB)'!Z29</f>
        <v>20870.91401849471</v>
      </c>
      <c r="AA40" s="1">
        <f>'[3]SD 4. Assets (RAB)'!AA29</f>
        <v>12711.398095684421</v>
      </c>
      <c r="AC40" s="1">
        <f>'[3]SD 4. Assets (RAB)'!T53</f>
        <v>2320.0217996830756</v>
      </c>
      <c r="AD40" s="1">
        <f>'[3]SD 4. Assets (RAB)'!U53</f>
        <v>3237.8227546906624</v>
      </c>
      <c r="AE40" s="1">
        <f>'[3]SD 4. Assets (RAB)'!V53</f>
        <v>1628.1873134044183</v>
      </c>
      <c r="AF40" s="1">
        <f>'[3]SD 4. Assets (RAB)'!W53</f>
        <v>4548.6845321526007</v>
      </c>
      <c r="AG40" s="1">
        <f>'[3]SD 4. Assets (RAB)'!X53</f>
        <v>1252.2751002498169</v>
      </c>
      <c r="AH40" s="1">
        <f>'[3]SD 4. Assets (RAB)'!Y53</f>
        <v>2985.2770235995176</v>
      </c>
      <c r="AI40" s="1">
        <f>'[3]SD 4. Assets (RAB)'!Z53</f>
        <v>4103.0020983831819</v>
      </c>
      <c r="AJ40" s="1">
        <f>'[3]SD 4. Assets (RAB)'!AA53</f>
        <v>2498.9271199986847</v>
      </c>
      <c r="AL40" s="1">
        <f>'[3]SD 4. Assets (RAB)'!T37+'[3]SD 4. Assets (RAB)'!T61</f>
        <v>5019.4827570711905</v>
      </c>
      <c r="AM40" s="1">
        <f>'[3]SD 4. Assets (RAB)'!U37+'[3]SD 4. Assets (RAB)'!U61</f>
        <v>7005.1908520181305</v>
      </c>
      <c r="AN40" s="1">
        <f>'[3]SD 4. Assets (RAB)'!V37+'[3]SD 4. Assets (RAB)'!V61</f>
        <v>3522.6643758399</v>
      </c>
      <c r="AO40" s="1">
        <f>'[3]SD 4. Assets (RAB)'!W37+'[3]SD 4. Assets (RAB)'!W61</f>
        <v>9841.3056203244996</v>
      </c>
      <c r="AP40" s="1">
        <f>'[3]SD 4. Assets (RAB)'!X37+'[3]SD 4. Assets (RAB)'!X61</f>
        <v>2709.3595731178966</v>
      </c>
      <c r="AQ40" s="1">
        <f>'[3]SD 4. Assets (RAB)'!Y37+'[3]SD 4. Assets (RAB)'!Y61</f>
        <v>6458.7955798887451</v>
      </c>
      <c r="AR40" s="1">
        <f>'[3]SD 4. Assets (RAB)'!Z37+'[3]SD 4. Assets (RAB)'!Z61</f>
        <v>8877.0494690500946</v>
      </c>
      <c r="AS40" s="1">
        <f>'[3]SD 4. Assets (RAB)'!AA37+'[3]SD 4. Assets (RAB)'!AA61</f>
        <v>5406.5533314059521</v>
      </c>
      <c r="AU40" s="1">
        <f>'[3]SD 4. Assets (RAB)'!T83+'[3]SD 4. Assets (RAB)'!T91</f>
        <v>1659.5941530336606</v>
      </c>
      <c r="AV40" s="1">
        <f>'[3]SD 4. Assets (RAB)'!U83+'[3]SD 4. Assets (RAB)'!U91</f>
        <v>1788.6106250883829</v>
      </c>
      <c r="AW40" s="1">
        <f>'[3]SD 4. Assets (RAB)'!V83+'[3]SD 4. Assets (RAB)'!V91</f>
        <v>722.98027390884533</v>
      </c>
      <c r="AX40" s="1">
        <f>'[3]SD 4. Assets (RAB)'!W83+'[3]SD 4. Assets (RAB)'!W91</f>
        <v>1647.1550253182791</v>
      </c>
      <c r="AY40" s="1">
        <f>'[3]SD 4. Assets (RAB)'!X83+'[3]SD 4. Assets (RAB)'!X91</f>
        <v>338.38635271190094</v>
      </c>
      <c r="AZ40" s="1">
        <f>'[3]SD 4. Assets (RAB)'!Y83+'[3]SD 4. Assets (RAB)'!Y91</f>
        <v>782.76260529338822</v>
      </c>
      <c r="BA40" s="1">
        <f>'[3]SD 4. Assets (RAB)'!Z83+'[3]SD 4. Assets (RAB)'!Z91</f>
        <v>1189.3224266132834</v>
      </c>
      <c r="BB40" s="1">
        <f>'[3]SD 4. Assets (RAB)'!AA83+'[3]SD 4. Assets (RAB)'!AA91</f>
        <v>800.41369613493862</v>
      </c>
    </row>
    <row r="41" spans="1:54" x14ac:dyDescent="0.25">
      <c r="A41" s="21" t="s">
        <v>71</v>
      </c>
      <c r="B41" s="1">
        <f>'[3]SD 4. Assets (RAB)'!T22</f>
        <v>-3533.2680932163184</v>
      </c>
      <c r="C41" s="1">
        <f>'[3]SD 4. Assets (RAB)'!U22</f>
        <v>-3832.6952502563799</v>
      </c>
      <c r="D41" s="1">
        <f>'[3]SD 4. Assets (RAB)'!V22</f>
        <v>-4065.4996229410908</v>
      </c>
      <c r="E41" s="1">
        <f>'[3]SD 4. Assets (RAB)'!W22</f>
        <v>-4442.4386576855686</v>
      </c>
      <c r="F41" s="1">
        <f>'[3]SD 4. Assets (RAB)'!X22</f>
        <v>-4725.296057373931</v>
      </c>
      <c r="G41" s="1">
        <f>'[3]SD 4. Assets (RAB)'!Y22</f>
        <v>-5013.9648772177279</v>
      </c>
      <c r="H41" s="1">
        <f>'[3]SD 4. Assets (RAB)'!Z22</f>
        <v>-5392.4062678216569</v>
      </c>
      <c r="I41" s="1">
        <f>'[3]SD 4. Assets (RAB)'!AA22</f>
        <v>-5780.5961345426194</v>
      </c>
      <c r="K41" s="1">
        <f>'[3]SD 4. Assets (RAB)'!T46</f>
        <v>-286.55048753305778</v>
      </c>
      <c r="L41" s="1">
        <f>'[3]SD 4. Assets (RAB)'!U46</f>
        <v>-310.83423718545475</v>
      </c>
      <c r="M41" s="1">
        <f>'[3]SD 4. Assets (RAB)'!V46</f>
        <v>-329.71483292080575</v>
      </c>
      <c r="N41" s="1">
        <f>'[3]SD 4. Assets (RAB)'!W46</f>
        <v>-360.28484949657809</v>
      </c>
      <c r="O41" s="1">
        <f>'[3]SD 4. Assets (RAB)'!X46</f>
        <v>-383.22478036076876</v>
      </c>
      <c r="P41" s="1">
        <f>'[3]SD 4. Assets (RAB)'!Y46</f>
        <v>-406.63602142131748</v>
      </c>
      <c r="Q41" s="1">
        <f>'[3]SD 4. Assets (RAB)'!Z46</f>
        <v>-437.32788009698601</v>
      </c>
      <c r="R41" s="1">
        <f>'[3]SD 4. Assets (RAB)'!AA46</f>
        <v>-468.81034693210995</v>
      </c>
      <c r="T41" s="1">
        <f>'[3]SD 4. Assets (RAB)'!T30</f>
        <v>-17860.726983588735</v>
      </c>
      <c r="U41" s="1">
        <f>'[3]SD 4. Assets (RAB)'!U30</f>
        <v>-19374.336073607275</v>
      </c>
      <c r="V41" s="1">
        <f>'[3]SD 4. Assets (RAB)'!V30</f>
        <v>-20551.165918217856</v>
      </c>
      <c r="W41" s="1">
        <f>'[3]SD 4. Assets (RAB)'!W30</f>
        <v>-22456.598795489306</v>
      </c>
      <c r="X41" s="1">
        <f>'[3]SD 4. Assets (RAB)'!X30</f>
        <v>-23886.447495852946</v>
      </c>
      <c r="Y41" s="1">
        <f>'[3]SD 4. Assets (RAB)'!Y30</f>
        <v>-25345.673018479927</v>
      </c>
      <c r="Z41" s="1">
        <f>'[3]SD 4. Assets (RAB)'!Z30</f>
        <v>-27258.700328760689</v>
      </c>
      <c r="AA41" s="1">
        <f>'[3]SD 4. Assets (RAB)'!AA30</f>
        <v>-29221.006342451088</v>
      </c>
      <c r="AC41" s="1">
        <f>'[3]SD 4. Assets (RAB)'!T54</f>
        <v>-3511.2309996282152</v>
      </c>
      <c r="AD41" s="1">
        <f>'[3]SD 4. Assets (RAB)'!U54</f>
        <v>-3808.7906209737221</v>
      </c>
      <c r="AE41" s="1">
        <f>'[3]SD 4. Assets (RAB)'!V54</f>
        <v>-4040.1429861647416</v>
      </c>
      <c r="AF41" s="1">
        <f>'[3]SD 4. Assets (RAB)'!W54</f>
        <v>-4414.7310414288841</v>
      </c>
      <c r="AG41" s="1">
        <f>'[3]SD 4. Assets (RAB)'!X54</f>
        <v>-4695.8242514705598</v>
      </c>
      <c r="AH41" s="1">
        <f>'[3]SD 4. Assets (RAB)'!Y54</f>
        <v>-4982.6926356748763</v>
      </c>
      <c r="AI41" s="1">
        <f>'[3]SD 4. Assets (RAB)'!Z54</f>
        <v>-5358.7736765622458</v>
      </c>
      <c r="AJ41" s="1">
        <f>'[3]SD 4. Assets (RAB)'!AA54</f>
        <v>-5744.5423920438479</v>
      </c>
      <c r="AL41" s="1">
        <f>'[3]SD 4. Assets (RAB)'!T38+'[3]SD 4. Assets (RAB)'!T62</f>
        <v>-7596.7232123143185</v>
      </c>
      <c r="AM41" s="1">
        <f>'[3]SD 4. Assets (RAB)'!U38+'[3]SD 4. Assets (RAB)'!U62</f>
        <v>-8240.5082787944866</v>
      </c>
      <c r="AN41" s="1">
        <f>'[3]SD 4. Assets (RAB)'!V38+'[3]SD 4. Assets (RAB)'!V62</f>
        <v>-8741.0506478543775</v>
      </c>
      <c r="AO41" s="1">
        <f>'[3]SD 4. Assets (RAB)'!W38+'[3]SD 4. Assets (RAB)'!W62</f>
        <v>-9551.4905690051364</v>
      </c>
      <c r="AP41" s="1">
        <f>'[3]SD 4. Assets (RAB)'!X38+'[3]SD 4. Assets (RAB)'!X62</f>
        <v>-10159.649734202087</v>
      </c>
      <c r="AQ41" s="1">
        <f>'[3]SD 4. Assets (RAB)'!Y38+'[3]SD 4. Assets (RAB)'!Y62</f>
        <v>-10780.303776443903</v>
      </c>
      <c r="AR41" s="1">
        <f>'[3]SD 4. Assets (RAB)'!Z38+'[3]SD 4. Assets (RAB)'!Z62</f>
        <v>-11593.973846377472</v>
      </c>
      <c r="AS41" s="1">
        <f>'[3]SD 4. Assets (RAB)'!AA38+'[3]SD 4. Assets (RAB)'!AA62</f>
        <v>-12428.603682977249</v>
      </c>
      <c r="AU41" s="1">
        <f>'[3]SD 4. Assets (RAB)'!T84+'[3]SD 4. Assets (RAB)'!T92</f>
        <v>-16741.84623035261</v>
      </c>
      <c r="AV41" s="1">
        <f>'[3]SD 4. Assets (RAB)'!U84+'[3]SD 4. Assets (RAB)'!U92</f>
        <v>-14954.761750452708</v>
      </c>
      <c r="AW41" s="1">
        <f>'[3]SD 4. Assets (RAB)'!V84+'[3]SD 4. Assets (RAB)'!V92</f>
        <v>-13380.302943336621</v>
      </c>
      <c r="AX41" s="1">
        <f>'[3]SD 4. Assets (RAB)'!W84+'[3]SD 4. Assets (RAB)'!W92</f>
        <v>-13636.528354914344</v>
      </c>
      <c r="AY41" s="1">
        <f>'[3]SD 4. Assets (RAB)'!X84+'[3]SD 4. Assets (RAB)'!X92</f>
        <v>-14529.133989708331</v>
      </c>
      <c r="AZ41" s="1">
        <f>'[3]SD 4. Assets (RAB)'!Y84+'[3]SD 4. Assets (RAB)'!Y92</f>
        <v>-3984.4327824981988</v>
      </c>
      <c r="BA41" s="1">
        <f>'[3]SD 4. Assets (RAB)'!Z84+'[3]SD 4. Assets (RAB)'!Z92</f>
        <v>-4978.209495610884</v>
      </c>
      <c r="BB41" s="1">
        <f>'[3]SD 4. Assets (RAB)'!AA84+'[3]SD 4. Assets (RAB)'!AA92</f>
        <v>-6524.0005599802353</v>
      </c>
    </row>
    <row r="42" spans="1:54" x14ac:dyDescent="0.25">
      <c r="A42" s="21" t="s">
        <v>72</v>
      </c>
      <c r="B42" s="1">
        <f>'[3]SD 4. Assets (RAB)'!T23</f>
        <v>-1198.685435095997</v>
      </c>
      <c r="C42" s="1">
        <f>'[3]SD 4. Assets (RAB)'!U23</f>
        <v>-574.55135945295115</v>
      </c>
      <c r="D42" s="1">
        <f>'[3]SD 4. Assets (RAB)'!V23</f>
        <v>-2427.0935240998115</v>
      </c>
      <c r="E42" s="1">
        <f>'[3]SD 4. Assets (RAB)'!W23</f>
        <v>134.79420602038772</v>
      </c>
      <c r="F42" s="1">
        <f>'[3]SD 4. Assets (RAB)'!X23</f>
        <v>-3465.1614618117355</v>
      </c>
      <c r="G42" s="1">
        <f>'[3]SD 4. Assets (RAB)'!Y23</f>
        <v>-2009.9517382323406</v>
      </c>
      <c r="H42" s="1">
        <f>'[3]SD 4. Assets (RAB)'!Z23</f>
        <v>-1263.6530179922074</v>
      </c>
      <c r="I42" s="1">
        <f>'[3]SD 4. Assets (RAB)'!AA23</f>
        <v>-3265.9853153458207</v>
      </c>
      <c r="K42" s="1">
        <f>'[3]SD 4. Assets (RAB)'!T47</f>
        <v>-97.214218328069563</v>
      </c>
      <c r="L42" s="1">
        <f>'[3]SD 4. Assets (RAB)'!U47</f>
        <v>-46.596512865842271</v>
      </c>
      <c r="M42" s="1">
        <f>'[3]SD 4. Assets (RAB)'!V47</f>
        <v>-196.83896445741584</v>
      </c>
      <c r="N42" s="1">
        <f>'[3]SD 4. Assets (RAB)'!W47</f>
        <v>10.931903391631067</v>
      </c>
      <c r="O42" s="1">
        <f>'[3]SD 4. Assets (RAB)'!X47</f>
        <v>-281.02699259343319</v>
      </c>
      <c r="P42" s="1">
        <f>'[3]SD 4. Assets (RAB)'!Y47</f>
        <v>-163.00847694353899</v>
      </c>
      <c r="Q42" s="1">
        <f>'[3]SD 4. Assets (RAB)'!Z47</f>
        <v>-102.48313426130892</v>
      </c>
      <c r="R42" s="1">
        <f>'[3]SD 4. Assets (RAB)'!AA47</f>
        <v>-264.87366927660287</v>
      </c>
      <c r="T42" s="1">
        <f>'[3]SD 4. Assets (RAB)'!T31</f>
        <v>-6059.3741348296589</v>
      </c>
      <c r="U42" s="1">
        <f>'[3]SD 4. Assets (RAB)'!U31</f>
        <v>-2904.3663538980254</v>
      </c>
      <c r="V42" s="1">
        <f>'[3]SD 4. Assets (RAB)'!V31</f>
        <v>-12268.996762745504</v>
      </c>
      <c r="W42" s="1">
        <f>'[3]SD 4. Assets (RAB)'!W31</f>
        <v>681.38687729981757</v>
      </c>
      <c r="X42" s="1">
        <f>'[3]SD 4. Assets (RAB)'!X31</f>
        <v>-17516.446867504521</v>
      </c>
      <c r="Y42" s="1">
        <f>'[3]SD 4. Assets (RAB)'!Y31</f>
        <v>-10160.338332571466</v>
      </c>
      <c r="Z42" s="1">
        <f>'[3]SD 4. Assets (RAB)'!Z31</f>
        <v>-6387.7863102659794</v>
      </c>
      <c r="AA42" s="1">
        <f>'[3]SD 4. Assets (RAB)'!AA31</f>
        <v>-16509.608246766667</v>
      </c>
      <c r="AC42" s="1">
        <f>'[3]SD 4. Assets (RAB)'!T55</f>
        <v>-1191.2091999451395</v>
      </c>
      <c r="AD42" s="1">
        <f>'[3]SD 4. Assets (RAB)'!U55</f>
        <v>-570.96786628305972</v>
      </c>
      <c r="AE42" s="1">
        <f>'[3]SD 4. Assets (RAB)'!V55</f>
        <v>-2411.9556727603231</v>
      </c>
      <c r="AF42" s="1">
        <f>'[3]SD 4. Assets (RAB)'!W55</f>
        <v>133.95349072371664</v>
      </c>
      <c r="AG42" s="1">
        <f>'[3]SD 4. Assets (RAB)'!X55</f>
        <v>-3443.5491512207427</v>
      </c>
      <c r="AH42" s="1">
        <f>'[3]SD 4. Assets (RAB)'!Y55</f>
        <v>-1997.4156120753587</v>
      </c>
      <c r="AI42" s="1">
        <f>'[3]SD 4. Assets (RAB)'!Z55</f>
        <v>-1255.7715781790639</v>
      </c>
      <c r="AJ42" s="1">
        <f>'[3]SD 4. Assets (RAB)'!AA55</f>
        <v>-3245.6152720451632</v>
      </c>
      <c r="AL42" s="1">
        <f>'[3]SD 4. Assets (RAB)'!T39+'[3]SD 4. Assets (RAB)'!T63</f>
        <v>-2577.2404552431285</v>
      </c>
      <c r="AM42" s="1">
        <f>'[3]SD 4. Assets (RAB)'!U39+'[3]SD 4. Assets (RAB)'!U63</f>
        <v>-1235.3174267763557</v>
      </c>
      <c r="AN42" s="1">
        <f>'[3]SD 4. Assets (RAB)'!V39+'[3]SD 4. Assets (RAB)'!V63</f>
        <v>-5218.386272014478</v>
      </c>
      <c r="AO42" s="1">
        <f>'[3]SD 4. Assets (RAB)'!W39+'[3]SD 4. Assets (RAB)'!W63</f>
        <v>289.81505131936444</v>
      </c>
      <c r="AP42" s="1">
        <f>'[3]SD 4. Assets (RAB)'!X39+'[3]SD 4. Assets (RAB)'!X63</f>
        <v>-7450.29016108419</v>
      </c>
      <c r="AQ42" s="1">
        <f>'[3]SD 4. Assets (RAB)'!Y39+'[3]SD 4. Assets (RAB)'!Y63</f>
        <v>-4321.5081965551581</v>
      </c>
      <c r="AR42" s="1">
        <f>'[3]SD 4. Assets (RAB)'!Z39+'[3]SD 4. Assets (RAB)'!Z63</f>
        <v>-2716.9243773273779</v>
      </c>
      <c r="AS42" s="1">
        <f>'[3]SD 4. Assets (RAB)'!AA39+'[3]SD 4. Assets (RAB)'!AA63</f>
        <v>-7022.0503515712971</v>
      </c>
      <c r="AU42" s="1">
        <f>'[3]SD 4. Assets (RAB)'!T85+'[3]SD 4. Assets (RAB)'!T93</f>
        <v>-15082.25207731895</v>
      </c>
      <c r="AV42" s="1">
        <f>'[3]SD 4. Assets (RAB)'!U85+'[3]SD 4. Assets (RAB)'!U93</f>
        <v>-13166.151125364326</v>
      </c>
      <c r="AW42" s="1">
        <f>'[3]SD 4. Assets (RAB)'!V85+'[3]SD 4. Assets (RAB)'!V93</f>
        <v>-12657.322669427775</v>
      </c>
      <c r="AX42" s="1">
        <f>'[3]SD 4. Assets (RAB)'!W85+'[3]SD 4. Assets (RAB)'!W93</f>
        <v>-11989.373329596065</v>
      </c>
      <c r="AY42" s="1">
        <f>'[3]SD 4. Assets (RAB)'!X85+'[3]SD 4. Assets (RAB)'!X93</f>
        <v>-14190.74763699643</v>
      </c>
      <c r="AZ42" s="1">
        <f>'[3]SD 4. Assets (RAB)'!Y85+'[3]SD 4. Assets (RAB)'!Y93</f>
        <v>-3201.6701772048109</v>
      </c>
      <c r="BA42" s="1">
        <f>'[3]SD 4. Assets (RAB)'!Z85+'[3]SD 4. Assets (RAB)'!Z93</f>
        <v>-3788.8870689976011</v>
      </c>
      <c r="BB42" s="1">
        <f>'[3]SD 4. Assets (RAB)'!AA85+'[3]SD 4. Assets (RAB)'!AA93</f>
        <v>-5723.5868638452957</v>
      </c>
    </row>
    <row r="43" spans="1:54" x14ac:dyDescent="0.25">
      <c r="A43" s="21" t="s">
        <v>73</v>
      </c>
      <c r="B43" s="1">
        <f>'[3]SD 4. Assets (RAB)'!T24</f>
        <v>6816.015605012537</v>
      </c>
      <c r="C43" s="1">
        <f>'[3]SD 4. Assets (RAB)'!U24</f>
        <v>5859.60638167657</v>
      </c>
      <c r="D43" s="1">
        <f>'[3]SD 4. Assets (RAB)'!V24</f>
        <v>6355.8315289857574</v>
      </c>
      <c r="E43" s="1">
        <f>'[3]SD 4. Assets (RAB)'!W24</f>
        <v>7904.9521816676761</v>
      </c>
      <c r="F43" s="1">
        <f>'[3]SD 4. Assets (RAB)'!X24</f>
        <v>10279.468102765823</v>
      </c>
      <c r="G43" s="1">
        <f>'[3]SD 4. Assets (RAB)'!Y24</f>
        <v>11546.17275663836</v>
      </c>
      <c r="H43" s="1">
        <f>'[3]SD 4. Assets (RAB)'!Z24</f>
        <v>9445.5299130524709</v>
      </c>
      <c r="I43" s="1">
        <f>'[3]SD 4. Assets (RAB)'!AA24</f>
        <v>11377.549861721011</v>
      </c>
      <c r="K43" s="1">
        <f>'[3]SD 4. Assets (RAB)'!T48</f>
        <v>552.78358254194757</v>
      </c>
      <c r="L43" s="1">
        <f>'[3]SD 4. Assets (RAB)'!U48</f>
        <v>475.21813265315654</v>
      </c>
      <c r="M43" s="1">
        <f>'[3]SD 4. Assets (RAB)'!V48</f>
        <v>515.46233550903798</v>
      </c>
      <c r="N43" s="1">
        <f>'[3]SD 4. Assets (RAB)'!W48</f>
        <v>641.09709249954165</v>
      </c>
      <c r="O43" s="1">
        <f>'[3]SD 4. Assets (RAB)'!X48</f>
        <v>833.67197696756386</v>
      </c>
      <c r="P43" s="1">
        <f>'[3]SD 4. Assets (RAB)'!Y48</f>
        <v>936.40260101063063</v>
      </c>
      <c r="Q43" s="1">
        <f>'[3]SD 4. Assets (RAB)'!Z48</f>
        <v>766.03901266078026</v>
      </c>
      <c r="R43" s="1">
        <f>'[3]SD 4. Assets (RAB)'!AA48</f>
        <v>922.72716753855104</v>
      </c>
      <c r="T43" s="1">
        <f>'[3]SD 4. Assets (RAB)'!T32</f>
        <v>34455.068402746329</v>
      </c>
      <c r="U43" s="1">
        <f>'[3]SD 4. Assets (RAB)'!U32</f>
        <v>29620.404411246032</v>
      </c>
      <c r="V43" s="1">
        <f>'[3]SD 4. Assets (RAB)'!V32</f>
        <v>32128.830504215555</v>
      </c>
      <c r="W43" s="1">
        <f>'[3]SD 4. Assets (RAB)'!W32</f>
        <v>39959.660294718116</v>
      </c>
      <c r="X43" s="1">
        <f>'[3]SD 4. Assets (RAB)'!X32</f>
        <v>51962.876429475837</v>
      </c>
      <c r="Y43" s="1">
        <f>'[3]SD 4. Assets (RAB)'!Y32</f>
        <v>58366.088808150402</v>
      </c>
      <c r="Z43" s="1">
        <f>'[3]SD 4. Assets (RAB)'!Z32</f>
        <v>47747.305480796473</v>
      </c>
      <c r="AA43" s="1">
        <f>'[3]SD 4. Assets (RAB)'!AA32</f>
        <v>57513.69736491872</v>
      </c>
      <c r="AC43" s="1">
        <f>'[3]SD 4. Assets (RAB)'!T56</f>
        <v>6773.503921827777</v>
      </c>
      <c r="AD43" s="1">
        <f>'[3]SD 4. Assets (RAB)'!U56</f>
        <v>5823.0598500192709</v>
      </c>
      <c r="AE43" s="1">
        <f>'[3]SD 4. Assets (RAB)'!V56</f>
        <v>6316.1900269714051</v>
      </c>
      <c r="AF43" s="1">
        <f>'[3]SD 4. Assets (RAB)'!W56</f>
        <v>7855.6487700835523</v>
      </c>
      <c r="AG43" s="1">
        <f>'[3]SD 4. Assets (RAB)'!X56</f>
        <v>10215.354767847508</v>
      </c>
      <c r="AH43" s="1">
        <f>'[3]SD 4. Assets (RAB)'!Y56</f>
        <v>11474.158948767123</v>
      </c>
      <c r="AI43" s="1">
        <f>'[3]SD 4. Assets (RAB)'!Z56</f>
        <v>9386.6178743416785</v>
      </c>
      <c r="AJ43" s="1">
        <f>'[3]SD 4. Assets (RAB)'!AA56</f>
        <v>11306.587759641227</v>
      </c>
      <c r="AL43" s="1">
        <f>'[3]SD 4. Assets (RAB)'!T40+'[3]SD 4. Assets (RAB)'!T64</f>
        <v>14654.813219950378</v>
      </c>
      <c r="AM43" s="1">
        <f>'[3]SD 4. Assets (RAB)'!U40+'[3]SD 4. Assets (RAB)'!U64</f>
        <v>12598.48011538428</v>
      </c>
      <c r="AN43" s="1">
        <f>'[3]SD 4. Assets (RAB)'!V40+'[3]SD 4. Assets (RAB)'!V64</f>
        <v>13665.391823084972</v>
      </c>
      <c r="AO43" s="1">
        <f>'[3]SD 4. Assets (RAB)'!W40+'[3]SD 4. Assets (RAB)'!W64</f>
        <v>16996.087516258842</v>
      </c>
      <c r="AP43" s="1">
        <f>'[3]SD 4. Assets (RAB)'!X40+'[3]SD 4. Assets (RAB)'!X64</f>
        <v>22101.429013115314</v>
      </c>
      <c r="AQ43" s="1">
        <f>'[3]SD 4. Assets (RAB)'!Y40+'[3]SD 4. Assets (RAB)'!Y64</f>
        <v>24824.91457756918</v>
      </c>
      <c r="AR43" s="1">
        <f>'[3]SD 4. Assets (RAB)'!Z40+'[3]SD 4. Assets (RAB)'!Z64</f>
        <v>20308.415452781741</v>
      </c>
      <c r="AS43" s="1">
        <f>'[3]SD 4. Assets (RAB)'!AA40+'[3]SD 4. Assets (RAB)'!AA64</f>
        <v>24462.365960778487</v>
      </c>
      <c r="AU43" s="1">
        <f>'[3]SD 4. Assets (RAB)'!T86+'[3]SD 4. Assets (RAB)'!T94</f>
        <v>5652.7295459940351</v>
      </c>
      <c r="AV43" s="1">
        <f>'[3]SD 4. Assets (RAB)'!U86+'[3]SD 4. Assets (RAB)'!U94</f>
        <v>6570.1921113362678</v>
      </c>
      <c r="AW43" s="1">
        <f>'[3]SD 4. Assets (RAB)'!V86+'[3]SD 4. Assets (RAB)'!V94</f>
        <v>6908.9619548401461</v>
      </c>
      <c r="AX43" s="1">
        <f>'[3]SD 4. Assets (RAB)'!W86+'[3]SD 4. Assets (RAB)'!W94</f>
        <v>5750.3761208617025</v>
      </c>
      <c r="AY43" s="1">
        <f>'[3]SD 4. Assets (RAB)'!X86+'[3]SD 4. Assets (RAB)'!X94</f>
        <v>10069.75114136103</v>
      </c>
      <c r="AZ43" s="1">
        <f>'[3]SD 4. Assets (RAB)'!Y86+'[3]SD 4. Assets (RAB)'!Y94</f>
        <v>9919.8488969381506</v>
      </c>
      <c r="BA43" s="1">
        <f>'[3]SD 4. Assets (RAB)'!Z86+'[3]SD 4. Assets (RAB)'!Z94</f>
        <v>10334.016076937154</v>
      </c>
      <c r="BB43" s="1">
        <f>'[3]SD 4. Assets (RAB)'!AA86+'[3]SD 4. Assets (RAB)'!AA94</f>
        <v>10685.426409574735</v>
      </c>
    </row>
    <row r="44" spans="1:54" x14ac:dyDescent="0.25">
      <c r="A44" s="21" t="s">
        <v>74</v>
      </c>
      <c r="B44" s="1">
        <f>'[3]SD 4. Assets (RAB)'!T25</f>
        <v>-40.954121716716948</v>
      </c>
      <c r="C44" s="1">
        <f>'[3]SD 4. Assets (RAB)'!U25</f>
        <v>-43.317702777407419</v>
      </c>
      <c r="D44" s="1">
        <f>'[3]SD 4. Assets (RAB)'!V25</f>
        <v>-1.901270918668972</v>
      </c>
      <c r="E44" s="1">
        <f>'[3]SD 4. Assets (RAB)'!W25</f>
        <v>-21.370095533495014</v>
      </c>
      <c r="F44" s="1">
        <f>'[3]SD 4. Assets (RAB)'!X25</f>
        <v>0</v>
      </c>
      <c r="G44" s="1">
        <f>'[3]SD 4. Assets (RAB)'!Y25</f>
        <v>0</v>
      </c>
      <c r="H44" s="1">
        <f>'[3]SD 4. Assets (RAB)'!Z25</f>
        <v>0</v>
      </c>
      <c r="I44" s="1">
        <f>'[3]SD 4. Assets (RAB)'!AA25</f>
        <v>0</v>
      </c>
      <c r="K44" s="1">
        <f>'[3]SD 4. Assets (RAB)'!T49</f>
        <v>-3.3214076132362567</v>
      </c>
      <c r="L44" s="1">
        <f>'[3]SD 4. Assets (RAB)'!U49</f>
        <v>-3.5130956729578235</v>
      </c>
      <c r="M44" s="1">
        <f>'[3]SD 4. Assets (RAB)'!V49</f>
        <v>-0.15419438726515666</v>
      </c>
      <c r="N44" s="1">
        <f>'[3]SD 4. Assets (RAB)'!W49</f>
        <v>-1.7331295367900375</v>
      </c>
      <c r="O44" s="1">
        <f>'[3]SD 4. Assets (RAB)'!X49</f>
        <v>0</v>
      </c>
      <c r="P44" s="1">
        <f>'[3]SD 4. Assets (RAB)'!Y49</f>
        <v>0</v>
      </c>
      <c r="Q44" s="1">
        <f>'[3]SD 4. Assets (RAB)'!Z49</f>
        <v>0</v>
      </c>
      <c r="R44" s="1">
        <f>'[3]SD 4. Assets (RAB)'!AA49</f>
        <v>0</v>
      </c>
      <c r="T44" s="1">
        <f>'[3]SD 4. Assets (RAB)'!T33</f>
        <v>-207.02374332684437</v>
      </c>
      <c r="U44" s="1">
        <f>'[3]SD 4. Assets (RAB)'!U33</f>
        <v>-218.97168356654049</v>
      </c>
      <c r="V44" s="1">
        <f>'[3]SD 4. Assets (RAB)'!V33</f>
        <v>-9.6109550434005051</v>
      </c>
      <c r="W44" s="1">
        <f>'[3]SD 4. Assets (RAB)'!W33</f>
        <v>-108.02617629547521</v>
      </c>
      <c r="X44" s="1">
        <f>'[3]SD 4. Assets (RAB)'!X33</f>
        <v>0</v>
      </c>
      <c r="Y44" s="1">
        <f>'[3]SD 4. Assets (RAB)'!Y33</f>
        <v>0</v>
      </c>
      <c r="Z44" s="1">
        <f>'[3]SD 4. Assets (RAB)'!Z33</f>
        <v>0</v>
      </c>
      <c r="AA44" s="1">
        <f>'[3]SD 4. Assets (RAB)'!AA33</f>
        <v>0</v>
      </c>
      <c r="AC44" s="1">
        <f>'[3]SD 4. Assets (RAB)'!T57</f>
        <v>-40.698689694781599</v>
      </c>
      <c r="AD44" s="1">
        <f>'[3]SD 4. Assets (RAB)'!U57</f>
        <v>-43.047529033173248</v>
      </c>
      <c r="AE44" s="1">
        <f>'[3]SD 4. Assets (RAB)'!V57</f>
        <v>-1.8894126378746305</v>
      </c>
      <c r="AF44" s="1">
        <f>'[3]SD 4. Assets (RAB)'!W57</f>
        <v>-21.236809639859455</v>
      </c>
      <c r="AG44" s="1">
        <f>'[3]SD 4. Assets (RAB)'!X57</f>
        <v>0</v>
      </c>
      <c r="AH44" s="1">
        <f>'[3]SD 4. Assets (RAB)'!Y57</f>
        <v>0</v>
      </c>
      <c r="AI44" s="1">
        <f>'[3]SD 4. Assets (RAB)'!Z57</f>
        <v>0</v>
      </c>
      <c r="AJ44" s="1">
        <f>'[3]SD 4. Assets (RAB)'!AA57</f>
        <v>0</v>
      </c>
      <c r="AL44" s="1">
        <f>'[3]SD 4. Assets (RAB)'!T41+'[3]SD 4. Assets (RAB)'!T65</f>
        <v>-88.053642938292015</v>
      </c>
      <c r="AM44" s="1">
        <f>'[3]SD 4. Assets (RAB)'!U41+'[3]SD 4. Assets (RAB)'!U65</f>
        <v>-93.135473876172824</v>
      </c>
      <c r="AN44" s="1">
        <f>'[3]SD 4. Assets (RAB)'!V41+'[3]SD 4. Assets (RAB)'!V65</f>
        <v>-4.0878383806995409</v>
      </c>
      <c r="AO44" s="1">
        <f>'[3]SD 4. Assets (RAB)'!W41+'[3]SD 4. Assets (RAB)'!W65</f>
        <v>-45.946895764961972</v>
      </c>
      <c r="AP44" s="1">
        <f>'[3]SD 4. Assets (RAB)'!X41+'[3]SD 4. Assets (RAB)'!X65</f>
        <v>0</v>
      </c>
      <c r="AQ44" s="1">
        <f>'[3]SD 4. Assets (RAB)'!Y41+'[3]SD 4. Assets (RAB)'!Y65</f>
        <v>0</v>
      </c>
      <c r="AR44" s="1">
        <f>'[3]SD 4. Assets (RAB)'!Z41+'[3]SD 4. Assets (RAB)'!Z65</f>
        <v>0</v>
      </c>
      <c r="AS44" s="1">
        <f>'[3]SD 4. Assets (RAB)'!AA41+'[3]SD 4. Assets (RAB)'!AA65</f>
        <v>0</v>
      </c>
      <c r="AU44" s="1">
        <f>'[3]SD 4. Assets (RAB)'!T87+'[3]SD 4. Assets (RAB)'!T95</f>
        <v>0</v>
      </c>
      <c r="AV44" s="1">
        <f>'[3]SD 4. Assets (RAB)'!U87+'[3]SD 4. Assets (RAB)'!U95</f>
        <v>0</v>
      </c>
      <c r="AW44" s="1">
        <f>'[3]SD 4. Assets (RAB)'!V87+'[3]SD 4. Assets (RAB)'!V95</f>
        <v>0</v>
      </c>
      <c r="AX44" s="1">
        <f>'[3]SD 4. Assets (RAB)'!W87+'[3]SD 4. Assets (RAB)'!W95</f>
        <v>0</v>
      </c>
      <c r="AY44" s="1">
        <f>'[3]SD 4. Assets (RAB)'!X87+'[3]SD 4. Assets (RAB)'!X95</f>
        <v>-58.063159999999989</v>
      </c>
      <c r="AZ44" s="1">
        <f>'[3]SD 4. Assets (RAB)'!Y87+'[3]SD 4. Assets (RAB)'!Y95</f>
        <v>-1009.2502000000001</v>
      </c>
      <c r="BA44" s="1">
        <f>'[3]SD 4. Assets (RAB)'!Z87+'[3]SD 4. Assets (RAB)'!Z95</f>
        <v>-392.94074000000001</v>
      </c>
      <c r="BB44" s="1">
        <f>'[3]SD 4. Assets (RAB)'!AA87+'[3]SD 4. Assets (RAB)'!AA95</f>
        <v>0</v>
      </c>
    </row>
    <row r="45" spans="1:54" x14ac:dyDescent="0.25">
      <c r="A45" s="21" t="s">
        <v>75</v>
      </c>
      <c r="B45" s="1">
        <f>'[3]SD 4. Assets (RAB)'!T26</f>
        <v>82723.721159721346</v>
      </c>
      <c r="C45" s="1">
        <f>'[3]SD 4. Assets (RAB)'!U26</f>
        <v>87965.458479167544</v>
      </c>
      <c r="D45" s="1">
        <f>'[3]SD 4. Assets (RAB)'!V26</f>
        <v>91892.295213134814</v>
      </c>
      <c r="E45" s="1">
        <f>'[3]SD 4. Assets (RAB)'!W26</f>
        <v>99910.671505289385</v>
      </c>
      <c r="F45" s="1">
        <f>'[3]SD 4. Assets (RAB)'!X26</f>
        <v>107760.98196445382</v>
      </c>
      <c r="G45" s="1">
        <f>'[3]SD 4. Assets (RAB)'!Y26</f>
        <v>117297.20298285983</v>
      </c>
      <c r="H45" s="1">
        <f>'[3]SD 4. Assets (RAB)'!Z26</f>
        <v>125479.07987792008</v>
      </c>
      <c r="I45" s="1">
        <f>'[3]SD 4. Assets (RAB)'!AA26</f>
        <v>133590.64442429529</v>
      </c>
      <c r="K45" s="1">
        <f>'[3]SD 4. Assets (RAB)'!T50</f>
        <v>6708.9510344200216</v>
      </c>
      <c r="L45" s="1">
        <f>'[3]SD 4. Assets (RAB)'!U50</f>
        <v>7134.0595585343763</v>
      </c>
      <c r="M45" s="1">
        <f>'[3]SD 4. Assets (RAB)'!V50</f>
        <v>7452.5287351987345</v>
      </c>
      <c r="N45" s="1">
        <f>'[3]SD 4. Assets (RAB)'!W50</f>
        <v>8102.8246015531176</v>
      </c>
      <c r="O45" s="1">
        <f>'[3]SD 4. Assets (RAB)'!X50</f>
        <v>8739.4902125432309</v>
      </c>
      <c r="P45" s="1">
        <f>'[3]SD 4. Assets (RAB)'!Y50</f>
        <v>9512.884336610321</v>
      </c>
      <c r="Q45" s="1">
        <f>'[3]SD 4. Assets (RAB)'!Z50</f>
        <v>10176.440215009794</v>
      </c>
      <c r="R45" s="1">
        <f>'[3]SD 4. Assets (RAB)'!AA50</f>
        <v>10834.29371327174</v>
      </c>
      <c r="T45" s="1">
        <f>'[3]SD 4. Assets (RAB)'!T34</f>
        <v>418169.73966312822</v>
      </c>
      <c r="U45" s="1">
        <f>'[3]SD 4. Assets (RAB)'!U34</f>
        <v>444666.80603690969</v>
      </c>
      <c r="V45" s="1">
        <f>'[3]SD 4. Assets (RAB)'!V34</f>
        <v>464517.0288233363</v>
      </c>
      <c r="W45" s="1">
        <f>'[3]SD 4. Assets (RAB)'!W34</f>
        <v>505050.04981905874</v>
      </c>
      <c r="X45" s="1">
        <f>'[3]SD 4. Assets (RAB)'!X34</f>
        <v>544733.49532854266</v>
      </c>
      <c r="Y45" s="1">
        <f>'[3]SD 4. Assets (RAB)'!Y34</f>
        <v>592939.2458041216</v>
      </c>
      <c r="Z45" s="1">
        <f>'[3]SD 4. Assets (RAB)'!Z34</f>
        <v>634298.76497465209</v>
      </c>
      <c r="AA45" s="1">
        <f>'[3]SD 4. Assets (RAB)'!AA34</f>
        <v>675302.85409280425</v>
      </c>
      <c r="AC45" s="1">
        <f>'[3]SD 4. Assets (RAB)'!T58</f>
        <v>82207.770958078559</v>
      </c>
      <c r="AD45" s="1">
        <f>'[3]SD 4. Assets (RAB)'!U58</f>
        <v>87416.815412781594</v>
      </c>
      <c r="AE45" s="1">
        <f>'[3]SD 4. Assets (RAB)'!V58</f>
        <v>91319.160354354826</v>
      </c>
      <c r="AF45" s="1">
        <f>'[3]SD 4. Assets (RAB)'!W58</f>
        <v>99287.525805522222</v>
      </c>
      <c r="AG45" s="1">
        <f>'[3]SD 4. Assets (RAB)'!X58</f>
        <v>107088.87365507986</v>
      </c>
      <c r="AH45" s="1">
        <f>'[3]SD 4. Assets (RAB)'!Y58</f>
        <v>116565.61699177162</v>
      </c>
      <c r="AI45" s="1">
        <f>'[3]SD 4. Assets (RAB)'!Z58</f>
        <v>124696.46328793427</v>
      </c>
      <c r="AJ45" s="1">
        <f>'[3]SD 4. Assets (RAB)'!AA58</f>
        <v>132757.43577553032</v>
      </c>
      <c r="AL45" s="1">
        <f>'[3]SD 4. Assets (RAB)'!T42+'[3]SD 4. Assets (RAB)'!T66</f>
        <v>177860.6084122578</v>
      </c>
      <c r="AM45" s="1">
        <f>'[3]SD 4. Assets (RAB)'!U42+'[3]SD 4. Assets (RAB)'!U66</f>
        <v>189130.6356269895</v>
      </c>
      <c r="AN45" s="1">
        <f>'[3]SD 4. Assets (RAB)'!V42+'[3]SD 4. Assets (RAB)'!V66</f>
        <v>197573.55333967932</v>
      </c>
      <c r="AO45" s="1">
        <f>'[3]SD 4. Assets (RAB)'!W42+'[3]SD 4. Assets (RAB)'!W66</f>
        <v>214813.50901149254</v>
      </c>
      <c r="AP45" s="1">
        <f>'[3]SD 4. Assets (RAB)'!X42+'[3]SD 4. Assets (RAB)'!X66</f>
        <v>231692.11378068838</v>
      </c>
      <c r="AQ45" s="1">
        <f>'[3]SD 4. Assets (RAB)'!Y42+'[3]SD 4. Assets (RAB)'!Y66</f>
        <v>252195.52016170236</v>
      </c>
      <c r="AR45" s="1">
        <f>'[3]SD 4. Assets (RAB)'!Z42+'[3]SD 4. Assets (RAB)'!Z66</f>
        <v>269787.01123715675</v>
      </c>
      <c r="AS45" s="1">
        <f>'[3]SD 4. Assets (RAB)'!AA42+'[3]SD 4. Assets (RAB)'!AA66</f>
        <v>287227.3268463639</v>
      </c>
      <c r="AU45" s="1">
        <f>'[3]SD 4. Assets (RAB)'!T88+'[3]SD 4. Assets (RAB)'!T96</f>
        <v>45412.520616651047</v>
      </c>
      <c r="AV45" s="1">
        <f>'[3]SD 4. Assets (RAB)'!U88+'[3]SD 4. Assets (RAB)'!U96</f>
        <v>38816.561602622976</v>
      </c>
      <c r="AW45" s="1">
        <f>'[3]SD 4. Assets (RAB)'!V88+'[3]SD 4. Assets (RAB)'!V96</f>
        <v>33068.200888035346</v>
      </c>
      <c r="AX45" s="1">
        <f>'[3]SD 4. Assets (RAB)'!W88+'[3]SD 4. Assets (RAB)'!W96</f>
        <v>26829.203679300994</v>
      </c>
      <c r="AY45" s="1">
        <f>'[3]SD 4. Assets (RAB)'!X88+'[3]SD 4. Assets (RAB)'!X96</f>
        <v>28079.526649460506</v>
      </c>
      <c r="AZ45" s="1">
        <f>'[3]SD 4. Assets (RAB)'!Y88+'[3]SD 4. Assets (RAB)'!Y96</f>
        <v>33788.455169193847</v>
      </c>
      <c r="BA45" s="1">
        <f>'[3]SD 4. Assets (RAB)'!Z88+'[3]SD 4. Assets (RAB)'!Z96</f>
        <v>39940.643437133403</v>
      </c>
      <c r="BB45" s="1">
        <f>'[3]SD 4. Assets (RAB)'!AA88+'[3]SD 4. Assets (RAB)'!AA96</f>
        <v>44902.482982862843</v>
      </c>
    </row>
    <row r="47" spans="1:54" x14ac:dyDescent="0.25">
      <c r="A47" t="s">
        <v>81</v>
      </c>
      <c r="B47" s="1">
        <f>'[3]SD 3. Opex'!T10</f>
        <v>27265.629602043322</v>
      </c>
      <c r="C47" s="1">
        <f>'[3]SD 3. Opex'!U10</f>
        <v>32341.558254429037</v>
      </c>
      <c r="D47" s="1">
        <f>'[3]SD 3. Opex'!V10</f>
        <v>32125.623186465349</v>
      </c>
      <c r="E47" s="1">
        <f>'[3]SD 3. Opex'!W10</f>
        <v>38829.927950286758</v>
      </c>
      <c r="F47" s="1">
        <f>'[3]SD 3. Opex'!X10</f>
        <v>44123.599004515148</v>
      </c>
      <c r="G47" s="1">
        <f>'[3]SD 3. Opex'!Y10</f>
        <v>41598.284547956326</v>
      </c>
      <c r="H47" s="1">
        <f>'[3]SD 3. Opex'!Z10</f>
        <v>54695.972298482608</v>
      </c>
      <c r="I47" s="1">
        <f>'[3]SD 3. Opex'!AA10</f>
        <v>54384.697735130525</v>
      </c>
    </row>
    <row r="49" spans="1:54" x14ac:dyDescent="0.25">
      <c r="A49" s="4" t="s">
        <v>106</v>
      </c>
    </row>
    <row r="51" spans="1:54" x14ac:dyDescent="0.25">
      <c r="B51" t="s">
        <v>76</v>
      </c>
      <c r="K51" t="s">
        <v>123</v>
      </c>
      <c r="T51" t="s">
        <v>124</v>
      </c>
      <c r="AC51" t="s">
        <v>125</v>
      </c>
      <c r="AL51" t="s">
        <v>2</v>
      </c>
      <c r="AU51" t="s">
        <v>22</v>
      </c>
    </row>
    <row r="52" spans="1:54" x14ac:dyDescent="0.25">
      <c r="B52" s="3">
        <v>2006</v>
      </c>
      <c r="C52" s="3">
        <v>2007</v>
      </c>
      <c r="D52" s="3">
        <v>2008</v>
      </c>
      <c r="E52" s="3">
        <v>2009</v>
      </c>
      <c r="F52" s="3">
        <v>2010</v>
      </c>
      <c r="G52" s="3">
        <v>2011</v>
      </c>
      <c r="H52" s="3">
        <v>2012</v>
      </c>
      <c r="I52" s="3">
        <v>2013</v>
      </c>
      <c r="K52" s="3">
        <v>2006</v>
      </c>
      <c r="L52" s="3">
        <v>2007</v>
      </c>
      <c r="M52" s="3">
        <v>2008</v>
      </c>
      <c r="N52" s="3">
        <v>2009</v>
      </c>
      <c r="O52" s="3">
        <v>2010</v>
      </c>
      <c r="P52" s="3">
        <v>2011</v>
      </c>
      <c r="Q52" s="3">
        <v>2012</v>
      </c>
      <c r="R52" s="3">
        <v>2013</v>
      </c>
      <c r="T52" s="3">
        <v>2006</v>
      </c>
      <c r="U52" s="3">
        <v>2007</v>
      </c>
      <c r="V52" s="3">
        <v>2008</v>
      </c>
      <c r="W52" s="3">
        <v>2009</v>
      </c>
      <c r="X52" s="3">
        <v>2010</v>
      </c>
      <c r="Y52" s="3">
        <v>2011</v>
      </c>
      <c r="Z52" s="3">
        <v>2012</v>
      </c>
      <c r="AA52" s="3">
        <v>2013</v>
      </c>
      <c r="AC52" s="3">
        <v>2006</v>
      </c>
      <c r="AD52" s="3">
        <v>2007</v>
      </c>
      <c r="AE52" s="3">
        <v>2008</v>
      </c>
      <c r="AF52" s="3">
        <v>2009</v>
      </c>
      <c r="AG52" s="3">
        <v>2010</v>
      </c>
      <c r="AH52" s="3">
        <v>2011</v>
      </c>
      <c r="AI52" s="3">
        <v>2012</v>
      </c>
      <c r="AJ52" s="3">
        <v>2013</v>
      </c>
      <c r="AL52" s="3">
        <v>2006</v>
      </c>
      <c r="AM52" s="3">
        <v>2007</v>
      </c>
      <c r="AN52" s="3">
        <v>2008</v>
      </c>
      <c r="AO52" s="3">
        <v>2009</v>
      </c>
      <c r="AP52" s="3">
        <v>2010</v>
      </c>
      <c r="AQ52" s="3">
        <v>2011</v>
      </c>
      <c r="AR52" s="3">
        <v>2012</v>
      </c>
      <c r="AS52" s="3">
        <v>2013</v>
      </c>
      <c r="AU52" s="3">
        <v>2006</v>
      </c>
      <c r="AV52" s="3">
        <v>2007</v>
      </c>
      <c r="AW52" s="3">
        <v>2008</v>
      </c>
      <c r="AX52" s="3">
        <v>2009</v>
      </c>
      <c r="AY52" s="3">
        <v>2010</v>
      </c>
      <c r="AZ52" s="3">
        <v>2011</v>
      </c>
      <c r="BA52" s="3">
        <v>2012</v>
      </c>
      <c r="BB52" s="3">
        <v>2013</v>
      </c>
    </row>
    <row r="53" spans="1:54" x14ac:dyDescent="0.25">
      <c r="A53" s="21" t="s">
        <v>69</v>
      </c>
      <c r="B53" s="1">
        <f>'[3]SD 4. Assets (RAB)'!AB20</f>
        <v>296214.40272223909</v>
      </c>
      <c r="C53" s="1">
        <f>'[3]SD 4. Assets (RAB)'!AC20</f>
        <v>323981.43253080535</v>
      </c>
      <c r="D53" s="1">
        <f>'[3]SD 4. Assets (RAB)'!AD20</f>
        <v>364679.79106248164</v>
      </c>
      <c r="E53" s="1">
        <f>'[3]SD 4. Assets (RAB)'!AE20</f>
        <v>405274.06207983819</v>
      </c>
      <c r="F53" s="1">
        <f>'[3]SD 4. Assets (RAB)'!AF20</f>
        <v>460620.69084621198</v>
      </c>
      <c r="G53" s="1">
        <f>'[3]SD 4. Assets (RAB)'!AG20</f>
        <v>519713.5693966765</v>
      </c>
      <c r="H53" s="1">
        <f>'[3]SD 4. Assets (RAB)'!AH20</f>
        <v>590554.4783189497</v>
      </c>
      <c r="I53" s="1">
        <f>'[3]SD 4. Assets (RAB)'!AI20</f>
        <v>702143.49771001807</v>
      </c>
      <c r="K53" s="1">
        <f>'[3]SD 4. Assets (RAB)'!AB44+IF('[3]SD 4. Assets (RAB)'!AB68="",0,'[3]SD 4. Assets (RAB)'!AB68)</f>
        <v>114675.99417467287</v>
      </c>
      <c r="L53" s="1">
        <f>'[3]SD 4. Assets (RAB)'!AC44+IF('[3]SD 4. Assets (RAB)'!AC68="",0,'[3]SD 4. Assets (RAB)'!AC68)</f>
        <v>123670.02576976313</v>
      </c>
      <c r="M53" s="1">
        <f>'[3]SD 4. Assets (RAB)'!AD44+IF('[3]SD 4. Assets (RAB)'!AD68="",0,'[3]SD 4. Assets (RAB)'!AD68)</f>
        <v>144124.43414426901</v>
      </c>
      <c r="N53" s="1">
        <f>'[3]SD 4. Assets (RAB)'!AE44+IF('[3]SD 4. Assets (RAB)'!AE68="",0,'[3]SD 4. Assets (RAB)'!AE68)</f>
        <v>166648.03366500494</v>
      </c>
      <c r="O53" s="1">
        <f>'[3]SD 4. Assets (RAB)'!AF44+IF('[3]SD 4. Assets (RAB)'!AF68="",0,'[3]SD 4. Assets (RAB)'!AF68)</f>
        <v>177689.33971603727</v>
      </c>
      <c r="P53" s="1">
        <f>'[3]SD 4. Assets (RAB)'!AG44+IF('[3]SD 4. Assets (RAB)'!AG68="",0,'[3]SD 4. Assets (RAB)'!AG68)</f>
        <v>181648.87613293322</v>
      </c>
      <c r="Q53" s="1">
        <f>'[3]SD 4. Assets (RAB)'!AH44+IF('[3]SD 4. Assets (RAB)'!AH68="",0,'[3]SD 4. Assets (RAB)'!AH68)</f>
        <v>184464.00086692991</v>
      </c>
      <c r="R53" s="1">
        <f>'[3]SD 4. Assets (RAB)'!AI44+IF('[3]SD 4. Assets (RAB)'!AI68="",0,'[3]SD 4. Assets (RAB)'!AI68)</f>
        <v>202070.92168069704</v>
      </c>
      <c r="T53" s="1">
        <f>'[3]SD 4. Assets (RAB)'!AB28</f>
        <v>730165.07033546094</v>
      </c>
      <c r="U53" s="1">
        <f>'[3]SD 4. Assets (RAB)'!AC28</f>
        <v>769899.6932256833</v>
      </c>
      <c r="V53" s="1">
        <f>'[3]SD 4. Assets (RAB)'!AD28</f>
        <v>813427.55873996881</v>
      </c>
      <c r="W53" s="1">
        <f>'[3]SD 4. Assets (RAB)'!AE28</f>
        <v>844928.6520887306</v>
      </c>
      <c r="X53" s="1">
        <f>'[3]SD 4. Assets (RAB)'!AF28</f>
        <v>895780.74489444378</v>
      </c>
      <c r="Y53" s="1">
        <f>'[3]SD 4. Assets (RAB)'!AG28</f>
        <v>922684.79663238465</v>
      </c>
      <c r="Z53" s="1">
        <f>'[3]SD 4. Assets (RAB)'!AH28</f>
        <v>959412.60388460185</v>
      </c>
      <c r="AA53" s="1">
        <f>'[3]SD 4. Assets (RAB)'!AI28</f>
        <v>989629.854269395</v>
      </c>
      <c r="AC53" s="1">
        <f>'[3]SD 4. Assets (RAB)'!AB52</f>
        <v>55280.483545938318</v>
      </c>
      <c r="AD53" s="1">
        <f>'[3]SD 4. Assets (RAB)'!AC52</f>
        <v>54799.926358112694</v>
      </c>
      <c r="AE53" s="1">
        <f>'[3]SD 4. Assets (RAB)'!AD52</f>
        <v>52882.664548449538</v>
      </c>
      <c r="AF53" s="1">
        <f>'[3]SD 4. Assets (RAB)'!AE52</f>
        <v>48913.926890036986</v>
      </c>
      <c r="AG53" s="1">
        <f>'[3]SD 4. Assets (RAB)'!AF52</f>
        <v>45563.382067777537</v>
      </c>
      <c r="AH53" s="1">
        <f>'[3]SD 4. Assets (RAB)'!AG52</f>
        <v>39900.026589585948</v>
      </c>
      <c r="AI53" s="1">
        <f>'[3]SD 4. Assets (RAB)'!AH52</f>
        <v>35363.479186885932</v>
      </c>
      <c r="AJ53" s="1">
        <f>'[3]SD 4. Assets (RAB)'!AI52</f>
        <v>32180.602682081586</v>
      </c>
      <c r="AL53" s="1">
        <f>'[3]SD 4. Assets (RAB)'!AB36+'[3]SD 4. Assets (RAB)'!AB60</f>
        <v>959309.09967879532</v>
      </c>
      <c r="AM53" s="1">
        <f>'[3]SD 4. Assets (RAB)'!AC36+'[3]SD 4. Assets (RAB)'!AC60</f>
        <v>1100941.6461499734</v>
      </c>
      <c r="AN53" s="1">
        <f>'[3]SD 4. Assets (RAB)'!AD36+'[3]SD 4. Assets (RAB)'!AD60</f>
        <v>1301590.043488814</v>
      </c>
      <c r="AO53" s="1">
        <f>'[3]SD 4. Assets (RAB)'!AE36+'[3]SD 4. Assets (RAB)'!AE60</f>
        <v>1459454.3873131182</v>
      </c>
      <c r="AP53" s="1">
        <f>'[3]SD 4. Assets (RAB)'!AF36+'[3]SD 4. Assets (RAB)'!AF60</f>
        <v>1746030.5917349274</v>
      </c>
      <c r="AQ53" s="1">
        <f>'[3]SD 4. Assets (RAB)'!AG36+'[3]SD 4. Assets (RAB)'!AG60</f>
        <v>1940540.687469943</v>
      </c>
      <c r="AR53" s="1">
        <f>'[3]SD 4. Assets (RAB)'!AH36+'[3]SD 4. Assets (RAB)'!AH60</f>
        <v>2212784.6530539161</v>
      </c>
      <c r="AS53" s="1">
        <f>'[3]SD 4. Assets (RAB)'!AI36+'[3]SD 4. Assets (RAB)'!AI60</f>
        <v>2613175.8646831489</v>
      </c>
      <c r="AU53" s="1">
        <f>'[3]SD 4. Assets (RAB)'!AB82+'[3]SD 4. Assets (RAB)'!AB90</f>
        <v>225924.64779635516</v>
      </c>
      <c r="AV53" s="1">
        <f>'[3]SD 4. Assets (RAB)'!AC82+'[3]SD 4. Assets (RAB)'!AC90</f>
        <v>264011.17170369963</v>
      </c>
      <c r="AW53" s="1">
        <f>'[3]SD 4. Assets (RAB)'!AD82+'[3]SD 4. Assets (RAB)'!AD90</f>
        <v>274298.55891947594</v>
      </c>
      <c r="AX53" s="1">
        <f>'[3]SD 4. Assets (RAB)'!AE82+'[3]SD 4. Assets (RAB)'!AE90</f>
        <v>288200.9219314442</v>
      </c>
      <c r="AY53" s="1">
        <f>'[3]SD 4. Assets (RAB)'!AF82+'[3]SD 4. Assets (RAB)'!AF90</f>
        <v>300086.46770722885</v>
      </c>
      <c r="AZ53" s="1">
        <f>'[3]SD 4. Assets (RAB)'!AG82+'[3]SD 4. Assets (RAB)'!AG90</f>
        <v>274949.62989859527</v>
      </c>
      <c r="BA53" s="1">
        <f>'[3]SD 4. Assets (RAB)'!AH82+'[3]SD 4. Assets (RAB)'!AH90</f>
        <v>298533.67455527908</v>
      </c>
      <c r="BB53" s="1">
        <f>'[3]SD 4. Assets (RAB)'!AI82+'[3]SD 4. Assets (RAB)'!AI90</f>
        <v>305139.4859052574</v>
      </c>
    </row>
    <row r="54" spans="1:54" x14ac:dyDescent="0.25">
      <c r="A54" s="21" t="s">
        <v>70</v>
      </c>
      <c r="B54" s="1">
        <f>'[3]SD 4. Assets (RAB)'!AB21</f>
        <v>7905.1708715473515</v>
      </c>
      <c r="C54" s="1">
        <f>'[3]SD 4. Assets (RAB)'!AC21</f>
        <v>11464.041969478476</v>
      </c>
      <c r="D54" s="1">
        <f>'[3]SD 4. Assets (RAB)'!AD21</f>
        <v>8505.6511034980776</v>
      </c>
      <c r="E54" s="1">
        <f>'[3]SD 4. Assets (RAB)'!AE21</f>
        <v>17640.134072800709</v>
      </c>
      <c r="F54" s="1">
        <f>'[3]SD 4. Assets (RAB)'!AF21</f>
        <v>8383.8135752382314</v>
      </c>
      <c r="G54" s="1">
        <f>'[3]SD 4. Assets (RAB)'!AG21</f>
        <v>14787.023946784771</v>
      </c>
      <c r="H54" s="1">
        <f>'[3]SD 4. Assets (RAB)'!AH21</f>
        <v>20015.896281377929</v>
      </c>
      <c r="I54" s="1">
        <f>'[3]SD 4. Assets (RAB)'!AI21</f>
        <v>12377.246245203065</v>
      </c>
      <c r="K54" s="1">
        <f>'[3]SD 4. Assets (RAB)'!AB45+IF('[3]SD 4. Assets (RAB)'!AB69="",0,'[3]SD 4. Assets (RAB)'!AB69)</f>
        <v>3060.3958500472245</v>
      </c>
      <c r="L54" s="1">
        <f>'[3]SD 4. Assets (RAB)'!AC45+IF('[3]SD 4. Assets (RAB)'!AC69="",0,'[3]SD 4. Assets (RAB)'!AC69)</f>
        <v>4376.0482034915476</v>
      </c>
      <c r="M54" s="1">
        <f>'[3]SD 4. Assets (RAB)'!AD45+IF('[3]SD 4. Assets (RAB)'!AD69="",0,'[3]SD 4. Assets (RAB)'!AD69)</f>
        <v>3361.5028371841017</v>
      </c>
      <c r="N54" s="1">
        <f>'[3]SD 4. Assets (RAB)'!AE45+IF('[3]SD 4. Assets (RAB)'!AE69="",0,'[3]SD 4. Assets (RAB)'!AE69)</f>
        <v>7253.5943744659862</v>
      </c>
      <c r="O54" s="1">
        <f>'[3]SD 4. Assets (RAB)'!AF45+IF('[3]SD 4. Assets (RAB)'!AF69="",0,'[3]SD 4. Assets (RAB)'!AF69)</f>
        <v>3234.1454217995683</v>
      </c>
      <c r="P54" s="1">
        <f>'[3]SD 4. Assets (RAB)'!AG45+IF('[3]SD 4. Assets (RAB)'!AG69="",0,'[3]SD 4. Assets (RAB)'!AG69)</f>
        <v>5168.3204739148787</v>
      </c>
      <c r="Q54" s="1">
        <f>'[3]SD 4. Assets (RAB)'!AH45+IF('[3]SD 4. Assets (RAB)'!AH69="",0,'[3]SD 4. Assets (RAB)'!AH69)</f>
        <v>6252.1112692441038</v>
      </c>
      <c r="R54" s="1">
        <f>'[3]SD 4. Assets (RAB)'!AI45+IF('[3]SD 4. Assets (RAB)'!AI69="",0,'[3]SD 4. Assets (RAB)'!AI69)</f>
        <v>3562.0661087002832</v>
      </c>
      <c r="T54" s="1">
        <f>'[3]SD 4. Assets (RAB)'!AB29</f>
        <v>19486.154597451161</v>
      </c>
      <c r="U54" s="1">
        <f>'[3]SD 4. Assets (RAB)'!AC29</f>
        <v>27242.803164618432</v>
      </c>
      <c r="V54" s="1">
        <f>'[3]SD 4. Assets (RAB)'!AD29</f>
        <v>18972.071340873827</v>
      </c>
      <c r="W54" s="1">
        <f>'[3]SD 4. Assets (RAB)'!AE29</f>
        <v>36776.729870908457</v>
      </c>
      <c r="X54" s="1">
        <f>'[3]SD 4. Assets (RAB)'!AF29</f>
        <v>16304.214983669601</v>
      </c>
      <c r="Y54" s="1">
        <f>'[3]SD 4. Assets (RAB)'!AG29</f>
        <v>26252.464793205301</v>
      </c>
      <c r="Z54" s="1">
        <f>'[3]SD 4. Assets (RAB)'!AH29</f>
        <v>32517.750479286678</v>
      </c>
      <c r="AA54" s="1">
        <f>'[3]SD 4. Assets (RAB)'!AI29</f>
        <v>17444.998690218534</v>
      </c>
      <c r="AC54" s="1">
        <f>'[3]SD 4. Assets (RAB)'!AB53</f>
        <v>1475.2883866426362</v>
      </c>
      <c r="AD54" s="1">
        <f>'[3]SD 4. Assets (RAB)'!AC53</f>
        <v>1939.0884557373495</v>
      </c>
      <c r="AE54" s="1">
        <f>'[3]SD 4. Assets (RAB)'!AD53</f>
        <v>1233.4149165819081</v>
      </c>
      <c r="AF54" s="1">
        <f>'[3]SD 4. Assets (RAB)'!AE53</f>
        <v>2129.0487329471507</v>
      </c>
      <c r="AG54" s="1">
        <f>'[3]SD 4. Assets (RAB)'!AF53</f>
        <v>829.30469408968997</v>
      </c>
      <c r="AH54" s="1">
        <f>'[3]SD 4. Assets (RAB)'!AG53</f>
        <v>1135.245803457618</v>
      </c>
      <c r="AI54" s="1">
        <f>'[3]SD 4. Assets (RAB)'!AH53</f>
        <v>1198.5883733677938</v>
      </c>
      <c r="AJ54" s="1">
        <f>'[3]SD 4. Assets (RAB)'!AI53</f>
        <v>567.27327820340372</v>
      </c>
      <c r="AL54" s="1">
        <f>'[3]SD 4. Assets (RAB)'!AB37+'[3]SD 4. Assets (RAB)'!AB61</f>
        <v>25601.396427378299</v>
      </c>
      <c r="AM54" s="1">
        <f>'[3]SD 4. Assets (RAB)'!AC37+'[3]SD 4. Assets (RAB)'!AC61</f>
        <v>38956.680754258778</v>
      </c>
      <c r="AN54" s="1">
        <f>'[3]SD 4. Assets (RAB)'!AD37+'[3]SD 4. Assets (RAB)'!AD61</f>
        <v>30357.785270876004</v>
      </c>
      <c r="AO54" s="1">
        <f>'[3]SD 4. Assets (RAB)'!AE37+'[3]SD 4. Assets (RAB)'!AE61</f>
        <v>63524.842752628247</v>
      </c>
      <c r="AP54" s="1">
        <f>'[3]SD 4. Assets (RAB)'!AF37+'[3]SD 4. Assets (RAB)'!AF61</f>
        <v>31779.716518761128</v>
      </c>
      <c r="AQ54" s="1">
        <f>'[3]SD 4. Assets (RAB)'!AG37+'[3]SD 4. Assets (RAB)'!AG61</f>
        <v>55212.762000113624</v>
      </c>
      <c r="AR54" s="1">
        <f>'[3]SD 4. Assets (RAB)'!AH37+'[3]SD 4. Assets (RAB)'!AH61</f>
        <v>74998.784590760813</v>
      </c>
      <c r="AS54" s="1">
        <f>'[3]SD 4. Assets (RAB)'!AI37+'[3]SD 4. Assets (RAB)'!AI61</f>
        <v>46064.545587464316</v>
      </c>
      <c r="AU54" s="1">
        <f>'[3]SD 4. Assets (RAB)'!AB83+'[3]SD 4. Assets (RAB)'!AB91</f>
        <v>6029.3251391933572</v>
      </c>
      <c r="AV54" s="1">
        <f>'[3]SD 4. Assets (RAB)'!AC83+'[3]SD 4. Assets (RAB)'!AC91</f>
        <v>9342.0018831931593</v>
      </c>
      <c r="AW54" s="1">
        <f>'[3]SD 4. Assets (RAB)'!AD83+'[3]SD 4. Assets (RAB)'!AD91</f>
        <v>6397.6340272763791</v>
      </c>
      <c r="AX54" s="1">
        <f>'[3]SD 4. Assets (RAB)'!AE83+'[3]SD 4. Assets (RAB)'!AE91</f>
        <v>12544.35795048223</v>
      </c>
      <c r="AY54" s="1">
        <f>'[3]SD 4. Assets (RAB)'!AF83+'[3]SD 4. Assets (RAB)'!AF91</f>
        <v>5461.9105300876081</v>
      </c>
      <c r="AZ54" s="1">
        <f>'[3]SD 4. Assets (RAB)'!AG83+'[3]SD 4. Assets (RAB)'!AG91</f>
        <v>7822.9374811011785</v>
      </c>
      <c r="BA54" s="1">
        <f>'[3]SD 4. Assets (RAB)'!AH83+'[3]SD 4. Assets (RAB)'!AH91</f>
        <v>10118.319792284879</v>
      </c>
      <c r="BB54" s="1">
        <f>'[3]SD 4. Assets (RAB)'!AI83+'[3]SD 4. Assets (RAB)'!AI91</f>
        <v>5378.938306060958</v>
      </c>
    </row>
    <row r="55" spans="1:54" x14ac:dyDescent="0.25">
      <c r="A55" s="21" t="s">
        <v>71</v>
      </c>
      <c r="B55" s="1">
        <f>'[3]SD 4. Assets (RAB)'!AB22</f>
        <v>-19632.766015582431</v>
      </c>
      <c r="C55" s="1">
        <f>'[3]SD 4. Assets (RAB)'!AC22</f>
        <v>-21531.8665969584</v>
      </c>
      <c r="D55" s="1">
        <f>'[3]SD 4. Assets (RAB)'!AD22</f>
        <v>-24100.971849678943</v>
      </c>
      <c r="E55" s="1">
        <f>'[3]SD 4. Assets (RAB)'!AE22</f>
        <v>-26100.067992236633</v>
      </c>
      <c r="F55" s="1">
        <f>'[3]SD 4. Assets (RAB)'!AF22</f>
        <v>-31266.576843574614</v>
      </c>
      <c r="G55" s="1">
        <f>'[3]SD 4. Assets (RAB)'!AG22</f>
        <v>-27222.574074319324</v>
      </c>
      <c r="H55" s="1">
        <f>'[3]SD 4. Assets (RAB)'!AH22</f>
        <v>-22570.59073837804</v>
      </c>
      <c r="I55" s="1">
        <f>'[3]SD 4. Assets (RAB)'!AI22</f>
        <v>-24150.875947893011</v>
      </c>
      <c r="K55" s="1">
        <f>'[3]SD 4. Assets (RAB)'!AB46</f>
        <v>-6690.5697890684878</v>
      </c>
      <c r="L55" s="1">
        <f>'[3]SD 4. Assets (RAB)'!AC46</f>
        <v>-7607.2704003313575</v>
      </c>
      <c r="M55" s="1">
        <f>'[3]SD 4. Assets (RAB)'!AD46</f>
        <v>-8139.3277358286487</v>
      </c>
      <c r="N55" s="1">
        <f>'[3]SD 4. Assets (RAB)'!AE46</f>
        <v>-9333.910810330839</v>
      </c>
      <c r="O55" s="1">
        <f>'[3]SD 4. Assets (RAB)'!AF46</f>
        <v>-10922.183860936913</v>
      </c>
      <c r="P55" s="1">
        <f>'[3]SD 4. Assets (RAB)'!AG46</f>
        <v>-9720.2591026661703</v>
      </c>
      <c r="Q55" s="1">
        <f>'[3]SD 4. Assets (RAB)'!AH46</f>
        <v>-7012.7904073948721</v>
      </c>
      <c r="R55" s="1">
        <f>'[3]SD 4. Assets (RAB)'!AI46</f>
        <v>-7305.1840119501967</v>
      </c>
      <c r="T55" s="1">
        <f>'[3]SD 4. Assets (RAB)'!AB30</f>
        <v>-23723.95629547413</v>
      </c>
      <c r="U55" s="1">
        <f>'[3]SD 4. Assets (RAB)'!AC30</f>
        <v>-26047.306378753485</v>
      </c>
      <c r="V55" s="1">
        <f>'[3]SD 4. Assets (RAB)'!AD30</f>
        <v>-29386.225488680917</v>
      </c>
      <c r="W55" s="1">
        <f>'[3]SD 4. Assets (RAB)'!AE30</f>
        <v>-31592.502596976072</v>
      </c>
      <c r="X55" s="1">
        <f>'[3]SD 4. Assets (RAB)'!AF30</f>
        <v>-37345.76031179008</v>
      </c>
      <c r="Y55" s="1">
        <f>'[3]SD 4. Assets (RAB)'!AG30</f>
        <v>-38709.394728249259</v>
      </c>
      <c r="Z55" s="1">
        <f>'[3]SD 4. Assets (RAB)'!AH30</f>
        <v>-51013.026099669369</v>
      </c>
      <c r="AA55" s="1">
        <f>'[3]SD 4. Assets (RAB)'!AI30</f>
        <v>-52906.11376119894</v>
      </c>
      <c r="AC55" s="1">
        <f>'[3]SD 4. Assets (RAB)'!AB54</f>
        <v>-3814.0636027022674</v>
      </c>
      <c r="AD55" s="1">
        <f>'[3]SD 4. Assets (RAB)'!AC54</f>
        <v>-4162.6842250014397</v>
      </c>
      <c r="AE55" s="1">
        <f>'[3]SD 4. Assets (RAB)'!AD54</f>
        <v>-5218.0626910786032</v>
      </c>
      <c r="AF55" s="1">
        <f>'[3]SD 4. Assets (RAB)'!AE54</f>
        <v>-5488.9239326504949</v>
      </c>
      <c r="AG55" s="1">
        <f>'[3]SD 4. Assets (RAB)'!AF54</f>
        <v>-6499.6869431468622</v>
      </c>
      <c r="AH55" s="1">
        <f>'[3]SD 4. Assets (RAB)'!AG54</f>
        <v>-5671.7932061576357</v>
      </c>
      <c r="AI55" s="1">
        <f>'[3]SD 4. Assets (RAB)'!AH54</f>
        <v>-4387.5051378682601</v>
      </c>
      <c r="AJ55" s="1">
        <f>'[3]SD 4. Assets (RAB)'!AI54</f>
        <v>-4481.3044546910078</v>
      </c>
      <c r="AL55" s="1">
        <f>'[3]SD 4. Assets (RAB)'!AB38+'[3]SD 4. Assets (RAB)'!AB62</f>
        <v>-33066.847268113124</v>
      </c>
      <c r="AM55" s="1">
        <f>'[3]SD 4. Assets (RAB)'!AC38+'[3]SD 4. Assets (RAB)'!AC62</f>
        <v>-39178.525288559751</v>
      </c>
      <c r="AN55" s="1">
        <f>'[3]SD 4. Assets (RAB)'!AD38+'[3]SD 4. Assets (RAB)'!AD62</f>
        <v>-44130.124949035584</v>
      </c>
      <c r="AO55" s="1">
        <f>'[3]SD 4. Assets (RAB)'!AE38+'[3]SD 4. Assets (RAB)'!AE62</f>
        <v>-51693.134080570104</v>
      </c>
      <c r="AP55" s="1">
        <f>'[3]SD 4. Assets (RAB)'!AF38+'[3]SD 4. Assets (RAB)'!AF62</f>
        <v>-68332.08425799667</v>
      </c>
      <c r="AQ55" s="1">
        <f>'[3]SD 4. Assets (RAB)'!AG38+'[3]SD 4. Assets (RAB)'!AG62</f>
        <v>-66960.83115592174</v>
      </c>
      <c r="AR55" s="1">
        <f>'[3]SD 4. Assets (RAB)'!AH38+'[3]SD 4. Assets (RAB)'!AH62</f>
        <v>-74303.077322976344</v>
      </c>
      <c r="AS55" s="1">
        <f>'[3]SD 4. Assets (RAB)'!AI38+'[3]SD 4. Assets (RAB)'!AI62</f>
        <v>-80202.790745854829</v>
      </c>
      <c r="AU55" s="1">
        <f>'[3]SD 4. Assets (RAB)'!AB84+'[3]SD 4. Assets (RAB)'!AB92</f>
        <v>-46878.14888662257</v>
      </c>
      <c r="AV55" s="1">
        <f>'[3]SD 4. Assets (RAB)'!AC84+'[3]SD 4. Assets (RAB)'!AC92</f>
        <v>-51189.390079686607</v>
      </c>
      <c r="AW55" s="1">
        <f>'[3]SD 4. Assets (RAB)'!AD84+'[3]SD 4. Assets (RAB)'!AD92</f>
        <v>-56779.426312322656</v>
      </c>
      <c r="AX55" s="1">
        <f>'[3]SD 4. Assets (RAB)'!AE84+'[3]SD 4. Assets (RAB)'!AE92</f>
        <v>-59652.500935000542</v>
      </c>
      <c r="AY55" s="1">
        <f>'[3]SD 4. Assets (RAB)'!AF84+'[3]SD 4. Assets (RAB)'!AF92</f>
        <v>-74182.389011162784</v>
      </c>
      <c r="AZ55" s="1">
        <f>'[3]SD 4. Assets (RAB)'!AG84+'[3]SD 4. Assets (RAB)'!AG92</f>
        <v>-61322.742467107935</v>
      </c>
      <c r="BA55" s="1">
        <f>'[3]SD 4. Assets (RAB)'!AH84+'[3]SD 4. Assets (RAB)'!AH92</f>
        <v>-63335.737898625295</v>
      </c>
      <c r="BB55" s="1">
        <f>'[3]SD 4. Assets (RAB)'!AI84+'[3]SD 4. Assets (RAB)'!AI92</f>
        <v>-58988.406111880344</v>
      </c>
    </row>
    <row r="56" spans="1:54" x14ac:dyDescent="0.25">
      <c r="A56" s="21" t="s">
        <v>72</v>
      </c>
      <c r="B56" s="1">
        <f>'[3]SD 4. Assets (RAB)'!AB23</f>
        <v>-11727.59514403508</v>
      </c>
      <c r="C56" s="1">
        <f>'[3]SD 4. Assets (RAB)'!AC23</f>
        <v>-10067.824627479924</v>
      </c>
      <c r="D56" s="1">
        <f>'[3]SD 4. Assets (RAB)'!AD23</f>
        <v>-15595.320746180865</v>
      </c>
      <c r="E56" s="1">
        <f>'[3]SD 4. Assets (RAB)'!AE23</f>
        <v>-8459.9339194359236</v>
      </c>
      <c r="F56" s="1">
        <f>'[3]SD 4. Assets (RAB)'!AF23</f>
        <v>-22882.763268336384</v>
      </c>
      <c r="G56" s="1">
        <f>'[3]SD 4. Assets (RAB)'!AG23</f>
        <v>-12435.550127534552</v>
      </c>
      <c r="H56" s="1">
        <f>'[3]SD 4. Assets (RAB)'!AH23</f>
        <v>-2554.6944570001106</v>
      </c>
      <c r="I56" s="1">
        <f>'[3]SD 4. Assets (RAB)'!AI23</f>
        <v>-11773.629702689946</v>
      </c>
      <c r="K56" s="1">
        <f>'[3]SD 4. Assets (RAB)'!AB47</f>
        <v>-3769.0650088104649</v>
      </c>
      <c r="L56" s="1">
        <f>'[3]SD 4. Assets (RAB)'!AC47</f>
        <v>-3420.2932660367233</v>
      </c>
      <c r="M56" s="1">
        <f>'[3]SD 4. Assets (RAB)'!AD47</f>
        <v>-4906.8591828358039</v>
      </c>
      <c r="N56" s="1">
        <f>'[3]SD 4. Assets (RAB)'!AE47</f>
        <v>-2326.7360758134346</v>
      </c>
      <c r="O56" s="1">
        <f>'[3]SD 4. Assets (RAB)'!AF47</f>
        <v>-7795.5670092967266</v>
      </c>
      <c r="P56" s="1">
        <f>'[3]SD 4. Assets (RAB)'!AG47</f>
        <v>-4723.0882695883092</v>
      </c>
      <c r="Q56" s="1">
        <f>'[3]SD 4. Assets (RAB)'!AH47</f>
        <v>-970.35984996156185</v>
      </c>
      <c r="R56" s="1">
        <f>'[3]SD 4. Assets (RAB)'!AI47</f>
        <v>-3855.7026408060415</v>
      </c>
      <c r="T56" s="1">
        <f>'[3]SD 4. Assets (RAB)'!AB31</f>
        <v>-4237.8016980229695</v>
      </c>
      <c r="U56" s="1">
        <f>'[3]SD 4. Assets (RAB)'!AC31</f>
        <v>1195.496785864947</v>
      </c>
      <c r="V56" s="1">
        <f>'[3]SD 4. Assets (RAB)'!AD31</f>
        <v>-10414.15414780709</v>
      </c>
      <c r="W56" s="1">
        <f>'[3]SD 4. Assets (RAB)'!AE31</f>
        <v>5184.2272739323853</v>
      </c>
      <c r="X56" s="1">
        <f>'[3]SD 4. Assets (RAB)'!AF31</f>
        <v>-21041.545328120479</v>
      </c>
      <c r="Y56" s="1">
        <f>'[3]SD 4. Assets (RAB)'!AG31</f>
        <v>-12456.929935043958</v>
      </c>
      <c r="Z56" s="1">
        <f>'[3]SD 4. Assets (RAB)'!AH31</f>
        <v>-18495.27562038269</v>
      </c>
      <c r="AA56" s="1">
        <f>'[3]SD 4. Assets (RAB)'!AI31</f>
        <v>-35461.115070980406</v>
      </c>
      <c r="AC56" s="1">
        <f>'[3]SD 4. Assets (RAB)'!AB55</f>
        <v>-2338.775216059631</v>
      </c>
      <c r="AD56" s="1">
        <f>'[3]SD 4. Assets (RAB)'!AC55</f>
        <v>-2223.5957692640904</v>
      </c>
      <c r="AE56" s="1">
        <f>'[3]SD 4. Assets (RAB)'!AD55</f>
        <v>-3984.6477744966951</v>
      </c>
      <c r="AF56" s="1">
        <f>'[3]SD 4. Assets (RAB)'!AE55</f>
        <v>-3359.8751997033442</v>
      </c>
      <c r="AG56" s="1">
        <f>'[3]SD 4. Assets (RAB)'!AF55</f>
        <v>-5670.382249057172</v>
      </c>
      <c r="AH56" s="1">
        <f>'[3]SD 4. Assets (RAB)'!AG55</f>
        <v>-4536.5474027000182</v>
      </c>
      <c r="AI56" s="1">
        <f>'[3]SD 4. Assets (RAB)'!AH55</f>
        <v>-3188.9167645004663</v>
      </c>
      <c r="AJ56" s="1">
        <f>'[3]SD 4. Assets (RAB)'!AI55</f>
        <v>-3914.0311764876042</v>
      </c>
      <c r="AL56" s="1">
        <f>'[3]SD 4. Assets (RAB)'!AB39+'[3]SD 4. Assets (RAB)'!AB63</f>
        <v>-7465.4508407348312</v>
      </c>
      <c r="AM56" s="1">
        <f>'[3]SD 4. Assets (RAB)'!AC39+'[3]SD 4. Assets (RAB)'!AC63</f>
        <v>-221.84453430097346</v>
      </c>
      <c r="AN56" s="1">
        <f>'[3]SD 4. Assets (RAB)'!AD39+'[3]SD 4. Assets (RAB)'!AD63</f>
        <v>-13772.339678159586</v>
      </c>
      <c r="AO56" s="1">
        <f>'[3]SD 4. Assets (RAB)'!AE39+'[3]SD 4. Assets (RAB)'!AE63</f>
        <v>11831.708672058143</v>
      </c>
      <c r="AP56" s="1">
        <f>'[3]SD 4. Assets (RAB)'!AF39+'[3]SD 4. Assets (RAB)'!AF63</f>
        <v>-36552.367739235546</v>
      </c>
      <c r="AQ56" s="1">
        <f>'[3]SD 4. Assets (RAB)'!AG39+'[3]SD 4. Assets (RAB)'!AG63</f>
        <v>-11748.069155808123</v>
      </c>
      <c r="AR56" s="1">
        <f>'[3]SD 4. Assets (RAB)'!AH39+'[3]SD 4. Assets (RAB)'!AH63</f>
        <v>695.70726778446078</v>
      </c>
      <c r="AS56" s="1">
        <f>'[3]SD 4. Assets (RAB)'!AI39+'[3]SD 4. Assets (RAB)'!AI63</f>
        <v>-34138.245158390513</v>
      </c>
      <c r="AU56" s="1">
        <f>'[3]SD 4. Assets (RAB)'!AB85+'[3]SD 4. Assets (RAB)'!AB93</f>
        <v>-40848.823747429218</v>
      </c>
      <c r="AV56" s="1">
        <f>'[3]SD 4. Assets (RAB)'!AC85+'[3]SD 4. Assets (RAB)'!AC93</f>
        <v>-41847.388196493448</v>
      </c>
      <c r="AW56" s="1">
        <f>'[3]SD 4. Assets (RAB)'!AD85+'[3]SD 4. Assets (RAB)'!AD93</f>
        <v>-50381.792285046278</v>
      </c>
      <c r="AX56" s="1">
        <f>'[3]SD 4. Assets (RAB)'!AE85+'[3]SD 4. Assets (RAB)'!AE93</f>
        <v>-47108.142984518316</v>
      </c>
      <c r="AY56" s="1">
        <f>'[3]SD 4. Assets (RAB)'!AF85+'[3]SD 4. Assets (RAB)'!AF93</f>
        <v>-68720.478481075173</v>
      </c>
      <c r="AZ56" s="1">
        <f>'[3]SD 4. Assets (RAB)'!AG85+'[3]SD 4. Assets (RAB)'!AG93</f>
        <v>-53499.804986006762</v>
      </c>
      <c r="BA56" s="1">
        <f>'[3]SD 4. Assets (RAB)'!AH85+'[3]SD 4. Assets (RAB)'!AH93</f>
        <v>-53217.418106340425</v>
      </c>
      <c r="BB56" s="1">
        <f>'[3]SD 4. Assets (RAB)'!AI85+'[3]SD 4. Assets (RAB)'!AI93</f>
        <v>-53609.467805819382</v>
      </c>
    </row>
    <row r="57" spans="1:54" x14ac:dyDescent="0.25">
      <c r="A57" s="21" t="s">
        <v>73</v>
      </c>
      <c r="B57" s="1">
        <f>'[3]SD 4. Assets (RAB)'!AB24</f>
        <v>39494.624952601356</v>
      </c>
      <c r="C57" s="1">
        <f>'[3]SD 4. Assets (RAB)'!AC24</f>
        <v>50766.183159156244</v>
      </c>
      <c r="D57" s="1">
        <f>'[3]SD 4. Assets (RAB)'!AD24</f>
        <v>56189.591763537457</v>
      </c>
      <c r="E57" s="1">
        <f>'[3]SD 4. Assets (RAB)'!AE24</f>
        <v>63806.562685809724</v>
      </c>
      <c r="F57" s="1">
        <f>'[3]SD 4. Assets (RAB)'!AF24</f>
        <v>81975.641818800854</v>
      </c>
      <c r="G57" s="1">
        <f>'[3]SD 4. Assets (RAB)'!AG24</f>
        <v>83276.459049807803</v>
      </c>
      <c r="H57" s="1">
        <f>'[3]SD 4. Assets (RAB)'!AH24</f>
        <v>114143.71384806854</v>
      </c>
      <c r="I57" s="1">
        <f>'[3]SD 4. Assets (RAB)'!AI24</f>
        <v>155918.58856313137</v>
      </c>
      <c r="K57" s="1">
        <f>'[3]SD 4. Assets (RAB)'!AB48+IF('[3]SD 4. Assets (RAB)'!AB70="",0,'[3]SD 4. Assets (RAB)'!AB70)</f>
        <v>12624.205534111499</v>
      </c>
      <c r="L57" s="1">
        <f>'[3]SD 4. Assets (RAB)'!AC48+IF('[3]SD 4. Assets (RAB)'!AC70="",0,'[3]SD 4. Assets (RAB)'!AC70)</f>
        <v>23685.630571345693</v>
      </c>
      <c r="M57" s="1">
        <f>'[3]SD 4. Assets (RAB)'!AD48+IF('[3]SD 4. Assets (RAB)'!AD70="",0,'[3]SD 4. Assets (RAB)'!AD70)</f>
        <v>27301.424419380466</v>
      </c>
      <c r="N57" s="1">
        <f>'[3]SD 4. Assets (RAB)'!AE48+IF('[3]SD 4. Assets (RAB)'!AE70="",0,'[3]SD 4. Assets (RAB)'!AE70)</f>
        <v>13121.622486897186</v>
      </c>
      <c r="O57" s="1">
        <f>'[3]SD 4. Assets (RAB)'!AF48+IF('[3]SD 4. Assets (RAB)'!AF70="",0,'[3]SD 4. Assets (RAB)'!AF70)</f>
        <v>11647.574856033323</v>
      </c>
      <c r="P57" s="1">
        <f>'[3]SD 4. Assets (RAB)'!AG48+IF('[3]SD 4. Assets (RAB)'!AG70="",0,'[3]SD 4. Assets (RAB)'!AG70)</f>
        <v>9931.798981298145</v>
      </c>
      <c r="Q57" s="1">
        <f>'[3]SD 4. Assets (RAB)'!AH48+IF('[3]SD 4. Assets (RAB)'!AH70="",0,'[3]SD 4. Assets (RAB)'!AH70)</f>
        <v>18376.986407345354</v>
      </c>
      <c r="R57" s="1">
        <f>'[3]SD 4. Assets (RAB)'!AI48+IF('[3]SD 4. Assets (RAB)'!AI70="",0,'[3]SD 4. Assets (RAB)'!AI70)</f>
        <v>18848.827000504625</v>
      </c>
      <c r="T57" s="1">
        <f>'[3]SD 4. Assets (RAB)'!AB32</f>
        <v>43972.424588245311</v>
      </c>
      <c r="U57" s="1">
        <f>'[3]SD 4. Assets (RAB)'!AC32</f>
        <v>42332.368728420617</v>
      </c>
      <c r="V57" s="1">
        <f>'[3]SD 4. Assets (RAB)'!AD32</f>
        <v>41915.247496568845</v>
      </c>
      <c r="W57" s="1">
        <f>'[3]SD 4. Assets (RAB)'!AE32</f>
        <v>45667.865531780764</v>
      </c>
      <c r="X57" s="1">
        <f>'[3]SD 4. Assets (RAB)'!AF32</f>
        <v>47945.597066061302</v>
      </c>
      <c r="Y57" s="1">
        <f>'[3]SD 4. Assets (RAB)'!AG32</f>
        <v>49184.737187261097</v>
      </c>
      <c r="Z57" s="1">
        <f>'[3]SD 4. Assets (RAB)'!AH32</f>
        <v>48750.240239786064</v>
      </c>
      <c r="AA57" s="1">
        <f>'[3]SD 4. Assets (RAB)'!AI32</f>
        <v>51161.29301464506</v>
      </c>
      <c r="AC57" s="1">
        <f>'[3]SD 4. Assets (RAB)'!AB56</f>
        <v>1858.2180282340082</v>
      </c>
      <c r="AD57" s="1">
        <f>'[3]SD 4. Assets (RAB)'!AC56</f>
        <v>306.33395960093446</v>
      </c>
      <c r="AE57" s="1">
        <f>'[3]SD 4. Assets (RAB)'!AD56</f>
        <v>15.910116084147997</v>
      </c>
      <c r="AF57" s="1">
        <f>'[3]SD 4. Assets (RAB)'!AE56</f>
        <v>9.3303774438986107</v>
      </c>
      <c r="AG57" s="1">
        <f>'[3]SD 4. Assets (RAB)'!AF56</f>
        <v>7.0267708655804668</v>
      </c>
      <c r="AH57" s="1">
        <f>'[3]SD 4. Assets (RAB)'!AG56</f>
        <v>0</v>
      </c>
      <c r="AI57" s="1">
        <f>'[3]SD 4. Assets (RAB)'!AH56</f>
        <v>6.0402596961203887</v>
      </c>
      <c r="AJ57" s="1">
        <f>'[3]SD 4. Assets (RAB)'!AI56</f>
        <v>0</v>
      </c>
      <c r="AL57" s="1">
        <f>'[3]SD 4. Assets (RAB)'!AB40+'[3]SD 4. Assets (RAB)'!AB64</f>
        <v>150906.77223084128</v>
      </c>
      <c r="AM57" s="1">
        <f>'[3]SD 4. Assets (RAB)'!AC40+'[3]SD 4. Assets (RAB)'!AC64</f>
        <v>203443.03652402043</v>
      </c>
      <c r="AN57" s="1">
        <f>'[3]SD 4. Assets (RAB)'!AD40+'[3]SD 4. Assets (RAB)'!AD64</f>
        <v>174196.24194499184</v>
      </c>
      <c r="AO57" s="1">
        <f>'[3]SD 4. Assets (RAB)'!AE40+'[3]SD 4. Assets (RAB)'!AE64</f>
        <v>276903.9067636847</v>
      </c>
      <c r="AP57" s="1">
        <f>'[3]SD 4. Assets (RAB)'!AF40+'[3]SD 4. Assets (RAB)'!AF64</f>
        <v>233426.36188914627</v>
      </c>
      <c r="AQ57" s="1">
        <f>'[3]SD 4. Assets (RAB)'!AG40+'[3]SD 4. Assets (RAB)'!AG64</f>
        <v>284867.75251133344</v>
      </c>
      <c r="AR57" s="1">
        <f>'[3]SD 4. Assets (RAB)'!AH40+'[3]SD 4. Assets (RAB)'!AH64</f>
        <v>400668.72668836481</v>
      </c>
      <c r="AS57" s="1">
        <f>'[3]SD 4. Assets (RAB)'!AI40+'[3]SD 4. Assets (RAB)'!AI64</f>
        <v>320563.58149964159</v>
      </c>
      <c r="AU57" s="1">
        <f>'[3]SD 4. Assets (RAB)'!AB86+'[3]SD 4. Assets (RAB)'!AB94</f>
        <v>87539.644492097999</v>
      </c>
      <c r="AV57" s="1">
        <f>'[3]SD 4. Assets (RAB)'!AC86+'[3]SD 4. Assets (RAB)'!AC94</f>
        <v>59594.888774246589</v>
      </c>
      <c r="AW57" s="1">
        <f>'[3]SD 4. Assets (RAB)'!AD86+'[3]SD 4. Assets (RAB)'!AD94</f>
        <v>74064.810696414526</v>
      </c>
      <c r="AX57" s="1">
        <f>'[3]SD 4. Assets (RAB)'!AE86+'[3]SD 4. Assets (RAB)'!AE94</f>
        <v>64527.79172446944</v>
      </c>
      <c r="AY57" s="1">
        <f>'[3]SD 4. Assets (RAB)'!AF86+'[3]SD 4. Assets (RAB)'!AF94</f>
        <v>45843.264765401713</v>
      </c>
      <c r="AZ57" s="1">
        <f>'[3]SD 4. Assets (RAB)'!AG86+'[3]SD 4. Assets (RAB)'!AG94</f>
        <v>79288.938461381942</v>
      </c>
      <c r="BA57" s="1">
        <f>'[3]SD 4. Assets (RAB)'!AH86+'[3]SD 4. Assets (RAB)'!AH94</f>
        <v>62757.99205714502</v>
      </c>
      <c r="BB57" s="1">
        <f>'[3]SD 4. Assets (RAB)'!AI86+'[3]SD 4. Assets (RAB)'!AI94</f>
        <v>41623.8922417539</v>
      </c>
    </row>
    <row r="58" spans="1:54" x14ac:dyDescent="0.25">
      <c r="A58" s="21" t="s">
        <v>74</v>
      </c>
      <c r="B58" s="1">
        <f>'[3]SD 4. Assets (RAB)'!AB25</f>
        <v>0</v>
      </c>
      <c r="C58" s="1">
        <f>'[3]SD 4. Assets (RAB)'!AC25</f>
        <v>0</v>
      </c>
      <c r="D58" s="1">
        <f>'[3]SD 4. Assets (RAB)'!AD25</f>
        <v>0</v>
      </c>
      <c r="E58" s="1">
        <f>'[3]SD 4. Assets (RAB)'!AE25</f>
        <v>0</v>
      </c>
      <c r="F58" s="1">
        <f>'[3]SD 4. Assets (RAB)'!AF25</f>
        <v>0</v>
      </c>
      <c r="G58" s="1">
        <f>'[3]SD 4. Assets (RAB)'!AG25</f>
        <v>0</v>
      </c>
      <c r="H58" s="1">
        <f>'[3]SD 4. Assets (RAB)'!AH25</f>
        <v>0</v>
      </c>
      <c r="I58" s="1">
        <f>'[3]SD 4. Assets (RAB)'!AI25</f>
        <v>0</v>
      </c>
      <c r="K58" s="1">
        <f>'[3]SD 4. Assets (RAB)'!AB49+IF('[3]SD 4. Assets (RAB)'!AB71="",0,'[3]SD 4. Assets (RAB)'!AB71)</f>
        <v>0</v>
      </c>
      <c r="L58" s="1">
        <f>'[3]SD 4. Assets (RAB)'!AC49+IF('[3]SD 4. Assets (RAB)'!AC71="",0,'[3]SD 4. Assets (RAB)'!AC71)</f>
        <v>0</v>
      </c>
      <c r="M58" s="1">
        <f>'[3]SD 4. Assets (RAB)'!AD49+IF('[3]SD 4. Assets (RAB)'!AD71="",0,'[3]SD 4. Assets (RAB)'!AD71)</f>
        <v>0</v>
      </c>
      <c r="N58" s="1">
        <f>'[3]SD 4. Assets (RAB)'!AE49+IF('[3]SD 4. Assets (RAB)'!AE71="",0,'[3]SD 4. Assets (RAB)'!AE71)</f>
        <v>0</v>
      </c>
      <c r="O58" s="1">
        <f>'[3]SD 4. Assets (RAB)'!AF49+IF('[3]SD 4. Assets (RAB)'!AF71="",0,'[3]SD 4. Assets (RAB)'!AF71)</f>
        <v>0</v>
      </c>
      <c r="P58" s="1">
        <f>'[3]SD 4. Assets (RAB)'!AG49+IF('[3]SD 4. Assets (RAB)'!AG71="",0,'[3]SD 4. Assets (RAB)'!AG71)</f>
        <v>-2564.7356185501631</v>
      </c>
      <c r="Q58" s="1">
        <f>'[3]SD 4. Assets (RAB)'!AH49+IF('[3]SD 4. Assets (RAB)'!AH71="",0,'[3]SD 4. Assets (RAB)'!AH71)</f>
        <v>-9.3864554274695227</v>
      </c>
      <c r="R58" s="1">
        <f>'[3]SD 4. Assets (RAB)'!AI49+IF('[3]SD 4. Assets (RAB)'!AI71="",0,'[3]SD 4. Assets (RAB)'!AI71)</f>
        <v>-4288.029973263966</v>
      </c>
      <c r="T58" s="1">
        <f>'[3]SD 4. Assets (RAB)'!AB33</f>
        <v>0</v>
      </c>
      <c r="U58" s="1">
        <f>'[3]SD 4. Assets (RAB)'!AC33</f>
        <v>0</v>
      </c>
      <c r="V58" s="1">
        <f>'[3]SD 4. Assets (RAB)'!AD33</f>
        <v>0</v>
      </c>
      <c r="W58" s="1">
        <f>'[3]SD 4. Assets (RAB)'!AE33</f>
        <v>0</v>
      </c>
      <c r="X58" s="1">
        <f>'[3]SD 4. Assets (RAB)'!AF33</f>
        <v>0</v>
      </c>
      <c r="Y58" s="1">
        <f>'[3]SD 4. Assets (RAB)'!AG33</f>
        <v>0</v>
      </c>
      <c r="Z58" s="1">
        <f>'[3]SD 4. Assets (RAB)'!AH33</f>
        <v>-37.714234610233063</v>
      </c>
      <c r="AA58" s="1">
        <f>'[3]SD 4. Assets (RAB)'!AI33</f>
        <v>0</v>
      </c>
      <c r="AC58" s="1">
        <f>'[3]SD 4. Assets (RAB)'!AB57</f>
        <v>0</v>
      </c>
      <c r="AD58" s="1">
        <f>'[3]SD 4. Assets (RAB)'!AC57</f>
        <v>0</v>
      </c>
      <c r="AE58" s="1">
        <f>'[3]SD 4. Assets (RAB)'!AD57</f>
        <v>0</v>
      </c>
      <c r="AF58" s="1">
        <f>'[3]SD 4. Assets (RAB)'!AE57</f>
        <v>0</v>
      </c>
      <c r="AG58" s="1">
        <f>'[3]SD 4. Assets (RAB)'!AF57</f>
        <v>0</v>
      </c>
      <c r="AH58" s="1">
        <f>'[3]SD 4. Assets (RAB)'!AG57</f>
        <v>0</v>
      </c>
      <c r="AI58" s="1">
        <f>'[3]SD 4. Assets (RAB)'!AH57</f>
        <v>0</v>
      </c>
      <c r="AJ58" s="1">
        <f>'[3]SD 4. Assets (RAB)'!AI57</f>
        <v>0</v>
      </c>
      <c r="AL58" s="1">
        <f>'[3]SD 4. Assets (RAB)'!AB41+'[3]SD 4. Assets (RAB)'!AB65</f>
        <v>-1808.7749189284441</v>
      </c>
      <c r="AM58" s="1">
        <f>'[3]SD 4. Assets (RAB)'!AC41+'[3]SD 4. Assets (RAB)'!AC65</f>
        <v>-2572.7946508785853</v>
      </c>
      <c r="AN58" s="1">
        <f>'[3]SD 4. Assets (RAB)'!AD41+'[3]SD 4. Assets (RAB)'!AD65</f>
        <v>-2559.5584425283319</v>
      </c>
      <c r="AO58" s="1">
        <f>'[3]SD 4. Assets (RAB)'!AE41+'[3]SD 4. Assets (RAB)'!AE65</f>
        <v>-2159.4110139335371</v>
      </c>
      <c r="AP58" s="1">
        <f>'[3]SD 4. Assets (RAB)'!AF41+'[3]SD 4. Assets (RAB)'!AF65</f>
        <v>-2363.8984148949994</v>
      </c>
      <c r="AQ58" s="1">
        <f>'[3]SD 4. Assets (RAB)'!AG41+'[3]SD 4. Assets (RAB)'!AG65</f>
        <v>-875.71777155220616</v>
      </c>
      <c r="AR58" s="1">
        <f>'[3]SD 4. Assets (RAB)'!AH41+'[3]SD 4. Assets (RAB)'!AH65</f>
        <v>-973.22232691657109</v>
      </c>
      <c r="AS58" s="1">
        <f>'[3]SD 4. Assets (RAB)'!AI41+'[3]SD 4. Assets (RAB)'!AI65</f>
        <v>-1643.4042092085228</v>
      </c>
      <c r="AU58" s="1">
        <f>'[3]SD 4. Assets (RAB)'!AB87+'[3]SD 4. Assets (RAB)'!AB95</f>
        <v>-8604.2968373243421</v>
      </c>
      <c r="AV58" s="1">
        <f>'[3]SD 4. Assets (RAB)'!AC87+'[3]SD 4. Assets (RAB)'!AC95</f>
        <v>-7460.1133619768552</v>
      </c>
      <c r="AW58" s="1">
        <f>'[3]SD 4. Assets (RAB)'!AD87+'[3]SD 4. Assets (RAB)'!AD95</f>
        <v>-9780.6553993999732</v>
      </c>
      <c r="AX58" s="1">
        <f>'[3]SD 4. Assets (RAB)'!AE87+'[3]SD 4. Assets (RAB)'!AE95</f>
        <v>-5534.1029641665064</v>
      </c>
      <c r="AY58" s="1">
        <f>'[3]SD 4. Assets (RAB)'!AF87+'[3]SD 4. Assets (RAB)'!AF95</f>
        <v>-2259.6240929600749</v>
      </c>
      <c r="AZ58" s="1">
        <f>'[3]SD 4. Assets (RAB)'!AG87+'[3]SD 4. Assets (RAB)'!AG95</f>
        <v>-2205.0888186913835</v>
      </c>
      <c r="BA58" s="1">
        <f>'[3]SD 4. Assets (RAB)'!AH87+'[3]SD 4. Assets (RAB)'!AH95</f>
        <v>-2934.7626008263342</v>
      </c>
      <c r="BB58" s="1">
        <f>'[3]SD 4. Assets (RAB)'!AI87+'[3]SD 4. Assets (RAB)'!AI95</f>
        <v>-4719.0595339589754</v>
      </c>
    </row>
    <row r="59" spans="1:54" x14ac:dyDescent="0.25">
      <c r="A59" s="21" t="s">
        <v>75</v>
      </c>
      <c r="B59" s="1">
        <f>'[3]SD 4. Assets (RAB)'!AB26</f>
        <v>323981.43253080535</v>
      </c>
      <c r="C59" s="1">
        <f>'[3]SD 4. Assets (RAB)'!AC26</f>
        <v>364679.79106248164</v>
      </c>
      <c r="D59" s="1">
        <f>'[3]SD 4. Assets (RAB)'!AD26</f>
        <v>405274.06207983819</v>
      </c>
      <c r="E59" s="1">
        <f>'[3]SD 4. Assets (RAB)'!AE26</f>
        <v>460620.69084621198</v>
      </c>
      <c r="F59" s="1">
        <f>'[3]SD 4. Assets (RAB)'!AF26</f>
        <v>519713.5693966765</v>
      </c>
      <c r="G59" s="1">
        <f>'[3]SD 4. Assets (RAB)'!AG26</f>
        <v>590554.4783189497</v>
      </c>
      <c r="H59" s="1">
        <f>'[3]SD 4. Assets (RAB)'!AH26</f>
        <v>702143.49771001807</v>
      </c>
      <c r="I59" s="1">
        <f>'[3]SD 4. Assets (RAB)'!AI26</f>
        <v>846288.45657045953</v>
      </c>
      <c r="K59" s="1">
        <f>'[3]SD 4. Assets (RAB)'!AB50+IF('[3]SD 4. Assets (RAB)'!AB72="",0,'[3]SD 4. Assets (RAB)'!AB72)</f>
        <v>123670.02576976313</v>
      </c>
      <c r="L59" s="1">
        <f>'[3]SD 4. Assets (RAB)'!AC50+IF('[3]SD 4. Assets (RAB)'!AC72="",0,'[3]SD 4. Assets (RAB)'!AC72)</f>
        <v>144124.43414426901</v>
      </c>
      <c r="M59" s="1">
        <f>'[3]SD 4. Assets (RAB)'!AD50+IF('[3]SD 4. Assets (RAB)'!AD72="",0,'[3]SD 4. Assets (RAB)'!AD72)</f>
        <v>166648.03366500494</v>
      </c>
      <c r="N59" s="1">
        <f>'[3]SD 4. Assets (RAB)'!AE50+IF('[3]SD 4. Assets (RAB)'!AE72="",0,'[3]SD 4. Assets (RAB)'!AE72)</f>
        <v>177689.33971603727</v>
      </c>
      <c r="O59" s="1">
        <f>'[3]SD 4. Assets (RAB)'!AF50+IF('[3]SD 4. Assets (RAB)'!AF72="",0,'[3]SD 4. Assets (RAB)'!AF72)</f>
        <v>181648.87613293322</v>
      </c>
      <c r="P59" s="1">
        <f>'[3]SD 4. Assets (RAB)'!AG50+IF('[3]SD 4. Assets (RAB)'!AG72="",0,'[3]SD 4. Assets (RAB)'!AG72)</f>
        <v>184464.00086692991</v>
      </c>
      <c r="Q59" s="1">
        <f>'[3]SD 4. Assets (RAB)'!AH50+IF('[3]SD 4. Assets (RAB)'!AH72="",0,'[3]SD 4. Assets (RAB)'!AH72)</f>
        <v>202070.92168069704</v>
      </c>
      <c r="R59" s="1">
        <f>'[3]SD 4. Assets (RAB)'!AI50+IF('[3]SD 4. Assets (RAB)'!AI72="",0,'[3]SD 4. Assets (RAB)'!AI72)</f>
        <v>212888.6008046878</v>
      </c>
      <c r="T59" s="1">
        <f>'[3]SD 4. Assets (RAB)'!AB34</f>
        <v>769899.6932256833</v>
      </c>
      <c r="U59" s="1">
        <f>'[3]SD 4. Assets (RAB)'!AC34</f>
        <v>813427.55873996881</v>
      </c>
      <c r="V59" s="1">
        <f>'[3]SD 4. Assets (RAB)'!AD34</f>
        <v>844928.6520887306</v>
      </c>
      <c r="W59" s="1">
        <f>'[3]SD 4. Assets (RAB)'!AE34</f>
        <v>895780.74489444378</v>
      </c>
      <c r="X59" s="1">
        <f>'[3]SD 4. Assets (RAB)'!AF34</f>
        <v>922684.79663238465</v>
      </c>
      <c r="Y59" s="1">
        <f>'[3]SD 4. Assets (RAB)'!AG34</f>
        <v>959412.60388460185</v>
      </c>
      <c r="Z59" s="1">
        <f>'[3]SD 4. Assets (RAB)'!AH34</f>
        <v>989629.854269395</v>
      </c>
      <c r="AA59" s="1">
        <f>'[3]SD 4. Assets (RAB)'!AI34</f>
        <v>1005330.0322130597</v>
      </c>
      <c r="AC59" s="1">
        <f>'[3]SD 4. Assets (RAB)'!AB58</f>
        <v>54799.926358112694</v>
      </c>
      <c r="AD59" s="1">
        <f>'[3]SD 4. Assets (RAB)'!AC58</f>
        <v>52882.664548449538</v>
      </c>
      <c r="AE59" s="1">
        <f>'[3]SD 4. Assets (RAB)'!AD58</f>
        <v>48913.926890036986</v>
      </c>
      <c r="AF59" s="1">
        <f>'[3]SD 4. Assets (RAB)'!AE58</f>
        <v>45563.382067777537</v>
      </c>
      <c r="AG59" s="1">
        <f>'[3]SD 4. Assets (RAB)'!AF58</f>
        <v>39900.026589585948</v>
      </c>
      <c r="AH59" s="1">
        <f>'[3]SD 4. Assets (RAB)'!AG58</f>
        <v>35363.479186885932</v>
      </c>
      <c r="AI59" s="1">
        <f>'[3]SD 4. Assets (RAB)'!AH58</f>
        <v>32180.602682081586</v>
      </c>
      <c r="AJ59" s="1">
        <f>'[3]SD 4. Assets (RAB)'!AI58</f>
        <v>28266.57150559398</v>
      </c>
      <c r="AL59" s="1">
        <f>'[3]SD 4. Assets (RAB)'!AB42+'[3]SD 4. Assets (RAB)'!AB66</f>
        <v>1100941.6461499734</v>
      </c>
      <c r="AM59" s="1">
        <f>'[3]SD 4. Assets (RAB)'!AC42+'[3]SD 4. Assets (RAB)'!AC66</f>
        <v>1301590.043488814</v>
      </c>
      <c r="AN59" s="1">
        <f>'[3]SD 4. Assets (RAB)'!AD42+'[3]SD 4. Assets (RAB)'!AD66</f>
        <v>1459454.3873131182</v>
      </c>
      <c r="AO59" s="1">
        <f>'[3]SD 4. Assets (RAB)'!AE42+'[3]SD 4. Assets (RAB)'!AE66</f>
        <v>1746030.5917349274</v>
      </c>
      <c r="AP59" s="1">
        <f>'[3]SD 4. Assets (RAB)'!AF42+'[3]SD 4. Assets (RAB)'!AF66</f>
        <v>1940540.687469943</v>
      </c>
      <c r="AQ59" s="1">
        <f>'[3]SD 4. Assets (RAB)'!AG42+'[3]SD 4. Assets (RAB)'!AG66</f>
        <v>2212784.6530539161</v>
      </c>
      <c r="AR59" s="1">
        <f>'[3]SD 4. Assets (RAB)'!AH42+'[3]SD 4. Assets (RAB)'!AH66</f>
        <v>2613175.8646831489</v>
      </c>
      <c r="AS59" s="1">
        <f>'[3]SD 4. Assets (RAB)'!AI42+'[3]SD 4. Assets (RAB)'!AI66</f>
        <v>2897957.7968151914</v>
      </c>
      <c r="AU59" s="1">
        <f>'[3]SD 4. Assets (RAB)'!AB88+'[3]SD 4. Assets (RAB)'!AB96</f>
        <v>264011.17170369963</v>
      </c>
      <c r="AV59" s="1">
        <f>'[3]SD 4. Assets (RAB)'!AC88+'[3]SD 4. Assets (RAB)'!AC96</f>
        <v>274298.55891947594</v>
      </c>
      <c r="AW59" s="1">
        <f>'[3]SD 4. Assets (RAB)'!AD88+'[3]SD 4. Assets (RAB)'!AD96</f>
        <v>288200.9219314442</v>
      </c>
      <c r="AX59" s="1">
        <f>'[3]SD 4. Assets (RAB)'!AE88+'[3]SD 4. Assets (RAB)'!AE96</f>
        <v>300086.46770722885</v>
      </c>
      <c r="AY59" s="1">
        <f>'[3]SD 4. Assets (RAB)'!AF88+'[3]SD 4. Assets (RAB)'!AF96</f>
        <v>274949.62989859527</v>
      </c>
      <c r="AZ59" s="1">
        <f>'[3]SD 4. Assets (RAB)'!AG88+'[3]SD 4. Assets (RAB)'!AG96</f>
        <v>298533.67455527908</v>
      </c>
      <c r="BA59" s="1">
        <f>'[3]SD 4. Assets (RAB)'!AH88+'[3]SD 4. Assets (RAB)'!AH96</f>
        <v>305139.4859052574</v>
      </c>
      <c r="BB59" s="1">
        <f>'[3]SD 4. Assets (RAB)'!AI88+'[3]SD 4. Assets (RAB)'!AI96</f>
        <v>288434.8508072329</v>
      </c>
    </row>
    <row r="61" spans="1:54" x14ac:dyDescent="0.25">
      <c r="A61" t="s">
        <v>81</v>
      </c>
      <c r="B61" s="1">
        <f>'[3]SD 3. Opex'!AB10</f>
        <v>156824.91789216295</v>
      </c>
      <c r="C61" s="1">
        <f>'[3]SD 3. Opex'!AC10</f>
        <v>176841.3944329306</v>
      </c>
      <c r="D61" s="1">
        <f>'[3]SD 3. Opex'!AD10</f>
        <v>224408.06001672792</v>
      </c>
      <c r="E61" s="1">
        <f>'[3]SD 3. Opex'!AE10</f>
        <v>214131.3002650959</v>
      </c>
      <c r="F61" s="1">
        <f>'[3]SD 3. Opex'!AF10</f>
        <v>210431.13798086444</v>
      </c>
      <c r="G61" s="1">
        <f>'[3]SD 3. Opex'!AG10</f>
        <v>229554.29065953355</v>
      </c>
      <c r="H61" s="1">
        <f>'[3]SD 3. Opex'!AH10</f>
        <v>240838.12724750844</v>
      </c>
      <c r="I61" s="1">
        <f>'[3]SD 3. Opex'!AI10</f>
        <v>222645.27398422692</v>
      </c>
    </row>
    <row r="63" spans="1:54" x14ac:dyDescent="0.25">
      <c r="A63" s="4" t="s">
        <v>107</v>
      </c>
    </row>
    <row r="65" spans="1:54" x14ac:dyDescent="0.25">
      <c r="B65" t="s">
        <v>76</v>
      </c>
      <c r="K65" t="s">
        <v>123</v>
      </c>
      <c r="T65" t="s">
        <v>124</v>
      </c>
      <c r="AC65" t="s">
        <v>125</v>
      </c>
      <c r="AL65" t="s">
        <v>2</v>
      </c>
      <c r="AU65" t="s">
        <v>22</v>
      </c>
    </row>
    <row r="66" spans="1:54" x14ac:dyDescent="0.25">
      <c r="B66" s="3">
        <v>2006</v>
      </c>
      <c r="C66" s="3">
        <v>2007</v>
      </c>
      <c r="D66" s="3">
        <v>2008</v>
      </c>
      <c r="E66" s="3">
        <v>2009</v>
      </c>
      <c r="F66" s="3">
        <v>2010</v>
      </c>
      <c r="G66" s="3">
        <v>2011</v>
      </c>
      <c r="H66" s="3">
        <v>2012</v>
      </c>
      <c r="I66" s="3">
        <v>2013</v>
      </c>
      <c r="K66" s="3">
        <v>2006</v>
      </c>
      <c r="L66" s="3">
        <v>2007</v>
      </c>
      <c r="M66" s="3">
        <v>2008</v>
      </c>
      <c r="N66" s="3">
        <v>2009</v>
      </c>
      <c r="O66" s="3">
        <v>2010</v>
      </c>
      <c r="P66" s="3">
        <v>2011</v>
      </c>
      <c r="Q66" s="3">
        <v>2012</v>
      </c>
      <c r="R66" s="3">
        <v>2013</v>
      </c>
      <c r="T66" s="3">
        <v>2006</v>
      </c>
      <c r="U66" s="3">
        <v>2007</v>
      </c>
      <c r="V66" s="3">
        <v>2008</v>
      </c>
      <c r="W66" s="3">
        <v>2009</v>
      </c>
      <c r="X66" s="3">
        <v>2010</v>
      </c>
      <c r="Y66" s="3">
        <v>2011</v>
      </c>
      <c r="Z66" s="3">
        <v>2012</v>
      </c>
      <c r="AA66" s="3">
        <v>2013</v>
      </c>
      <c r="AC66" s="3">
        <v>2006</v>
      </c>
      <c r="AD66" s="3">
        <v>2007</v>
      </c>
      <c r="AE66" s="3">
        <v>2008</v>
      </c>
      <c r="AF66" s="3">
        <v>2009</v>
      </c>
      <c r="AG66" s="3">
        <v>2010</v>
      </c>
      <c r="AH66" s="3">
        <v>2011</v>
      </c>
      <c r="AI66" s="3">
        <v>2012</v>
      </c>
      <c r="AJ66" s="3">
        <v>2013</v>
      </c>
      <c r="AL66" s="3">
        <v>2006</v>
      </c>
      <c r="AM66" s="3">
        <v>2007</v>
      </c>
      <c r="AN66" s="3">
        <v>2008</v>
      </c>
      <c r="AO66" s="3">
        <v>2009</v>
      </c>
      <c r="AP66" s="3">
        <v>2010</v>
      </c>
      <c r="AQ66" s="3">
        <v>2011</v>
      </c>
      <c r="AR66" s="3">
        <v>2012</v>
      </c>
      <c r="AS66" s="3">
        <v>2013</v>
      </c>
      <c r="AU66" s="3">
        <v>2006</v>
      </c>
      <c r="AV66" s="3">
        <v>2007</v>
      </c>
      <c r="AW66" s="3">
        <v>2008</v>
      </c>
      <c r="AX66" s="3">
        <v>2009</v>
      </c>
      <c r="AY66" s="3">
        <v>2010</v>
      </c>
      <c r="AZ66" s="3">
        <v>2011</v>
      </c>
      <c r="BA66" s="3">
        <v>2012</v>
      </c>
      <c r="BB66" s="3">
        <v>2013</v>
      </c>
    </row>
    <row r="67" spans="1:54" x14ac:dyDescent="0.25">
      <c r="A67" s="21" t="s">
        <v>69</v>
      </c>
      <c r="B67" s="1">
        <f>'[3]SD 4. Assets (RAB)'!AJ20</f>
        <v>575597.56023747684</v>
      </c>
      <c r="C67" s="1">
        <f>'[3]SD 4. Assets (RAB)'!AK20</f>
        <v>616355.39518414845</v>
      </c>
      <c r="D67" s="1">
        <f>'[3]SD 4. Assets (RAB)'!AL20</f>
        <v>645233.99375108827</v>
      </c>
      <c r="E67" s="1">
        <f>'[3]SD 4. Assets (RAB)'!AM20</f>
        <v>689025.73555872729</v>
      </c>
      <c r="F67" s="1">
        <f>'[3]SD 4. Assets (RAB)'!AN20</f>
        <v>743900.18108075019</v>
      </c>
      <c r="G67" s="1">
        <f>'[3]SD 4. Assets (RAB)'!AO20</f>
        <v>861599.21942569339</v>
      </c>
      <c r="H67" s="1">
        <f>'[3]SD 4. Assets (RAB)'!AP20</f>
        <v>941662.05652365973</v>
      </c>
      <c r="I67" s="1">
        <f>'[3]SD 4. Assets (RAB)'!AQ20</f>
        <v>1025509.7572398544</v>
      </c>
      <c r="K67" s="1">
        <f>'[3]SD 4. Assets (RAB)'!AJ44+IF('[3]SD 4. Assets (RAB)'!AJ68="",0,'[3]SD 4. Assets (RAB)'!AJ68)</f>
        <v>193721.4178655346</v>
      </c>
      <c r="L67" s="1">
        <f>'[3]SD 4. Assets (RAB)'!AK44+IF('[3]SD 4. Assets (RAB)'!AK68="",0,'[3]SD 4. Assets (RAB)'!AK68)</f>
        <v>224564.08874012288</v>
      </c>
      <c r="M67" s="1">
        <f>'[3]SD 4. Assets (RAB)'!AL44+IF('[3]SD 4. Assets (RAB)'!AL68="",0,'[3]SD 4. Assets (RAB)'!AL68)</f>
        <v>238874.85167191573</v>
      </c>
      <c r="N67" s="1">
        <f>'[3]SD 4. Assets (RAB)'!AM44+IF('[3]SD 4. Assets (RAB)'!AM68="",0,'[3]SD 4. Assets (RAB)'!AM68)</f>
        <v>256593.29056401658</v>
      </c>
      <c r="O67" s="1">
        <f>'[3]SD 4. Assets (RAB)'!AN44+IF('[3]SD 4. Assets (RAB)'!AN68="",0,'[3]SD 4. Assets (RAB)'!AN68)</f>
        <v>294633.75224552886</v>
      </c>
      <c r="P67" s="1">
        <f>'[3]SD 4. Assets (RAB)'!AO44+IF('[3]SD 4. Assets (RAB)'!AO68="",0,'[3]SD 4. Assets (RAB)'!AO68)</f>
        <v>370237.77404968633</v>
      </c>
      <c r="Q67" s="1">
        <f>'[3]SD 4. Assets (RAB)'!AP44+IF('[3]SD 4. Assets (RAB)'!AP68="",0,'[3]SD 4. Assets (RAB)'!AP68)</f>
        <v>425749.59670832526</v>
      </c>
      <c r="R67" s="1">
        <f>'[3]SD 4. Assets (RAB)'!AQ44+IF('[3]SD 4. Assets (RAB)'!AQ68="",0,'[3]SD 4. Assets (RAB)'!AQ68)</f>
        <v>468587.49577878043</v>
      </c>
      <c r="T67" s="1">
        <f>'[3]SD 4. Assets (RAB)'!AJ28</f>
        <v>806710.6546657735</v>
      </c>
      <c r="U67" s="1">
        <f>'[3]SD 4. Assets (RAB)'!AK28</f>
        <v>897599.31662277016</v>
      </c>
      <c r="V67" s="1">
        <f>'[3]SD 4. Assets (RAB)'!AL28</f>
        <v>990679.19402942318</v>
      </c>
      <c r="W67" s="1">
        <f>'[3]SD 4. Assets (RAB)'!AM28</f>
        <v>1075407.3694160099</v>
      </c>
      <c r="X67" s="1">
        <f>'[3]SD 4. Assets (RAB)'!AN28</f>
        <v>1145929.0292334601</v>
      </c>
      <c r="Y67" s="1">
        <f>'[3]SD 4. Assets (RAB)'!AO28</f>
        <v>1284665.1859920861</v>
      </c>
      <c r="Z67" s="1">
        <f>'[3]SD 4. Assets (RAB)'!AP28</f>
        <v>1393557.9111895829</v>
      </c>
      <c r="AA67" s="1">
        <f>'[3]SD 4. Assets (RAB)'!AQ28</f>
        <v>1462303.497831804</v>
      </c>
      <c r="AC67" s="1">
        <f>'[3]SD 4. Assets (RAB)'!AJ52</f>
        <v>197271.44245253576</v>
      </c>
      <c r="AD67" s="1">
        <f>'[3]SD 4. Assets (RAB)'!AK52</f>
        <v>233807.39354306491</v>
      </c>
      <c r="AE67" s="1">
        <f>'[3]SD 4. Assets (RAB)'!AL52</f>
        <v>275753.13443213917</v>
      </c>
      <c r="AF67" s="1">
        <f>'[3]SD 4. Assets (RAB)'!AM52</f>
        <v>311990.94065585354</v>
      </c>
      <c r="AG67" s="1">
        <f>'[3]SD 4. Assets (RAB)'!AN52</f>
        <v>363688.59219632595</v>
      </c>
      <c r="AH67" s="1">
        <f>'[3]SD 4. Assets (RAB)'!AO52</f>
        <v>443720.8214574462</v>
      </c>
      <c r="AI67" s="1">
        <f>'[3]SD 4. Assets (RAB)'!AP52</f>
        <v>494929.24549421744</v>
      </c>
      <c r="AJ67" s="1">
        <f>'[3]SD 4. Assets (RAB)'!AQ52</f>
        <v>526744.54387751163</v>
      </c>
      <c r="AL67" s="1">
        <f>'[3]SD 4. Assets (RAB)'!AJ36+'[3]SD 4. Assets (RAB)'!AJ60</f>
        <v>1357167.0319090001</v>
      </c>
      <c r="AM67" s="1">
        <f>'[3]SD 4. Assets (RAB)'!AK36+'[3]SD 4. Assets (RAB)'!AK60</f>
        <v>1541841.3911244054</v>
      </c>
      <c r="AN67" s="1">
        <f>'[3]SD 4. Assets (RAB)'!AL36+'[3]SD 4. Assets (RAB)'!AL60</f>
        <v>1718291.707648722</v>
      </c>
      <c r="AO67" s="1">
        <f>'[3]SD 4. Assets (RAB)'!AM36+'[3]SD 4. Assets (RAB)'!AM60</f>
        <v>1929234.6700658877</v>
      </c>
      <c r="AP67" s="1">
        <f>'[3]SD 4. Assets (RAB)'!AN36+'[3]SD 4. Assets (RAB)'!AN60</f>
        <v>2190247.0920673404</v>
      </c>
      <c r="AQ67" s="1">
        <f>'[3]SD 4. Assets (RAB)'!AO36+'[3]SD 4. Assets (RAB)'!AO60</f>
        <v>2489260.2230493827</v>
      </c>
      <c r="AR67" s="1">
        <f>'[3]SD 4. Assets (RAB)'!AP36+'[3]SD 4. Assets (RAB)'!AP60</f>
        <v>2788698.1830782122</v>
      </c>
      <c r="AS67" s="1">
        <f>'[3]SD 4. Assets (RAB)'!AQ36+'[3]SD 4. Assets (RAB)'!AQ60</f>
        <v>3067738.5218132799</v>
      </c>
      <c r="AU67" s="1">
        <f>'[3]SD 4. Assets (RAB)'!AJ82+'[3]SD 4. Assets (RAB)'!AJ90</f>
        <v>471685.03179094673</v>
      </c>
      <c r="AV67" s="1">
        <f>'[3]SD 4. Assets (RAB)'!AK82+'[3]SD 4. Assets (RAB)'!AK90</f>
        <v>563656.95840816258</v>
      </c>
      <c r="AW67" s="1">
        <f>'[3]SD 4. Assets (RAB)'!AL82+'[3]SD 4. Assets (RAB)'!AL90</f>
        <v>609820.92068345542</v>
      </c>
      <c r="AX67" s="1">
        <f>'[3]SD 4. Assets (RAB)'!AM82+'[3]SD 4. Assets (RAB)'!AM90</f>
        <v>619310.08546650119</v>
      </c>
      <c r="AY67" s="1">
        <f>'[3]SD 4. Assets (RAB)'!AN82+'[3]SD 4. Assets (RAB)'!AN90</f>
        <v>631088.89580999501</v>
      </c>
      <c r="AZ67" s="1">
        <f>'[3]SD 4. Assets (RAB)'!AO82+'[3]SD 4. Assets (RAB)'!AO90</f>
        <v>702500.74984315061</v>
      </c>
      <c r="BA67" s="1">
        <f>'[3]SD 4. Assets (RAB)'!AP82+'[3]SD 4. Assets (RAB)'!AP90</f>
        <v>744784.77595235163</v>
      </c>
      <c r="BB67" s="1">
        <f>'[3]SD 4. Assets (RAB)'!AQ82+'[3]SD 4. Assets (RAB)'!AQ90</f>
        <v>795887.83865733806</v>
      </c>
    </row>
    <row r="68" spans="1:54" x14ac:dyDescent="0.25">
      <c r="A68" s="21" t="s">
        <v>70</v>
      </c>
      <c r="B68" s="1">
        <f>'[3]SD 4. Assets (RAB)'!AJ21</f>
        <v>17152.807295076807</v>
      </c>
      <c r="C68" s="1">
        <f>'[3]SD 4. Assets (RAB)'!AK21</f>
        <v>15039.071642493225</v>
      </c>
      <c r="D68" s="1">
        <f>'[3]SD 4. Assets (RAB)'!AL21</f>
        <v>27357.921335046143</v>
      </c>
      <c r="E68" s="1">
        <f>'[3]SD 4. Assets (RAB)'!AM21</f>
        <v>17018.935668300564</v>
      </c>
      <c r="F68" s="1">
        <f>'[3]SD 4. Assets (RAB)'!AN21</f>
        <v>21498.715233233677</v>
      </c>
      <c r="G68" s="1">
        <f>'[3]SD 4. Assets (RAB)'!AO21</f>
        <v>28691.254006875592</v>
      </c>
      <c r="H68" s="1">
        <f>'[3]SD 4. Assets (RAB)'!AP21</f>
        <v>14878.260493073827</v>
      </c>
      <c r="I68" s="1">
        <f>'[3]SD 4. Assets (RAB)'!AQ21</f>
        <v>25637.743930996367</v>
      </c>
      <c r="K68" s="1">
        <f>'[3]SD 4. Assets (RAB)'!AJ45+IF('[3]SD 4. Assets (RAB)'!AJ69="",0,'[3]SD 4. Assets (RAB)'!AJ69)</f>
        <v>5772.8982523929317</v>
      </c>
      <c r="L68" s="1">
        <f>'[3]SD 4. Assets (RAB)'!AK45+IF('[3]SD 4. Assets (RAB)'!AK69="",0,'[3]SD 4. Assets (RAB)'!AK69)</f>
        <v>5479.3637652589987</v>
      </c>
      <c r="M68" s="1">
        <f>'[3]SD 4. Assets (RAB)'!AL45+IF('[3]SD 4. Assets (RAB)'!AL69="",0,'[3]SD 4. Assets (RAB)'!AL69)</f>
        <v>10128.293710889229</v>
      </c>
      <c r="N68" s="1">
        <f>'[3]SD 4. Assets (RAB)'!AM45+IF('[3]SD 4. Assets (RAB)'!AM69="",0,'[3]SD 4. Assets (RAB)'!AM69)</f>
        <v>6337.8542769312098</v>
      </c>
      <c r="O68" s="1">
        <f>'[3]SD 4. Assets (RAB)'!AN45+IF('[3]SD 4. Assets (RAB)'!AN69="",0,'[3]SD 4. Assets (RAB)'!AN69)</f>
        <v>8514.9154398957835</v>
      </c>
      <c r="P68" s="1">
        <f>'[3]SD 4. Assets (RAB)'!AO45+IF('[3]SD 4. Assets (RAB)'!AO69="",0,'[3]SD 4. Assets (RAB)'!AO69)</f>
        <v>12328.917875854555</v>
      </c>
      <c r="Q68" s="1">
        <f>'[3]SD 4. Assets (RAB)'!AP45+IF('[3]SD 4. Assets (RAB)'!AP69="",0,'[3]SD 4. Assets (RAB)'!AP69)</f>
        <v>6726.8436279915404</v>
      </c>
      <c r="R68" s="1">
        <f>'[3]SD 4. Assets (RAB)'!AQ45+IF('[3]SD 4. Assets (RAB)'!AQ69="",0,'[3]SD 4. Assets (RAB)'!AQ69)</f>
        <v>11714.687394469511</v>
      </c>
      <c r="T68" s="1">
        <f>'[3]SD 4. Assets (RAB)'!AJ29</f>
        <v>24039.977509040051</v>
      </c>
      <c r="U68" s="1">
        <f>'[3]SD 4. Assets (RAB)'!AK29</f>
        <v>21901.423325595595</v>
      </c>
      <c r="V68" s="1">
        <f>'[3]SD 4. Assets (RAB)'!AL29</f>
        <v>42004.797826847542</v>
      </c>
      <c r="W68" s="1">
        <f>'[3]SD 4. Assets (RAB)'!AM29</f>
        <v>26562.562024575447</v>
      </c>
      <c r="X68" s="1">
        <f>'[3]SD 4. Assets (RAB)'!AN29</f>
        <v>33117.348944846992</v>
      </c>
      <c r="Y68" s="1">
        <f>'[3]SD 4. Assets (RAB)'!AO29</f>
        <v>42779.350693536464</v>
      </c>
      <c r="Z68" s="1">
        <f>'[3]SD 4. Assets (RAB)'!AP29</f>
        <v>22018.21499679541</v>
      </c>
      <c r="AA68" s="1">
        <f>'[3]SD 4. Assets (RAB)'!AQ29</f>
        <v>36557.587445795099</v>
      </c>
      <c r="AC68" s="1">
        <f>'[3]SD 4. Assets (RAB)'!AJ53</f>
        <v>5878.688985085565</v>
      </c>
      <c r="AD68" s="1">
        <f>'[3]SD 4. Assets (RAB)'!AK53</f>
        <v>5704.900402450784</v>
      </c>
      <c r="AE68" s="1">
        <f>'[3]SD 4. Assets (RAB)'!AL53</f>
        <v>11691.932899922702</v>
      </c>
      <c r="AF68" s="1">
        <f>'[3]SD 4. Assets (RAB)'!AM53</f>
        <v>7706.1762341995827</v>
      </c>
      <c r="AG68" s="1">
        <f>'[3]SD 4. Assets (RAB)'!AN53</f>
        <v>10510.600314473819</v>
      </c>
      <c r="AH68" s="1">
        <f>'[3]SD 4. Assets (RAB)'!AO53</f>
        <v>14775.90335453296</v>
      </c>
      <c r="AI68" s="1">
        <f>'[3]SD 4. Assets (RAB)'!AP53</f>
        <v>7819.8820788086359</v>
      </c>
      <c r="AJ68" s="1">
        <f>'[3]SD 4. Assets (RAB)'!AQ53</f>
        <v>13168.613596937792</v>
      </c>
      <c r="AL68" s="1">
        <f>'[3]SD 4. Assets (RAB)'!AJ37+'[3]SD 4. Assets (RAB)'!AJ61</f>
        <v>40443.5775508882</v>
      </c>
      <c r="AM68" s="1">
        <f>'[3]SD 4. Assets (RAB)'!AK37+'[3]SD 4. Assets (RAB)'!AK61</f>
        <v>37620.929943435505</v>
      </c>
      <c r="AN68" s="1">
        <f>'[3]SD 4. Assets (RAB)'!AL37+'[3]SD 4. Assets (RAB)'!AL61</f>
        <v>72855.568404305814</v>
      </c>
      <c r="AO68" s="1">
        <f>'[3]SD 4. Assets (RAB)'!AM37+'[3]SD 4. Assets (RAB)'!AM61</f>
        <v>47652.096350627435</v>
      </c>
      <c r="AP68" s="1">
        <f>'[3]SD 4. Assets (RAB)'!AN37+'[3]SD 4. Assets (RAB)'!AN61</f>
        <v>63298.140960746125</v>
      </c>
      <c r="AQ68" s="1">
        <f>'[3]SD 4. Assets (RAB)'!AO37+'[3]SD 4. Assets (RAB)'!AO61</f>
        <v>82892.365427544457</v>
      </c>
      <c r="AR68" s="1">
        <f>'[3]SD 4. Assets (RAB)'!AP37+'[3]SD 4. Assets (RAB)'!AP61</f>
        <v>44061.431292635752</v>
      </c>
      <c r="AS68" s="1">
        <f>'[3]SD 4. Assets (RAB)'!AQ37+'[3]SD 4. Assets (RAB)'!AQ61</f>
        <v>76693.463045332013</v>
      </c>
      <c r="AU68" s="1">
        <f>'[3]SD 4. Assets (RAB)'!AJ83+'[3]SD 4. Assets (RAB)'!AJ91</f>
        <v>14056.213947370215</v>
      </c>
      <c r="AV68" s="1">
        <f>'[3]SD 4. Assets (RAB)'!AK83+'[3]SD 4. Assets (RAB)'!AK91</f>
        <v>13753.229785159168</v>
      </c>
      <c r="AW68" s="1">
        <f>'[3]SD 4. Assets (RAB)'!AL83+'[3]SD 4. Assets (RAB)'!AL91</f>
        <v>25856.407036978515</v>
      </c>
      <c r="AX68" s="1">
        <f>'[3]SD 4. Assets (RAB)'!AM83+'[3]SD 4. Assets (RAB)'!AM91</f>
        <v>15296.959111022579</v>
      </c>
      <c r="AY68" s="1">
        <f>'[3]SD 4. Assets (RAB)'!AN83+'[3]SD 4. Assets (RAB)'!AN91</f>
        <v>18238.469088908852</v>
      </c>
      <c r="AZ68" s="1">
        <f>'[3]SD 4. Assets (RAB)'!AO83+'[3]SD 4. Assets (RAB)'!AO91</f>
        <v>23393.274969776914</v>
      </c>
      <c r="BA68" s="1">
        <f>'[3]SD 4. Assets (RAB)'!AP83+'[3]SD 4. Assets (RAB)'!AP91</f>
        <v>11767.599460047157</v>
      </c>
      <c r="BB68" s="1">
        <f>'[3]SD 4. Assets (RAB)'!AQ83+'[3]SD 4. Assets (RAB)'!AQ91</f>
        <v>19897.195966433457</v>
      </c>
    </row>
    <row r="69" spans="1:54" x14ac:dyDescent="0.25">
      <c r="A69" s="21" t="s">
        <v>71</v>
      </c>
      <c r="B69" s="1">
        <f>'[3]SD 4. Assets (RAB)'!AJ22</f>
        <v>-35197.191293867276</v>
      </c>
      <c r="C69" s="1">
        <f>'[3]SD 4. Assets (RAB)'!AK22</f>
        <v>-37591.723707092016</v>
      </c>
      <c r="D69" s="1">
        <f>'[3]SD 4. Assets (RAB)'!AL22</f>
        <v>-39679.765613255011</v>
      </c>
      <c r="E69" s="1">
        <f>'[3]SD 4. Assets (RAB)'!AM22</f>
        <v>-42662.027722721206</v>
      </c>
      <c r="F69" s="1">
        <f>'[3]SD 4. Assets (RAB)'!AN22</f>
        <v>-45549.253602018674</v>
      </c>
      <c r="G69" s="1">
        <f>'[3]SD 4. Assets (RAB)'!AO22</f>
        <v>-49420.798095991217</v>
      </c>
      <c r="H69" s="1">
        <f>'[3]SD 4. Assets (RAB)'!AP22</f>
        <v>-53380.927727712442</v>
      </c>
      <c r="I69" s="1">
        <f>'[3]SD 4. Assets (RAB)'!AQ22</f>
        <v>-56986.202025020444</v>
      </c>
      <c r="K69" s="1">
        <f>'[3]SD 4. Assets (RAB)'!AJ46</f>
        <v>-6309.817923508931</v>
      </c>
      <c r="L69" s="1">
        <f>'[3]SD 4. Assets (RAB)'!AK46</f>
        <v>-7130.7850012018498</v>
      </c>
      <c r="M69" s="1">
        <f>'[3]SD 4. Assets (RAB)'!AL46</f>
        <v>-7596.0497734174805</v>
      </c>
      <c r="N69" s="1">
        <f>'[3]SD 4. Assets (RAB)'!AM46</f>
        <v>-8176.4478601577084</v>
      </c>
      <c r="O69" s="1">
        <f>'[3]SD 4. Assets (RAB)'!AN46</f>
        <v>-8965.600869275695</v>
      </c>
      <c r="P69" s="1">
        <f>'[3]SD 4. Assets (RAB)'!AO46</f>
        <v>-10308.01193464421</v>
      </c>
      <c r="Q69" s="1">
        <f>'[3]SD 4. Assets (RAB)'!AP46</f>
        <v>-11656.10051242077</v>
      </c>
      <c r="R69" s="1">
        <f>'[3]SD 4. Assets (RAB)'!AQ46</f>
        <v>-12529.616283222344</v>
      </c>
      <c r="T69" s="1">
        <f>'[3]SD 4. Assets (RAB)'!AJ30</f>
        <v>-18284.768557364278</v>
      </c>
      <c r="U69" s="1">
        <f>'[3]SD 4. Assets (RAB)'!AK30</f>
        <v>-20290.828492121727</v>
      </c>
      <c r="V69" s="1">
        <f>'[3]SD 4. Assets (RAB)'!AL30</f>
        <v>-22347.610258462239</v>
      </c>
      <c r="W69" s="1">
        <f>'[3]SD 4. Assets (RAB)'!AM30</f>
        <v>-24425.648895115926</v>
      </c>
      <c r="X69" s="1">
        <f>'[3]SD 4. Assets (RAB)'!AN30</f>
        <v>-26196.859921678355</v>
      </c>
      <c r="Y69" s="1">
        <f>'[3]SD 4. Assets (RAB)'!AO30</f>
        <v>-29104.073531558457</v>
      </c>
      <c r="Z69" s="1">
        <f>'[3]SD 4. Assets (RAB)'!AP30</f>
        <v>-31713.042331077711</v>
      </c>
      <c r="AA69" s="1">
        <f>'[3]SD 4. Assets (RAB)'!AQ30</f>
        <v>-33542.10460853095</v>
      </c>
      <c r="AC69" s="1">
        <f>'[3]SD 4. Assets (RAB)'!AJ54</f>
        <v>-11241.431960492584</v>
      </c>
      <c r="AD69" s="1">
        <f>'[3]SD 4. Assets (RAB)'!AK54</f>
        <v>-12535.254969561955</v>
      </c>
      <c r="AE69" s="1">
        <f>'[3]SD 4. Assets (RAB)'!AL54</f>
        <v>-13951.475906048516</v>
      </c>
      <c r="AF69" s="1">
        <f>'[3]SD 4. Assets (RAB)'!AM54</f>
        <v>-15434.788191957983</v>
      </c>
      <c r="AG69" s="1">
        <f>'[3]SD 4. Assets (RAB)'!AN54</f>
        <v>-17169.229509335724</v>
      </c>
      <c r="AH69" s="1">
        <f>'[3]SD 4. Assets (RAB)'!AO54</f>
        <v>-19294.656474811403</v>
      </c>
      <c r="AI69" s="1">
        <f>'[3]SD 4. Assets (RAB)'!AP54</f>
        <v>-21216.788361119947</v>
      </c>
      <c r="AJ69" s="1">
        <f>'[3]SD 4. Assets (RAB)'!AQ54</f>
        <v>-22572.60378387725</v>
      </c>
      <c r="AL69" s="1">
        <f>'[3]SD 4. Assets (RAB)'!AJ38+'[3]SD 4. Assets (RAB)'!AJ62</f>
        <v>-53980.083009357695</v>
      </c>
      <c r="AM69" s="1">
        <f>'[3]SD 4. Assets (RAB)'!AK38+'[3]SD 4. Assets (RAB)'!AK62</f>
        <v>-60096.737260186186</v>
      </c>
      <c r="AN69" s="1">
        <f>'[3]SD 4. Assets (RAB)'!AL38+'[3]SD 4. Assets (RAB)'!AL62</f>
        <v>-65708.240245189547</v>
      </c>
      <c r="AO69" s="1">
        <f>'[3]SD 4. Assets (RAB)'!AM38+'[3]SD 4. Assets (RAB)'!AM62</f>
        <v>-72685.048141487423</v>
      </c>
      <c r="AP69" s="1">
        <f>'[3]SD 4. Assets (RAB)'!AN38+'[3]SD 4. Assets (RAB)'!AN62</f>
        <v>-80333.404525338192</v>
      </c>
      <c r="AQ69" s="1">
        <f>'[3]SD 4. Assets (RAB)'!AO38+'[3]SD 4. Assets (RAB)'!AO62</f>
        <v>-88822.712169686085</v>
      </c>
      <c r="AR69" s="1">
        <f>'[3]SD 4. Assets (RAB)'!AP38+'[3]SD 4. Assets (RAB)'!AP62</f>
        <v>-98185.771161143435</v>
      </c>
      <c r="AS69" s="1">
        <f>'[3]SD 4. Assets (RAB)'!AQ38+'[3]SD 4. Assets (RAB)'!AQ62</f>
        <v>-105416.41526775985</v>
      </c>
      <c r="AU69" s="1">
        <f>'[3]SD 4. Assets (RAB)'!AJ84+'[3]SD 4. Assets (RAB)'!AJ92</f>
        <v>-64530.368454735202</v>
      </c>
      <c r="AV69" s="1">
        <f>'[3]SD 4. Assets (RAB)'!AK84+'[3]SD 4. Assets (RAB)'!AK92</f>
        <v>-80528.007429580583</v>
      </c>
      <c r="AW69" s="1">
        <f>'[3]SD 4. Assets (RAB)'!AL84+'[3]SD 4. Assets (RAB)'!AL92</f>
        <v>-86150.447702828649</v>
      </c>
      <c r="AX69" s="1">
        <f>'[3]SD 4. Assets (RAB)'!AM84+'[3]SD 4. Assets (RAB)'!AM92</f>
        <v>-74597.373897859405</v>
      </c>
      <c r="AY69" s="1">
        <f>'[3]SD 4. Assets (RAB)'!AN84+'[3]SD 4. Assets (RAB)'!AN92</f>
        <v>-77949.244446494893</v>
      </c>
      <c r="AZ69" s="1">
        <f>'[3]SD 4. Assets (RAB)'!AO84+'[3]SD 4. Assets (RAB)'!AO92</f>
        <v>-88060.422082218487</v>
      </c>
      <c r="BA69" s="1">
        <f>'[3]SD 4. Assets (RAB)'!AP84+'[3]SD 4. Assets (RAB)'!AP92</f>
        <v>-81461.679596199916</v>
      </c>
      <c r="BB69" s="1">
        <f>'[3]SD 4. Assets (RAB)'!AQ84+'[3]SD 4. Assets (RAB)'!AQ92</f>
        <v>-84535.935231142532</v>
      </c>
    </row>
    <row r="70" spans="1:54" x14ac:dyDescent="0.25">
      <c r="A70" s="21" t="s">
        <v>72</v>
      </c>
      <c r="B70" s="1">
        <f>'[3]SD 4. Assets (RAB)'!AJ23</f>
        <v>-18044.383998790468</v>
      </c>
      <c r="C70" s="1">
        <f>'[3]SD 4. Assets (RAB)'!AK23</f>
        <v>-22552.652064598791</v>
      </c>
      <c r="D70" s="1">
        <f>'[3]SD 4. Assets (RAB)'!AL23</f>
        <v>-12321.844278208868</v>
      </c>
      <c r="E70" s="1">
        <f>'[3]SD 4. Assets (RAB)'!AM23</f>
        <v>-25643.092054420642</v>
      </c>
      <c r="F70" s="1">
        <f>'[3]SD 4. Assets (RAB)'!AN23</f>
        <v>-24050.538368784997</v>
      </c>
      <c r="G70" s="1">
        <f>'[3]SD 4. Assets (RAB)'!AO23</f>
        <v>-20729.544089115625</v>
      </c>
      <c r="H70" s="1">
        <f>'[3]SD 4. Assets (RAB)'!AP23</f>
        <v>-38502.667234638619</v>
      </c>
      <c r="I70" s="1">
        <f>'[3]SD 4. Assets (RAB)'!AQ23</f>
        <v>-31348.458094024078</v>
      </c>
      <c r="K70" s="1">
        <f>'[3]SD 4. Assets (RAB)'!AJ47</f>
        <v>-2601.4796439159991</v>
      </c>
      <c r="L70" s="1">
        <f>'[3]SD 4. Assets (RAB)'!AK47</f>
        <v>-3399.9139870209883</v>
      </c>
      <c r="M70" s="1">
        <f>'[3]SD 4. Assets (RAB)'!AL47</f>
        <v>-647.70580002948918</v>
      </c>
      <c r="N70" s="1">
        <f>'[3]SD 4. Assets (RAB)'!AM47</f>
        <v>-3835.3243302946348</v>
      </c>
      <c r="O70" s="1">
        <f>'[3]SD 4. Assets (RAB)'!AN47</f>
        <v>-3160.1026065830847</v>
      </c>
      <c r="P70" s="1">
        <f>'[3]SD 4. Assets (RAB)'!AO47</f>
        <v>-1491.4661636017918</v>
      </c>
      <c r="Q70" s="1">
        <f>'[3]SD 4. Assets (RAB)'!AP47</f>
        <v>-6719.8501807560024</v>
      </c>
      <c r="R70" s="1">
        <f>'[3]SD 4. Assets (RAB)'!AQ47</f>
        <v>-4029.5807799177746</v>
      </c>
      <c r="T70" s="1">
        <f>'[3]SD 4. Assets (RAB)'!AJ31</f>
        <v>5755.2089516757733</v>
      </c>
      <c r="U70" s="1">
        <f>'[3]SD 4. Assets (RAB)'!AK31</f>
        <v>1610.5948334738678</v>
      </c>
      <c r="V70" s="1">
        <f>'[3]SD 4. Assets (RAB)'!AL31</f>
        <v>19657.187568385303</v>
      </c>
      <c r="W70" s="1">
        <f>'[3]SD 4. Assets (RAB)'!AM31</f>
        <v>2136.9131294595209</v>
      </c>
      <c r="X70" s="1">
        <f>'[3]SD 4. Assets (RAB)'!AN31</f>
        <v>6920.4890231686368</v>
      </c>
      <c r="Y70" s="1">
        <f>'[3]SD 4. Assets (RAB)'!AO31</f>
        <v>13675.277161978007</v>
      </c>
      <c r="Z70" s="1">
        <f>'[3]SD 4. Assets (RAB)'!AP31</f>
        <v>-9694.8273342823013</v>
      </c>
      <c r="AA70" s="1">
        <f>'[3]SD 4. Assets (RAB)'!AQ31</f>
        <v>3015.4828372641496</v>
      </c>
      <c r="AC70" s="1">
        <f>'[3]SD 4. Assets (RAB)'!AJ55</f>
        <v>-5362.742975407019</v>
      </c>
      <c r="AD70" s="1">
        <f>'[3]SD 4. Assets (RAB)'!AK55</f>
        <v>-6830.3545671111706</v>
      </c>
      <c r="AE70" s="1">
        <f>'[3]SD 4. Assets (RAB)'!AL55</f>
        <v>-2259.5430061258139</v>
      </c>
      <c r="AF70" s="1">
        <f>'[3]SD 4. Assets (RAB)'!AM55</f>
        <v>-7728.6119577584004</v>
      </c>
      <c r="AG70" s="1">
        <f>'[3]SD 4. Assets (RAB)'!AN55</f>
        <v>-6658.6291948619055</v>
      </c>
      <c r="AH70" s="1">
        <f>'[3]SD 4. Assets (RAB)'!AO55</f>
        <v>-4518.753120278443</v>
      </c>
      <c r="AI70" s="1">
        <f>'[3]SD 4. Assets (RAB)'!AP55</f>
        <v>-13396.906282311311</v>
      </c>
      <c r="AJ70" s="1">
        <f>'[3]SD 4. Assets (RAB)'!AQ55</f>
        <v>-9403.990186939458</v>
      </c>
      <c r="AL70" s="1">
        <f>'[3]SD 4. Assets (RAB)'!AJ39+'[3]SD 4. Assets (RAB)'!AJ63</f>
        <v>-13536.505458469492</v>
      </c>
      <c r="AM70" s="1">
        <f>'[3]SD 4. Assets (RAB)'!AK39+'[3]SD 4. Assets (RAB)'!AK63</f>
        <v>-22475.807316750685</v>
      </c>
      <c r="AN70" s="1">
        <f>'[3]SD 4. Assets (RAB)'!AL39+'[3]SD 4. Assets (RAB)'!AL63</f>
        <v>7147.3281591162713</v>
      </c>
      <c r="AO70" s="1">
        <f>'[3]SD 4. Assets (RAB)'!AM39+'[3]SD 4. Assets (RAB)'!AM63</f>
        <v>-25032.951790859992</v>
      </c>
      <c r="AP70" s="1">
        <f>'[3]SD 4. Assets (RAB)'!AN39+'[3]SD 4. Assets (RAB)'!AN63</f>
        <v>-17035.263564592064</v>
      </c>
      <c r="AQ70" s="1">
        <f>'[3]SD 4. Assets (RAB)'!AO39+'[3]SD 4. Assets (RAB)'!AO63</f>
        <v>-5930.3467421416317</v>
      </c>
      <c r="AR70" s="1">
        <f>'[3]SD 4. Assets (RAB)'!AP39+'[3]SD 4. Assets (RAB)'!AP63</f>
        <v>-54124.339868507683</v>
      </c>
      <c r="AS70" s="1">
        <f>'[3]SD 4. Assets (RAB)'!AQ39+'[3]SD 4. Assets (RAB)'!AQ63</f>
        <v>-28722.952222427837</v>
      </c>
      <c r="AU70" s="1">
        <f>'[3]SD 4. Assets (RAB)'!AJ85+'[3]SD 4. Assets (RAB)'!AJ93</f>
        <v>-50474.15450736499</v>
      </c>
      <c r="AV70" s="1">
        <f>'[3]SD 4. Assets (RAB)'!AK85+'[3]SD 4. Assets (RAB)'!AK93</f>
        <v>-66774.777644421425</v>
      </c>
      <c r="AW70" s="1">
        <f>'[3]SD 4. Assets (RAB)'!AL85+'[3]SD 4. Assets (RAB)'!AL93</f>
        <v>-60294.040665850131</v>
      </c>
      <c r="AX70" s="1">
        <f>'[3]SD 4. Assets (RAB)'!AM85+'[3]SD 4. Assets (RAB)'!AM93</f>
        <v>-59300.414786836831</v>
      </c>
      <c r="AY70" s="1">
        <f>'[3]SD 4. Assets (RAB)'!AN85+'[3]SD 4. Assets (RAB)'!AN93</f>
        <v>-59710.775357586041</v>
      </c>
      <c r="AZ70" s="1">
        <f>'[3]SD 4. Assets (RAB)'!AO85+'[3]SD 4. Assets (RAB)'!AO93</f>
        <v>-64667.147112441577</v>
      </c>
      <c r="BA70" s="1">
        <f>'[3]SD 4. Assets (RAB)'!AP85+'[3]SD 4. Assets (RAB)'!AP93</f>
        <v>-69694.080136152741</v>
      </c>
      <c r="BB70" s="1">
        <f>'[3]SD 4. Assets (RAB)'!AQ85+'[3]SD 4. Assets (RAB)'!AQ93</f>
        <v>-64638.739264709075</v>
      </c>
    </row>
    <row r="71" spans="1:54" x14ac:dyDescent="0.25">
      <c r="A71" s="21" t="s">
        <v>73</v>
      </c>
      <c r="B71" s="1">
        <f>'[3]SD 4. Assets (RAB)'!AJ24</f>
        <v>62067.606790037426</v>
      </c>
      <c r="C71" s="1">
        <f>'[3]SD 4. Assets (RAB)'!AK24</f>
        <v>53061.225095376001</v>
      </c>
      <c r="D71" s="1">
        <f>'[3]SD 4. Assets (RAB)'!AL24</f>
        <v>57703.318401397919</v>
      </c>
      <c r="E71" s="1">
        <f>'[3]SD 4. Assets (RAB)'!AM24</f>
        <v>86303.768613940134</v>
      </c>
      <c r="F71" s="1">
        <f>'[3]SD 4. Assets (RAB)'!AN24</f>
        <v>141749.57671372819</v>
      </c>
      <c r="G71" s="1">
        <f>'[3]SD 4. Assets (RAB)'!AO24</f>
        <v>100792.38118708199</v>
      </c>
      <c r="H71" s="1">
        <f>'[3]SD 4. Assets (RAB)'!AP24</f>
        <v>122350.3679508333</v>
      </c>
      <c r="I71" s="1">
        <f>'[3]SD 4. Assets (RAB)'!AQ24</f>
        <v>146874.10022213103</v>
      </c>
      <c r="K71" s="1">
        <f>'[3]SD 4. Assets (RAB)'!AJ48+IF('[3]SD 4. Assets (RAB)'!AJ70="",0,'[3]SD 4. Assets (RAB)'!AJ70)</f>
        <v>31379.590545704246</v>
      </c>
      <c r="L71" s="1">
        <f>'[3]SD 4. Assets (RAB)'!AK48+IF('[3]SD 4. Assets (RAB)'!AK70="",0,'[3]SD 4. Assets (RAB)'!AK70)</f>
        <v>15962.184167735748</v>
      </c>
      <c r="M71" s="1">
        <f>'[3]SD 4. Assets (RAB)'!AL48+IF('[3]SD 4. Assets (RAB)'!AL70="",0,'[3]SD 4. Assets (RAB)'!AL70)</f>
        <v>15186.194954629078</v>
      </c>
      <c r="N71" s="1">
        <f>'[3]SD 4. Assets (RAB)'!AM48+IF('[3]SD 4. Assets (RAB)'!AM70="",0,'[3]SD 4. Assets (RAB)'!AM70)</f>
        <v>39887.675902641255</v>
      </c>
      <c r="O71" s="1">
        <f>'[3]SD 4. Assets (RAB)'!AN48+IF('[3]SD 4. Assets (RAB)'!AN70="",0,'[3]SD 4. Assets (RAB)'!AN70)</f>
        <v>76328.879882684283</v>
      </c>
      <c r="P71" s="1">
        <f>'[3]SD 4. Assets (RAB)'!AO48+IF('[3]SD 4. Assets (RAB)'!AO70="",0,'[3]SD 4. Assets (RAB)'!AO70)</f>
        <v>53490.916717428561</v>
      </c>
      <c r="Q71" s="1">
        <f>'[3]SD 4. Assets (RAB)'!AP48+IF('[3]SD 4. Assets (RAB)'!AP70="",0,'[3]SD 4. Assets (RAB)'!AP70)</f>
        <v>47767.155954884365</v>
      </c>
      <c r="R71" s="1">
        <f>'[3]SD 4. Assets (RAB)'!AQ48+IF('[3]SD 4. Assets (RAB)'!AQ70="",0,'[3]SD 4. Assets (RAB)'!AQ70)</f>
        <v>22069.782723044205</v>
      </c>
      <c r="T71" s="1">
        <f>'[3]SD 4. Assets (RAB)'!AJ32</f>
        <v>85133.453005320873</v>
      </c>
      <c r="U71" s="1">
        <f>'[3]SD 4. Assets (RAB)'!AK32</f>
        <v>91469.282573179182</v>
      </c>
      <c r="V71" s="1">
        <f>'[3]SD 4. Assets (RAB)'!AL32</f>
        <v>65070.987818201356</v>
      </c>
      <c r="W71" s="1">
        <f>'[3]SD 4. Assets (RAB)'!AM32</f>
        <v>68755.645634839806</v>
      </c>
      <c r="X71" s="1">
        <f>'[3]SD 4. Assets (RAB)'!AN32</f>
        <v>131815.66773545716</v>
      </c>
      <c r="Y71" s="1">
        <f>'[3]SD 4. Assets (RAB)'!AO32</f>
        <v>95217.448035518828</v>
      </c>
      <c r="Z71" s="1">
        <f>'[3]SD 4. Assets (RAB)'!AP32</f>
        <v>78441.468843746203</v>
      </c>
      <c r="AA71" s="1">
        <f>'[3]SD 4. Assets (RAB)'!AQ32</f>
        <v>123022.01656320783</v>
      </c>
      <c r="AC71" s="1">
        <f>'[3]SD 4. Assets (RAB)'!AJ56</f>
        <v>41907.466136862087</v>
      </c>
      <c r="AD71" s="1">
        <f>'[3]SD 4. Assets (RAB)'!AK56</f>
        <v>48780.807482480363</v>
      </c>
      <c r="AE71" s="1">
        <f>'[3]SD 4. Assets (RAB)'!AL56</f>
        <v>38503.672254171965</v>
      </c>
      <c r="AF71" s="1">
        <f>'[3]SD 4. Assets (RAB)'!AM56</f>
        <v>59845.402737102377</v>
      </c>
      <c r="AG71" s="1">
        <f>'[3]SD 4. Assets (RAB)'!AN56</f>
        <v>86690.858455982205</v>
      </c>
      <c r="AH71" s="1">
        <f>'[3]SD 4. Assets (RAB)'!AO56</f>
        <v>55727.177157049657</v>
      </c>
      <c r="AI71" s="1">
        <f>'[3]SD 4. Assets (RAB)'!AP56</f>
        <v>45212.204665605605</v>
      </c>
      <c r="AJ71" s="1">
        <f>'[3]SD 4. Assets (RAB)'!AQ56</f>
        <v>38167.446794673873</v>
      </c>
      <c r="AL71" s="1">
        <f>'[3]SD 4. Assets (RAB)'!AJ40+'[3]SD 4. Assets (RAB)'!AJ64</f>
        <v>201103.39265792127</v>
      </c>
      <c r="AM71" s="1">
        <f>'[3]SD 4. Assets (RAB)'!AK40+'[3]SD 4. Assets (RAB)'!AK64</f>
        <v>201733.24305377877</v>
      </c>
      <c r="AN71" s="1">
        <f>'[3]SD 4. Assets (RAB)'!AL40+'[3]SD 4. Assets (RAB)'!AL64</f>
        <v>208464.65047411199</v>
      </c>
      <c r="AO71" s="1">
        <f>'[3]SD 4. Assets (RAB)'!AM40+'[3]SD 4. Assets (RAB)'!AM64</f>
        <v>291750.91843710782</v>
      </c>
      <c r="AP71" s="1">
        <f>'[3]SD 4. Assets (RAB)'!AN40+'[3]SD 4. Assets (RAB)'!AN64</f>
        <v>335326.57575221732</v>
      </c>
      <c r="AQ71" s="1">
        <f>'[3]SD 4. Assets (RAB)'!AO40+'[3]SD 4. Assets (RAB)'!AO64</f>
        <v>323233.0053196018</v>
      </c>
      <c r="AR71" s="1">
        <f>'[3]SD 4. Assets (RAB)'!AP40+'[3]SD 4. Assets (RAB)'!AP64</f>
        <v>333295.81355028629</v>
      </c>
      <c r="AS71" s="1">
        <f>'[3]SD 4. Assets (RAB)'!AQ40+'[3]SD 4. Assets (RAB)'!AQ64</f>
        <v>331976.71533276641</v>
      </c>
      <c r="AU71" s="1">
        <f>'[3]SD 4. Assets (RAB)'!AJ86+'[3]SD 4. Assets (RAB)'!AJ94</f>
        <v>147552.75730395177</v>
      </c>
      <c r="AV71" s="1">
        <f>'[3]SD 4. Assets (RAB)'!AK86+'[3]SD 4. Assets (RAB)'!AK94</f>
        <v>121363.54492816246</v>
      </c>
      <c r="AW71" s="1">
        <f>'[3]SD 4. Assets (RAB)'!AL86+'[3]SD 4. Assets (RAB)'!AL94</f>
        <v>85680.72829464727</v>
      </c>
      <c r="AX71" s="1">
        <f>'[3]SD 4. Assets (RAB)'!AM86+'[3]SD 4. Assets (RAB)'!AM94</f>
        <v>85646.546560095696</v>
      </c>
      <c r="AY71" s="1">
        <f>'[3]SD 4. Assets (RAB)'!AN86+'[3]SD 4. Assets (RAB)'!AN94</f>
        <v>139063.51837772317</v>
      </c>
      <c r="AZ71" s="1">
        <f>'[3]SD 4. Assets (RAB)'!AO86+'[3]SD 4. Assets (RAB)'!AO94</f>
        <v>116955.76853156762</v>
      </c>
      <c r="BA71" s="1">
        <f>'[3]SD 4. Assets (RAB)'!AP86+'[3]SD 4. Assets (RAB)'!AP94</f>
        <v>130523.58726894231</v>
      </c>
      <c r="BB71" s="1">
        <f>'[3]SD 4. Assets (RAB)'!AQ86+'[3]SD 4. Assets (RAB)'!AQ94</f>
        <v>113012.29581407158</v>
      </c>
    </row>
    <row r="72" spans="1:54" x14ac:dyDescent="0.25">
      <c r="A72" s="21" t="s">
        <v>74</v>
      </c>
      <c r="B72" s="1">
        <f>'[3]SD 4. Assets (RAB)'!AJ25</f>
        <v>-3265.3878445752148</v>
      </c>
      <c r="C72" s="1">
        <f>'[3]SD 4. Assets (RAB)'!AK25</f>
        <v>-1629.9744638374752</v>
      </c>
      <c r="D72" s="1">
        <f>'[3]SD 4. Assets (RAB)'!AL25</f>
        <v>-1589.7323155499707</v>
      </c>
      <c r="E72" s="1">
        <f>'[3]SD 4. Assets (RAB)'!AM25</f>
        <v>-5786.2310374966637</v>
      </c>
      <c r="F72" s="1">
        <f>'[3]SD 4. Assets (RAB)'!AN25</f>
        <v>0</v>
      </c>
      <c r="G72" s="1">
        <f>'[3]SD 4. Assets (RAB)'!AO25</f>
        <v>0</v>
      </c>
      <c r="H72" s="1">
        <f>'[3]SD 4. Assets (RAB)'!AP25</f>
        <v>0</v>
      </c>
      <c r="I72" s="1">
        <f>'[3]SD 4. Assets (RAB)'!AQ25</f>
        <v>0</v>
      </c>
      <c r="K72" s="1">
        <f>'[3]SD 4. Assets (RAB)'!AJ49+IF('[3]SD 4. Assets (RAB)'!AJ71="",0,'[3]SD 4. Assets (RAB)'!AJ71)</f>
        <v>0</v>
      </c>
      <c r="L72" s="1">
        <f>'[3]SD 4. Assets (RAB)'!AK49+IF('[3]SD 4. Assets (RAB)'!AK71="",0,'[3]SD 4. Assets (RAB)'!AK71)</f>
        <v>0</v>
      </c>
      <c r="M72" s="1">
        <f>'[3]SD 4. Assets (RAB)'!AL49+IF('[3]SD 4. Assets (RAB)'!AL71="",0,'[3]SD 4. Assets (RAB)'!AL71)</f>
        <v>0</v>
      </c>
      <c r="N72" s="1">
        <f>'[3]SD 4. Assets (RAB)'!AM49+IF('[3]SD 4. Assets (RAB)'!AM71="",0,'[3]SD 4. Assets (RAB)'!AM71)</f>
        <v>-8.6206379024715947</v>
      </c>
      <c r="O72" s="1">
        <f>'[3]SD 4. Assets (RAB)'!AN49+IF('[3]SD 4. Assets (RAB)'!AN71="",0,'[3]SD 4. Assets (RAB)'!AN71)</f>
        <v>-274.17264914685217</v>
      </c>
      <c r="P72" s="1">
        <f>'[3]SD 4. Assets (RAB)'!AO49+IF('[3]SD 4. Assets (RAB)'!AO71="",0,'[3]SD 4. Assets (RAB)'!AO71)</f>
        <v>0</v>
      </c>
      <c r="Q72" s="1">
        <f>'[3]SD 4. Assets (RAB)'!AP49+IF('[3]SD 4. Assets (RAB)'!AP71="",0,'[3]SD 4. Assets (RAB)'!AP71)</f>
        <v>0</v>
      </c>
      <c r="R72" s="1">
        <f>'[3]SD 4. Assets (RAB)'!AQ49+IF('[3]SD 4. Assets (RAB)'!AQ71="",0,'[3]SD 4. Assets (RAB)'!AQ71)</f>
        <v>0</v>
      </c>
      <c r="T72" s="1">
        <f>'[3]SD 4. Assets (RAB)'!AJ33</f>
        <v>0</v>
      </c>
      <c r="U72" s="1">
        <f>'[3]SD 4. Assets (RAB)'!AK33</f>
        <v>0</v>
      </c>
      <c r="V72" s="1">
        <f>'[3]SD 4. Assets (RAB)'!AL33</f>
        <v>0</v>
      </c>
      <c r="W72" s="1">
        <f>'[3]SD 4. Assets (RAB)'!AM33</f>
        <v>-370.89894684913781</v>
      </c>
      <c r="X72" s="1">
        <f>'[3]SD 4. Assets (RAB)'!AN33</f>
        <v>0</v>
      </c>
      <c r="Y72" s="1">
        <f>'[3]SD 4. Assets (RAB)'!AO33</f>
        <v>0</v>
      </c>
      <c r="Z72" s="1">
        <f>'[3]SD 4. Assets (RAB)'!AP33</f>
        <v>-1.0548672429116375</v>
      </c>
      <c r="AA72" s="1">
        <f>'[3]SD 4. Assets (RAB)'!AQ33</f>
        <v>0</v>
      </c>
      <c r="AC72" s="1">
        <f>'[3]SD 4. Assets (RAB)'!AJ57</f>
        <v>-8.7720709259082259</v>
      </c>
      <c r="AD72" s="1">
        <f>'[3]SD 4. Assets (RAB)'!AK57</f>
        <v>-4.7120262949020058</v>
      </c>
      <c r="AE72" s="1">
        <f>'[3]SD 4. Assets (RAB)'!AL57</f>
        <v>-6.3230243318002035</v>
      </c>
      <c r="AF72" s="1">
        <f>'[3]SD 4. Assets (RAB)'!AM57</f>
        <v>-419.13923887155761</v>
      </c>
      <c r="AG72" s="1">
        <f>'[3]SD 4. Assets (RAB)'!AN57</f>
        <v>0</v>
      </c>
      <c r="AH72" s="1">
        <f>'[3]SD 4. Assets (RAB)'!AO57</f>
        <v>0</v>
      </c>
      <c r="AI72" s="1">
        <f>'[3]SD 4. Assets (RAB)'!AP57</f>
        <v>0</v>
      </c>
      <c r="AJ72" s="1">
        <f>'[3]SD 4. Assets (RAB)'!AQ57</f>
        <v>0</v>
      </c>
      <c r="AL72" s="1">
        <f>'[3]SD 4. Assets (RAB)'!AJ41+'[3]SD 4. Assets (RAB)'!AJ65</f>
        <v>-2892.5279840460826</v>
      </c>
      <c r="AM72" s="1">
        <f>'[3]SD 4. Assets (RAB)'!AK41+'[3]SD 4. Assets (RAB)'!AK65</f>
        <v>-2807.119212711686</v>
      </c>
      <c r="AN72" s="1">
        <f>'[3]SD 4. Assets (RAB)'!AL41+'[3]SD 4. Assets (RAB)'!AL65</f>
        <v>-4669.0162160622576</v>
      </c>
      <c r="AO72" s="1">
        <f>'[3]SD 4. Assets (RAB)'!AM41+'[3]SD 4. Assets (RAB)'!AM65</f>
        <v>-5705.544644795511</v>
      </c>
      <c r="AP72" s="1">
        <f>'[3]SD 4. Assets (RAB)'!AN41+'[3]SD 4. Assets (RAB)'!AN65</f>
        <v>-19278.181205582678</v>
      </c>
      <c r="AQ72" s="1">
        <f>'[3]SD 4. Assets (RAB)'!AO41+'[3]SD 4. Assets (RAB)'!AO65</f>
        <v>-17864.698548630964</v>
      </c>
      <c r="AR72" s="1">
        <f>'[3]SD 4. Assets (RAB)'!AP41+'[3]SD 4. Assets (RAB)'!AP65</f>
        <v>-131.13494671017889</v>
      </c>
      <c r="AS72" s="1">
        <f>'[3]SD 4. Assets (RAB)'!AQ41+'[3]SD 4. Assets (RAB)'!AQ65</f>
        <v>-9603.8736302094458</v>
      </c>
      <c r="AU72" s="1">
        <f>'[3]SD 4. Assets (RAB)'!AJ87+'[3]SD 4. Assets (RAB)'!AJ95</f>
        <v>-5106.6761793709866</v>
      </c>
      <c r="AV72" s="1">
        <f>'[3]SD 4. Assets (RAB)'!AK87+'[3]SD 4. Assets (RAB)'!AK95</f>
        <v>-8424.8050084481165</v>
      </c>
      <c r="AW72" s="1">
        <f>'[3]SD 4. Assets (RAB)'!AL87+'[3]SD 4. Assets (RAB)'!AL95</f>
        <v>-15897.522845751304</v>
      </c>
      <c r="AX72" s="1">
        <f>'[3]SD 4. Assets (RAB)'!AM87+'[3]SD 4. Assets (RAB)'!AM95</f>
        <v>-14567.321429765105</v>
      </c>
      <c r="AY72" s="1">
        <f>'[3]SD 4. Assets (RAB)'!AN87+'[3]SD 4. Assets (RAB)'!AN95</f>
        <v>-7940.8889869815857</v>
      </c>
      <c r="AZ72" s="1">
        <f>'[3]SD 4. Assets (RAB)'!AO87+'[3]SD 4. Assets (RAB)'!AO95</f>
        <v>-10004.595309924845</v>
      </c>
      <c r="BA72" s="1">
        <f>'[3]SD 4. Assets (RAB)'!AP87+'[3]SD 4. Assets (RAB)'!AP95</f>
        <v>-9726.4444278030369</v>
      </c>
      <c r="BB72" s="1">
        <f>'[3]SD 4. Assets (RAB)'!AQ87+'[3]SD 4. Assets (RAB)'!AQ95</f>
        <v>-16583.345253537234</v>
      </c>
    </row>
    <row r="73" spans="1:54" x14ac:dyDescent="0.25">
      <c r="A73" s="21" t="s">
        <v>75</v>
      </c>
      <c r="B73" s="1">
        <f>'[3]SD 4. Assets (RAB)'!AJ26</f>
        <v>616355.39518414845</v>
      </c>
      <c r="C73" s="1">
        <f>'[3]SD 4. Assets (RAB)'!AK26</f>
        <v>645233.99375108827</v>
      </c>
      <c r="D73" s="1">
        <f>'[3]SD 4. Assets (RAB)'!AL26</f>
        <v>689025.73555872729</v>
      </c>
      <c r="E73" s="1">
        <f>'[3]SD 4. Assets (RAB)'!AM26</f>
        <v>743900.18108075019</v>
      </c>
      <c r="F73" s="1">
        <f>'[3]SD 4. Assets (RAB)'!AN26</f>
        <v>861599.21942569339</v>
      </c>
      <c r="G73" s="1">
        <f>'[3]SD 4. Assets (RAB)'!AO26</f>
        <v>941662.05652365973</v>
      </c>
      <c r="H73" s="1">
        <f>'[3]SD 4. Assets (RAB)'!AP26</f>
        <v>1025509.7572398544</v>
      </c>
      <c r="I73" s="1">
        <f>'[3]SD 4. Assets (RAB)'!AQ26</f>
        <v>1141035.3993679613</v>
      </c>
      <c r="K73" s="1">
        <f>'[3]SD 4. Assets (RAB)'!AJ50+IF('[3]SD 4. Assets (RAB)'!AJ72="",0,'[3]SD 4. Assets (RAB)'!AJ72)</f>
        <v>224564.08874012288</v>
      </c>
      <c r="L73" s="1">
        <f>'[3]SD 4. Assets (RAB)'!AK50+IF('[3]SD 4. Assets (RAB)'!AK72="",0,'[3]SD 4. Assets (RAB)'!AK72)</f>
        <v>238874.85167191573</v>
      </c>
      <c r="M73" s="1">
        <f>'[3]SD 4. Assets (RAB)'!AL50+IF('[3]SD 4. Assets (RAB)'!AL72="",0,'[3]SD 4. Assets (RAB)'!AL72)</f>
        <v>256593.29056401658</v>
      </c>
      <c r="N73" s="1">
        <f>'[3]SD 4. Assets (RAB)'!AM50+IF('[3]SD 4. Assets (RAB)'!AM72="",0,'[3]SD 4. Assets (RAB)'!AM72)</f>
        <v>294633.75224552886</v>
      </c>
      <c r="O73" s="1">
        <f>'[3]SD 4. Assets (RAB)'!AN50+IF('[3]SD 4. Assets (RAB)'!AN72="",0,'[3]SD 4. Assets (RAB)'!AN72)</f>
        <v>370237.77404968633</v>
      </c>
      <c r="P73" s="1">
        <f>'[3]SD 4. Assets (RAB)'!AO50+IF('[3]SD 4. Assets (RAB)'!AO72="",0,'[3]SD 4. Assets (RAB)'!AO72)</f>
        <v>425749.59670832526</v>
      </c>
      <c r="Q73" s="1">
        <f>'[3]SD 4. Assets (RAB)'!AP50+IF('[3]SD 4. Assets (RAB)'!AP72="",0,'[3]SD 4. Assets (RAB)'!AP72)</f>
        <v>468587.49577878043</v>
      </c>
      <c r="R73" s="1">
        <f>'[3]SD 4. Assets (RAB)'!AQ50+IF('[3]SD 4. Assets (RAB)'!AQ72="",0,'[3]SD 4. Assets (RAB)'!AQ72)</f>
        <v>489842.34961307177</v>
      </c>
      <c r="T73" s="1">
        <f>'[3]SD 4. Assets (RAB)'!AJ34</f>
        <v>897599.31662277016</v>
      </c>
      <c r="U73" s="1">
        <f>'[3]SD 4. Assets (RAB)'!AK34</f>
        <v>990679.19402942318</v>
      </c>
      <c r="V73" s="1">
        <f>'[3]SD 4. Assets (RAB)'!AL34</f>
        <v>1075407.3694160099</v>
      </c>
      <c r="W73" s="1">
        <f>'[3]SD 4. Assets (RAB)'!AM34</f>
        <v>1145929.0292334601</v>
      </c>
      <c r="X73" s="1">
        <f>'[3]SD 4. Assets (RAB)'!AN34</f>
        <v>1284665.1859920861</v>
      </c>
      <c r="Y73" s="1">
        <f>'[3]SD 4. Assets (RAB)'!AO34</f>
        <v>1393557.9111895829</v>
      </c>
      <c r="Z73" s="1">
        <f>'[3]SD 4. Assets (RAB)'!AP34</f>
        <v>1462303.497831804</v>
      </c>
      <c r="AA73" s="1">
        <f>'[3]SD 4. Assets (RAB)'!AQ34</f>
        <v>1588340.997232276</v>
      </c>
      <c r="AC73" s="1">
        <f>'[3]SD 4. Assets (RAB)'!AJ58</f>
        <v>233807.39354306491</v>
      </c>
      <c r="AD73" s="1">
        <f>'[3]SD 4. Assets (RAB)'!AK58</f>
        <v>275753.13443213917</v>
      </c>
      <c r="AE73" s="1">
        <f>'[3]SD 4. Assets (RAB)'!AL58</f>
        <v>311990.94065585354</v>
      </c>
      <c r="AF73" s="1">
        <f>'[3]SD 4. Assets (RAB)'!AM58</f>
        <v>363688.59219632595</v>
      </c>
      <c r="AG73" s="1">
        <f>'[3]SD 4. Assets (RAB)'!AN58</f>
        <v>443720.8214574462</v>
      </c>
      <c r="AH73" s="1">
        <f>'[3]SD 4. Assets (RAB)'!AO58</f>
        <v>494929.24549421744</v>
      </c>
      <c r="AI73" s="1">
        <f>'[3]SD 4. Assets (RAB)'!AP58</f>
        <v>526744.54387751163</v>
      </c>
      <c r="AJ73" s="1">
        <f>'[3]SD 4. Assets (RAB)'!AQ58</f>
        <v>555508.00048524607</v>
      </c>
      <c r="AL73" s="1">
        <f>'[3]SD 4. Assets (RAB)'!AJ42+'[3]SD 4. Assets (RAB)'!AJ66</f>
        <v>1541841.3911244054</v>
      </c>
      <c r="AM73" s="1">
        <f>'[3]SD 4. Assets (RAB)'!AK42+'[3]SD 4. Assets (RAB)'!AK66</f>
        <v>1718291.707648722</v>
      </c>
      <c r="AN73" s="1">
        <f>'[3]SD 4. Assets (RAB)'!AL42+'[3]SD 4. Assets (RAB)'!AL66</f>
        <v>1929234.6700658877</v>
      </c>
      <c r="AO73" s="1">
        <f>'[3]SD 4. Assets (RAB)'!AM42+'[3]SD 4. Assets (RAB)'!AM66</f>
        <v>2190247.0920673404</v>
      </c>
      <c r="AP73" s="1">
        <f>'[3]SD 4. Assets (RAB)'!AN42+'[3]SD 4. Assets (RAB)'!AN66</f>
        <v>2489260.2230493827</v>
      </c>
      <c r="AQ73" s="1">
        <f>'[3]SD 4. Assets (RAB)'!AO42+'[3]SD 4. Assets (RAB)'!AO66</f>
        <v>2788698.1830782122</v>
      </c>
      <c r="AR73" s="1">
        <f>'[3]SD 4. Assets (RAB)'!AP42+'[3]SD 4. Assets (RAB)'!AP66</f>
        <v>3067738.5218132799</v>
      </c>
      <c r="AS73" s="1">
        <f>'[3]SD 4. Assets (RAB)'!AQ42+'[3]SD 4. Assets (RAB)'!AQ66</f>
        <v>3361388.4112934093</v>
      </c>
      <c r="AU73" s="1">
        <f>'[3]SD 4. Assets (RAB)'!AJ88+'[3]SD 4. Assets (RAB)'!AJ96</f>
        <v>563656.95840816258</v>
      </c>
      <c r="AV73" s="1">
        <f>'[3]SD 4. Assets (RAB)'!AK88+'[3]SD 4. Assets (RAB)'!AK96</f>
        <v>609820.92068345542</v>
      </c>
      <c r="AW73" s="1">
        <f>'[3]SD 4. Assets (RAB)'!AL88+'[3]SD 4. Assets (RAB)'!AL96</f>
        <v>619310.08546650119</v>
      </c>
      <c r="AX73" s="1">
        <f>'[3]SD 4. Assets (RAB)'!AM88+'[3]SD 4. Assets (RAB)'!AM96</f>
        <v>631088.89580999501</v>
      </c>
      <c r="AY73" s="1">
        <f>'[3]SD 4. Assets (RAB)'!AN88+'[3]SD 4. Assets (RAB)'!AN96</f>
        <v>702500.74984315061</v>
      </c>
      <c r="AZ73" s="1">
        <f>'[3]SD 4. Assets (RAB)'!AO88+'[3]SD 4. Assets (RAB)'!AO96</f>
        <v>744784.77595235163</v>
      </c>
      <c r="BA73" s="1">
        <f>'[3]SD 4. Assets (RAB)'!AP88+'[3]SD 4. Assets (RAB)'!AP96</f>
        <v>795887.83865733806</v>
      </c>
      <c r="BB73" s="1">
        <f>'[3]SD 4. Assets (RAB)'!AQ88+'[3]SD 4. Assets (RAB)'!AQ96</f>
        <v>827678.04995316349</v>
      </c>
    </row>
    <row r="74" spans="1:54" x14ac:dyDescent="0.25">
      <c r="A74" s="21"/>
      <c r="B74" s="14"/>
      <c r="C74" s="14"/>
      <c r="D74" s="14"/>
      <c r="E74" s="14"/>
      <c r="F74" s="14"/>
      <c r="G74" s="14"/>
      <c r="H74" s="14"/>
      <c r="I74" s="14"/>
      <c r="AC74" s="14"/>
      <c r="AD74" s="14"/>
      <c r="AE74" s="14"/>
      <c r="AF74" s="14"/>
      <c r="AG74" s="14"/>
      <c r="AH74" s="14"/>
      <c r="AI74" s="14"/>
      <c r="AJ74" s="14"/>
      <c r="AL74" s="14"/>
      <c r="AM74" s="14"/>
      <c r="AN74" s="14"/>
      <c r="AO74" s="14"/>
      <c r="AP74" s="14"/>
      <c r="AQ74" s="14"/>
      <c r="AR74" s="14"/>
      <c r="AS74" s="14"/>
      <c r="AU74" s="14"/>
      <c r="AV74" s="14"/>
      <c r="AW74" s="14"/>
      <c r="AX74" s="14"/>
      <c r="AY74" s="14"/>
      <c r="AZ74" s="14"/>
      <c r="BA74" s="14"/>
      <c r="BB74" s="14"/>
    </row>
    <row r="75" spans="1:54" x14ac:dyDescent="0.25">
      <c r="A75" t="s">
        <v>81</v>
      </c>
      <c r="B75" s="1">
        <f>'[3]SD 3. Opex'!AJ10</f>
        <v>189286.78651596923</v>
      </c>
      <c r="C75" s="1">
        <f>'[3]SD 3. Opex'!AK10</f>
        <v>229999.82498122202</v>
      </c>
      <c r="D75" s="1">
        <f>'[3]SD 3. Opex'!AL10</f>
        <v>249220.28103108739</v>
      </c>
      <c r="E75" s="1">
        <f>'[3]SD 3. Opex'!AM10</f>
        <v>269392.65437999991</v>
      </c>
      <c r="F75" s="1">
        <f>'[3]SD 3. Opex'!AN10</f>
        <v>278759.46134999994</v>
      </c>
      <c r="G75" s="1">
        <f>'[3]SD 3. Opex'!AO10</f>
        <v>337027.73702</v>
      </c>
      <c r="H75" s="1">
        <f>'[3]SD 3. Opex'!AP10</f>
        <v>424858.66492000007</v>
      </c>
      <c r="I75" s="1">
        <f>'[3]SD 3. Opex'!AQ10</f>
        <v>554977.9989499998</v>
      </c>
    </row>
    <row r="77" spans="1:54" x14ac:dyDescent="0.25">
      <c r="A77" s="4" t="s">
        <v>108</v>
      </c>
    </row>
    <row r="78" spans="1:54" x14ac:dyDescent="0.25">
      <c r="B78" t="s">
        <v>76</v>
      </c>
      <c r="K78" t="s">
        <v>123</v>
      </c>
      <c r="T78" t="s">
        <v>124</v>
      </c>
      <c r="AC78" t="s">
        <v>125</v>
      </c>
      <c r="AL78" t="s">
        <v>2</v>
      </c>
      <c r="AU78" t="s">
        <v>22</v>
      </c>
    </row>
    <row r="79" spans="1:54" x14ac:dyDescent="0.25">
      <c r="B79" s="3">
        <v>2006</v>
      </c>
      <c r="C79" s="3">
        <v>2007</v>
      </c>
      <c r="D79" s="3">
        <v>2008</v>
      </c>
      <c r="E79" s="3">
        <v>2009</v>
      </c>
      <c r="F79" s="3">
        <v>2010</v>
      </c>
      <c r="G79" s="3">
        <v>2011</v>
      </c>
      <c r="H79" s="3">
        <v>2012</v>
      </c>
      <c r="I79" s="3">
        <v>2013</v>
      </c>
      <c r="K79" s="3">
        <v>2006</v>
      </c>
      <c r="L79" s="3">
        <v>2007</v>
      </c>
      <c r="M79" s="3">
        <v>2008</v>
      </c>
      <c r="N79" s="3">
        <v>2009</v>
      </c>
      <c r="O79" s="3">
        <v>2010</v>
      </c>
      <c r="P79" s="3">
        <v>2011</v>
      </c>
      <c r="Q79" s="3">
        <v>2012</v>
      </c>
      <c r="R79" s="3">
        <v>2013</v>
      </c>
      <c r="T79" s="3">
        <v>2006</v>
      </c>
      <c r="U79" s="3">
        <v>2007</v>
      </c>
      <c r="V79" s="3">
        <v>2008</v>
      </c>
      <c r="W79" s="3">
        <v>2009</v>
      </c>
      <c r="X79" s="3">
        <v>2010</v>
      </c>
      <c r="Y79" s="3">
        <v>2011</v>
      </c>
      <c r="Z79" s="3">
        <v>2012</v>
      </c>
      <c r="AA79" s="3">
        <v>2013</v>
      </c>
      <c r="AC79" s="3">
        <v>2006</v>
      </c>
      <c r="AD79" s="3">
        <v>2007</v>
      </c>
      <c r="AE79" s="3">
        <v>2008</v>
      </c>
      <c r="AF79" s="3">
        <v>2009</v>
      </c>
      <c r="AG79" s="3">
        <v>2010</v>
      </c>
      <c r="AH79" s="3">
        <v>2011</v>
      </c>
      <c r="AI79" s="3">
        <v>2012</v>
      </c>
      <c r="AJ79" s="3">
        <v>2013</v>
      </c>
      <c r="AL79" s="3">
        <v>2006</v>
      </c>
      <c r="AM79" s="3">
        <v>2007</v>
      </c>
      <c r="AN79" s="3">
        <v>2008</v>
      </c>
      <c r="AO79" s="3">
        <v>2009</v>
      </c>
      <c r="AP79" s="3">
        <v>2010</v>
      </c>
      <c r="AQ79" s="3">
        <v>2011</v>
      </c>
      <c r="AR79" s="3">
        <v>2012</v>
      </c>
      <c r="AS79" s="3">
        <v>2013</v>
      </c>
      <c r="AU79" s="3">
        <v>2006</v>
      </c>
      <c r="AV79" s="3">
        <v>2007</v>
      </c>
      <c r="AW79" s="3">
        <v>2008</v>
      </c>
      <c r="AX79" s="3">
        <v>2009</v>
      </c>
      <c r="AY79" s="3">
        <v>2010</v>
      </c>
      <c r="AZ79" s="3">
        <v>2011</v>
      </c>
      <c r="BA79" s="3">
        <v>2012</v>
      </c>
      <c r="BB79" s="3">
        <v>2013</v>
      </c>
    </row>
    <row r="80" spans="1:54" x14ac:dyDescent="0.25">
      <c r="A80" s="21" t="s">
        <v>69</v>
      </c>
      <c r="B80" s="1">
        <f>'[3]SD 4. Assets (RAB)'!AR20</f>
        <v>1436790.4350000001</v>
      </c>
      <c r="C80" s="1">
        <f>'[3]SD 4. Assets (RAB)'!AS20</f>
        <v>1634901.97</v>
      </c>
      <c r="D80" s="1">
        <f>'[3]SD 4. Assets (RAB)'!AT20</f>
        <v>1704830.7439999999</v>
      </c>
      <c r="E80" s="1">
        <f>'[3]SD 4. Assets (RAB)'!AU20</f>
        <v>1774829.3030000001</v>
      </c>
      <c r="F80" s="1">
        <f>'[3]SD 4. Assets (RAB)'!AV20</f>
        <v>1824082.91</v>
      </c>
      <c r="G80" s="1">
        <f>'[3]SD 4. Assets (RAB)'!AW20</f>
        <v>1817080.0430000001</v>
      </c>
      <c r="H80" s="1">
        <f>'[3]SD 4. Assets (RAB)'!AX20</f>
        <v>1966521.8759999999</v>
      </c>
      <c r="I80" s="1">
        <f>'[3]SD 4. Assets (RAB)'!AY20</f>
        <v>2130142.324</v>
      </c>
      <c r="K80" s="1">
        <f>'[3]SD 4. Assets (RAB)'!AR44+IF('[3]SD 4. Assets (RAB)'!AR68="",0,'[3]SD 4. Assets (RAB)'!AR68)</f>
        <v>800305.32499999995</v>
      </c>
      <c r="L80" s="1">
        <f>'[3]SD 4. Assets (RAB)'!AS44+IF('[3]SD 4. Assets (RAB)'!AS68="",0,'[3]SD 4. Assets (RAB)'!AS68)</f>
        <v>813966.35699999996</v>
      </c>
      <c r="M80" s="1">
        <f>'[3]SD 4. Assets (RAB)'!AT44+IF('[3]SD 4. Assets (RAB)'!AT68="",0,'[3]SD 4. Assets (RAB)'!AT68)</f>
        <v>871237.20299999998</v>
      </c>
      <c r="N80" s="1">
        <f>'[3]SD 4. Assets (RAB)'!AU44+IF('[3]SD 4. Assets (RAB)'!AU68="",0,'[3]SD 4. Assets (RAB)'!AU68)</f>
        <v>941598.51699999999</v>
      </c>
      <c r="O80" s="1">
        <f>'[3]SD 4. Assets (RAB)'!AV44+IF('[3]SD 4. Assets (RAB)'!AV68="",0,'[3]SD 4. Assets (RAB)'!AV68)</f>
        <v>1009142.174</v>
      </c>
      <c r="P80" s="1">
        <f>'[3]SD 4. Assets (RAB)'!AW44+IF('[3]SD 4. Assets (RAB)'!AW68="",0,'[3]SD 4. Assets (RAB)'!AW68)</f>
        <v>1057314.568</v>
      </c>
      <c r="Q80" s="1">
        <f>'[3]SD 4. Assets (RAB)'!AX44+IF('[3]SD 4. Assets (RAB)'!AX68="",0,'[3]SD 4. Assets (RAB)'!AX68)</f>
        <v>1087316.047</v>
      </c>
      <c r="R80" s="1">
        <f>'[3]SD 4. Assets (RAB)'!AY44+IF('[3]SD 4. Assets (RAB)'!AY68="",0,'[3]SD 4. Assets (RAB)'!AY68)</f>
        <v>1124592.95</v>
      </c>
      <c r="T80" s="1">
        <f>'[3]SD 4. Assets (RAB)'!AR28</f>
        <v>234513.46100000001</v>
      </c>
      <c r="U80" s="1">
        <f>'[3]SD 4. Assets (RAB)'!AS28</f>
        <v>223426.329</v>
      </c>
      <c r="V80" s="1">
        <f>'[3]SD 4. Assets (RAB)'!AT28</f>
        <v>265041.99400000001</v>
      </c>
      <c r="W80" s="1">
        <f>'[3]SD 4. Assets (RAB)'!AU28</f>
        <v>303056.29499999998</v>
      </c>
      <c r="X80" s="1">
        <f>'[3]SD 4. Assets (RAB)'!AV28</f>
        <v>322775.13799999998</v>
      </c>
      <c r="Y80" s="1">
        <f>'[3]SD 4. Assets (RAB)'!AW28</f>
        <v>337046.571</v>
      </c>
      <c r="Z80" s="1">
        <f>'[3]SD 4. Assets (RAB)'!AX28</f>
        <v>368261.29399999999</v>
      </c>
      <c r="AA80" s="1">
        <f>'[3]SD 4. Assets (RAB)'!AY28</f>
        <v>389631.15</v>
      </c>
      <c r="AC80" s="1">
        <f>'[3]SD 4. Assets (RAB)'!AR52</f>
        <v>11664</v>
      </c>
      <c r="AD80" s="1">
        <f>'[3]SD 4. Assets (RAB)'!AS52</f>
        <v>11188.53</v>
      </c>
      <c r="AE80" s="1">
        <f>'[3]SD 4. Assets (RAB)'!AT52</f>
        <v>13863.941000000001</v>
      </c>
      <c r="AF80" s="1">
        <f>'[3]SD 4. Assets (RAB)'!AU52</f>
        <v>32870.767</v>
      </c>
      <c r="AG80" s="1">
        <f>'[3]SD 4. Assets (RAB)'!AV52</f>
        <v>37779.063999999998</v>
      </c>
      <c r="AH80" s="1">
        <f>'[3]SD 4. Assets (RAB)'!AW52</f>
        <v>37281.707000000002</v>
      </c>
      <c r="AI80" s="1">
        <f>'[3]SD 4. Assets (RAB)'!AX52</f>
        <v>40320.152999999998</v>
      </c>
      <c r="AJ80" s="1">
        <f>'[3]SD 4. Assets (RAB)'!AY52</f>
        <v>40123.642999999996</v>
      </c>
      <c r="AL80" s="1">
        <f>'[3]SD 4. Assets (RAB)'!AR36+'[3]SD 4. Assets (RAB)'!AR60</f>
        <v>1025972.828</v>
      </c>
      <c r="AM80" s="1">
        <f>'[3]SD 4. Assets (RAB)'!AS36+'[3]SD 4. Assets (RAB)'!AS60</f>
        <v>1113256.1939999999</v>
      </c>
      <c r="AN80" s="1">
        <f>'[3]SD 4. Assets (RAB)'!AT36+'[3]SD 4. Assets (RAB)'!AT60</f>
        <v>1232063.9180000001</v>
      </c>
      <c r="AO80" s="1">
        <f>'[3]SD 4. Assets (RAB)'!AU36+'[3]SD 4. Assets (RAB)'!AU60</f>
        <v>1422819.3939999999</v>
      </c>
      <c r="AP80" s="1">
        <f>'[3]SD 4. Assets (RAB)'!AV36+'[3]SD 4. Assets (RAB)'!AV60</f>
        <v>1625735.0109999999</v>
      </c>
      <c r="AQ80" s="1">
        <f>'[3]SD 4. Assets (RAB)'!AW36+'[3]SD 4. Assets (RAB)'!AW60</f>
        <v>1785342.2309999999</v>
      </c>
      <c r="AR80" s="1">
        <f>'[3]SD 4. Assets (RAB)'!AX36+'[3]SD 4. Assets (RAB)'!AX60</f>
        <v>1934654.5609999998</v>
      </c>
      <c r="AS80" s="1">
        <f>'[3]SD 4. Assets (RAB)'!AY36+'[3]SD 4. Assets (RAB)'!AY60</f>
        <v>1995457.9989999998</v>
      </c>
      <c r="AU80" s="1">
        <f>'[3]SD 4. Assets (RAB)'!AR82+'[3]SD 4. Assets (RAB)'!AR90</f>
        <v>346064</v>
      </c>
      <c r="AV80" s="1">
        <f>'[3]SD 4. Assets (RAB)'!AS82+'[3]SD 4. Assets (RAB)'!AS90</f>
        <v>430440.65399999998</v>
      </c>
      <c r="AW80" s="1">
        <f>'[3]SD 4. Assets (RAB)'!AT82+'[3]SD 4. Assets (RAB)'!AT90</f>
        <v>507206.33799999999</v>
      </c>
      <c r="AX80" s="1">
        <f>'[3]SD 4. Assets (RAB)'!AU82+'[3]SD 4. Assets (RAB)'!AU90</f>
        <v>513116.49399999995</v>
      </c>
      <c r="AY80" s="1">
        <f>'[3]SD 4. Assets (RAB)'!AV82+'[3]SD 4. Assets (RAB)'!AV90</f>
        <v>528935.13699999999</v>
      </c>
      <c r="AZ80" s="1">
        <f>'[3]SD 4. Assets (RAB)'!AW82+'[3]SD 4. Assets (RAB)'!AW90</f>
        <v>601233.55499999993</v>
      </c>
      <c r="BA80" s="1">
        <f>'[3]SD 4. Assets (RAB)'!AX82+'[3]SD 4. Assets (RAB)'!AX90</f>
        <v>747621.67300000007</v>
      </c>
      <c r="BB80" s="1">
        <f>'[3]SD 4. Assets (RAB)'!AY82+'[3]SD 4. Assets (RAB)'!AY90</f>
        <v>845230.74500000011</v>
      </c>
    </row>
    <row r="81" spans="1:54" x14ac:dyDescent="0.25">
      <c r="A81" s="21" t="s">
        <v>70</v>
      </c>
      <c r="B81" s="1">
        <f>'[3]SD 4. Assets (RAB)'!AR21</f>
        <v>42816.355000000003</v>
      </c>
      <c r="C81" s="1">
        <f>'[3]SD 4. Assets (RAB)'!AS21</f>
        <v>39891.608</v>
      </c>
      <c r="D81" s="1">
        <f>'[3]SD 4. Assets (RAB)'!AT21</f>
        <v>72284.823999999993</v>
      </c>
      <c r="E81" s="1">
        <f>'[3]SD 4. Assets (RAB)'!AU21</f>
        <v>43838.284</v>
      </c>
      <c r="F81" s="1">
        <f>'[3]SD 4. Assets (RAB)'!AV21</f>
        <v>52715.995999999999</v>
      </c>
      <c r="G81" s="1">
        <f>'[3]SD 4. Assets (RAB)'!AW21</f>
        <v>60508.764999999999</v>
      </c>
      <c r="H81" s="1">
        <f>'[3]SD 4. Assets (RAB)'!AX21</f>
        <v>31071.045999999998</v>
      </c>
      <c r="I81" s="1">
        <f>'[3]SD 4. Assets (RAB)'!AY21</f>
        <v>53253.557999999997</v>
      </c>
      <c r="K81" s="1">
        <f>'[3]SD 4. Assets (RAB)'!AR45+IF('[3]SD 4. Assets (RAB)'!AR69="",0,'[3]SD 4. Assets (RAB)'!AR69)</f>
        <v>23849.099000000002</v>
      </c>
      <c r="L81" s="1">
        <f>'[3]SD 4. Assets (RAB)'!AS45+IF('[3]SD 4. Assets (RAB)'!AS69="",0,'[3]SD 4. Assets (RAB)'!AS69)</f>
        <v>19860.778999999999</v>
      </c>
      <c r="M81" s="1">
        <f>'[3]SD 4. Assets (RAB)'!AT45+IF('[3]SD 4. Assets (RAB)'!AT69="",0,'[3]SD 4. Assets (RAB)'!AT69)</f>
        <v>36940.458000000006</v>
      </c>
      <c r="N81" s="1">
        <f>'[3]SD 4. Assets (RAB)'!AU45+IF('[3]SD 4. Assets (RAB)'!AU69="",0,'[3]SD 4. Assets (RAB)'!AU69)</f>
        <v>23257.483</v>
      </c>
      <c r="O81" s="1">
        <f>'[3]SD 4. Assets (RAB)'!AV45+IF('[3]SD 4. Assets (RAB)'!AV69="",0,'[3]SD 4. Assets (RAB)'!AV69)</f>
        <v>29164.208999999999</v>
      </c>
      <c r="P81" s="1">
        <f>'[3]SD 4. Assets (RAB)'!AW45+IF('[3]SD 4. Assets (RAB)'!AW69="",0,'[3]SD 4. Assets (RAB)'!AW69)</f>
        <v>35208.574999999997</v>
      </c>
      <c r="Q81" s="1">
        <f>'[3]SD 4. Assets (RAB)'!AX45+IF('[3]SD 4. Assets (RAB)'!AX69="",0,'[3]SD 4. Assets (RAB)'!AX69)</f>
        <v>17179.593999999997</v>
      </c>
      <c r="R81" s="1">
        <f>'[3]SD 4. Assets (RAB)'!AY45+IF('[3]SD 4. Assets (RAB)'!AY69="",0,'[3]SD 4. Assets (RAB)'!AY69)</f>
        <v>28114.824000000001</v>
      </c>
      <c r="T81" s="1">
        <f>'[3]SD 4. Assets (RAB)'!AR29</f>
        <v>6988.5010000000002</v>
      </c>
      <c r="U81" s="1">
        <f>'[3]SD 4. Assets (RAB)'!AS29</f>
        <v>5451.6019999999999</v>
      </c>
      <c r="V81" s="1">
        <f>'[3]SD 4. Assets (RAB)'!AT29</f>
        <v>11237.781000000001</v>
      </c>
      <c r="W81" s="1">
        <f>'[3]SD 4. Assets (RAB)'!AU29</f>
        <v>7485.49</v>
      </c>
      <c r="X81" s="1">
        <f>'[3]SD 4. Assets (RAB)'!AV29</f>
        <v>9328.2009999999991</v>
      </c>
      <c r="Y81" s="1">
        <f>'[3]SD 4. Assets (RAB)'!AW29</f>
        <v>11223.651</v>
      </c>
      <c r="Z81" s="1">
        <f>'[3]SD 4. Assets (RAB)'!AX29</f>
        <v>5818.5280000000002</v>
      </c>
      <c r="AA81" s="1">
        <f>'[3]SD 4. Assets (RAB)'!AY29</f>
        <v>9740.7790000000005</v>
      </c>
      <c r="AC81" s="1">
        <f>'[3]SD 4. Assets (RAB)'!AR53</f>
        <v>347.58699999999999</v>
      </c>
      <c r="AD81" s="1">
        <f>'[3]SD 4. Assets (RAB)'!AS53</f>
        <v>273</v>
      </c>
      <c r="AE81" s="1">
        <f>'[3]SD 4. Assets (RAB)'!AT53</f>
        <v>587.83100000000002</v>
      </c>
      <c r="AF81" s="1">
        <f>'[3]SD 4. Assets (RAB)'!AU53</f>
        <v>811.90800000000002</v>
      </c>
      <c r="AG81" s="1">
        <f>'[3]SD 4. Assets (RAB)'!AV53</f>
        <v>1091.8150000000001</v>
      </c>
      <c r="AH81" s="1">
        <f>'[3]SD 4. Assets (RAB)'!AW53</f>
        <v>1241.481</v>
      </c>
      <c r="AI81" s="1">
        <f>'[3]SD 4. Assets (RAB)'!AX53</f>
        <v>637.05799999999999</v>
      </c>
      <c r="AJ81" s="1">
        <f>'[3]SD 4. Assets (RAB)'!AY53</f>
        <v>1003.091</v>
      </c>
      <c r="AL81" s="1">
        <f>'[3]SD 4. Assets (RAB)'!AR37+'[3]SD 4. Assets (RAB)'!AR61</f>
        <v>30573.989999999998</v>
      </c>
      <c r="AM81" s="1">
        <f>'[3]SD 4. Assets (RAB)'!AS37+'[3]SD 4. Assets (RAB)'!AS61</f>
        <v>27163.451999999997</v>
      </c>
      <c r="AN81" s="1">
        <f>'[3]SD 4. Assets (RAB)'!AT37+'[3]SD 4. Assets (RAB)'!AT61</f>
        <v>52239.509999999995</v>
      </c>
      <c r="AO81" s="1">
        <f>'[3]SD 4. Assets (RAB)'!AU37+'[3]SD 4. Assets (RAB)'!AU61</f>
        <v>35143.638999999996</v>
      </c>
      <c r="AP81" s="1">
        <f>'[3]SD 4. Assets (RAB)'!AV37+'[3]SD 4. Assets (RAB)'!AV61</f>
        <v>46983.741999999998</v>
      </c>
      <c r="AQ81" s="1">
        <f>'[3]SD 4. Assets (RAB)'!AW37+'[3]SD 4. Assets (RAB)'!AW61</f>
        <v>59451.896999999997</v>
      </c>
      <c r="AR81" s="1">
        <f>'[3]SD 4. Assets (RAB)'!AX37+'[3]SD 4. Assets (RAB)'!AX61</f>
        <v>30567.542000000001</v>
      </c>
      <c r="AS81" s="1">
        <f>'[3]SD 4. Assets (RAB)'!AY37+'[3]SD 4. Assets (RAB)'!AY61</f>
        <v>49886.45</v>
      </c>
      <c r="AU81" s="1">
        <f>'[3]SD 4. Assets (RAB)'!AR83+'[3]SD 4. Assets (RAB)'!AR91</f>
        <v>10312.706999999999</v>
      </c>
      <c r="AV81" s="1">
        <f>'[3]SD 4. Assets (RAB)'!AS83+'[3]SD 4. Assets (RAB)'!AS91</f>
        <v>10502.752</v>
      </c>
      <c r="AW81" s="1">
        <f>'[3]SD 4. Assets (RAB)'!AT83+'[3]SD 4. Assets (RAB)'!AT91</f>
        <v>21505.548999999999</v>
      </c>
      <c r="AX81" s="1">
        <f>'[3]SD 4. Assets (RAB)'!AU83+'[3]SD 4. Assets (RAB)'!AU91</f>
        <v>12673.977999999999</v>
      </c>
      <c r="AY81" s="1">
        <f>'[3]SD 4. Assets (RAB)'!AV83+'[3]SD 4. Assets (RAB)'!AV91</f>
        <v>15286.224999999999</v>
      </c>
      <c r="AZ81" s="1">
        <f>'[3]SD 4. Assets (RAB)'!AW83+'[3]SD 4. Assets (RAB)'!AW91</f>
        <v>20021.077000000001</v>
      </c>
      <c r="BA81" s="1">
        <f>'[3]SD 4. Assets (RAB)'!AX83+'[3]SD 4. Assets (RAB)'!AX91</f>
        <v>11812.422999999999</v>
      </c>
      <c r="BB81" s="1">
        <f>'[3]SD 4. Assets (RAB)'!AY83+'[3]SD 4. Assets (RAB)'!AY91</f>
        <v>21130.769</v>
      </c>
    </row>
    <row r="82" spans="1:54" x14ac:dyDescent="0.25">
      <c r="A82" s="21" t="s">
        <v>71</v>
      </c>
      <c r="B82" s="1">
        <f>'[3]SD 4. Assets (RAB)'!AR22</f>
        <v>-55082.911999999997</v>
      </c>
      <c r="C82" s="1">
        <f>'[3]SD 4. Assets (RAB)'!AS22</f>
        <v>-61132.326000000001</v>
      </c>
      <c r="D82" s="1">
        <f>'[3]SD 4. Assets (RAB)'!AT22</f>
        <v>-64496.953000000001</v>
      </c>
      <c r="E82" s="1">
        <f>'[3]SD 4. Assets (RAB)'!AU22</f>
        <v>-68535.804000000004</v>
      </c>
      <c r="F82" s="1">
        <f>'[3]SD 4. Assets (RAB)'!AV22</f>
        <v>-71737.544999999998</v>
      </c>
      <c r="G82" s="1">
        <f>'[3]SD 4. Assets (RAB)'!AW22</f>
        <v>-71946.822</v>
      </c>
      <c r="H82" s="1">
        <f>'[3]SD 4. Assets (RAB)'!AX22</f>
        <v>-59076.947999999997</v>
      </c>
      <c r="I82" s="1">
        <f>'[3]SD 4. Assets (RAB)'!AY22</f>
        <v>-63978.059000000001</v>
      </c>
      <c r="K82" s="1">
        <f>'[3]SD 4. Assets (RAB)'!AR46</f>
        <v>-20862.061000000002</v>
      </c>
      <c r="L82" s="1">
        <f>'[3]SD 4. Assets (RAB)'!AS46</f>
        <v>-21683.606</v>
      </c>
      <c r="M82" s="1">
        <f>'[3]SD 4. Assets (RAB)'!AT46</f>
        <v>-23302.174999999999</v>
      </c>
      <c r="N82" s="1">
        <f>'[3]SD 4. Assets (RAB)'!AU46</f>
        <v>-25334.225999999999</v>
      </c>
      <c r="O82" s="1">
        <f>'[3]SD 4. Assets (RAB)'!AV46</f>
        <v>-27097.097000000002</v>
      </c>
      <c r="P82" s="1">
        <f>'[3]SD 4. Assets (RAB)'!AW46</f>
        <v>-28682.526000000002</v>
      </c>
      <c r="Q82" s="1">
        <f>'[3]SD 4. Assets (RAB)'!AX46</f>
        <v>-30007.591</v>
      </c>
      <c r="R82" s="1">
        <f>'[3]SD 4. Assets (RAB)'!AY46</f>
        <v>-31349.333999999999</v>
      </c>
      <c r="T82" s="1">
        <f>'[3]SD 4. Assets (RAB)'!AR30</f>
        <v>-5344.0450000000001</v>
      </c>
      <c r="U82" s="1">
        <f>'[3]SD 4. Assets (RAB)'!AS30</f>
        <v>-5284.7809999999999</v>
      </c>
      <c r="V82" s="1">
        <f>'[3]SD 4. Assets (RAB)'!AT30</f>
        <v>-6121.4</v>
      </c>
      <c r="W82" s="1">
        <f>'[3]SD 4. Assets (RAB)'!AU30</f>
        <v>-6952.4939999999997</v>
      </c>
      <c r="X82" s="1">
        <f>'[3]SD 4. Assets (RAB)'!AV30</f>
        <v>-7451.8829999999998</v>
      </c>
      <c r="Y82" s="1">
        <f>'[3]SD 4. Assets (RAB)'!AW30</f>
        <v>-7879.7979999999998</v>
      </c>
      <c r="Z82" s="1">
        <f>'[3]SD 4. Assets (RAB)'!AX30</f>
        <v>-8622.1779999999999</v>
      </c>
      <c r="AA82" s="1">
        <f>'[3]SD 4. Assets (RAB)'!AY30</f>
        <v>-9167.6659999999993</v>
      </c>
      <c r="AC82" s="1">
        <f>'[3]SD 4. Assets (RAB)'!AR54</f>
        <v>-1030.5640000000001</v>
      </c>
      <c r="AD82" s="1">
        <f>'[3]SD 4. Assets (RAB)'!AS54</f>
        <v>-1066.0229999999999</v>
      </c>
      <c r="AE82" s="1">
        <f>'[3]SD 4. Assets (RAB)'!AT54</f>
        <v>-1170.991</v>
      </c>
      <c r="AF82" s="1">
        <f>'[3]SD 4. Assets (RAB)'!AU54</f>
        <v>-1674.432</v>
      </c>
      <c r="AG82" s="1">
        <f>'[3]SD 4. Assets (RAB)'!AV54</f>
        <v>-1847.1990000000001</v>
      </c>
      <c r="AH82" s="1">
        <f>'[3]SD 4. Assets (RAB)'!AW54</f>
        <v>-1906.4829999999999</v>
      </c>
      <c r="AI82" s="1">
        <f>'[3]SD 4. Assets (RAB)'!AX54</f>
        <v>-2055.0079999999998</v>
      </c>
      <c r="AJ82" s="1">
        <f>'[3]SD 4. Assets (RAB)'!AY54</f>
        <v>-2115.049</v>
      </c>
      <c r="AL82" s="1">
        <f>'[3]SD 4. Assets (RAB)'!AR38+'[3]SD 4. Assets (RAB)'!AR62</f>
        <v>-43434.509999999995</v>
      </c>
      <c r="AM82" s="1">
        <f>'[3]SD 4. Assets (RAB)'!AS38+'[3]SD 4. Assets (RAB)'!AS62</f>
        <v>-46982.21</v>
      </c>
      <c r="AN82" s="1">
        <f>'[3]SD 4. Assets (RAB)'!AT38+'[3]SD 4. Assets (RAB)'!AT62</f>
        <v>-51103.012999999999</v>
      </c>
      <c r="AO82" s="1">
        <f>'[3]SD 4. Assets (RAB)'!AU38+'[3]SD 4. Assets (RAB)'!AU62</f>
        <v>-57503.175000000003</v>
      </c>
      <c r="AP82" s="1">
        <f>'[3]SD 4. Assets (RAB)'!AV38+'[3]SD 4. Assets (RAB)'!AV62</f>
        <v>-63851.792000000001</v>
      </c>
      <c r="AQ82" s="1">
        <f>'[3]SD 4. Assets (RAB)'!AW38+'[3]SD 4. Assets (RAB)'!AW62</f>
        <v>-69549.964999999997</v>
      </c>
      <c r="AR82" s="1">
        <f>'[3]SD 4. Assets (RAB)'!AX38+'[3]SD 4. Assets (RAB)'!AX62</f>
        <v>-75417.440000000002</v>
      </c>
      <c r="AS82" s="1">
        <f>'[3]SD 4. Assets (RAB)'!AY38+'[3]SD 4. Assets (RAB)'!AY62</f>
        <v>-78936.008999999991</v>
      </c>
      <c r="AU82" s="1">
        <f>'[3]SD 4. Assets (RAB)'!AR84+'[3]SD 4. Assets (RAB)'!AR92</f>
        <v>-83709.002999999997</v>
      </c>
      <c r="AV82" s="1">
        <f>'[3]SD 4. Assets (RAB)'!AS84+'[3]SD 4. Assets (RAB)'!AS92</f>
        <v>-92850.311000000002</v>
      </c>
      <c r="AW82" s="1">
        <f>'[3]SD 4. Assets (RAB)'!AT84+'[3]SD 4. Assets (RAB)'!AT92</f>
        <v>-86185.645999999993</v>
      </c>
      <c r="AX82" s="1">
        <f>'[3]SD 4. Assets (RAB)'!AU84+'[3]SD 4. Assets (RAB)'!AU92</f>
        <v>-91193.911999999997</v>
      </c>
      <c r="AY82" s="1">
        <f>'[3]SD 4. Assets (RAB)'!AV84+'[3]SD 4. Assets (RAB)'!AV92</f>
        <v>-95289.32</v>
      </c>
      <c r="AZ82" s="1">
        <f>'[3]SD 4. Assets (RAB)'!AW84+'[3]SD 4. Assets (RAB)'!AW92</f>
        <v>-92194.761999999988</v>
      </c>
      <c r="BA82" s="1">
        <f>'[3]SD 4. Assets (RAB)'!AX84+'[3]SD 4. Assets (RAB)'!AX92</f>
        <v>-86753.687000000005</v>
      </c>
      <c r="BB82" s="1">
        <f>'[3]SD 4. Assets (RAB)'!AY84+'[3]SD 4. Assets (RAB)'!AY92</f>
        <v>-88477.771000000008</v>
      </c>
    </row>
    <row r="83" spans="1:54" x14ac:dyDescent="0.25">
      <c r="A83" s="21" t="s">
        <v>72</v>
      </c>
      <c r="B83" s="1">
        <f>'[3]SD 4. Assets (RAB)'!AR23</f>
        <v>-12266.557000000001</v>
      </c>
      <c r="C83" s="1">
        <f>'[3]SD 4. Assets (RAB)'!AS23</f>
        <v>-21240.718000000001</v>
      </c>
      <c r="D83" s="1">
        <f>'[3]SD 4. Assets (RAB)'!AT23</f>
        <v>7787.87</v>
      </c>
      <c r="E83" s="1">
        <f>'[3]SD 4. Assets (RAB)'!AU23</f>
        <v>-24697.52</v>
      </c>
      <c r="F83" s="1">
        <f>'[3]SD 4. Assets (RAB)'!AV23</f>
        <v>-19021.548999999999</v>
      </c>
      <c r="G83" s="1">
        <f>'[3]SD 4. Assets (RAB)'!AW23</f>
        <v>-11438.057000000001</v>
      </c>
      <c r="H83" s="1">
        <f>'[3]SD 4. Assets (RAB)'!AX23</f>
        <v>-28005.901999999998</v>
      </c>
      <c r="I83" s="1">
        <f>'[3]SD 4. Assets (RAB)'!AY23</f>
        <v>-10724.501</v>
      </c>
      <c r="K83" s="1">
        <f>'[3]SD 4. Assets (RAB)'!AR47</f>
        <v>1658.8219999999999</v>
      </c>
      <c r="L83" s="1">
        <f>'[3]SD 4. Assets (RAB)'!AS47</f>
        <v>-2942.768</v>
      </c>
      <c r="M83" s="1">
        <f>'[3]SD 4. Assets (RAB)'!AT47</f>
        <v>11619.27</v>
      </c>
      <c r="N83" s="1">
        <f>'[3]SD 4. Assets (RAB)'!AU47</f>
        <v>-3343.2060000000001</v>
      </c>
      <c r="O83" s="1">
        <f>'[3]SD 4. Assets (RAB)'!AV47</f>
        <v>300.54599999999999</v>
      </c>
      <c r="P83" s="1">
        <f>'[3]SD 4. Assets (RAB)'!AW47</f>
        <v>4324.5730000000003</v>
      </c>
      <c r="Q83" s="1">
        <f>'[3]SD 4. Assets (RAB)'!AX47</f>
        <v>-13967.121999999999</v>
      </c>
      <c r="R83" s="1">
        <f>'[3]SD 4. Assets (RAB)'!AY47</f>
        <v>-5143.5969999999998</v>
      </c>
      <c r="T83" s="1">
        <f>'[3]SD 4. Assets (RAB)'!AR31</f>
        <v>1644.4559999999999</v>
      </c>
      <c r="U83" s="1">
        <f>'[3]SD 4. Assets (RAB)'!AS31</f>
        <v>166.821</v>
      </c>
      <c r="V83" s="1">
        <f>'[3]SD 4. Assets (RAB)'!AT31</f>
        <v>5116.3810000000003</v>
      </c>
      <c r="W83" s="1">
        <f>'[3]SD 4. Assets (RAB)'!AU31</f>
        <v>532.99699999999996</v>
      </c>
      <c r="X83" s="1">
        <f>'[3]SD 4. Assets (RAB)'!AV31</f>
        <v>1876.319</v>
      </c>
      <c r="Y83" s="1">
        <f>'[3]SD 4. Assets (RAB)'!AW31</f>
        <v>3343.8530000000001</v>
      </c>
      <c r="Z83" s="1">
        <f>'[3]SD 4. Assets (RAB)'!AX31</f>
        <v>-2803.6489999999999</v>
      </c>
      <c r="AA83" s="1">
        <f>'[3]SD 4. Assets (RAB)'!AY31</f>
        <v>573.11300000000006</v>
      </c>
      <c r="AC83" s="1">
        <f>'[3]SD 4. Assets (RAB)'!AR55</f>
        <v>-682.97699999999998</v>
      </c>
      <c r="AD83" s="1">
        <f>'[3]SD 4. Assets (RAB)'!AS55</f>
        <v>-793.02300000000002</v>
      </c>
      <c r="AE83" s="1">
        <f>'[3]SD 4. Assets (RAB)'!AT55</f>
        <v>-583.16</v>
      </c>
      <c r="AF83" s="1">
        <f>'[3]SD 4. Assets (RAB)'!AU55</f>
        <v>-862.524</v>
      </c>
      <c r="AG83" s="1">
        <f>'[3]SD 4. Assets (RAB)'!AV55</f>
        <v>-755.38400000000001</v>
      </c>
      <c r="AH83" s="1">
        <f>'[3]SD 4. Assets (RAB)'!AW55</f>
        <v>-665.00199999999995</v>
      </c>
      <c r="AI83" s="1">
        <f>'[3]SD 4. Assets (RAB)'!AX55</f>
        <v>-1417.9490000000001</v>
      </c>
      <c r="AJ83" s="1">
        <f>'[3]SD 4. Assets (RAB)'!AY55</f>
        <v>-1111.9580000000001</v>
      </c>
      <c r="AL83" s="1">
        <f>'[3]SD 4. Assets (RAB)'!AR39+'[3]SD 4. Assets (RAB)'!AR63</f>
        <v>-12860.52</v>
      </c>
      <c r="AM83" s="1">
        <f>'[3]SD 4. Assets (RAB)'!AS39+'[3]SD 4. Assets (RAB)'!AS63</f>
        <v>-19818.758999999998</v>
      </c>
      <c r="AN83" s="1">
        <f>'[3]SD 4. Assets (RAB)'!AT39+'[3]SD 4. Assets (RAB)'!AT63</f>
        <v>1136.4979999999996</v>
      </c>
      <c r="AO83" s="1">
        <f>'[3]SD 4. Assets (RAB)'!AU39+'[3]SD 4. Assets (RAB)'!AU63</f>
        <v>-22359.536</v>
      </c>
      <c r="AP83" s="1">
        <f>'[3]SD 4. Assets (RAB)'!AV39+'[3]SD 4. Assets (RAB)'!AV63</f>
        <v>-16868.05</v>
      </c>
      <c r="AQ83" s="1">
        <f>'[3]SD 4. Assets (RAB)'!AW39+'[3]SD 4. Assets (RAB)'!AW63</f>
        <v>-10098.069</v>
      </c>
      <c r="AR83" s="1">
        <f>'[3]SD 4. Assets (RAB)'!AX39+'[3]SD 4. Assets (RAB)'!AX63</f>
        <v>-44849.898000000001</v>
      </c>
      <c r="AS83" s="1">
        <f>'[3]SD 4. Assets (RAB)'!AY39+'[3]SD 4. Assets (RAB)'!AY63</f>
        <v>-29049.558999999997</v>
      </c>
      <c r="AU83" s="1">
        <f>'[3]SD 4. Assets (RAB)'!AR85+'[3]SD 4. Assets (RAB)'!AR93</f>
        <v>-73396.296000000002</v>
      </c>
      <c r="AV83" s="1">
        <f>'[3]SD 4. Assets (RAB)'!AS85+'[3]SD 4. Assets (RAB)'!AS93</f>
        <v>-82347.558999999994</v>
      </c>
      <c r="AW83" s="1">
        <f>'[3]SD 4. Assets (RAB)'!AT85+'[3]SD 4. Assets (RAB)'!AT93</f>
        <v>-64680.097000000002</v>
      </c>
      <c r="AX83" s="1">
        <f>'[3]SD 4. Assets (RAB)'!AU85+'[3]SD 4. Assets (RAB)'!AU93</f>
        <v>-78519.933999999994</v>
      </c>
      <c r="AY83" s="1">
        <f>'[3]SD 4. Assets (RAB)'!AV85+'[3]SD 4. Assets (RAB)'!AV93</f>
        <v>-80003.093999999997</v>
      </c>
      <c r="AZ83" s="1">
        <f>'[3]SD 4. Assets (RAB)'!AW85+'[3]SD 4. Assets (RAB)'!AW93</f>
        <v>-72173.684999999998</v>
      </c>
      <c r="BA83" s="1">
        <f>'[3]SD 4. Assets (RAB)'!AX85+'[3]SD 4. Assets (RAB)'!AX93</f>
        <v>-74941.263999999996</v>
      </c>
      <c r="BB83" s="1">
        <f>'[3]SD 4. Assets (RAB)'!AY85+'[3]SD 4. Assets (RAB)'!AY93</f>
        <v>-67347.002999999997</v>
      </c>
    </row>
    <row r="84" spans="1:54" x14ac:dyDescent="0.25">
      <c r="A84" s="21" t="s">
        <v>73</v>
      </c>
      <c r="B84" s="1">
        <f>'[3]SD 4. Assets (RAB)'!AR24</f>
        <v>224323.80100000001</v>
      </c>
      <c r="C84" s="1">
        <f>'[3]SD 4. Assets (RAB)'!AS24</f>
        <v>103564.333</v>
      </c>
      <c r="D84" s="1">
        <f>'[3]SD 4. Assets (RAB)'!AT24</f>
        <v>75044.422000000006</v>
      </c>
      <c r="E84" s="1">
        <f>'[3]SD 4. Assets (RAB)'!AU24</f>
        <v>88979.395000000004</v>
      </c>
      <c r="F84" s="1">
        <f>'[3]SD 4. Assets (RAB)'!AV24</f>
        <v>26490.562999999998</v>
      </c>
      <c r="G84" s="1">
        <f>'[3]SD 4. Assets (RAB)'!AW24</f>
        <v>173732.88099999999</v>
      </c>
      <c r="H84" s="1">
        <f>'[3]SD 4. Assets (RAB)'!AX24</f>
        <v>208546.82500000001</v>
      </c>
      <c r="I84" s="1">
        <f>'[3]SD 4. Assets (RAB)'!AY24</f>
        <v>237440.81899999999</v>
      </c>
      <c r="K84" s="41">
        <f>'[3]SD 4. Assets (RAB)'!AR48+IF('[3]SD 4. Assets (RAB)'!AR70="",0,'[3]SD 4. Assets (RAB)'!AR70)</f>
        <v>12389.314</v>
      </c>
      <c r="L84" s="41">
        <f>'[3]SD 4. Assets (RAB)'!AS48+IF('[3]SD 4. Assets (RAB)'!AS70="",0,'[3]SD 4. Assets (RAB)'!AS70)</f>
        <v>60707.769</v>
      </c>
      <c r="M84" s="41">
        <f>'[3]SD 4. Assets (RAB)'!AT48+IF('[3]SD 4. Assets (RAB)'!AT70="",0,'[3]SD 4. Assets (RAB)'!AT70)</f>
        <v>72223.596999999994</v>
      </c>
      <c r="N84" s="41">
        <f>'[3]SD 4. Assets (RAB)'!AU48+IF('[3]SD 4. Assets (RAB)'!AU70="",0,'[3]SD 4. Assets (RAB)'!AU70)</f>
        <v>73764.404999999999</v>
      </c>
      <c r="O84" s="41">
        <f>'[3]SD 4. Assets (RAB)'!AV48+IF('[3]SD 4. Assets (RAB)'!AV70="",0,'[3]SD 4. Assets (RAB)'!AV70)</f>
        <v>48909.29</v>
      </c>
      <c r="P84" s="41">
        <f>'[3]SD 4. Assets (RAB)'!AW48+IF('[3]SD 4. Assets (RAB)'!AW70="",0,'[3]SD 4. Assets (RAB)'!AW70)</f>
        <v>27647.712</v>
      </c>
      <c r="Q84" s="41">
        <f>'[3]SD 4. Assets (RAB)'!AX48+IF('[3]SD 4. Assets (RAB)'!AX70="",0,'[3]SD 4. Assets (RAB)'!AX70)</f>
        <v>54361.731999999996</v>
      </c>
      <c r="R84" s="41">
        <f>'[3]SD 4. Assets (RAB)'!AY48+IF('[3]SD 4. Assets (RAB)'!AY70="",0,'[3]SD 4. Assets (RAB)'!AY70)</f>
        <v>35277.856</v>
      </c>
      <c r="T84" s="1">
        <f>'[3]SD 4. Assets (RAB)'!AR32</f>
        <v>-12001.665000000001</v>
      </c>
      <c r="U84" s="1">
        <f>'[3]SD 4. Assets (RAB)'!AS32</f>
        <v>47943.707999999999</v>
      </c>
      <c r="V84" s="1">
        <f>'[3]SD 4. Assets (RAB)'!AT32</f>
        <v>43604.063000000002</v>
      </c>
      <c r="W84" s="1">
        <f>'[3]SD 4. Assets (RAB)'!AU32</f>
        <v>26636.53</v>
      </c>
      <c r="X84" s="1">
        <f>'[3]SD 4. Assets (RAB)'!AV32</f>
        <v>17919.394</v>
      </c>
      <c r="Y84" s="1">
        <f>'[3]SD 4. Assets (RAB)'!AW32</f>
        <v>33851.938999999998</v>
      </c>
      <c r="Z84" s="1">
        <f>'[3]SD 4. Assets (RAB)'!AX32</f>
        <v>33852.281999999999</v>
      </c>
      <c r="AA84" s="1">
        <f>'[3]SD 4. Assets (RAB)'!AY32</f>
        <v>42273.339</v>
      </c>
      <c r="AC84" s="1">
        <f>'[3]SD 4. Assets (RAB)'!AR56</f>
        <v>329.50799999999998</v>
      </c>
      <c r="AD84" s="1">
        <f>'[3]SD 4. Assets (RAB)'!AS56</f>
        <v>3577.6350000000002</v>
      </c>
      <c r="AE84" s="1">
        <f>'[3]SD 4. Assets (RAB)'!AT56</f>
        <v>19858.557000000001</v>
      </c>
      <c r="AF84" s="1">
        <f>'[3]SD 4. Assets (RAB)'!AU56</f>
        <v>5911.2430000000004</v>
      </c>
      <c r="AG84" s="1">
        <f>'[3]SD 4. Assets (RAB)'!AV56</f>
        <v>451.08100000000002</v>
      </c>
      <c r="AH84" s="1">
        <f>'[3]SD 4. Assets (RAB)'!AW56</f>
        <v>3826.8009999999999</v>
      </c>
      <c r="AI84" s="1">
        <f>'[3]SD 4. Assets (RAB)'!AX56</f>
        <v>1601.0540000000001</v>
      </c>
      <c r="AJ84" s="1">
        <f>'[3]SD 4. Assets (RAB)'!AY56</f>
        <v>1071.1759999999999</v>
      </c>
      <c r="AL84" s="1">
        <f>'[3]SD 4. Assets (RAB)'!AR40+'[3]SD 4. Assets (RAB)'!AR64</f>
        <v>102943.66399999999</v>
      </c>
      <c r="AM84" s="1">
        <f>'[3]SD 4. Assets (RAB)'!AS40+'[3]SD 4. Assets (RAB)'!AS64</f>
        <v>145299.18899999998</v>
      </c>
      <c r="AN84" s="1">
        <f>'[3]SD 4. Assets (RAB)'!AT40+'[3]SD 4. Assets (RAB)'!AT64</f>
        <v>201662.73300000001</v>
      </c>
      <c r="AO84" s="1">
        <f>'[3]SD 4. Assets (RAB)'!AU40+'[3]SD 4. Assets (RAB)'!AU64</f>
        <v>235256.552</v>
      </c>
      <c r="AP84" s="1">
        <f>'[3]SD 4. Assets (RAB)'!AV40+'[3]SD 4. Assets (RAB)'!AV64</f>
        <v>186129.61499999999</v>
      </c>
      <c r="AQ84" s="1">
        <f>'[3]SD 4. Assets (RAB)'!AW40+'[3]SD 4. Assets (RAB)'!AW64</f>
        <v>167162.53</v>
      </c>
      <c r="AR84" s="1">
        <f>'[3]SD 4. Assets (RAB)'!AX40+'[3]SD 4. Assets (RAB)'!AX64</f>
        <v>197270.65899999999</v>
      </c>
      <c r="AS84" s="1">
        <f>'[3]SD 4. Assets (RAB)'!AY40+'[3]SD 4. Assets (RAB)'!AY64</f>
        <v>190159.36800000002</v>
      </c>
      <c r="AU84" s="1">
        <f>'[3]SD 4. Assets (RAB)'!AR86+'[3]SD 4. Assets (RAB)'!AR94</f>
        <v>163008.58600000001</v>
      </c>
      <c r="AV84" s="1">
        <f>'[3]SD 4. Assets (RAB)'!AS86+'[3]SD 4. Assets (RAB)'!AS94</f>
        <v>164622.177</v>
      </c>
      <c r="AW84" s="1">
        <f>'[3]SD 4. Assets (RAB)'!AT86+'[3]SD 4. Assets (RAB)'!AT94</f>
        <v>127476.012</v>
      </c>
      <c r="AX84" s="1">
        <f>'[3]SD 4. Assets (RAB)'!AU86+'[3]SD 4. Assets (RAB)'!AU94</f>
        <v>104972.159</v>
      </c>
      <c r="AY84" s="1">
        <f>'[3]SD 4. Assets (RAB)'!AV86+'[3]SD 4. Assets (RAB)'!AV94</f>
        <v>160501.83900000001</v>
      </c>
      <c r="AZ84" s="1">
        <f>'[3]SD 4. Assets (RAB)'!AW86+'[3]SD 4. Assets (RAB)'!AW94</f>
        <v>234569.43700000001</v>
      </c>
      <c r="BA84" s="1">
        <f>'[3]SD 4. Assets (RAB)'!AX86+'[3]SD 4. Assets (RAB)'!AX94</f>
        <v>183683.65899999999</v>
      </c>
      <c r="BB84" s="1">
        <f>'[3]SD 4. Assets (RAB)'!AY86+'[3]SD 4. Assets (RAB)'!AY94</f>
        <v>156086.43300000002</v>
      </c>
    </row>
    <row r="85" spans="1:54" x14ac:dyDescent="0.25">
      <c r="A85" s="21" t="s">
        <v>74</v>
      </c>
      <c r="B85" s="1">
        <f>'[3]SD 4. Assets (RAB)'!AR25</f>
        <v>-13945.709000000001</v>
      </c>
      <c r="C85" s="1">
        <f>'[3]SD 4. Assets (RAB)'!AS25</f>
        <v>-12394.842000000001</v>
      </c>
      <c r="D85" s="1">
        <f>'[3]SD 4. Assets (RAB)'!AT25</f>
        <v>-12833.733</v>
      </c>
      <c r="E85" s="1">
        <f>'[3]SD 4. Assets (RAB)'!AU25</f>
        <v>-15028.268</v>
      </c>
      <c r="F85" s="1">
        <f>'[3]SD 4. Assets (RAB)'!AV25</f>
        <v>-14471.882</v>
      </c>
      <c r="G85" s="1">
        <f>'[3]SD 4. Assets (RAB)'!AW25</f>
        <v>-12852.99</v>
      </c>
      <c r="H85" s="1">
        <f>'[3]SD 4. Assets (RAB)'!AX25</f>
        <v>-16920.474999999999</v>
      </c>
      <c r="I85" s="1">
        <f>'[3]SD 4. Assets (RAB)'!AY25</f>
        <v>-26528.332999999999</v>
      </c>
      <c r="K85" s="41">
        <f>'[3]SD 4. Assets (RAB)'!AR49+IF('[3]SD 4. Assets (RAB)'!AR72="",0,'[3]SD 4. Assets (RAB)'!AR72)</f>
        <v>44183.896000000001</v>
      </c>
      <c r="L85" s="41">
        <f>'[3]SD 4. Assets (RAB)'!AS49+IF('[3]SD 4. Assets (RAB)'!AS72="",0,'[3]SD 4. Assets (RAB)'!AS72)</f>
        <v>46004.107000000004</v>
      </c>
      <c r="M85" s="41">
        <f>'[3]SD 4. Assets (RAB)'!AT49+IF('[3]SD 4. Assets (RAB)'!AT72="",0,'[3]SD 4. Assets (RAB)'!AT72)</f>
        <v>35773.258000000002</v>
      </c>
      <c r="N85" s="41">
        <f>'[3]SD 4. Assets (RAB)'!AU49+IF('[3]SD 4. Assets (RAB)'!AU72="",0,'[3]SD 4. Assets (RAB)'!AU72)</f>
        <v>56994.260999999999</v>
      </c>
      <c r="O85" s="41">
        <f>'[3]SD 4. Assets (RAB)'!AV49+IF('[3]SD 4. Assets (RAB)'!AV72="",0,'[3]SD 4. Assets (RAB)'!AV72)</f>
        <v>63337.313000000009</v>
      </c>
      <c r="P85" s="41">
        <f>'[3]SD 4. Assets (RAB)'!AW49+IF('[3]SD 4. Assets (RAB)'!AW72="",0,'[3]SD 4. Assets (RAB)'!AW72)</f>
        <v>67924.828999999998</v>
      </c>
      <c r="Q85" s="41">
        <f>'[3]SD 4. Assets (RAB)'!AX49+IF('[3]SD 4. Assets (RAB)'!AX72="",0,'[3]SD 4. Assets (RAB)'!AX72)</f>
        <v>72116.869000000006</v>
      </c>
      <c r="R85" s="41">
        <f>'[3]SD 4. Assets (RAB)'!AY49+IF('[3]SD 4. Assets (RAB)'!AY72="",0,'[3]SD 4. Assets (RAB)'!AY72)</f>
        <v>78260.351999999999</v>
      </c>
      <c r="T85" s="1">
        <f>'[3]SD 4. Assets (RAB)'!AR33</f>
        <v>-729.923</v>
      </c>
      <c r="U85" s="1">
        <f>'[3]SD 4. Assets (RAB)'!AS33</f>
        <v>-6494.8639999999996</v>
      </c>
      <c r="V85" s="1">
        <f>'[3]SD 4. Assets (RAB)'!AT33</f>
        <v>-10706.143</v>
      </c>
      <c r="W85" s="1">
        <f>'[3]SD 4. Assets (RAB)'!AU33</f>
        <v>-7450.6840000000002</v>
      </c>
      <c r="X85" s="1">
        <f>'[3]SD 4. Assets (RAB)'!AV33</f>
        <v>-5524.28</v>
      </c>
      <c r="Y85" s="1">
        <f>'[3]SD 4. Assets (RAB)'!AW33</f>
        <v>-5981.0690000000004</v>
      </c>
      <c r="Z85" s="1">
        <f>'[3]SD 4. Assets (RAB)'!AX33</f>
        <v>-9678.7759999999998</v>
      </c>
      <c r="AA85" s="1">
        <f>'[3]SD 4. Assets (RAB)'!AY33</f>
        <v>-10358.615</v>
      </c>
      <c r="AC85" s="1">
        <f>'[3]SD 4. Assets (RAB)'!AR57</f>
        <v>-122.001</v>
      </c>
      <c r="AD85" s="1">
        <f>'[3]SD 4. Assets (RAB)'!AS57</f>
        <v>-109.20099999999999</v>
      </c>
      <c r="AE85" s="1">
        <f>'[3]SD 4. Assets (RAB)'!AT57</f>
        <v>-268.572</v>
      </c>
      <c r="AF85" s="1">
        <f>'[3]SD 4. Assets (RAB)'!AU57</f>
        <v>-140.422</v>
      </c>
      <c r="AG85" s="1">
        <f>'[3]SD 4. Assets (RAB)'!AV57</f>
        <v>-193.054</v>
      </c>
      <c r="AH85" s="1">
        <f>'[3]SD 4. Assets (RAB)'!AW57</f>
        <v>-123.35299999999999</v>
      </c>
      <c r="AI85" s="1">
        <f>'[3]SD 4. Assets (RAB)'!AX57</f>
        <v>-379.61500000000001</v>
      </c>
      <c r="AJ85" s="1">
        <f>'[3]SD 4. Assets (RAB)'!AY57</f>
        <v>-393.30099999999999</v>
      </c>
      <c r="AL85" s="1">
        <f>'[3]SD 4. Assets (RAB)'!AR41+'[3]SD 4. Assets (RAB)'!AR65</f>
        <v>-2799.7779999999998</v>
      </c>
      <c r="AM85" s="1">
        <f>'[3]SD 4. Assets (RAB)'!AS41+'[3]SD 4. Assets (RAB)'!AS65</f>
        <v>-6672.7060000000001</v>
      </c>
      <c r="AN85" s="1">
        <f>'[3]SD 4. Assets (RAB)'!AT41+'[3]SD 4. Assets (RAB)'!AT65</f>
        <v>-12043.755000000001</v>
      </c>
      <c r="AO85" s="1">
        <f>'[3]SD 4. Assets (RAB)'!AU41+'[3]SD 4. Assets (RAB)'!AU65</f>
        <v>-9981.3990000000013</v>
      </c>
      <c r="AP85" s="1">
        <f>'[3]SD 4. Assets (RAB)'!AV41+'[3]SD 4. Assets (RAB)'!AV65</f>
        <v>-9654.3450000000012</v>
      </c>
      <c r="AQ85" s="1">
        <f>'[3]SD 4. Assets (RAB)'!AW41+'[3]SD 4. Assets (RAB)'!AW65</f>
        <v>-7752.1319999999996</v>
      </c>
      <c r="AR85" s="1">
        <f>'[3]SD 4. Assets (RAB)'!AX41+'[3]SD 4. Assets (RAB)'!AX65</f>
        <v>-91617.323000000004</v>
      </c>
      <c r="AS85" s="1">
        <f>'[3]SD 4. Assets (RAB)'!AY41+'[3]SD 4. Assets (RAB)'!AY65</f>
        <v>-12105.704</v>
      </c>
      <c r="AU85" s="1">
        <f>'[3]SD 4. Assets (RAB)'!AR87+'[3]SD 4. Assets (RAB)'!AR95</f>
        <v>-5235.6369999999997</v>
      </c>
      <c r="AV85" s="1">
        <f>'[3]SD 4. Assets (RAB)'!AS87+'[3]SD 4. Assets (RAB)'!AS95</f>
        <v>-5508.9340000000002</v>
      </c>
      <c r="AW85" s="1">
        <f>'[3]SD 4. Assets (RAB)'!AT87+'[3]SD 4. Assets (RAB)'!AT95</f>
        <v>-56885.760000000002</v>
      </c>
      <c r="AX85" s="1">
        <f>'[3]SD 4. Assets (RAB)'!AU87+'[3]SD 4. Assets (RAB)'!AU95</f>
        <v>-10633.581</v>
      </c>
      <c r="AY85" s="1">
        <f>'[3]SD 4. Assets (RAB)'!AV87+'[3]SD 4. Assets (RAB)'!AV95</f>
        <v>-8200.3260000000009</v>
      </c>
      <c r="AZ85" s="1">
        <f>'[3]SD 4. Assets (RAB)'!AW87+'[3]SD 4. Assets (RAB)'!AW95</f>
        <v>-16007.634999999998</v>
      </c>
      <c r="BA85" s="1">
        <f>'[3]SD 4. Assets (RAB)'!AX87+'[3]SD 4. Assets (RAB)'!AX95</f>
        <v>-11133.323</v>
      </c>
      <c r="BB85" s="1">
        <f>'[3]SD 4. Assets (RAB)'!AY87+'[3]SD 4. Assets (RAB)'!AY95</f>
        <v>-15972.705</v>
      </c>
    </row>
    <row r="86" spans="1:54" x14ac:dyDescent="0.25">
      <c r="A86" s="21" t="s">
        <v>75</v>
      </c>
      <c r="B86" s="1">
        <f>'[3]SD 4. Assets (RAB)'!AR26</f>
        <v>1634901.97</v>
      </c>
      <c r="C86" s="1">
        <f>'[3]SD 4. Assets (RAB)'!AS26</f>
        <v>1704830.7439999999</v>
      </c>
      <c r="D86" s="1">
        <f>'[3]SD 4. Assets (RAB)'!AT26</f>
        <v>1774829.3030000001</v>
      </c>
      <c r="E86" s="1">
        <f>'[3]SD 4. Assets (RAB)'!AU26</f>
        <v>1824082.91</v>
      </c>
      <c r="F86" s="1">
        <f>'[3]SD 4. Assets (RAB)'!AV26</f>
        <v>1817080.0430000001</v>
      </c>
      <c r="G86" s="1">
        <f>'[3]SD 4. Assets (RAB)'!AW26</f>
        <v>1966521.8759999999</v>
      </c>
      <c r="H86" s="1">
        <f>'[3]SD 4. Assets (RAB)'!AX26</f>
        <v>2130142.324</v>
      </c>
      <c r="I86" s="1">
        <f>'[3]SD 4. Assets (RAB)'!AY26</f>
        <v>2330330.31</v>
      </c>
      <c r="K86" s="41">
        <f>'[3]SD 4. Assets (RAB)'!AR50+IF('[3]SD 4. Assets (RAB)'!AR72="",0,'[3]SD 4. Assets (RAB)'!AR72)</f>
        <v>813966.35699999996</v>
      </c>
      <c r="L86" s="41">
        <f>'[3]SD 4. Assets (RAB)'!AS50+IF('[3]SD 4. Assets (RAB)'!AS72="",0,'[3]SD 4. Assets (RAB)'!AS72)</f>
        <v>871237.20299999998</v>
      </c>
      <c r="M86" s="41">
        <f>'[3]SD 4. Assets (RAB)'!AT50+IF('[3]SD 4. Assets (RAB)'!AT72="",0,'[3]SD 4. Assets (RAB)'!AT72)</f>
        <v>941598.51699999999</v>
      </c>
      <c r="N86" s="41">
        <f>'[3]SD 4. Assets (RAB)'!AU50+IF('[3]SD 4. Assets (RAB)'!AU72="",0,'[3]SD 4. Assets (RAB)'!AU72)</f>
        <v>1009142.174</v>
      </c>
      <c r="O86" s="41">
        <f>'[3]SD 4. Assets (RAB)'!AV50+IF('[3]SD 4. Assets (RAB)'!AV72="",0,'[3]SD 4. Assets (RAB)'!AV72)</f>
        <v>1057314.568</v>
      </c>
      <c r="P86" s="41">
        <f>'[3]SD 4. Assets (RAB)'!AW50+IF('[3]SD 4. Assets (RAB)'!AW72="",0,'[3]SD 4. Assets (RAB)'!AW72)</f>
        <v>1087316.047</v>
      </c>
      <c r="Q86" s="41">
        <f>'[3]SD 4. Assets (RAB)'!AX50+IF('[3]SD 4. Assets (RAB)'!AX72="",0,'[3]SD 4. Assets (RAB)'!AX72)</f>
        <v>1124592.95</v>
      </c>
      <c r="R86" s="41">
        <f>'[3]SD 4. Assets (RAB)'!AY50+IF('[3]SD 4. Assets (RAB)'!AY72="",0,'[3]SD 4. Assets (RAB)'!AY72)</f>
        <v>1149362.4890000001</v>
      </c>
      <c r="T86" s="1">
        <f>'[3]SD 4. Assets (RAB)'!AR34</f>
        <v>223426.329</v>
      </c>
      <c r="U86" s="1">
        <f>'[3]SD 4. Assets (RAB)'!AS34</f>
        <v>265041.99400000001</v>
      </c>
      <c r="V86" s="1">
        <f>'[3]SD 4. Assets (RAB)'!AT34</f>
        <v>303056.29499999998</v>
      </c>
      <c r="W86" s="1">
        <f>'[3]SD 4. Assets (RAB)'!AU34</f>
        <v>322775.13799999998</v>
      </c>
      <c r="X86" s="1">
        <f>'[3]SD 4. Assets (RAB)'!AV34</f>
        <v>337046.571</v>
      </c>
      <c r="Y86" s="1">
        <f>'[3]SD 4. Assets (RAB)'!AW34</f>
        <v>368261.29399999999</v>
      </c>
      <c r="Z86" s="1">
        <f>'[3]SD 4. Assets (RAB)'!AX34</f>
        <v>389631.15</v>
      </c>
      <c r="AA86" s="1">
        <f>'[3]SD 4. Assets (RAB)'!AY34</f>
        <v>422118.98800000001</v>
      </c>
      <c r="AC86" s="1">
        <f>'[3]SD 4. Assets (RAB)'!AR58</f>
        <v>11188.53</v>
      </c>
      <c r="AD86" s="1">
        <f>'[3]SD 4. Assets (RAB)'!AS58</f>
        <v>13863.941000000001</v>
      </c>
      <c r="AE86" s="1">
        <f>'[3]SD 4. Assets (RAB)'!AT58</f>
        <v>32870.767</v>
      </c>
      <c r="AF86" s="1">
        <f>'[3]SD 4. Assets (RAB)'!AU58</f>
        <v>37779.063999999998</v>
      </c>
      <c r="AG86" s="1">
        <f>'[3]SD 4. Assets (RAB)'!AV58</f>
        <v>37281.707000000002</v>
      </c>
      <c r="AH86" s="1">
        <f>'[3]SD 4. Assets (RAB)'!AW58</f>
        <v>40320.152999999998</v>
      </c>
      <c r="AI86" s="1">
        <f>'[3]SD 4. Assets (RAB)'!AX58</f>
        <v>40123.642999999996</v>
      </c>
      <c r="AJ86" s="1">
        <f>'[3]SD 4. Assets (RAB)'!AY58</f>
        <v>39689.56</v>
      </c>
      <c r="AL86" s="1">
        <f>'[3]SD 4. Assets (RAB)'!AR42+'[3]SD 4. Assets (RAB)'!AR66</f>
        <v>1113256.1939999999</v>
      </c>
      <c r="AM86" s="1">
        <f>'[3]SD 4. Assets (RAB)'!AS42+'[3]SD 4. Assets (RAB)'!AS66</f>
        <v>1232063.9180000001</v>
      </c>
      <c r="AN86" s="1">
        <f>'[3]SD 4. Assets (RAB)'!AT42+'[3]SD 4. Assets (RAB)'!AT66</f>
        <v>1422819.3939999999</v>
      </c>
      <c r="AO86" s="1">
        <f>'[3]SD 4. Assets (RAB)'!AU42+'[3]SD 4. Assets (RAB)'!AU66</f>
        <v>1625735.0109999999</v>
      </c>
      <c r="AP86" s="1">
        <f>'[3]SD 4. Assets (RAB)'!AV42+'[3]SD 4. Assets (RAB)'!AV66</f>
        <v>1785342.2309999999</v>
      </c>
      <c r="AQ86" s="1">
        <f>'[3]SD 4. Assets (RAB)'!AW42+'[3]SD 4. Assets (RAB)'!AW66</f>
        <v>1934654.5609999998</v>
      </c>
      <c r="AR86" s="1">
        <f>'[3]SD 4. Assets (RAB)'!AX42+'[3]SD 4. Assets (RAB)'!AX66</f>
        <v>1995457.9989999998</v>
      </c>
      <c r="AS86" s="1">
        <f>'[3]SD 4. Assets (RAB)'!AY42+'[3]SD 4. Assets (RAB)'!AY66</f>
        <v>2144462.105</v>
      </c>
      <c r="AU86" s="1">
        <f>'[3]SD 4. Assets (RAB)'!AR88+'[3]SD 4. Assets (RAB)'!AR96</f>
        <v>430440.65399999998</v>
      </c>
      <c r="AV86" s="1">
        <f>'[3]SD 4. Assets (RAB)'!AS88+'[3]SD 4. Assets (RAB)'!AS96</f>
        <v>507206.33799999999</v>
      </c>
      <c r="AW86" s="1">
        <f>'[3]SD 4. Assets (RAB)'!AT88+'[3]SD 4. Assets (RAB)'!AT96</f>
        <v>513116.49399999995</v>
      </c>
      <c r="AX86" s="1">
        <f>'[3]SD 4. Assets (RAB)'!AU88+'[3]SD 4. Assets (RAB)'!AU96</f>
        <v>528935.13699999999</v>
      </c>
      <c r="AY86" s="1">
        <f>'[3]SD 4. Assets (RAB)'!AV88+'[3]SD 4. Assets (RAB)'!AV96</f>
        <v>601233.55499999993</v>
      </c>
      <c r="AZ86" s="1">
        <f>'[3]SD 4. Assets (RAB)'!AW88+'[3]SD 4. Assets (RAB)'!AW96</f>
        <v>747621.67300000007</v>
      </c>
      <c r="BA86" s="1">
        <f>'[3]SD 4. Assets (RAB)'!AX88+'[3]SD 4. Assets (RAB)'!AX96</f>
        <v>845230.74500000011</v>
      </c>
      <c r="BB86" s="1">
        <f>'[3]SD 4. Assets (RAB)'!AY88+'[3]SD 4. Assets (RAB)'!AY96</f>
        <v>917997.47</v>
      </c>
    </row>
    <row r="87" spans="1:54" x14ac:dyDescent="0.25">
      <c r="A87" s="21"/>
      <c r="B87" s="14"/>
      <c r="C87" s="14"/>
      <c r="D87" s="14"/>
      <c r="E87" s="14"/>
      <c r="F87" s="14"/>
      <c r="G87" s="14"/>
      <c r="H87" s="14"/>
      <c r="I87" s="14"/>
      <c r="AC87" s="14"/>
      <c r="AD87" s="14"/>
      <c r="AE87" s="14"/>
      <c r="AF87" s="14"/>
      <c r="AG87" s="14"/>
      <c r="AH87" s="14"/>
      <c r="AI87" s="14"/>
      <c r="AJ87" s="14"/>
      <c r="AL87" s="14"/>
      <c r="AM87" s="14"/>
      <c r="AN87" s="14"/>
      <c r="AO87" s="14"/>
      <c r="AP87" s="14"/>
      <c r="AQ87" s="14"/>
      <c r="AR87" s="14"/>
      <c r="AS87" s="14"/>
      <c r="AU87" s="14"/>
      <c r="AV87" s="14"/>
      <c r="AW87" s="14"/>
      <c r="AX87" s="14"/>
      <c r="AY87" s="14"/>
      <c r="AZ87" s="14"/>
      <c r="BA87" s="14"/>
      <c r="BB87" s="14"/>
    </row>
    <row r="88" spans="1:54" x14ac:dyDescent="0.25">
      <c r="A88" t="s">
        <v>81</v>
      </c>
      <c r="B88" s="1">
        <f>'[3]SD 3. Opex'!AR10</f>
        <v>259957.891</v>
      </c>
      <c r="C88" s="1">
        <f>'[3]SD 3. Opex'!AS10</f>
        <v>248688.704</v>
      </c>
      <c r="D88" s="1">
        <f>'[3]SD 3. Opex'!AT10</f>
        <v>279032.07</v>
      </c>
      <c r="E88" s="1">
        <f>'[3]SD 3. Opex'!AU10</f>
        <v>281407.71199999994</v>
      </c>
      <c r="F88" s="1">
        <f>'[3]SD 3. Opex'!AV10</f>
        <v>286622.94600000005</v>
      </c>
      <c r="G88" s="1">
        <f>'[3]SD 3. Opex'!AW10</f>
        <v>369498.38999999996</v>
      </c>
      <c r="H88" s="1">
        <f>'[3]SD 3. Opex'!AX10</f>
        <v>418463.48300000012</v>
      </c>
      <c r="I88" s="1">
        <f>'[3]SD 3. Opex'!AY10</f>
        <v>403134.28600000002</v>
      </c>
      <c r="AC88" s="14"/>
      <c r="AD88" s="14"/>
      <c r="AE88" s="14"/>
      <c r="AF88" s="14"/>
      <c r="AG88" s="14"/>
      <c r="AH88" s="14"/>
      <c r="AI88" s="14"/>
      <c r="AJ88" s="14"/>
      <c r="AL88" s="14"/>
      <c r="AM88" s="14"/>
      <c r="AN88" s="14"/>
      <c r="AO88" s="14"/>
      <c r="AP88" s="14"/>
      <c r="AQ88" s="14"/>
      <c r="AR88" s="14"/>
      <c r="AS88" s="14"/>
      <c r="AU88" s="14"/>
      <c r="AV88" s="14"/>
      <c r="AW88" s="14"/>
      <c r="AX88" s="14"/>
      <c r="AY88" s="14"/>
      <c r="AZ88" s="14"/>
      <c r="BA88" s="14"/>
      <c r="BB88" s="14"/>
    </row>
    <row r="89" spans="1:54" x14ac:dyDescent="0.25">
      <c r="A89" s="21"/>
      <c r="B89" s="14"/>
      <c r="C89" s="14"/>
      <c r="D89" s="14"/>
      <c r="E89" s="14"/>
      <c r="F89" s="14"/>
      <c r="G89" s="14"/>
      <c r="H89" s="14"/>
      <c r="I89" s="14"/>
      <c r="AC89" s="14"/>
      <c r="AD89" s="14"/>
      <c r="AE89" s="14"/>
      <c r="AF89" s="14"/>
      <c r="AG89" s="14"/>
      <c r="AH89" s="14"/>
      <c r="AI89" s="14"/>
      <c r="AJ89" s="14"/>
      <c r="AL89" s="14"/>
      <c r="AM89" s="14"/>
      <c r="AN89" s="14"/>
      <c r="AO89" s="14"/>
      <c r="AP89" s="14"/>
      <c r="AQ89" s="14"/>
      <c r="AR89" s="14"/>
      <c r="AS89" s="14"/>
      <c r="AU89" s="14"/>
      <c r="AV89" s="14"/>
      <c r="AW89" s="14"/>
      <c r="AX89" s="14"/>
      <c r="AY89" s="14"/>
      <c r="AZ89" s="14"/>
      <c r="BA89" s="14"/>
      <c r="BB89" s="14"/>
    </row>
    <row r="91" spans="1:54" x14ac:dyDescent="0.25">
      <c r="A91" s="4" t="s">
        <v>109</v>
      </c>
    </row>
    <row r="92" spans="1:54" x14ac:dyDescent="0.25">
      <c r="B92" t="s">
        <v>76</v>
      </c>
      <c r="K92" t="s">
        <v>123</v>
      </c>
      <c r="T92" t="s">
        <v>124</v>
      </c>
      <c r="AC92" t="s">
        <v>125</v>
      </c>
      <c r="AL92" t="s">
        <v>2</v>
      </c>
      <c r="AU92" t="s">
        <v>22</v>
      </c>
    </row>
    <row r="93" spans="1:54" x14ac:dyDescent="0.25">
      <c r="B93" s="3">
        <v>2006</v>
      </c>
      <c r="C93" s="3">
        <v>2007</v>
      </c>
      <c r="D93" s="3">
        <v>2008</v>
      </c>
      <c r="E93" s="3">
        <v>2009</v>
      </c>
      <c r="F93" s="3">
        <v>2010</v>
      </c>
      <c r="G93" s="3">
        <v>2011</v>
      </c>
      <c r="H93" s="3">
        <v>2012</v>
      </c>
      <c r="I93" s="3">
        <v>2013</v>
      </c>
      <c r="K93" s="3">
        <v>2006</v>
      </c>
      <c r="L93" s="3">
        <v>2007</v>
      </c>
      <c r="M93" s="3">
        <v>2008</v>
      </c>
      <c r="N93" s="3">
        <v>2009</v>
      </c>
      <c r="O93" s="3">
        <v>2010</v>
      </c>
      <c r="P93" s="3">
        <v>2011</v>
      </c>
      <c r="Q93" s="3">
        <v>2012</v>
      </c>
      <c r="R93" s="3">
        <v>2013</v>
      </c>
      <c r="T93" s="3">
        <v>2006</v>
      </c>
      <c r="U93" s="3">
        <v>2007</v>
      </c>
      <c r="V93" s="3">
        <v>2008</v>
      </c>
      <c r="W93" s="3">
        <v>2009</v>
      </c>
      <c r="X93" s="3">
        <v>2010</v>
      </c>
      <c r="Y93" s="3">
        <v>2011</v>
      </c>
      <c r="Z93" s="3">
        <v>2012</v>
      </c>
      <c r="AA93" s="3">
        <v>2013</v>
      </c>
      <c r="AC93" s="3">
        <v>2006</v>
      </c>
      <c r="AD93" s="3">
        <v>2007</v>
      </c>
      <c r="AE93" s="3">
        <v>2008</v>
      </c>
      <c r="AF93" s="3">
        <v>2009</v>
      </c>
      <c r="AG93" s="3">
        <v>2010</v>
      </c>
      <c r="AH93" s="3">
        <v>2011</v>
      </c>
      <c r="AI93" s="3">
        <v>2012</v>
      </c>
      <c r="AJ93" s="3">
        <v>2013</v>
      </c>
      <c r="AL93" s="3">
        <v>2006</v>
      </c>
      <c r="AM93" s="3">
        <v>2007</v>
      </c>
      <c r="AN93" s="3">
        <v>2008</v>
      </c>
      <c r="AO93" s="3">
        <v>2009</v>
      </c>
      <c r="AP93" s="3">
        <v>2010</v>
      </c>
      <c r="AQ93" s="3">
        <v>2011</v>
      </c>
      <c r="AR93" s="3">
        <v>2012</v>
      </c>
      <c r="AS93" s="3">
        <v>2013</v>
      </c>
      <c r="AU93" s="3">
        <v>2006</v>
      </c>
      <c r="AV93" s="3">
        <v>2007</v>
      </c>
      <c r="AW93" s="3">
        <v>2008</v>
      </c>
      <c r="AX93" s="3">
        <v>2009</v>
      </c>
      <c r="AY93" s="3">
        <v>2010</v>
      </c>
      <c r="AZ93" s="3">
        <v>2011</v>
      </c>
      <c r="BA93" s="3">
        <v>2012</v>
      </c>
      <c r="BB93" s="3">
        <v>2013</v>
      </c>
    </row>
    <row r="94" spans="1:54" x14ac:dyDescent="0.25">
      <c r="A94" s="21" t="s">
        <v>69</v>
      </c>
      <c r="B94" s="1">
        <f>'[3]SD 4. Assets (RAB)'!AZ20</f>
        <v>808751.24935811362</v>
      </c>
      <c r="C94" s="1">
        <f>'[3]SD 4. Assets (RAB)'!BA20</f>
        <v>921119.15314772644</v>
      </c>
      <c r="D94" s="1">
        <f>'[3]SD 4. Assets (RAB)'!BB20</f>
        <v>1073449.7067988571</v>
      </c>
      <c r="E94" s="1">
        <f>'[3]SD 4. Assets (RAB)'!BC20</f>
        <v>1216416.465807985</v>
      </c>
      <c r="F94" s="1">
        <f>'[3]SD 4. Assets (RAB)'!BD20</f>
        <v>1475155.6538355676</v>
      </c>
      <c r="G94" s="1">
        <f>'[3]SD 4. Assets (RAB)'!BE20</f>
        <v>1596342.8244017917</v>
      </c>
      <c r="H94" s="1">
        <f>'[3]SD 4. Assets (RAB)'!BF20</f>
        <v>1898009.2444245904</v>
      </c>
      <c r="I94" s="1">
        <f>'[3]SD 4. Assets (RAB)'!BG20</f>
        <v>2248838.4858176196</v>
      </c>
      <c r="K94" s="1">
        <f>'[3]SD 4. Assets (RAB)'!AZ44+IF('[3]SD 4. Assets (RAB)'!AZ68="",0,'[3]SD 4. Assets (RAB)'!AZ68)</f>
        <v>403022.83261208812</v>
      </c>
      <c r="L94" s="1">
        <f>'[3]SD 4. Assets (RAB)'!BA44+IF('[3]SD 4. Assets (RAB)'!BA68="",0,'[3]SD 4. Assets (RAB)'!BA68)</f>
        <v>402210.3536348099</v>
      </c>
      <c r="M94" s="1">
        <f>'[3]SD 4. Assets (RAB)'!BB44+IF('[3]SD 4. Assets (RAB)'!BB68="",0,'[3]SD 4. Assets (RAB)'!BB68)</f>
        <v>424819.23075985489</v>
      </c>
      <c r="N94" s="1">
        <f>'[3]SD 4. Assets (RAB)'!BC44+IF('[3]SD 4. Assets (RAB)'!BC68="",0,'[3]SD 4. Assets (RAB)'!BC68)</f>
        <v>451280.98101693729</v>
      </c>
      <c r="O94" s="1">
        <f>'[3]SD 4. Assets (RAB)'!BD44+IF('[3]SD 4. Assets (RAB)'!BD68="",0,'[3]SD 4. Assets (RAB)'!BD68)</f>
        <v>491934.92086120776</v>
      </c>
      <c r="P94" s="1">
        <f>'[3]SD 4. Assets (RAB)'!BE44+IF('[3]SD 4. Assets (RAB)'!BE68="",0,'[3]SD 4. Assets (RAB)'!BE68)</f>
        <v>556602.07770943246</v>
      </c>
      <c r="Q94" s="1">
        <f>'[3]SD 4. Assets (RAB)'!BF44+IF('[3]SD 4. Assets (RAB)'!BF68="",0,'[3]SD 4. Assets (RAB)'!BF68)</f>
        <v>666680.07259953162</v>
      </c>
      <c r="R94" s="1">
        <f>'[3]SD 4. Assets (RAB)'!BG44+IF('[3]SD 4. Assets (RAB)'!BG68="",0,'[3]SD 4. Assets (RAB)'!BG68)</f>
        <v>764536.36637760722</v>
      </c>
      <c r="T94" s="1">
        <f>'[3]SD 4. Assets (RAB)'!AZ28</f>
        <v>190639.73153427252</v>
      </c>
      <c r="U94" s="1">
        <f>'[3]SD 4. Assets (RAB)'!BA28</f>
        <v>202364.59251545981</v>
      </c>
      <c r="V94" s="1">
        <f>'[3]SD 4. Assets (RAB)'!BB28</f>
        <v>212948.18140333693</v>
      </c>
      <c r="W94" s="1">
        <f>'[3]SD 4. Assets (RAB)'!BC28</f>
        <v>243654.04609760569</v>
      </c>
      <c r="X94" s="1">
        <f>'[3]SD 4. Assets (RAB)'!BD28</f>
        <v>295480.74510981818</v>
      </c>
      <c r="Y94" s="1">
        <f>'[3]SD 4. Assets (RAB)'!BE28</f>
        <v>402662.75233276514</v>
      </c>
      <c r="Z94" s="1">
        <f>'[3]SD 4. Assets (RAB)'!BF28</f>
        <v>440887.29369832505</v>
      </c>
      <c r="AA94" s="1">
        <f>'[3]SD 4. Assets (RAB)'!BG28</f>
        <v>477429.83559272473</v>
      </c>
      <c r="AC94" s="1">
        <f>'[3]SD 4. Assets (RAB)'!AZ52</f>
        <v>13083.427210262045</v>
      </c>
      <c r="AD94" s="1">
        <f>'[3]SD 4. Assets (RAB)'!BA52</f>
        <v>12947.049881740277</v>
      </c>
      <c r="AE94" s="1">
        <f>'[3]SD 4. Assets (RAB)'!BB52</f>
        <v>12931.745146750243</v>
      </c>
      <c r="AF94" s="1">
        <f>'[3]SD 4. Assets (RAB)'!BC52</f>
        <v>13352.350932841</v>
      </c>
      <c r="AG94" s="1">
        <f>'[3]SD 4. Assets (RAB)'!BD52</f>
        <v>14292.329302485166</v>
      </c>
      <c r="AH94" s="1">
        <f>'[3]SD 4. Assets (RAB)'!BE52</f>
        <v>22706.915720122925</v>
      </c>
      <c r="AI94" s="1">
        <f>'[3]SD 4. Assets (RAB)'!BF52</f>
        <v>22591.609203798373</v>
      </c>
      <c r="AJ94" s="1">
        <f>'[3]SD 4. Assets (RAB)'!BG52</f>
        <v>22671.647382508268</v>
      </c>
      <c r="AL94" s="1">
        <f>'[3]SD 4. Assets (RAB)'!AZ36+'[3]SD 4. Assets (RAB)'!AZ60</f>
        <v>783374.71954726288</v>
      </c>
      <c r="AM94" s="1">
        <f>'[3]SD 4. Assets (RAB)'!BA36+'[3]SD 4. Assets (RAB)'!BA60</f>
        <v>825593.09229930979</v>
      </c>
      <c r="AN94" s="1">
        <f>'[3]SD 4. Assets (RAB)'!BB36+'[3]SD 4. Assets (RAB)'!BB60</f>
        <v>960167.78623633157</v>
      </c>
      <c r="AO94" s="1">
        <f>'[3]SD 4. Assets (RAB)'!BC36+'[3]SD 4. Assets (RAB)'!BC60</f>
        <v>1089888.5101222135</v>
      </c>
      <c r="AP94" s="1">
        <f>'[3]SD 4. Assets (RAB)'!BD36+'[3]SD 4. Assets (RAB)'!BD60</f>
        <v>1297665.5116444021</v>
      </c>
      <c r="AQ94" s="1">
        <f>'[3]SD 4. Assets (RAB)'!BE36+'[3]SD 4. Assets (RAB)'!BE60</f>
        <v>1436575.8529360697</v>
      </c>
      <c r="AR94" s="1">
        <f>'[3]SD 4. Assets (RAB)'!BF36+'[3]SD 4. Assets (RAB)'!BF60</f>
        <v>1544460.7636243589</v>
      </c>
      <c r="AS94" s="1">
        <f>'[3]SD 4. Assets (RAB)'!BG36+'[3]SD 4. Assets (RAB)'!BG60</f>
        <v>1681173.1383851166</v>
      </c>
      <c r="AU94" s="1">
        <f>'[3]SD 4. Assets (RAB)'!AZ82+'[3]SD 4. Assets (RAB)'!AZ90</f>
        <v>337017.63111393852</v>
      </c>
      <c r="AV94" s="1">
        <f>'[3]SD 4. Assets (RAB)'!BA82+'[3]SD 4. Assets (RAB)'!BA90</f>
        <v>460583.34711906029</v>
      </c>
      <c r="AW94" s="1">
        <f>'[3]SD 4. Assets (RAB)'!BB82+'[3]SD 4. Assets (RAB)'!BB90</f>
        <v>535944.5439402695</v>
      </c>
      <c r="AX94" s="1">
        <f>'[3]SD 4. Assets (RAB)'!BC82+'[3]SD 4. Assets (RAB)'!BC90</f>
        <v>612785.19827443128</v>
      </c>
      <c r="AY94" s="1">
        <f>'[3]SD 4. Assets (RAB)'!BD82+'[3]SD 4. Assets (RAB)'!BD90</f>
        <v>646420.04413488414</v>
      </c>
      <c r="AZ94" s="1">
        <f>'[3]SD 4. Assets (RAB)'!BE82+'[3]SD 4. Assets (RAB)'!BE90</f>
        <v>694458.31135714753</v>
      </c>
      <c r="BA94" s="1">
        <f>'[3]SD 4. Assets (RAB)'!BF82+'[3]SD 4. Assets (RAB)'!BF90</f>
        <v>703897.86926438753</v>
      </c>
      <c r="BB94" s="1">
        <f>'[3]SD 4. Assets (RAB)'!BG82+'[3]SD 4. Assets (RAB)'!BG90</f>
        <v>768540.60400796146</v>
      </c>
    </row>
    <row r="95" spans="1:54" x14ac:dyDescent="0.25">
      <c r="A95" s="21" t="s">
        <v>70</v>
      </c>
      <c r="B95" s="1">
        <f>'[3]SD 4. Assets (RAB)'!AZ21</f>
        <v>22220.25182974324</v>
      </c>
      <c r="C95" s="1">
        <f>'[3]SD 4. Assets (RAB)'!BA21</f>
        <v>33120.196124784561</v>
      </c>
      <c r="D95" s="1">
        <f>'[3]SD 4. Assets (RAB)'!BB21</f>
        <v>24996.525473782855</v>
      </c>
      <c r="E95" s="1">
        <f>'[3]SD 4. Assets (RAB)'!BC21</f>
        <v>52946.269087875226</v>
      </c>
      <c r="F95" s="1">
        <f>'[3]SD 4. Assets (RAB)'!BD21</f>
        <v>26849.488618271906</v>
      </c>
      <c r="G95" s="1">
        <f>'[3]SD 4. Assets (RAB)'!BE21</f>
        <v>47384.814644541751</v>
      </c>
      <c r="H95" s="1">
        <f>'[3]SD 4. Assets (RAB)'!BF21</f>
        <v>66044.17905263188</v>
      </c>
      <c r="I95" s="1">
        <f>'[3]SD 4. Assets (RAB)'!BG21</f>
        <v>40038.261388528845</v>
      </c>
      <c r="K95" s="1">
        <f>'[3]SD 4. Assets (RAB)'!AZ45+IF('[3]SD 4. Assets (RAB)'!AZ69="",0,'[3]SD 4. Assets (RAB)'!AZ69)</f>
        <v>10777.037796635839</v>
      </c>
      <c r="L95" s="1">
        <f>'[3]SD 4. Assets (RAB)'!BA45+IF('[3]SD 4. Assets (RAB)'!BA69="",0,'[3]SD 4. Assets (RAB)'!BA69)</f>
        <v>14256.806320512895</v>
      </c>
      <c r="M95" s="1">
        <f>'[3]SD 4. Assets (RAB)'!BB45+IF('[3]SD 4. Assets (RAB)'!BB69="",0,'[3]SD 4. Assets (RAB)'!BB69)</f>
        <v>9913.143433001278</v>
      </c>
      <c r="N95" s="1">
        <f>'[3]SD 4. Assets (RAB)'!BC45+IF('[3]SD 4. Assets (RAB)'!BC69="",0,'[3]SD 4. Assets (RAB)'!BC69)</f>
        <v>19642.651120553604</v>
      </c>
      <c r="O95" s="1">
        <f>'[3]SD 4. Assets (RAB)'!BD45+IF('[3]SD 4. Assets (RAB)'!BD69="",0,'[3]SD 4. Assets (RAB)'!BD69)</f>
        <v>8953.7677086826116</v>
      </c>
      <c r="P95" s="1">
        <f>'[3]SD 4. Assets (RAB)'!BE45+IF('[3]SD 4. Assets (RAB)'!BE69="",0,'[3]SD 4. Assets (RAB)'!BE69)</f>
        <v>16027.050932629878</v>
      </c>
      <c r="Q95" s="1">
        <f>'[3]SD 4. Assets (RAB)'!BF45+IF('[3]SD 4. Assets (RAB)'!BF69="",0,'[3]SD 4. Assets (RAB)'!BF69)</f>
        <v>22721.776404381981</v>
      </c>
      <c r="R95" s="1">
        <f>'[3]SD 4. Assets (RAB)'!BG45+IF('[3]SD 4. Assets (RAB)'!BG69="",0,'[3]SD 4. Assets (RAB)'!BG69)</f>
        <v>13498.50256484091</v>
      </c>
      <c r="T95" s="1">
        <f>'[3]SD 4. Assets (RAB)'!AZ29</f>
        <v>4450.8229013724085</v>
      </c>
      <c r="U95" s="1">
        <f>'[3]SD 4. Assets (RAB)'!BA29</f>
        <v>6634.1339666014128</v>
      </c>
      <c r="V95" s="1">
        <f>'[3]SD 4. Assets (RAB)'!BB29</f>
        <v>5006.9238137314633</v>
      </c>
      <c r="W95" s="1">
        <f>'[3]SD 4. Assets (RAB)'!BC29</f>
        <v>10605.391370187011</v>
      </c>
      <c r="X95" s="1">
        <f>'[3]SD 4. Assets (RAB)'!BD29</f>
        <v>5378.0812093398899</v>
      </c>
      <c r="Y95" s="1">
        <f>'[3]SD 4. Assets (RAB)'!BE29</f>
        <v>9491.4053995962349</v>
      </c>
      <c r="Z95" s="1">
        <f>'[3]SD 4. Assets (RAB)'!BF29</f>
        <v>13228.965489775483</v>
      </c>
      <c r="AA95" s="1">
        <f>'[3]SD 4. Assets (RAB)'!BG29</f>
        <v>8019.8555842046007</v>
      </c>
      <c r="AC95" s="1">
        <f>'[3]SD 4. Assets (RAB)'!AZ53</f>
        <v>327.72636873334039</v>
      </c>
      <c r="AD95" s="1">
        <f>'[3]SD 4. Assets (RAB)'!BA53</f>
        <v>433.48583813089198</v>
      </c>
      <c r="AE95" s="1">
        <f>'[3]SD 4. Assets (RAB)'!BB53</f>
        <v>296.79186511181859</v>
      </c>
      <c r="AF95" s="1">
        <f>'[3]SD 4. Assets (RAB)'!BC53</f>
        <v>581.18020046395577</v>
      </c>
      <c r="AG95" s="1">
        <f>'[3]SD 4. Assets (RAB)'!BD53</f>
        <v>260.13643505205607</v>
      </c>
      <c r="AH95" s="1">
        <f>'[3]SD 4. Assets (RAB)'!BE53</f>
        <v>455.59732385597164</v>
      </c>
      <c r="AI95" s="1">
        <f>'[3]SD 4. Assets (RAB)'!BF53</f>
        <v>639.98106031380507</v>
      </c>
      <c r="AJ95" s="1">
        <f>'[3]SD 4. Assets (RAB)'!BG53</f>
        <v>378.24408920294769</v>
      </c>
      <c r="AL95" s="1">
        <f>'[3]SD 4. Assets (RAB)'!AZ37+'[3]SD 4. Assets (RAB)'!AZ61</f>
        <v>20906.177949350138</v>
      </c>
      <c r="AM95" s="1">
        <f>'[3]SD 4. Assets (RAB)'!BA37+'[3]SD 4. Assets (RAB)'!BA61</f>
        <v>29213.507039268152</v>
      </c>
      <c r="AN95" s="1">
        <f>'[3]SD 4. Assets (RAB)'!BB37+'[3]SD 4. Assets (RAB)'!BB61</f>
        <v>22394.583935540948</v>
      </c>
      <c r="AO95" s="1">
        <f>'[3]SD 4. Assets (RAB)'!BC37+'[3]SD 4. Assets (RAB)'!BC61</f>
        <v>47438.958576069723</v>
      </c>
      <c r="AP95" s="1">
        <f>'[3]SD 4. Assets (RAB)'!BD37+'[3]SD 4. Assets (RAB)'!BD61</f>
        <v>23618.968815004857</v>
      </c>
      <c r="AQ95" s="1">
        <f>'[3]SD 4. Assets (RAB)'!BE37+'[3]SD 4. Assets (RAB)'!BE61</f>
        <v>40873.825102158466</v>
      </c>
      <c r="AR95" s="1">
        <f>'[3]SD 4. Assets (RAB)'!BF37+'[3]SD 4. Assets (RAB)'!BF61</f>
        <v>52347.018930287843</v>
      </c>
      <c r="AS95" s="1">
        <f>'[3]SD 4. Assets (RAB)'!BG37+'[3]SD 4. Assets (RAB)'!BG61</f>
        <v>29635.386473742128</v>
      </c>
      <c r="AU95" s="1">
        <f>'[3]SD 4. Assets (RAB)'!AZ83+'[3]SD 4. Assets (RAB)'!AZ91</f>
        <v>8994.1000039015926</v>
      </c>
      <c r="AV95" s="1">
        <f>'[3]SD 4. Assets (RAB)'!BA83+'[3]SD 4. Assets (RAB)'!BA91</f>
        <v>16297.683421452737</v>
      </c>
      <c r="AW95" s="1">
        <f>'[3]SD 4. Assets (RAB)'!BB83+'[3]SD 4. Assets (RAB)'!BB91</f>
        <v>12500.16429015189</v>
      </c>
      <c r="AX95" s="1">
        <f>'[3]SD 4. Assets (RAB)'!BC83+'[3]SD 4. Assets (RAB)'!BC91</f>
        <v>26672.35351780129</v>
      </c>
      <c r="AY95" s="1">
        <f>'[3]SD 4. Assets (RAB)'!BD83+'[3]SD 4. Assets (RAB)'!BD91</f>
        <v>11765.570346759512</v>
      </c>
      <c r="AZ95" s="1">
        <f>'[3]SD 4. Assets (RAB)'!BE83+'[3]SD 4. Assets (RAB)'!BE91</f>
        <v>19758.906222138441</v>
      </c>
      <c r="BA95" s="1">
        <f>'[3]SD 4. Assets (RAB)'!BF83+'[3]SD 4. Assets (RAB)'!BF91</f>
        <v>23857.488616434908</v>
      </c>
      <c r="BB95" s="1">
        <f>'[3]SD 4. Assets (RAB)'!BG83+'[3]SD 4. Assets (RAB)'!BG91</f>
        <v>13547.681259269055</v>
      </c>
    </row>
    <row r="96" spans="1:54" x14ac:dyDescent="0.25">
      <c r="A96" s="21" t="s">
        <v>71</v>
      </c>
      <c r="B96" s="1">
        <f>'[3]SD 4. Assets (RAB)'!AZ22</f>
        <v>-31501.397017402116</v>
      </c>
      <c r="C96" s="1">
        <f>'[3]SD 4. Assets (RAB)'!BA22</f>
        <v>-34493.110218335969</v>
      </c>
      <c r="D96" s="1">
        <f>'[3]SD 4. Assets (RAB)'!BB22</f>
        <v>-38362.527846724712</v>
      </c>
      <c r="E96" s="1">
        <f>'[3]SD 4. Assets (RAB)'!BC22</f>
        <v>-42272.693512871359</v>
      </c>
      <c r="F96" s="1">
        <f>'[3]SD 4. Assets (RAB)'!BD22</f>
        <v>-47892.05206035907</v>
      </c>
      <c r="G96" s="1">
        <f>'[3]SD 4. Assets (RAB)'!BE22</f>
        <v>-52782.881913958954</v>
      </c>
      <c r="H96" s="1">
        <f>'[3]SD 4. Assets (RAB)'!BF22</f>
        <v>-59835.621784588933</v>
      </c>
      <c r="I96" s="1">
        <f>'[3]SD 4. Assets (RAB)'!BG22</f>
        <v>-67989.176579440275</v>
      </c>
      <c r="K96" s="1">
        <f>'[3]SD 4. Assets (RAB)'!AZ46</f>
        <v>-15488.115100435893</v>
      </c>
      <c r="L96" s="1">
        <f>'[3]SD 4. Assets (RAB)'!BA46</f>
        <v>-15972.315759872445</v>
      </c>
      <c r="M96" s="1">
        <f>'[3]SD 4. Assets (RAB)'!BB46</f>
        <v>-16864.227803659149</v>
      </c>
      <c r="N96" s="1">
        <f>'[3]SD 4. Assets (RAB)'!BC46</f>
        <v>-17774.123056551052</v>
      </c>
      <c r="O96" s="1">
        <f>'[3]SD 4. Assets (RAB)'!BD46</f>
        <v>-18660.275725215532</v>
      </c>
      <c r="P96" s="1">
        <f>'[3]SD 4. Assets (RAB)'!BE46</f>
        <v>-20233.827640006173</v>
      </c>
      <c r="Q96" s="1">
        <f>'[3]SD 4. Assets (RAB)'!BF46</f>
        <v>-22670.845582183123</v>
      </c>
      <c r="R96" s="1">
        <f>'[3]SD 4. Assets (RAB)'!BG46</f>
        <v>-25060.833354158429</v>
      </c>
      <c r="T96" s="1">
        <f>'[3]SD 4. Assets (RAB)'!AZ30</f>
        <v>-6309.8807495332503</v>
      </c>
      <c r="U96" s="1">
        <f>'[3]SD 4. Assets (RAB)'!BA30</f>
        <v>-6909.1352373348136</v>
      </c>
      <c r="V96" s="1">
        <f>'[3]SD 4. Assets (RAB)'!BB30</f>
        <v>-7684.1981271421128</v>
      </c>
      <c r="W96" s="1">
        <f>'[3]SD 4. Assets (RAB)'!BC30</f>
        <v>-8467.4230441410255</v>
      </c>
      <c r="X96" s="1">
        <f>'[3]SD 4. Assets (RAB)'!BD30</f>
        <v>-9593.007484219359</v>
      </c>
      <c r="Y96" s="1">
        <f>'[3]SD 4. Assets (RAB)'!BE30</f>
        <v>-10572.664136444158</v>
      </c>
      <c r="Z96" s="1">
        <f>'[3]SD 4. Assets (RAB)'!BF30</f>
        <v>-11985.361723048643</v>
      </c>
      <c r="AA96" s="1">
        <f>'[3]SD 4. Assets (RAB)'!BG30</f>
        <v>-13618.55781311017</v>
      </c>
      <c r="AC96" s="1">
        <f>'[3]SD 4. Assets (RAB)'!AZ54</f>
        <v>-472.97788784933982</v>
      </c>
      <c r="AD96" s="1">
        <f>'[3]SD 4. Assets (RAB)'!BA54</f>
        <v>-487.76446476399047</v>
      </c>
      <c r="AE96" s="1">
        <f>'[3]SD 4. Assets (RAB)'!BB54</f>
        <v>-515.00178007847637</v>
      </c>
      <c r="AF96" s="1">
        <f>'[3]SD 4. Assets (RAB)'!BC54</f>
        <v>-542.78826875616198</v>
      </c>
      <c r="AG96" s="1">
        <f>'[3]SD 4. Assets (RAB)'!BD54</f>
        <v>-569.84970359307033</v>
      </c>
      <c r="AH96" s="1">
        <f>'[3]SD 4. Assets (RAB)'!BE54</f>
        <v>-617.90301777963748</v>
      </c>
      <c r="AI96" s="1">
        <f>'[3]SD 4. Assets (RAB)'!BF54</f>
        <v>-692.32495947281097</v>
      </c>
      <c r="AJ96" s="1">
        <f>'[3]SD 4. Assets (RAB)'!BG54</f>
        <v>-765.31068827481454</v>
      </c>
      <c r="AL96" s="1">
        <f>'[3]SD 4. Assets (RAB)'!AZ38+'[3]SD 4. Assets (RAB)'!AZ62</f>
        <v>-40968.368232780718</v>
      </c>
      <c r="AM96" s="1">
        <f>'[3]SD 4. Assets (RAB)'!BA38+'[3]SD 4. Assets (RAB)'!BA62</f>
        <v>-43643.526575402648</v>
      </c>
      <c r="AN96" s="1">
        <f>'[3]SD 4. Assets (RAB)'!BB38+'[3]SD 4. Assets (RAB)'!BB62</f>
        <v>-48786.973559517508</v>
      </c>
      <c r="AO96" s="1">
        <f>'[3]SD 4. Assets (RAB)'!BC38+'[3]SD 4. Assets (RAB)'!BC62</f>
        <v>-53479.472067241513</v>
      </c>
      <c r="AP96" s="1">
        <f>'[3]SD 4. Assets (RAB)'!BD38+'[3]SD 4. Assets (RAB)'!BD62</f>
        <v>-60720.082500756369</v>
      </c>
      <c r="AQ96" s="1">
        <f>'[3]SD 4. Assets (RAB)'!BE38+'[3]SD 4. Assets (RAB)'!BE62</f>
        <v>-65963.719636486552</v>
      </c>
      <c r="AR96" s="1">
        <f>'[3]SD 4. Assets (RAB)'!BF38+'[3]SD 4. Assets (RAB)'!BF62</f>
        <v>-71113.407542499728</v>
      </c>
      <c r="AS96" s="1">
        <f>'[3]SD 4. Assets (RAB)'!BG38+'[3]SD 4. Assets (RAB)'!BG62</f>
        <v>-77244.68192040344</v>
      </c>
      <c r="AU96" s="1">
        <f>'[3]SD 4. Assets (RAB)'!AZ84+'[3]SD 4. Assets (RAB)'!AZ92</f>
        <v>-48243.875443067067</v>
      </c>
      <c r="AV96" s="1">
        <f>'[3]SD 4. Assets (RAB)'!BA84+'[3]SD 4. Assets (RAB)'!BA92</f>
        <v>-58114.99732999019</v>
      </c>
      <c r="AW96" s="1">
        <f>'[3]SD 4. Assets (RAB)'!BB84+'[3]SD 4. Assets (RAB)'!BB92</f>
        <v>-72509.418414959218</v>
      </c>
      <c r="AX96" s="1">
        <f>'[3]SD 4. Assets (RAB)'!BC84+'[3]SD 4. Assets (RAB)'!BC92</f>
        <v>-88371.576249550359</v>
      </c>
      <c r="AY96" s="1">
        <f>'[3]SD 4. Assets (RAB)'!BD84+'[3]SD 4. Assets (RAB)'!BD92</f>
        <v>-111241.92518398874</v>
      </c>
      <c r="AZ96" s="1">
        <f>'[3]SD 4. Assets (RAB)'!BE84+'[3]SD 4. Assets (RAB)'!BE92</f>
        <v>-128782.12084792524</v>
      </c>
      <c r="BA96" s="1">
        <f>'[3]SD 4. Assets (RAB)'!BF84+'[3]SD 4. Assets (RAB)'!BF92</f>
        <v>-86646.908372735939</v>
      </c>
      <c r="BB96" s="1">
        <f>'[3]SD 4. Assets (RAB)'!BG84+'[3]SD 4. Assets (RAB)'!BG92</f>
        <v>-104308.75840788191</v>
      </c>
    </row>
    <row r="97" spans="1:54" x14ac:dyDescent="0.25">
      <c r="A97" s="21" t="s">
        <v>72</v>
      </c>
      <c r="B97" s="1">
        <f>'[3]SD 4. Assets (RAB)'!AZ23</f>
        <v>-9281.1451876588762</v>
      </c>
      <c r="C97" s="1">
        <f>'[3]SD 4. Assets (RAB)'!BA23</f>
        <v>-1372.9140935514079</v>
      </c>
      <c r="D97" s="1">
        <f>'[3]SD 4. Assets (RAB)'!BB23</f>
        <v>-13366.002372941857</v>
      </c>
      <c r="E97" s="1">
        <f>'[3]SD 4. Assets (RAB)'!BC23</f>
        <v>10673.575575003866</v>
      </c>
      <c r="F97" s="1">
        <f>'[3]SD 4. Assets (RAB)'!BD23</f>
        <v>-21042.563442087165</v>
      </c>
      <c r="G97" s="1">
        <f>'[3]SD 4. Assets (RAB)'!BE23</f>
        <v>-5398.0672694172026</v>
      </c>
      <c r="H97" s="1">
        <f>'[3]SD 4. Assets (RAB)'!BF23</f>
        <v>6208.5572680429468</v>
      </c>
      <c r="I97" s="1">
        <f>'[3]SD 4. Assets (RAB)'!BG23</f>
        <v>-27950.91519091143</v>
      </c>
      <c r="K97" s="1">
        <f>'[3]SD 4. Assets (RAB)'!AZ47</f>
        <v>-4756.4004668614944</v>
      </c>
      <c r="L97" s="1">
        <f>'[3]SD 4. Assets (RAB)'!BA47</f>
        <v>-1777.4057485215872</v>
      </c>
      <c r="M97" s="1">
        <f>'[3]SD 4. Assets (RAB)'!BB47</f>
        <v>-7145.4931950993596</v>
      </c>
      <c r="N97" s="1">
        <f>'[3]SD 4. Assets (RAB)'!BC47</f>
        <v>1257.1806684708936</v>
      </c>
      <c r="O97" s="1">
        <f>'[3]SD 4. Assets (RAB)'!BD47</f>
        <v>-10141.858371238304</v>
      </c>
      <c r="P97" s="1">
        <f>'[3]SD 4. Assets (RAB)'!BE47</f>
        <v>-5314.8557966976095</v>
      </c>
      <c r="Q97" s="1">
        <f>'[3]SD 4. Assets (RAB)'!BF47</f>
        <v>-1714.0512396184822</v>
      </c>
      <c r="R97" s="1">
        <f>'[3]SD 4. Assets (RAB)'!BG47</f>
        <v>-12674.867455683136</v>
      </c>
      <c r="T97" s="1">
        <f>'[3]SD 4. Assets (RAB)'!AZ31</f>
        <v>-1859.0578481608418</v>
      </c>
      <c r="U97" s="1">
        <f>'[3]SD 4. Assets (RAB)'!BA31</f>
        <v>-275.00127073340082</v>
      </c>
      <c r="V97" s="1">
        <f>'[3]SD 4. Assets (RAB)'!BB31</f>
        <v>-2677.2743134106495</v>
      </c>
      <c r="W97" s="1">
        <f>'[3]SD 4. Assets (RAB)'!BC31</f>
        <v>2137.968326045986</v>
      </c>
      <c r="X97" s="1">
        <f>'[3]SD 4. Assets (RAB)'!BD31</f>
        <v>-4214.926274879469</v>
      </c>
      <c r="Y97" s="1">
        <f>'[3]SD 4. Assets (RAB)'!BE31</f>
        <v>-1081.2587368479235</v>
      </c>
      <c r="Z97" s="1">
        <f>'[3]SD 4. Assets (RAB)'!BF31</f>
        <v>1243.6037667268392</v>
      </c>
      <c r="AA97" s="1">
        <f>'[3]SD 4. Assets (RAB)'!BG31</f>
        <v>-5598.7022289055694</v>
      </c>
      <c r="AC97" s="1">
        <f>'[3]SD 4. Assets (RAB)'!AZ55</f>
        <v>-145.25151911599943</v>
      </c>
      <c r="AD97" s="1">
        <f>'[3]SD 4. Assets (RAB)'!BA55</f>
        <v>-54.278626633098497</v>
      </c>
      <c r="AE97" s="1">
        <f>'[3]SD 4. Assets (RAB)'!BB55</f>
        <v>-218.20991496665778</v>
      </c>
      <c r="AF97" s="1">
        <f>'[3]SD 4. Assets (RAB)'!BC55</f>
        <v>38.391931707793788</v>
      </c>
      <c r="AG97" s="1">
        <f>'[3]SD 4. Assets (RAB)'!BD55</f>
        <v>-309.71326854101426</v>
      </c>
      <c r="AH97" s="1">
        <f>'[3]SD 4. Assets (RAB)'!BE55</f>
        <v>-162.30569392366584</v>
      </c>
      <c r="AI97" s="1">
        <f>'[3]SD 4. Assets (RAB)'!BF55</f>
        <v>-52.3438991590059</v>
      </c>
      <c r="AJ97" s="1">
        <f>'[3]SD 4. Assets (RAB)'!BG55</f>
        <v>-387.06659907186685</v>
      </c>
      <c r="AL97" s="1">
        <f>'[3]SD 4. Assets (RAB)'!AZ39+'[3]SD 4. Assets (RAB)'!AZ63</f>
        <v>-20062.190283430584</v>
      </c>
      <c r="AM97" s="1">
        <f>'[3]SD 4. Assets (RAB)'!BA39+'[3]SD 4. Assets (RAB)'!BA63</f>
        <v>-14430.019536134494</v>
      </c>
      <c r="AN97" s="1">
        <f>'[3]SD 4. Assets (RAB)'!BB39+'[3]SD 4. Assets (RAB)'!BB63</f>
        <v>-26392.38962397656</v>
      </c>
      <c r="AO97" s="1">
        <f>'[3]SD 4. Assets (RAB)'!BC39+'[3]SD 4. Assets (RAB)'!BC63</f>
        <v>-6040.5134911717905</v>
      </c>
      <c r="AP97" s="1">
        <f>'[3]SD 4. Assets (RAB)'!BD39+'[3]SD 4. Assets (RAB)'!BD63</f>
        <v>-37101.113685751508</v>
      </c>
      <c r="AQ97" s="1">
        <f>'[3]SD 4. Assets (RAB)'!BE39+'[3]SD 4. Assets (RAB)'!BE63</f>
        <v>-25089.894534328083</v>
      </c>
      <c r="AR97" s="1">
        <f>'[3]SD 4. Assets (RAB)'!BF39+'[3]SD 4. Assets (RAB)'!BF63</f>
        <v>-18766.388612211882</v>
      </c>
      <c r="AS97" s="1">
        <f>'[3]SD 4. Assets (RAB)'!BG39+'[3]SD 4. Assets (RAB)'!BG63</f>
        <v>-47609.295446661316</v>
      </c>
      <c r="AU97" s="1">
        <f>'[3]SD 4. Assets (RAB)'!AZ85+'[3]SD 4. Assets (RAB)'!AZ93</f>
        <v>-39249.775439165474</v>
      </c>
      <c r="AV97" s="1">
        <f>'[3]SD 4. Assets (RAB)'!BA85+'[3]SD 4. Assets (RAB)'!BA93</f>
        <v>-41817.31390853745</v>
      </c>
      <c r="AW97" s="1">
        <f>'[3]SD 4. Assets (RAB)'!BB85+'[3]SD 4. Assets (RAB)'!BB93</f>
        <v>-60009.254124807325</v>
      </c>
      <c r="AX97" s="1">
        <f>'[3]SD 4. Assets (RAB)'!BC85+'[3]SD 4. Assets (RAB)'!BC93</f>
        <v>-61699.222731749076</v>
      </c>
      <c r="AY97" s="1">
        <f>'[3]SD 4. Assets (RAB)'!BD85+'[3]SD 4. Assets (RAB)'!BD93</f>
        <v>-99476.354837229228</v>
      </c>
      <c r="AZ97" s="1">
        <f>'[3]SD 4. Assets (RAB)'!BE85+'[3]SD 4. Assets (RAB)'!BE93</f>
        <v>-109023.2146257868</v>
      </c>
      <c r="BA97" s="1">
        <f>'[3]SD 4. Assets (RAB)'!BF85+'[3]SD 4. Assets (RAB)'!BF93</f>
        <v>-62789.419756301024</v>
      </c>
      <c r="BB97" s="1">
        <f>'[3]SD 4. Assets (RAB)'!BG85+'[3]SD 4. Assets (RAB)'!BG93</f>
        <v>-90761.077148612851</v>
      </c>
    </row>
    <row r="98" spans="1:54" x14ac:dyDescent="0.25">
      <c r="A98" s="21" t="s">
        <v>73</v>
      </c>
      <c r="B98" s="1">
        <f>'[3]SD 4. Assets (RAB)'!AZ24</f>
        <v>121649.04897727162</v>
      </c>
      <c r="C98" s="1">
        <f>'[3]SD 4. Assets (RAB)'!BA24</f>
        <v>153703.46774468207</v>
      </c>
      <c r="D98" s="1">
        <f>'[3]SD 4. Assets (RAB)'!BB24</f>
        <v>156332.76138206979</v>
      </c>
      <c r="E98" s="1">
        <f>'[3]SD 4. Assets (RAB)'!BC24</f>
        <v>207840.19126863254</v>
      </c>
      <c r="F98" s="1">
        <f>'[3]SD 4. Assets (RAB)'!BD24</f>
        <v>142229.73400831129</v>
      </c>
      <c r="G98" s="1">
        <f>'[3]SD 4. Assets (RAB)'!BE24</f>
        <v>307064.48729221587</v>
      </c>
      <c r="H98" s="1">
        <f>'[3]SD 4. Assets (RAB)'!BF24</f>
        <v>345065.7948934288</v>
      </c>
      <c r="I98" s="1">
        <f>'[3]SD 4. Assets (RAB)'!BG24</f>
        <v>300877.87637507042</v>
      </c>
      <c r="K98" s="1">
        <f>'[3]SD 4. Assets (RAB)'!AZ48+IF('[3]SD 4. Assets (RAB)'!AZ70="",0,'[3]SD 4. Assets (RAB)'!AZ70)</f>
        <v>3898.598326521821</v>
      </c>
      <c r="L98" s="1">
        <f>'[3]SD 4. Assets (RAB)'!BA48+IF('[3]SD 4. Assets (RAB)'!BA70="",0,'[3]SD 4. Assets (RAB)'!BA70)</f>
        <v>24324.386564404551</v>
      </c>
      <c r="M98" s="1">
        <f>'[3]SD 4. Assets (RAB)'!BB48+IF('[3]SD 4. Assets (RAB)'!BB70="",0,'[3]SD 4. Assets (RAB)'!BB70)</f>
        <v>33412.834627740252</v>
      </c>
      <c r="N98" s="1">
        <f>'[3]SD 4. Assets (RAB)'!BC48+IF('[3]SD 4. Assets (RAB)'!BC70="",0,'[3]SD 4. Assets (RAB)'!BC70)</f>
        <v>27354.307209590865</v>
      </c>
      <c r="O98" s="1">
        <f>'[3]SD 4. Assets (RAB)'!BD48+IF('[3]SD 4. Assets (RAB)'!BD70="",0,'[3]SD 4. Assets (RAB)'!BD70)</f>
        <v>74373.66486475768</v>
      </c>
      <c r="P98" s="1">
        <f>'[3]SD 4. Assets (RAB)'!BE48+IF('[3]SD 4. Assets (RAB)'!BE70="",0,'[3]SD 4. Assets (RAB)'!BE70)</f>
        <v>114284.77159747538</v>
      </c>
      <c r="Q98" s="1">
        <f>'[3]SD 4. Assets (RAB)'!BF48+IF('[3]SD 4. Assets (RAB)'!BF70="",0,'[3]SD 4. Assets (RAB)'!BF70)</f>
        <v>97805.362955876801</v>
      </c>
      <c r="R98" s="1">
        <f>'[3]SD 4. Assets (RAB)'!BG48+IF('[3]SD 4. Assets (RAB)'!BG70="",0,'[3]SD 4. Assets (RAB)'!BG70)</f>
        <v>108440.73964082546</v>
      </c>
      <c r="T98" s="1">
        <f>'[3]SD 4. Assets (RAB)'!AZ32</f>
        <v>13583.91882934814</v>
      </c>
      <c r="U98" s="1">
        <f>'[3]SD 4. Assets (RAB)'!BA32</f>
        <v>10858.590158610536</v>
      </c>
      <c r="V98" s="1">
        <f>'[3]SD 4. Assets (RAB)'!BB32</f>
        <v>33383.139007679427</v>
      </c>
      <c r="W98" s="1">
        <f>'[3]SD 4. Assets (RAB)'!BC32</f>
        <v>41631.386098234907</v>
      </c>
      <c r="X98" s="1">
        <f>'[3]SD 4. Assets (RAB)'!BD32</f>
        <v>111396.93349782645</v>
      </c>
      <c r="Y98" s="1">
        <f>'[3]SD 4. Assets (RAB)'!BE32</f>
        <v>39305.800102407826</v>
      </c>
      <c r="Z98" s="1">
        <f>'[3]SD 4. Assets (RAB)'!BF32</f>
        <v>35388.095947170608</v>
      </c>
      <c r="AA98" s="1">
        <f>'[3]SD 4. Assets (RAB)'!BG32</f>
        <v>33290.567749450427</v>
      </c>
      <c r="AC98" s="1">
        <f>'[3]SD 4. Assets (RAB)'!AZ56</f>
        <v>8.8741905942308748</v>
      </c>
      <c r="AD98" s="1">
        <f>'[3]SD 4. Assets (RAB)'!BA56</f>
        <v>38.973891643064455</v>
      </c>
      <c r="AE98" s="1">
        <f>'[3]SD 4. Assets (RAB)'!BB56</f>
        <v>638.81570105741389</v>
      </c>
      <c r="AF98" s="1">
        <f>'[3]SD 4. Assets (RAB)'!BC56</f>
        <v>607.05972273616896</v>
      </c>
      <c r="AG98" s="1">
        <f>'[3]SD 4. Assets (RAB)'!BD56</f>
        <v>8724.2996861787724</v>
      </c>
      <c r="AH98" s="1">
        <f>'[3]SD 4. Assets (RAB)'!BE56</f>
        <v>46.999177599112322</v>
      </c>
      <c r="AI98" s="1">
        <f>'[3]SD 4. Assets (RAB)'!BF56</f>
        <v>132.38207786890223</v>
      </c>
      <c r="AJ98" s="1">
        <f>'[3]SD 4. Assets (RAB)'!BG56</f>
        <v>1647.0084654421757</v>
      </c>
      <c r="AL98" s="1">
        <f>'[3]SD 4. Assets (RAB)'!AZ40+'[3]SD 4. Assets (RAB)'!AZ64</f>
        <v>62280.563035477513</v>
      </c>
      <c r="AM98" s="1">
        <f>'[3]SD 4. Assets (RAB)'!BA40+'[3]SD 4. Assets (RAB)'!BA64</f>
        <v>149004.71347315627</v>
      </c>
      <c r="AN98" s="1">
        <f>'[3]SD 4. Assets (RAB)'!BB40+'[3]SD 4. Assets (RAB)'!BB64</f>
        <v>156113.11350985855</v>
      </c>
      <c r="AO98" s="1">
        <f>'[3]SD 4. Assets (RAB)'!BC40+'[3]SD 4. Assets (RAB)'!BC64</f>
        <v>171067.82757733203</v>
      </c>
      <c r="AP98" s="1">
        <f>'[3]SD 4. Assets (RAB)'!BD40+'[3]SD 4. Assets (RAB)'!BD64</f>
        <v>176011.45497741911</v>
      </c>
      <c r="AQ98" s="1">
        <f>'[3]SD 4. Assets (RAB)'!BE40+'[3]SD 4. Assets (RAB)'!BE64</f>
        <v>132974.80522261743</v>
      </c>
      <c r="AR98" s="1">
        <f>'[3]SD 4. Assets (RAB)'!BF40+'[3]SD 4. Assets (RAB)'!BF64</f>
        <v>156192.26408087942</v>
      </c>
      <c r="AS98" s="1">
        <f>'[3]SD 4. Assets (RAB)'!BG40+'[3]SD 4. Assets (RAB)'!BG64</f>
        <v>136286.22702766073</v>
      </c>
      <c r="AU98" s="1">
        <f>'[3]SD 4. Assets (RAB)'!AZ86+'[3]SD 4. Assets (RAB)'!AZ94</f>
        <v>169629.33934268588</v>
      </c>
      <c r="AV98" s="1">
        <f>'[3]SD 4. Assets (RAB)'!BA86+'[3]SD 4. Assets (RAB)'!BA94</f>
        <v>124174.74235354445</v>
      </c>
      <c r="AW98" s="1">
        <f>'[3]SD 4. Assets (RAB)'!BB86+'[3]SD 4. Assets (RAB)'!BB94</f>
        <v>144532.33619752721</v>
      </c>
      <c r="AX98" s="1">
        <f>'[3]SD 4. Assets (RAB)'!BC86+'[3]SD 4. Assets (RAB)'!BC94</f>
        <v>186417.45261103075</v>
      </c>
      <c r="AY98" s="1">
        <f>'[3]SD 4. Assets (RAB)'!BD86+'[3]SD 4. Assets (RAB)'!BD94</f>
        <v>156570.05549070772</v>
      </c>
      <c r="AZ98" s="1">
        <f>'[3]SD 4. Assets (RAB)'!BE86+'[3]SD 4. Assets (RAB)'!BE94</f>
        <v>131924.39277549105</v>
      </c>
      <c r="BA98" s="1">
        <f>'[3]SD 4. Assets (RAB)'!BF86+'[3]SD 4. Assets (RAB)'!BF94</f>
        <v>139519.52527483719</v>
      </c>
      <c r="BB98" s="1">
        <f>'[3]SD 4. Assets (RAB)'!BG86+'[3]SD 4. Assets (RAB)'!BG94</f>
        <v>73312.995158718812</v>
      </c>
    </row>
    <row r="99" spans="1:54" x14ac:dyDescent="0.25">
      <c r="A99" s="21" t="s">
        <v>74</v>
      </c>
      <c r="B99" s="1">
        <f>'[3]SD 4. Assets (RAB)'!AZ25</f>
        <v>0</v>
      </c>
      <c r="C99" s="1">
        <f>'[3]SD 4. Assets (RAB)'!BA25</f>
        <v>0</v>
      </c>
      <c r="D99" s="1">
        <f>'[3]SD 4. Assets (RAB)'!BB25</f>
        <v>0</v>
      </c>
      <c r="E99" s="1">
        <f>'[3]SD 4. Assets (RAB)'!BC25</f>
        <v>0</v>
      </c>
      <c r="F99" s="1">
        <f>'[3]SD 4. Assets (RAB)'!BD25</f>
        <v>0</v>
      </c>
      <c r="G99" s="1">
        <f>'[3]SD 4. Assets (RAB)'!BE25</f>
        <v>0</v>
      </c>
      <c r="H99" s="1">
        <f>'[3]SD 4. Assets (RAB)'!BF25</f>
        <v>-445.11076844247486</v>
      </c>
      <c r="I99" s="1">
        <f>'[3]SD 4. Assets (RAB)'!BG25</f>
        <v>3.2895372985409883E-3</v>
      </c>
      <c r="K99" s="1">
        <f>'[3]SD 4. Assets (RAB)'!AZ49+IF('[3]SD 4. Assets (RAB)'!AZ71="",0,'[3]SD 4. Assets (RAB)'!AZ71)</f>
        <v>0</v>
      </c>
      <c r="L99" s="1">
        <f>'[3]SD 4. Assets (RAB)'!BA49+IF('[3]SD 4. Assets (RAB)'!BA71="",0,'[3]SD 4. Assets (RAB)'!BA71)</f>
        <v>0</v>
      </c>
      <c r="M99" s="1">
        <f>'[3]SD 4. Assets (RAB)'!BB49+IF('[3]SD 4. Assets (RAB)'!BB71="",0,'[3]SD 4. Assets (RAB)'!BB71)</f>
        <v>0</v>
      </c>
      <c r="N99" s="1">
        <f>'[3]SD 4. Assets (RAB)'!BC49+IF('[3]SD 4. Assets (RAB)'!BC71="",0,'[3]SD 4. Assets (RAB)'!BC71)</f>
        <v>0</v>
      </c>
      <c r="O99" s="1">
        <f>'[3]SD 4. Assets (RAB)'!BD49+IF('[3]SD 4. Assets (RAB)'!BD71="",0,'[3]SD 4. Assets (RAB)'!BD71)</f>
        <v>0</v>
      </c>
      <c r="P99" s="1">
        <f>'[3]SD 4. Assets (RAB)'!BE49+IF('[3]SD 4. Assets (RAB)'!BE71="",0,'[3]SD 4. Assets (RAB)'!BE71)</f>
        <v>0</v>
      </c>
      <c r="Q99" s="1">
        <f>'[3]SD 4. Assets (RAB)'!BF49+IF('[3]SD 4. Assets (RAB)'!BF71="",0,'[3]SD 4. Assets (RAB)'!BF71)</f>
        <v>0</v>
      </c>
      <c r="R99" s="1">
        <f>'[3]SD 4. Assets (RAB)'!BG49+IF('[3]SD 4. Assets (RAB)'!BG71="",0,'[3]SD 4. Assets (RAB)'!BG71)</f>
        <v>0</v>
      </c>
      <c r="T99" s="1">
        <f>'[3]SD 4. Assets (RAB)'!AZ33</f>
        <v>0</v>
      </c>
      <c r="U99" s="1">
        <f>'[3]SD 4. Assets (RAB)'!BA33</f>
        <v>0</v>
      </c>
      <c r="V99" s="1">
        <f>'[3]SD 4. Assets (RAB)'!BB33</f>
        <v>0</v>
      </c>
      <c r="W99" s="1">
        <f>'[3]SD 4. Assets (RAB)'!BC33</f>
        <v>0</v>
      </c>
      <c r="X99" s="1">
        <f>'[3]SD 4. Assets (RAB)'!BD33</f>
        <v>0</v>
      </c>
      <c r="Y99" s="1">
        <f>'[3]SD 4. Assets (RAB)'!BE33</f>
        <v>0</v>
      </c>
      <c r="Z99" s="1">
        <f>'[3]SD 4. Assets (RAB)'!BF33</f>
        <v>-89.157819497769879</v>
      </c>
      <c r="AA99" s="1">
        <f>'[3]SD 4. Assets (RAB)'!BG33</f>
        <v>6.5891008146302086E-4</v>
      </c>
      <c r="AC99" s="1">
        <f>'[3]SD 4. Assets (RAB)'!AZ57</f>
        <v>0</v>
      </c>
      <c r="AD99" s="1">
        <f>'[3]SD 4. Assets (RAB)'!BA57</f>
        <v>0</v>
      </c>
      <c r="AE99" s="1">
        <f>'[3]SD 4. Assets (RAB)'!BB57</f>
        <v>0</v>
      </c>
      <c r="AF99" s="1">
        <f>'[3]SD 4. Assets (RAB)'!BC57</f>
        <v>0</v>
      </c>
      <c r="AG99" s="1">
        <f>'[3]SD 4. Assets (RAB)'!BD57</f>
        <v>0</v>
      </c>
      <c r="AH99" s="1">
        <f>'[3]SD 4. Assets (RAB)'!BE57</f>
        <v>0</v>
      </c>
      <c r="AI99" s="1">
        <f>'[3]SD 4. Assets (RAB)'!BF57</f>
        <v>0</v>
      </c>
      <c r="AJ99" s="1">
        <f>'[3]SD 4. Assets (RAB)'!BG57</f>
        <v>0</v>
      </c>
      <c r="AL99" s="1">
        <f>'[3]SD 4. Assets (RAB)'!AZ41+'[3]SD 4. Assets (RAB)'!AZ65</f>
        <v>0</v>
      </c>
      <c r="AM99" s="1">
        <f>'[3]SD 4. Assets (RAB)'!BA41+'[3]SD 4. Assets (RAB)'!BA65</f>
        <v>0</v>
      </c>
      <c r="AN99" s="1">
        <f>'[3]SD 4. Assets (RAB)'!BB41+'[3]SD 4. Assets (RAB)'!BB65</f>
        <v>0</v>
      </c>
      <c r="AO99" s="1">
        <f>'[3]SD 4. Assets (RAB)'!BC41+'[3]SD 4. Assets (RAB)'!BC65</f>
        <v>0</v>
      </c>
      <c r="AP99" s="1">
        <f>'[3]SD 4. Assets (RAB)'!BD41+'[3]SD 4. Assets (RAB)'!BD65</f>
        <v>0</v>
      </c>
      <c r="AQ99" s="1">
        <f>'[3]SD 4. Assets (RAB)'!BE41+'[3]SD 4. Assets (RAB)'!BE65</f>
        <v>0</v>
      </c>
      <c r="AR99" s="1">
        <f>'[3]SD 4. Assets (RAB)'!BF41+'[3]SD 4. Assets (RAB)'!BF65</f>
        <v>-713.50070790986183</v>
      </c>
      <c r="AS99" s="1">
        <f>'[3]SD 4. Assets (RAB)'!BG41+'[3]SD 4. Assets (RAB)'!BG65</f>
        <v>-1278.5888006553621</v>
      </c>
      <c r="AU99" s="1">
        <f>'[3]SD 4. Assets (RAB)'!AZ87+'[3]SD 4. Assets (RAB)'!AZ95</f>
        <v>-6813.8478983986743</v>
      </c>
      <c r="AV99" s="1">
        <f>'[3]SD 4. Assets (RAB)'!BA87+'[3]SD 4. Assets (RAB)'!BA95</f>
        <v>-6996.231623797823</v>
      </c>
      <c r="AW99" s="1">
        <f>'[3]SD 4. Assets (RAB)'!BB87+'[3]SD 4. Assets (RAB)'!BB95</f>
        <v>-7682.4277385581236</v>
      </c>
      <c r="AX99" s="1">
        <f>'[3]SD 4. Assets (RAB)'!BC87+'[3]SD 4. Assets (RAB)'!BC95</f>
        <v>-6958.2561747691552</v>
      </c>
      <c r="AY99" s="1">
        <f>'[3]SD 4. Assets (RAB)'!BD87+'[3]SD 4. Assets (RAB)'!BD95</f>
        <v>-9055.4334312151641</v>
      </c>
      <c r="AZ99" s="1">
        <f>'[3]SD 4. Assets (RAB)'!BE87+'[3]SD 4. Assets (RAB)'!BE95</f>
        <v>-13461.620242464125</v>
      </c>
      <c r="BA99" s="1">
        <f>'[3]SD 4. Assets (RAB)'!BF87+'[3]SD 4. Assets (RAB)'!BF95</f>
        <v>-12087.370774962241</v>
      </c>
      <c r="BB99" s="1">
        <f>'[3]SD 4. Assets (RAB)'!BG87+'[3]SD 4. Assets (RAB)'!BG95</f>
        <v>-13607.750209137324</v>
      </c>
    </row>
    <row r="100" spans="1:54" x14ac:dyDescent="0.25">
      <c r="A100" s="21" t="s">
        <v>75</v>
      </c>
      <c r="B100" s="1">
        <f>'[3]SD 4. Assets (RAB)'!AZ26</f>
        <v>921119.15314772644</v>
      </c>
      <c r="C100" s="1">
        <f>'[3]SD 4. Assets (RAB)'!BA26</f>
        <v>1073449.7067988571</v>
      </c>
      <c r="D100" s="1">
        <f>'[3]SD 4. Assets (RAB)'!BB26</f>
        <v>1216416.465807985</v>
      </c>
      <c r="E100" s="1">
        <f>'[3]SD 4. Assets (RAB)'!BC26</f>
        <v>1434930.2326516213</v>
      </c>
      <c r="F100" s="1">
        <f>'[3]SD 4. Assets (RAB)'!BD26</f>
        <v>1596342.8244017917</v>
      </c>
      <c r="G100" s="1">
        <f>'[3]SD 4. Assets (RAB)'!BE26</f>
        <v>1898009.2444245904</v>
      </c>
      <c r="H100" s="1">
        <f>'[3]SD 4. Assets (RAB)'!BF26</f>
        <v>2248838.4858176196</v>
      </c>
      <c r="I100" s="1">
        <f>'[3]SD 4. Assets (RAB)'!BG26</f>
        <v>2521765.450291316</v>
      </c>
      <c r="K100" s="1">
        <f>'[3]SD 4. Assets (RAB)'!AZ50+IF('[3]SD 4. Assets (RAB)'!AZ72="",0,'[3]SD 4. Assets (RAB)'!AZ72)</f>
        <v>402210.3536348099</v>
      </c>
      <c r="L100" s="1">
        <f>'[3]SD 4. Assets (RAB)'!BA50+IF('[3]SD 4. Assets (RAB)'!BA72="",0,'[3]SD 4. Assets (RAB)'!BA72)</f>
        <v>424819.23075985489</v>
      </c>
      <c r="M100" s="1">
        <f>'[3]SD 4. Assets (RAB)'!BB50+IF('[3]SD 4. Assets (RAB)'!BB72="",0,'[3]SD 4. Assets (RAB)'!BB72)</f>
        <v>451280.98101693729</v>
      </c>
      <c r="N100" s="1">
        <f>'[3]SD 4. Assets (RAB)'!BC50+IF('[3]SD 4. Assets (RAB)'!BC72="",0,'[3]SD 4. Assets (RAB)'!BC72)</f>
        <v>480503.81629053073</v>
      </c>
      <c r="O100" s="1">
        <f>'[3]SD 4. Assets (RAB)'!BD50+IF('[3]SD 4. Assets (RAB)'!BD72="",0,'[3]SD 4. Assets (RAB)'!BD72)</f>
        <v>556602.07770943246</v>
      </c>
      <c r="P100" s="1">
        <f>'[3]SD 4. Assets (RAB)'!BE50+IF('[3]SD 4. Assets (RAB)'!BE72="",0,'[3]SD 4. Assets (RAB)'!BE72)</f>
        <v>666680.07259953162</v>
      </c>
      <c r="Q100" s="1">
        <f>'[3]SD 4. Assets (RAB)'!BF50+IF('[3]SD 4. Assets (RAB)'!BF72="",0,'[3]SD 4. Assets (RAB)'!BF72)</f>
        <v>764536.36637760722</v>
      </c>
      <c r="R100" s="1">
        <f>'[3]SD 4. Assets (RAB)'!BG50+IF('[3]SD 4. Assets (RAB)'!BG72="",0,'[3]SD 4. Assets (RAB)'!BG72)</f>
        <v>861414.77522911516</v>
      </c>
      <c r="T100" s="1">
        <f>'[3]SD 4. Assets (RAB)'!AZ34</f>
        <v>202364.59251545981</v>
      </c>
      <c r="U100" s="1">
        <f>'[3]SD 4. Assets (RAB)'!BA34</f>
        <v>212948.18140333693</v>
      </c>
      <c r="V100" s="1">
        <f>'[3]SD 4. Assets (RAB)'!BB34</f>
        <v>243654.04609760569</v>
      </c>
      <c r="W100" s="1">
        <f>'[3]SD 4. Assets (RAB)'!BC34</f>
        <v>287423.40052188659</v>
      </c>
      <c r="X100" s="1">
        <f>'[3]SD 4. Assets (RAB)'!BD34</f>
        <v>402662.75233276514</v>
      </c>
      <c r="Y100" s="1">
        <f>'[3]SD 4. Assets (RAB)'!BE34</f>
        <v>440887.29369832505</v>
      </c>
      <c r="Z100" s="1">
        <f>'[3]SD 4. Assets (RAB)'!BF34</f>
        <v>477429.83559272473</v>
      </c>
      <c r="AA100" s="1">
        <f>'[3]SD 4. Assets (RAB)'!BG34</f>
        <v>505121.70177217969</v>
      </c>
      <c r="AC100" s="1">
        <f>'[3]SD 4. Assets (RAB)'!AZ58</f>
        <v>12947.049881740277</v>
      </c>
      <c r="AD100" s="1">
        <f>'[3]SD 4. Assets (RAB)'!BA58</f>
        <v>12931.745146750243</v>
      </c>
      <c r="AE100" s="1">
        <f>'[3]SD 4. Assets (RAB)'!BB58</f>
        <v>13352.350932841</v>
      </c>
      <c r="AF100" s="1">
        <f>'[3]SD 4. Assets (RAB)'!BC58</f>
        <v>13997.802587284963</v>
      </c>
      <c r="AG100" s="1">
        <f>'[3]SD 4. Assets (RAB)'!BD58</f>
        <v>22706.915720122925</v>
      </c>
      <c r="AH100" s="1">
        <f>'[3]SD 4. Assets (RAB)'!BE58</f>
        <v>22591.609203798373</v>
      </c>
      <c r="AI100" s="1">
        <f>'[3]SD 4. Assets (RAB)'!BF58</f>
        <v>22671.647382508268</v>
      </c>
      <c r="AJ100" s="1">
        <f>'[3]SD 4. Assets (RAB)'!BG58</f>
        <v>23931.589248878576</v>
      </c>
      <c r="AL100" s="1">
        <f>'[3]SD 4. Assets (RAB)'!AZ42+'[3]SD 4. Assets (RAB)'!AZ66</f>
        <v>825593.09229930979</v>
      </c>
      <c r="AM100" s="1">
        <f>'[3]SD 4. Assets (RAB)'!BA42+'[3]SD 4. Assets (RAB)'!BA66</f>
        <v>960167.78623633157</v>
      </c>
      <c r="AN100" s="1">
        <f>'[3]SD 4. Assets (RAB)'!BB42+'[3]SD 4. Assets (RAB)'!BB66</f>
        <v>1089888.5101222135</v>
      </c>
      <c r="AO100" s="1">
        <f>'[3]SD 4. Assets (RAB)'!BC42+'[3]SD 4. Assets (RAB)'!BC66</f>
        <v>1254915.8242083739</v>
      </c>
      <c r="AP100" s="1">
        <f>'[3]SD 4. Assets (RAB)'!BD42+'[3]SD 4. Assets (RAB)'!BD66</f>
        <v>1436575.8529360697</v>
      </c>
      <c r="AQ100" s="1">
        <f>'[3]SD 4. Assets (RAB)'!BE42+'[3]SD 4. Assets (RAB)'!BE66</f>
        <v>1544460.7636243589</v>
      </c>
      <c r="AR100" s="1">
        <f>'[3]SD 4. Assets (RAB)'!BF42+'[3]SD 4. Assets (RAB)'!BF66</f>
        <v>1681173.1383851166</v>
      </c>
      <c r="AS100" s="1">
        <f>'[3]SD 4. Assets (RAB)'!BG42+'[3]SD 4. Assets (RAB)'!BG66</f>
        <v>1768571.4811654608</v>
      </c>
      <c r="AU100" s="1">
        <f>'[3]SD 4. Assets (RAB)'!AZ88+'[3]SD 4. Assets (RAB)'!AZ96</f>
        <v>460583.34711906029</v>
      </c>
      <c r="AV100" s="1">
        <f>'[3]SD 4. Assets (RAB)'!BA88+'[3]SD 4. Assets (RAB)'!BA96</f>
        <v>535944.5439402695</v>
      </c>
      <c r="AW100" s="1">
        <f>'[3]SD 4. Assets (RAB)'!BB88+'[3]SD 4. Assets (RAB)'!BB96</f>
        <v>612785.19827443128</v>
      </c>
      <c r="AX100" s="1">
        <f>'[3]SD 4. Assets (RAB)'!BC88+'[3]SD 4. Assets (RAB)'!BC96</f>
        <v>730545.17197894375</v>
      </c>
      <c r="AY100" s="1">
        <f>'[3]SD 4. Assets (RAB)'!BD88+'[3]SD 4. Assets (RAB)'!BD96</f>
        <v>694458.31135714753</v>
      </c>
      <c r="AZ100" s="1">
        <f>'[3]SD 4. Assets (RAB)'!BE88+'[3]SD 4. Assets (RAB)'!BE96</f>
        <v>703897.86926438753</v>
      </c>
      <c r="BA100" s="1">
        <f>'[3]SD 4. Assets (RAB)'!BF88+'[3]SD 4. Assets (RAB)'!BF96</f>
        <v>768540.60400796146</v>
      </c>
      <c r="BB100" s="1">
        <f>'[3]SD 4. Assets (RAB)'!BG88+'[3]SD 4. Assets (RAB)'!BG96</f>
        <v>737484.77180893021</v>
      </c>
    </row>
    <row r="101" spans="1:54" x14ac:dyDescent="0.25">
      <c r="A101" s="21"/>
      <c r="B101" s="14"/>
      <c r="C101" s="14"/>
      <c r="D101" s="14"/>
      <c r="E101" s="14"/>
      <c r="F101" s="14"/>
      <c r="G101" s="14"/>
      <c r="H101" s="14"/>
      <c r="I101" s="14"/>
      <c r="AC101" s="14"/>
      <c r="AD101" s="14"/>
      <c r="AE101" s="14"/>
      <c r="AF101" s="14"/>
      <c r="AG101" s="14"/>
      <c r="AH101" s="14"/>
      <c r="AI101" s="14"/>
      <c r="AJ101" s="14"/>
      <c r="AL101" s="14"/>
      <c r="AM101" s="14"/>
      <c r="AN101" s="14"/>
      <c r="AO101" s="14"/>
      <c r="AP101" s="14"/>
      <c r="AQ101" s="14"/>
      <c r="AR101" s="14"/>
      <c r="AS101" s="14"/>
      <c r="AU101" s="14"/>
      <c r="AV101" s="14"/>
      <c r="AW101" s="14"/>
      <c r="AX101" s="14"/>
      <c r="AY101" s="14"/>
      <c r="AZ101" s="14"/>
      <c r="BA101" s="14"/>
      <c r="BB101" s="14"/>
    </row>
    <row r="102" spans="1:54" x14ac:dyDescent="0.25">
      <c r="A102" t="s">
        <v>81</v>
      </c>
      <c r="B102" s="1">
        <f>'[3]SD 3. Opex'!AZ10</f>
        <v>198507.61938633333</v>
      </c>
      <c r="C102" s="1">
        <f>'[3]SD 3. Opex'!BA10</f>
        <v>249199.63407413961</v>
      </c>
      <c r="D102" s="1">
        <f>'[3]SD 3. Opex'!BB10</f>
        <v>304612.2862615065</v>
      </c>
      <c r="E102" s="1">
        <f>'[3]SD 3. Opex'!BC10</f>
        <v>296582.8497940221</v>
      </c>
      <c r="F102" s="1">
        <f>'[3]SD 3. Opex'!BD10</f>
        <v>324946.11771999992</v>
      </c>
      <c r="G102" s="1">
        <f>'[3]SD 3. Opex'!BE10</f>
        <v>336208.00537622103</v>
      </c>
      <c r="H102" s="1">
        <f>'[3]SD 3. Opex'!BF10</f>
        <v>429455.71274000162</v>
      </c>
      <c r="I102" s="1">
        <f>'[3]SD 3. Opex'!BG10</f>
        <v>401260.42950844712</v>
      </c>
      <c r="AC102" s="14"/>
      <c r="AD102" s="14"/>
      <c r="AE102" s="14"/>
      <c r="AF102" s="14"/>
      <c r="AG102" s="14"/>
      <c r="AH102" s="14"/>
      <c r="AI102" s="14"/>
      <c r="AJ102" s="14"/>
      <c r="AL102" s="14"/>
      <c r="AM102" s="14"/>
      <c r="AN102" s="14"/>
      <c r="AO102" s="14"/>
      <c r="AP102" s="14"/>
      <c r="AQ102" s="14"/>
      <c r="AR102" s="14"/>
      <c r="AS102" s="14"/>
      <c r="AU102" s="14"/>
      <c r="AV102" s="14"/>
      <c r="AW102" s="14"/>
      <c r="AX102" s="14"/>
      <c r="AY102" s="14"/>
      <c r="AZ102" s="14"/>
      <c r="BA102" s="14"/>
      <c r="BB102" s="14"/>
    </row>
    <row r="103" spans="1:54" x14ac:dyDescent="0.25">
      <c r="A103" s="21"/>
      <c r="B103" s="14"/>
      <c r="C103" s="14"/>
      <c r="D103" s="14"/>
      <c r="E103" s="14"/>
      <c r="F103" s="14"/>
      <c r="G103" s="14"/>
      <c r="H103" s="14"/>
      <c r="I103" s="14"/>
      <c r="AC103" s="14"/>
      <c r="AD103" s="14"/>
      <c r="AE103" s="14"/>
      <c r="AF103" s="14"/>
      <c r="AG103" s="14"/>
      <c r="AH103" s="14"/>
      <c r="AI103" s="14"/>
      <c r="AJ103" s="14"/>
      <c r="AL103" s="14"/>
      <c r="AM103" s="14"/>
      <c r="AN103" s="14"/>
      <c r="AO103" s="14"/>
      <c r="AP103" s="14"/>
      <c r="AQ103" s="14"/>
      <c r="AR103" s="14"/>
      <c r="AS103" s="14"/>
      <c r="AU103" s="14"/>
      <c r="AV103" s="14"/>
      <c r="AW103" s="14"/>
      <c r="AX103" s="14"/>
      <c r="AY103" s="14"/>
      <c r="AZ103" s="14"/>
      <c r="BA103" s="14"/>
      <c r="BB103" s="14"/>
    </row>
    <row r="105" spans="1:54" x14ac:dyDescent="0.25">
      <c r="A105" s="4" t="s">
        <v>110</v>
      </c>
    </row>
    <row r="106" spans="1:54" x14ac:dyDescent="0.25">
      <c r="B106" t="s">
        <v>76</v>
      </c>
      <c r="K106" t="s">
        <v>123</v>
      </c>
      <c r="T106" t="s">
        <v>124</v>
      </c>
      <c r="AC106" t="s">
        <v>125</v>
      </c>
      <c r="AL106" t="s">
        <v>2</v>
      </c>
      <c r="AU106" t="s">
        <v>22</v>
      </c>
    </row>
    <row r="107" spans="1:54" x14ac:dyDescent="0.25">
      <c r="B107" s="3">
        <v>2006</v>
      </c>
      <c r="C107" s="3">
        <v>2007</v>
      </c>
      <c r="D107" s="3">
        <v>2008</v>
      </c>
      <c r="E107" s="3">
        <v>2009</v>
      </c>
      <c r="F107" s="3">
        <v>2010</v>
      </c>
      <c r="G107" s="3">
        <v>2011</v>
      </c>
      <c r="H107" s="3">
        <v>2012</v>
      </c>
      <c r="I107" s="3">
        <v>2013</v>
      </c>
      <c r="K107" s="3">
        <v>2006</v>
      </c>
      <c r="L107" s="3">
        <v>2007</v>
      </c>
      <c r="M107" s="3">
        <v>2008</v>
      </c>
      <c r="N107" s="3">
        <v>2009</v>
      </c>
      <c r="O107" s="3">
        <v>2010</v>
      </c>
      <c r="P107" s="3">
        <v>2011</v>
      </c>
      <c r="Q107" s="3">
        <v>2012</v>
      </c>
      <c r="R107" s="3">
        <v>2013</v>
      </c>
      <c r="T107" s="3">
        <v>2006</v>
      </c>
      <c r="U107" s="3">
        <v>2007</v>
      </c>
      <c r="V107" s="3">
        <v>2008</v>
      </c>
      <c r="W107" s="3">
        <v>2009</v>
      </c>
      <c r="X107" s="3">
        <v>2010</v>
      </c>
      <c r="Y107" s="3">
        <v>2011</v>
      </c>
      <c r="Z107" s="3">
        <v>2012</v>
      </c>
      <c r="AA107" s="3">
        <v>2013</v>
      </c>
      <c r="AC107" s="3">
        <v>2006</v>
      </c>
      <c r="AD107" s="3">
        <v>2007</v>
      </c>
      <c r="AE107" s="3">
        <v>2008</v>
      </c>
      <c r="AF107" s="3">
        <v>2009</v>
      </c>
      <c r="AG107" s="3">
        <v>2010</v>
      </c>
      <c r="AH107" s="3">
        <v>2011</v>
      </c>
      <c r="AI107" s="3">
        <v>2012</v>
      </c>
      <c r="AJ107" s="3">
        <v>2013</v>
      </c>
      <c r="AL107" s="3">
        <v>2006</v>
      </c>
      <c r="AM107" s="3">
        <v>2007</v>
      </c>
      <c r="AN107" s="3">
        <v>2008</v>
      </c>
      <c r="AO107" s="3">
        <v>2009</v>
      </c>
      <c r="AP107" s="3">
        <v>2010</v>
      </c>
      <c r="AQ107" s="3">
        <v>2011</v>
      </c>
      <c r="AR107" s="3">
        <v>2012</v>
      </c>
      <c r="AS107" s="3">
        <v>2013</v>
      </c>
      <c r="AU107" s="3">
        <v>2006</v>
      </c>
      <c r="AV107" s="3">
        <v>2007</v>
      </c>
      <c r="AW107" s="3">
        <v>2008</v>
      </c>
      <c r="AX107" s="3">
        <v>2009</v>
      </c>
      <c r="AY107" s="3">
        <v>2010</v>
      </c>
      <c r="AZ107" s="3">
        <v>2011</v>
      </c>
      <c r="BA107" s="3">
        <v>2012</v>
      </c>
      <c r="BB107" s="3">
        <v>2013</v>
      </c>
    </row>
    <row r="108" spans="1:54" x14ac:dyDescent="0.25">
      <c r="A108" s="21" t="s">
        <v>69</v>
      </c>
      <c r="B108" s="1">
        <f>'[3]SD 4. Assets (RAB)'!BH20</f>
        <v>309872.09080498107</v>
      </c>
      <c r="C108" s="1">
        <f>'[3]SD 4. Assets (RAB)'!BI20</f>
        <v>323729.22640283435</v>
      </c>
      <c r="D108" s="1">
        <f>'[3]SD 4. Assets (RAB)'!BJ20</f>
        <v>338032.74574614794</v>
      </c>
      <c r="E108" s="1">
        <f>'[3]SD 4. Assets (RAB)'!BK20</f>
        <v>342928.17401237774</v>
      </c>
      <c r="F108" s="1">
        <f>'[3]SD 4. Assets (RAB)'!BL20</f>
        <v>364639.15912420215</v>
      </c>
      <c r="G108" s="1">
        <f>'[3]SD 4. Assets (RAB)'!BM20</f>
        <v>376549.83420864004</v>
      </c>
      <c r="H108" s="1">
        <f>'[3]SD 4. Assets (RAB)'!BN20</f>
        <v>427090.73609490506</v>
      </c>
      <c r="I108" s="1">
        <f>'[3]SD 4. Assets (RAB)'!BO20</f>
        <v>464678.48029013752</v>
      </c>
      <c r="K108" s="1">
        <f>'[3]SD 4. Assets (RAB)'!BH44</f>
        <v>39124.403627127343</v>
      </c>
      <c r="L108" s="1">
        <f>'[3]SD 4. Assets (RAB)'!BI44</f>
        <v>45097.030425401026</v>
      </c>
      <c r="M108" s="1">
        <f>'[3]SD 4. Assets (RAB)'!BJ44</f>
        <v>53222.888016218749</v>
      </c>
      <c r="N108" s="1">
        <f>'[3]SD 4. Assets (RAB)'!BK44</f>
        <v>57791.287436870851</v>
      </c>
      <c r="O108" s="1">
        <f>'[3]SD 4. Assets (RAB)'!BL44</f>
        <v>68363.857527088592</v>
      </c>
      <c r="P108" s="1">
        <f>'[3]SD 4. Assets (RAB)'!BM44</f>
        <v>66659.610139200595</v>
      </c>
      <c r="Q108" s="1">
        <f>'[3]SD 4. Assets (RAB)'!BN44</f>
        <v>77672.933468308125</v>
      </c>
      <c r="R108" s="1">
        <f>'[3]SD 4. Assets (RAB)'!BO44</f>
        <v>86592.878799004306</v>
      </c>
      <c r="T108" s="1">
        <f>'[3]SD 4. Assets (RAB)'!BH28</f>
        <v>22298.679672409999</v>
      </c>
      <c r="U108" s="1">
        <f>'[3]SD 4. Assets (RAB)'!BI28</f>
        <v>23295.851851004645</v>
      </c>
      <c r="V108" s="1">
        <f>'[3]SD 4. Assets (RAB)'!BJ28</f>
        <v>24325.146213062573</v>
      </c>
      <c r="W108" s="1">
        <f>'[3]SD 4. Assets (RAB)'!BK28</f>
        <v>24677.425718081373</v>
      </c>
      <c r="X108" s="1">
        <f>'[3]SD 4. Assets (RAB)'!BL28</f>
        <v>26239.768106269286</v>
      </c>
      <c r="Y108" s="1">
        <f>'[3]SD 4. Assets (RAB)'!BM28</f>
        <v>27096.871202259907</v>
      </c>
      <c r="Z108" s="1">
        <f>'[3]SD 4. Assets (RAB)'!BN28</f>
        <v>30733.840826045107</v>
      </c>
      <c r="AA108" s="1">
        <f>'[3]SD 4. Assets (RAB)'!BO28</f>
        <v>33438.689349965491</v>
      </c>
      <c r="AC108" s="1">
        <f>'[3]SD 4. Assets (RAB)'!BH52</f>
        <v>1500.7372857435857</v>
      </c>
      <c r="AD108" s="1">
        <f>'[3]SD 4. Assets (RAB)'!BI52</f>
        <v>1729.8358252491389</v>
      </c>
      <c r="AE108" s="1">
        <f>'[3]SD 4. Assets (RAB)'!BJ52</f>
        <v>2041.5281792439566</v>
      </c>
      <c r="AF108" s="1">
        <f>'[3]SD 4. Assets (RAB)'!BK52</f>
        <v>2216.7632425584643</v>
      </c>
      <c r="AG108" s="1">
        <f>'[3]SD 4. Assets (RAB)'!BL52</f>
        <v>2622.306807943979</v>
      </c>
      <c r="AH108" s="1">
        <f>'[3]SD 4. Assets (RAB)'!BM52</f>
        <v>2556.9351380391813</v>
      </c>
      <c r="AI108" s="1">
        <f>'[3]SD 4. Assets (RAB)'!BN52</f>
        <v>2979.3851545930797</v>
      </c>
      <c r="AJ108" s="1">
        <f>'[3]SD 4. Assets (RAB)'!BO52</f>
        <v>3321.5371953538615</v>
      </c>
      <c r="AL108" s="1">
        <f>'[3]SD 4. Assets (RAB)'!BH36+'[3]SD 4. Assets (RAB)'!BH60</f>
        <v>53507.665764287594</v>
      </c>
      <c r="AM108" s="1">
        <f>'[3]SD 4. Assets (RAB)'!BI36+'[3]SD 4. Assets (RAB)'!BI60</f>
        <v>59867.588346702396</v>
      </c>
      <c r="AN108" s="1">
        <f>'[3]SD 4. Assets (RAB)'!BJ36+'[3]SD 4. Assets (RAB)'!BJ60</f>
        <v>68274.394895902107</v>
      </c>
      <c r="AO108" s="1">
        <f>'[3]SD 4. Assets (RAB)'!BK36+'[3]SD 4. Assets (RAB)'!BK60</f>
        <v>72830.643125485629</v>
      </c>
      <c r="AP108" s="1">
        <f>'[3]SD 4. Assets (RAB)'!BL36+'[3]SD 4. Assets (RAB)'!BL60</f>
        <v>83936.401896655676</v>
      </c>
      <c r="AQ108" s="1">
        <f>'[3]SD 4. Assets (RAB)'!BM36+'[3]SD 4. Assets (RAB)'!BM60</f>
        <v>82979.413834021005</v>
      </c>
      <c r="AR108" s="1">
        <f>'[3]SD 4. Assets (RAB)'!BN36+'[3]SD 4. Assets (RAB)'!BN60</f>
        <v>96057.989715919684</v>
      </c>
      <c r="AS108" s="1">
        <f>'[3]SD 4. Assets (RAB)'!BO36+'[3]SD 4. Assets (RAB)'!BO60</f>
        <v>106469.69260153915</v>
      </c>
      <c r="AU108" s="1">
        <f>'[3]SD 4. Assets (RAB)'!BH82+'[3]SD 4. Assets (RAB)'!BH90</f>
        <v>33792.722688750371</v>
      </c>
      <c r="AV108" s="1">
        <f>'[3]SD 4. Assets (RAB)'!BI82+'[3]SD 4. Assets (RAB)'!BI90</f>
        <v>41944.735849679928</v>
      </c>
      <c r="AW108" s="1">
        <f>'[3]SD 4. Assets (RAB)'!BJ82+'[3]SD 4. Assets (RAB)'!BJ90</f>
        <v>52067.014732045107</v>
      </c>
      <c r="AX108" s="1">
        <f>'[3]SD 4. Assets (RAB)'!BK82+'[3]SD 4. Assets (RAB)'!BK90</f>
        <v>49059.639551695218</v>
      </c>
      <c r="AY108" s="1">
        <f>'[3]SD 4. Assets (RAB)'!BL82+'[3]SD 4. Assets (RAB)'!BL90</f>
        <v>62324.314224189206</v>
      </c>
      <c r="AZ108" s="1">
        <f>'[3]SD 4. Assets (RAB)'!BM82+'[3]SD 4. Assets (RAB)'!BM90</f>
        <v>71009.974369781237</v>
      </c>
      <c r="BA108" s="1">
        <f>'[3]SD 4. Assets (RAB)'!BN82+'[3]SD 4. Assets (RAB)'!BN90</f>
        <v>87606.198758121711</v>
      </c>
      <c r="BB108" s="1">
        <f>'[3]SD 4. Assets (RAB)'!BO82+'[3]SD 4. Assets (RAB)'!BO90</f>
        <v>114507.40098284812</v>
      </c>
    </row>
    <row r="109" spans="1:54" x14ac:dyDescent="0.25">
      <c r="A109" s="21" t="s">
        <v>70</v>
      </c>
      <c r="B109" s="1">
        <f>'[3]SD 4. Assets (RAB)'!BH21</f>
        <v>9377.1471770420667</v>
      </c>
      <c r="C109" s="1">
        <f>'[3]SD 4. Assets (RAB)'!BI21</f>
        <v>12750.350038562839</v>
      </c>
      <c r="D109" s="1">
        <f>'[3]SD 4. Assets (RAB)'!BJ21</f>
        <v>6296.049856543571</v>
      </c>
      <c r="E109" s="1">
        <f>'[3]SD 4. Assets (RAB)'!BK21</f>
        <v>17081.542085105812</v>
      </c>
      <c r="F109" s="1">
        <f>'[3]SD 4. Assets (RAB)'!BL21</f>
        <v>4599.0524574223227</v>
      </c>
      <c r="G109" s="1">
        <f>'[3]SD 4. Assets (RAB)'!BM21</f>
        <v>10961.656867112972</v>
      </c>
      <c r="H109" s="1">
        <f>'[3]SD 4. Assets (RAB)'!BN21</f>
        <v>15624.637094225594</v>
      </c>
      <c r="I109" s="1">
        <f>'[3]SD 4. Assets (RAB)'!BO21</f>
        <v>9648.0923432397612</v>
      </c>
      <c r="K109" s="1">
        <f>'[3]SD 4. Assets (RAB)'!BH45</f>
        <v>1183.9571936682278</v>
      </c>
      <c r="L109" s="1">
        <f>'[3]SD 4. Assets (RAB)'!BI45</f>
        <v>1776.1847764343438</v>
      </c>
      <c r="M109" s="1">
        <f>'[3]SD 4. Assets (RAB)'!BJ45</f>
        <v>991.30619940292331</v>
      </c>
      <c r="N109" s="1">
        <f>'[3]SD 4. Assets (RAB)'!BK45</f>
        <v>2878.6328546738932</v>
      </c>
      <c r="O109" s="1">
        <f>'[3]SD 4. Assets (RAB)'!BL45</f>
        <v>862.24685169300051</v>
      </c>
      <c r="P109" s="1">
        <f>'[3]SD 4. Assets (RAB)'!BM45</f>
        <v>2029.0443490995265</v>
      </c>
      <c r="Q109" s="1">
        <f>'[3]SD 4. Assets (RAB)'!BN45</f>
        <v>2949.6788635135149</v>
      </c>
      <c r="R109" s="1">
        <f>'[3]SD 4. Assets (RAB)'!BO45</f>
        <v>1858.1129917676024</v>
      </c>
      <c r="T109" s="1">
        <f>'[3]SD 4. Assets (RAB)'!BH29</f>
        <v>674.78810563001377</v>
      </c>
      <c r="U109" s="1">
        <f>'[3]SD 4. Assets (RAB)'!BI29</f>
        <v>917.52687530658704</v>
      </c>
      <c r="V109" s="1">
        <f>'[3]SD 4. Assets (RAB)'!BJ29</f>
        <v>453.06951841927958</v>
      </c>
      <c r="W109" s="1">
        <f>'[3]SD 4. Assets (RAB)'!BK29</f>
        <v>1229.2034247972429</v>
      </c>
      <c r="X109" s="1">
        <f>'[3]SD 4. Assets (RAB)'!BL29</f>
        <v>330.95203016915883</v>
      </c>
      <c r="Y109" s="1">
        <f>'[3]SD 4. Assets (RAB)'!BM29</f>
        <v>788.81087523451265</v>
      </c>
      <c r="Z109" s="1">
        <f>'[3]SD 4. Assets (RAB)'!BN29</f>
        <v>1124.363206304577</v>
      </c>
      <c r="AA109" s="1">
        <f>'[3]SD 4. Assets (RAB)'!BO29</f>
        <v>694.28556812860529</v>
      </c>
      <c r="AC109" s="1">
        <f>'[3]SD 4. Assets (RAB)'!BH53</f>
        <v>45.414333268719233</v>
      </c>
      <c r="AD109" s="1">
        <f>'[3]SD 4. Assets (RAB)'!BI53</f>
        <v>68.131050527168682</v>
      </c>
      <c r="AE109" s="1">
        <f>'[3]SD 4. Assets (RAB)'!BJ53</f>
        <v>38.024609632675045</v>
      </c>
      <c r="AF109" s="1">
        <f>'[3]SD 4. Assets (RAB)'!BK53</f>
        <v>110.4188500391668</v>
      </c>
      <c r="AG109" s="1">
        <f>'[3]SD 4. Assets (RAB)'!BL53</f>
        <v>33.074139920013813</v>
      </c>
      <c r="AH109" s="1">
        <f>'[3]SD 4. Assets (RAB)'!BM53</f>
        <v>77.830260063303697</v>
      </c>
      <c r="AI109" s="1">
        <f>'[3]SD 4. Assets (RAB)'!BN53</f>
        <v>113.1440390410245</v>
      </c>
      <c r="AJ109" s="1">
        <f>'[3]SD 4. Assets (RAB)'!BO53</f>
        <v>71.273660154572681</v>
      </c>
      <c r="AL109" s="1">
        <f>'[3]SD 4. Assets (RAB)'!BH37+'[3]SD 4. Assets (RAB)'!BH61</f>
        <v>1619.2140946551954</v>
      </c>
      <c r="AM109" s="1">
        <f>'[3]SD 4. Assets (RAB)'!BI37+'[3]SD 4. Assets (RAB)'!BI61</f>
        <v>2357.9357226004167</v>
      </c>
      <c r="AN109" s="1">
        <f>'[3]SD 4. Assets (RAB)'!BJ37+'[3]SD 4. Assets (RAB)'!BJ61</f>
        <v>1271.6489736552157</v>
      </c>
      <c r="AO109" s="1">
        <f>'[3]SD 4. Assets (RAB)'!BK37+'[3]SD 4. Assets (RAB)'!BK61</f>
        <v>3627.7558681673149</v>
      </c>
      <c r="AP109" s="1">
        <f>'[3]SD 4. Assets (RAB)'!BL37+'[3]SD 4. Assets (RAB)'!BL61</f>
        <v>1058.6573212190699</v>
      </c>
      <c r="AQ109" s="1">
        <f>'[3]SD 4. Assets (RAB)'!BM37+'[3]SD 4. Assets (RAB)'!BM61</f>
        <v>2498.7616049655444</v>
      </c>
      <c r="AR109" s="1">
        <f>'[3]SD 4. Assets (RAB)'!BN37+'[3]SD 4. Assets (RAB)'!BN61</f>
        <v>3615.7248427126283</v>
      </c>
      <c r="AS109" s="1">
        <f>'[3]SD 4. Assets (RAB)'!BO37+'[3]SD 4. Assets (RAB)'!BO61</f>
        <v>2267.1667159681147</v>
      </c>
      <c r="AU109" s="1">
        <f>'[3]SD 4. Assets (RAB)'!BH83+'[3]SD 4. Assets (RAB)'!BH91</f>
        <v>1022.6133413377001</v>
      </c>
      <c r="AV109" s="1">
        <f>'[3]SD 4. Assets (RAB)'!BI83+'[3]SD 4. Assets (RAB)'!BI91</f>
        <v>1652.0289820634866</v>
      </c>
      <c r="AW109" s="1">
        <f>'[3]SD 4. Assets (RAB)'!BJ83+'[3]SD 4. Assets (RAB)'!BJ91</f>
        <v>969.77740990964412</v>
      </c>
      <c r="AX109" s="1">
        <f>'[3]SD 4. Assets (RAB)'!BK83+'[3]SD 4. Assets (RAB)'!BK91</f>
        <v>2443.7020962067586</v>
      </c>
      <c r="AY109" s="1">
        <f>'[3]SD 4. Assets (RAB)'!BL83+'[3]SD 4. Assets (RAB)'!BL91</f>
        <v>786.0724316564324</v>
      </c>
      <c r="AZ109" s="1">
        <f>'[3]SD 4. Assets (RAB)'!BM83+'[3]SD 4. Assets (RAB)'!BM91</f>
        <v>2151.8938570197497</v>
      </c>
      <c r="BA109" s="1">
        <f>'[3]SD 4. Assets (RAB)'!BN83+'[3]SD 4. Assets (RAB)'!BN91</f>
        <v>3301.3106154672537</v>
      </c>
      <c r="BB109" s="1">
        <f>'[3]SD 4. Assets (RAB)'!BO83+'[3]SD 4. Assets (RAB)'!BO91</f>
        <v>2418.655222679155</v>
      </c>
    </row>
    <row r="110" spans="1:54" x14ac:dyDescent="0.25">
      <c r="A110" s="21" t="s">
        <v>71</v>
      </c>
      <c r="B110" s="1">
        <f>'[3]SD 4. Assets (RAB)'!BH22</f>
        <v>-14886.371539320877</v>
      </c>
      <c r="C110" s="1">
        <f>'[3]SD 4. Assets (RAB)'!BI22</f>
        <v>-15724.275787200202</v>
      </c>
      <c r="D110" s="1">
        <f>'[3]SD 4. Assets (RAB)'!BJ22</f>
        <v>-16289.855979585071</v>
      </c>
      <c r="E110" s="1">
        <f>'[3]SD 4. Assets (RAB)'!BK22</f>
        <v>-17426.263642108777</v>
      </c>
      <c r="F110" s="1">
        <f>'[3]SD 4. Assets (RAB)'!BL22</f>
        <v>-17680.67079513285</v>
      </c>
      <c r="G110" s="1">
        <f>'[3]SD 4. Assets (RAB)'!BM22</f>
        <v>-18605.340875545597</v>
      </c>
      <c r="H110" s="1">
        <f>'[3]SD 4. Assets (RAB)'!BN22</f>
        <v>-20556.62332863859</v>
      </c>
      <c r="I110" s="1">
        <f>'[3]SD 4. Assets (RAB)'!BO22</f>
        <v>-21805.306968027937</v>
      </c>
      <c r="K110" s="1">
        <f>'[3]SD 4. Assets (RAB)'!BH46</f>
        <v>-1773.3806042016606</v>
      </c>
      <c r="L110" s="1">
        <f>'[3]SD 4. Assets (RAB)'!BI46</f>
        <v>-1932.8104176726586</v>
      </c>
      <c r="M110" s="1">
        <f>'[3]SD 4. Assets (RAB)'!BJ46</f>
        <v>-2053.4583259829092</v>
      </c>
      <c r="N110" s="1">
        <f>'[3]SD 4. Assets (RAB)'!BK46</f>
        <v>-2226.0833996541933</v>
      </c>
      <c r="O110" s="1">
        <f>'[3]SD 4. Assets (RAB)'!BL46</f>
        <v>-2309.2206168163634</v>
      </c>
      <c r="P110" s="1">
        <f>'[3]SD 4. Assets (RAB)'!BM46</f>
        <v>-2592.0078024771633</v>
      </c>
      <c r="Q110" s="1">
        <f>'[3]SD 4. Assets (RAB)'!BN46</f>
        <v>-2951.2091394155177</v>
      </c>
      <c r="R110" s="1">
        <f>'[3]SD 4. Assets (RAB)'!BO46</f>
        <v>-3213.8396704600514</v>
      </c>
      <c r="T110" s="1">
        <f>'[3]SD 4. Assets (RAB)'!BH30</f>
        <v>-1071.2369403048585</v>
      </c>
      <c r="U110" s="1">
        <f>'[3]SD 4. Assets (RAB)'!BI30</f>
        <v>-1131.5332979764232</v>
      </c>
      <c r="V110" s="1">
        <f>'[3]SD 4. Assets (RAB)'!BJ30</f>
        <v>-1172.2329670117588</v>
      </c>
      <c r="W110" s="1">
        <f>'[3]SD 4. Assets (RAB)'!BK30</f>
        <v>-1254.0099039990798</v>
      </c>
      <c r="X110" s="1">
        <f>'[3]SD 4. Assets (RAB)'!BL30</f>
        <v>-1272.3172759115243</v>
      </c>
      <c r="Y110" s="1">
        <f>'[3]SD 4. Assets (RAB)'!BM30</f>
        <v>-1338.8573824187672</v>
      </c>
      <c r="Z110" s="1">
        <f>'[3]SD 4. Assets (RAB)'!BN30</f>
        <v>-1479.2734562216153</v>
      </c>
      <c r="AA110" s="1">
        <f>'[3]SD 4. Assets (RAB)'!BO30</f>
        <v>-1569.1298754124803</v>
      </c>
      <c r="AC110" s="1">
        <f>'[3]SD 4. Assets (RAB)'!BH54</f>
        <v>-68.023487844160357</v>
      </c>
      <c r="AD110" s="1">
        <f>'[3]SD 4. Assets (RAB)'!BI54</f>
        <v>-74.138910530608058</v>
      </c>
      <c r="AE110" s="1">
        <f>'[3]SD 4. Assets (RAB)'!BJ54</f>
        <v>-78.766733517349408</v>
      </c>
      <c r="AF110" s="1">
        <f>'[3]SD 4. Assets (RAB)'!BK54</f>
        <v>-85.388301145107533</v>
      </c>
      <c r="AG110" s="1">
        <f>'[3]SD 4. Assets (RAB)'!BL54</f>
        <v>-88.577285770082668</v>
      </c>
      <c r="AH110" s="1">
        <f>'[3]SD 4. Assets (RAB)'!BM54</f>
        <v>-99.42446129501262</v>
      </c>
      <c r="AI110" s="1">
        <f>'[3]SD 4. Assets (RAB)'!BN54</f>
        <v>-113.20273749750444</v>
      </c>
      <c r="AJ110" s="1">
        <f>'[3]SD 4. Assets (RAB)'!BO54</f>
        <v>-123.2767423071238</v>
      </c>
      <c r="AL110" s="1">
        <f>'[3]SD 4. Assets (RAB)'!BH38+'[3]SD 4. Assets (RAB)'!BH62</f>
        <v>-2470.7916494736614</v>
      </c>
      <c r="AM110" s="1">
        <f>'[3]SD 4. Assets (RAB)'!BI38+'[3]SD 4. Assets (RAB)'!BI62</f>
        <v>-2665.8640205992388</v>
      </c>
      <c r="AN110" s="1">
        <f>'[3]SD 4. Assets (RAB)'!BJ38+'[3]SD 4. Assets (RAB)'!BJ62</f>
        <v>-2809.7806126155356</v>
      </c>
      <c r="AO110" s="1">
        <f>'[3]SD 4. Assets (RAB)'!BK38+'[3]SD 4. Assets (RAB)'!BK62</f>
        <v>-3033.3880844884361</v>
      </c>
      <c r="AP110" s="1">
        <f>'[3]SD 4. Assets (RAB)'!BL38+'[3]SD 4. Assets (RAB)'!BL62</f>
        <v>-3125.2425956505822</v>
      </c>
      <c r="AQ110" s="1">
        <f>'[3]SD 4. Assets (RAB)'!BM38+'[3]SD 4. Assets (RAB)'!BM62</f>
        <v>-3440.8883529021632</v>
      </c>
      <c r="AR110" s="1">
        <f>'[3]SD 4. Assets (RAB)'!BN38+'[3]SD 4. Assets (RAB)'!BN62</f>
        <v>-3883.8244663149612</v>
      </c>
      <c r="AS110" s="1">
        <f>'[3]SD 4. Assets (RAB)'!BO38+'[3]SD 4. Assets (RAB)'!BO62</f>
        <v>-4198.0537542303273</v>
      </c>
      <c r="AU110" s="1">
        <f>'[3]SD 4. Assets (RAB)'!BH84+'[3]SD 4. Assets (RAB)'!BH92</f>
        <v>-8950.7941972975095</v>
      </c>
      <c r="AV110" s="1">
        <f>'[3]SD 4. Assets (RAB)'!BI84+'[3]SD 4. Assets (RAB)'!BI92</f>
        <v>-10185.288125873385</v>
      </c>
      <c r="AW110" s="1">
        <f>'[3]SD 4. Assets (RAB)'!BJ84+'[3]SD 4. Assets (RAB)'!BJ92</f>
        <v>-10548.915046359529</v>
      </c>
      <c r="AX110" s="1">
        <f>'[3]SD 4. Assets (RAB)'!BK84+'[3]SD 4. Assets (RAB)'!BK92</f>
        <v>-10128.384129345262</v>
      </c>
      <c r="AY110" s="1">
        <f>'[3]SD 4. Assets (RAB)'!BL84+'[3]SD 4. Assets (RAB)'!BL92</f>
        <v>-10950.049513693193</v>
      </c>
      <c r="AZ110" s="1">
        <f>'[3]SD 4. Assets (RAB)'!BM84+'[3]SD 4. Assets (RAB)'!BM92</f>
        <v>-10942.368191103655</v>
      </c>
      <c r="BA110" s="1">
        <f>'[3]SD 4. Assets (RAB)'!BN84+'[3]SD 4. Assets (RAB)'!BN92</f>
        <v>-15491.119301151946</v>
      </c>
      <c r="BB110" s="1">
        <f>'[3]SD 4. Assets (RAB)'!BO84+'[3]SD 4. Assets (RAB)'!BO92</f>
        <v>-21655.854202718838</v>
      </c>
    </row>
    <row r="111" spans="1:54" x14ac:dyDescent="0.25">
      <c r="A111" s="21" t="s">
        <v>72</v>
      </c>
      <c r="B111" s="1">
        <f>'[3]SD 4. Assets (RAB)'!BH23</f>
        <v>-5509.2243622788073</v>
      </c>
      <c r="C111" s="1">
        <f>'[3]SD 4. Assets (RAB)'!BI23</f>
        <v>-2973.9257486373626</v>
      </c>
      <c r="D111" s="1">
        <f>'[3]SD 4. Assets (RAB)'!BJ23</f>
        <v>-9993.8061230415005</v>
      </c>
      <c r="E111" s="1">
        <f>'[3]SD 4. Assets (RAB)'!BK23</f>
        <v>-344.72155700296076</v>
      </c>
      <c r="F111" s="1">
        <f>'[3]SD 4. Assets (RAB)'!BL23</f>
        <v>-13081.618337710528</v>
      </c>
      <c r="G111" s="1">
        <f>'[3]SD 4. Assets (RAB)'!BM23</f>
        <v>-7643.684008432625</v>
      </c>
      <c r="H111" s="1">
        <f>'[3]SD 4. Assets (RAB)'!BN23</f>
        <v>-4931.9862344129979</v>
      </c>
      <c r="I111" s="1">
        <f>'[3]SD 4. Assets (RAB)'!BO23</f>
        <v>-12157.214624788176</v>
      </c>
      <c r="K111" s="1">
        <f>'[3]SD 4. Assets (RAB)'!BH47</f>
        <v>-589.42341053343296</v>
      </c>
      <c r="L111" s="1">
        <f>'[3]SD 4. Assets (RAB)'!BI47</f>
        <v>-156.62564123831467</v>
      </c>
      <c r="M111" s="1">
        <f>'[3]SD 4. Assets (RAB)'!BJ47</f>
        <v>-1062.1521265799859</v>
      </c>
      <c r="N111" s="1">
        <f>'[3]SD 4. Assets (RAB)'!BK47</f>
        <v>652.54945501969962</v>
      </c>
      <c r="O111" s="1">
        <f>'[3]SD 4. Assets (RAB)'!BL47</f>
        <v>-1446.9737651233631</v>
      </c>
      <c r="P111" s="1">
        <f>'[3]SD 4. Assets (RAB)'!BM47</f>
        <v>-562.96345337763682</v>
      </c>
      <c r="Q111" s="1">
        <f>'[3]SD 4. Assets (RAB)'!BN47</f>
        <v>-1.5302759020026544</v>
      </c>
      <c r="R111" s="1">
        <f>'[3]SD 4. Assets (RAB)'!BO47</f>
        <v>-1355.726678692449</v>
      </c>
      <c r="T111" s="1">
        <f>'[3]SD 4. Assets (RAB)'!BH31</f>
        <v>-396.4488346748447</v>
      </c>
      <c r="U111" s="1">
        <f>'[3]SD 4. Assets (RAB)'!BI31</f>
        <v>-214.00642266983624</v>
      </c>
      <c r="V111" s="1">
        <f>'[3]SD 4. Assets (RAB)'!BJ31</f>
        <v>-719.16344859247943</v>
      </c>
      <c r="W111" s="1">
        <f>'[3]SD 4. Assets (RAB)'!BK31</f>
        <v>-24.806479201836797</v>
      </c>
      <c r="X111" s="1">
        <f>'[3]SD 4. Assets (RAB)'!BL31</f>
        <v>-941.3652457423658</v>
      </c>
      <c r="Y111" s="1">
        <f>'[3]SD 4. Assets (RAB)'!BM31</f>
        <v>-550.04650718425444</v>
      </c>
      <c r="Z111" s="1">
        <f>'[3]SD 4. Assets (RAB)'!BN31</f>
        <v>-354.91024991703847</v>
      </c>
      <c r="AA111" s="1">
        <f>'[3]SD 4. Assets (RAB)'!BO31</f>
        <v>-874.84430728387497</v>
      </c>
      <c r="AC111" s="1">
        <f>'[3]SD 4. Assets (RAB)'!BH55</f>
        <v>-22.609154575441121</v>
      </c>
      <c r="AD111" s="1">
        <f>'[3]SD 4. Assets (RAB)'!BI55</f>
        <v>-6.0078600034393803</v>
      </c>
      <c r="AE111" s="1">
        <f>'[3]SD 4. Assets (RAB)'!BJ55</f>
        <v>-40.742123884674356</v>
      </c>
      <c r="AF111" s="1">
        <f>'[3]SD 4. Assets (RAB)'!BK55</f>
        <v>25.030548894059248</v>
      </c>
      <c r="AG111" s="1">
        <f>'[3]SD 4. Assets (RAB)'!BL55</f>
        <v>-55.503145850068869</v>
      </c>
      <c r="AH111" s="1">
        <f>'[3]SD 4. Assets (RAB)'!BM55</f>
        <v>-21.594201231708922</v>
      </c>
      <c r="AI111" s="1">
        <f>'[3]SD 4. Assets (RAB)'!BN55</f>
        <v>-5.8698456479933346E-2</v>
      </c>
      <c r="AJ111" s="1">
        <f>'[3]SD 4. Assets (RAB)'!BO55</f>
        <v>-52.003082152551123</v>
      </c>
      <c r="AL111" s="1">
        <f>'[3]SD 4. Assets (RAB)'!BH39+'[3]SD 4. Assets (RAB)'!BH63</f>
        <v>-851.57755481846607</v>
      </c>
      <c r="AM111" s="1">
        <f>'[3]SD 4. Assets (RAB)'!BI39+'[3]SD 4. Assets (RAB)'!BI63</f>
        <v>-307.92829799882259</v>
      </c>
      <c r="AN111" s="1">
        <f>'[3]SD 4. Assets (RAB)'!BJ39+'[3]SD 4. Assets (RAB)'!BJ63</f>
        <v>-1538.1316389603198</v>
      </c>
      <c r="AO111" s="1">
        <f>'[3]SD 4. Assets (RAB)'!BK39+'[3]SD 4. Assets (RAB)'!BK63</f>
        <v>594.3677836788786</v>
      </c>
      <c r="AP111" s="1">
        <f>'[3]SD 4. Assets (RAB)'!BL39+'[3]SD 4. Assets (RAB)'!BL63</f>
        <v>-2066.5852744315125</v>
      </c>
      <c r="AQ111" s="1">
        <f>'[3]SD 4. Assets (RAB)'!BM39+'[3]SD 4. Assets (RAB)'!BM63</f>
        <v>-942.12674793661893</v>
      </c>
      <c r="AR111" s="1">
        <f>'[3]SD 4. Assets (RAB)'!BN39+'[3]SD 4. Assets (RAB)'!BN63</f>
        <v>-268.09962360233328</v>
      </c>
      <c r="AS111" s="1">
        <f>'[3]SD 4. Assets (RAB)'!BO39+'[3]SD 4. Assets (RAB)'!BO63</f>
        <v>-1930.8870382622124</v>
      </c>
      <c r="AU111" s="1">
        <f>'[3]SD 4. Assets (RAB)'!BH85+'[3]SD 4. Assets (RAB)'!BH93</f>
        <v>-7928.1808559598103</v>
      </c>
      <c r="AV111" s="1">
        <f>'[3]SD 4. Assets (RAB)'!BI85+'[3]SD 4. Assets (RAB)'!BI93</f>
        <v>-8533.2591438098989</v>
      </c>
      <c r="AW111" s="1">
        <f>'[3]SD 4. Assets (RAB)'!BJ85+'[3]SD 4. Assets (RAB)'!BJ93</f>
        <v>-9579.1376364498847</v>
      </c>
      <c r="AX111" s="1">
        <f>'[3]SD 4. Assets (RAB)'!BK85+'[3]SD 4. Assets (RAB)'!BK93</f>
        <v>-7684.6820331385034</v>
      </c>
      <c r="AY111" s="1">
        <f>'[3]SD 4. Assets (RAB)'!BL85+'[3]SD 4. Assets (RAB)'!BL93</f>
        <v>-10163.977082036759</v>
      </c>
      <c r="AZ111" s="1">
        <f>'[3]SD 4. Assets (RAB)'!BM85+'[3]SD 4. Assets (RAB)'!BM93</f>
        <v>-8790.4743340839068</v>
      </c>
      <c r="BA111" s="1">
        <f>'[3]SD 4. Assets (RAB)'!BN85+'[3]SD 4. Assets (RAB)'!BN93</f>
        <v>-12189.808685684695</v>
      </c>
      <c r="BB111" s="1">
        <f>'[3]SD 4. Assets (RAB)'!BO85+'[3]SD 4. Assets (RAB)'!BO93</f>
        <v>-19237.198980039684</v>
      </c>
    </row>
    <row r="112" spans="1:54" x14ac:dyDescent="0.25">
      <c r="A112" s="21" t="s">
        <v>73</v>
      </c>
      <c r="B112" s="1">
        <f>'[3]SD 4. Assets (RAB)'!BH24</f>
        <v>19366.359960132122</v>
      </c>
      <c r="C112" s="1">
        <f>'[3]SD 4. Assets (RAB)'!BI24</f>
        <v>17277.4450919509</v>
      </c>
      <c r="D112" s="1">
        <f>'[3]SD 4. Assets (RAB)'!BJ24</f>
        <v>15004.684366630891</v>
      </c>
      <c r="E112" s="1">
        <f>'[3]SD 4. Assets (RAB)'!BK24</f>
        <v>22055.706668827377</v>
      </c>
      <c r="F112" s="1">
        <f>'[3]SD 4. Assets (RAB)'!BL24</f>
        <v>41562.316810532284</v>
      </c>
      <c r="G112" s="1">
        <f>'[3]SD 4. Assets (RAB)'!BM24</f>
        <v>58184.585894697651</v>
      </c>
      <c r="H112" s="1">
        <f>'[3]SD 4. Assets (RAB)'!BN24</f>
        <v>42519.730429645562</v>
      </c>
      <c r="I112" s="1">
        <f>'[3]SD 4. Assets (RAB)'!BO24</f>
        <v>56298.392855310187</v>
      </c>
      <c r="K112" s="1">
        <f>'[3]SD 4. Assets (RAB)'!BH48</f>
        <v>6562.0502088071098</v>
      </c>
      <c r="L112" s="1">
        <f>'[3]SD 4. Assets (RAB)'!BI48</f>
        <v>8282.4832320560436</v>
      </c>
      <c r="M112" s="1">
        <f>'[3]SD 4. Assets (RAB)'!BJ48</f>
        <v>5630.5515472320949</v>
      </c>
      <c r="N112" s="1">
        <f>'[3]SD 4. Assets (RAB)'!BK48</f>
        <v>9920.0206351980378</v>
      </c>
      <c r="O112" s="1">
        <f>'[3]SD 4. Assets (RAB)'!BL48</f>
        <v>5869.6858674343157</v>
      </c>
      <c r="P112" s="1">
        <f>'[3]SD 4. Assets (RAB)'!BM48</f>
        <v>11576.286782485186</v>
      </c>
      <c r="Q112" s="1">
        <f>'[3]SD 4. Assets (RAB)'!BN48</f>
        <v>8921.4756065981746</v>
      </c>
      <c r="R112" s="1">
        <f>'[3]SD 4. Assets (RAB)'!BO48</f>
        <v>12634.50055328784</v>
      </c>
      <c r="T112" s="1">
        <f>'[3]SD 4. Assets (RAB)'!BH32</f>
        <v>1393.62101326949</v>
      </c>
      <c r="U112" s="1">
        <f>'[3]SD 4. Assets (RAB)'!BI32</f>
        <v>1243.3007847277627</v>
      </c>
      <c r="V112" s="1">
        <f>'[3]SD 4. Assets (RAB)'!BJ32</f>
        <v>1079.7508397995489</v>
      </c>
      <c r="W112" s="1">
        <f>'[3]SD 4. Assets (RAB)'!BK32</f>
        <v>1587.1488673897477</v>
      </c>
      <c r="X112" s="1">
        <f>'[3]SD 4. Assets (RAB)'!BL32</f>
        <v>2990.8624122737006</v>
      </c>
      <c r="Y112" s="1">
        <f>'[3]SD 4. Assets (RAB)'!BM32</f>
        <v>4187.0161309694577</v>
      </c>
      <c r="Z112" s="1">
        <f>'[3]SD 4. Assets (RAB)'!BN32</f>
        <v>3059.7587738374332</v>
      </c>
      <c r="AA112" s="1">
        <f>'[3]SD 4. Assets (RAB)'!BO32</f>
        <v>4051.2839510355734</v>
      </c>
      <c r="AC112" s="1">
        <f>'[3]SD 4. Assets (RAB)'!BH56</f>
        <v>251.70769408099426</v>
      </c>
      <c r="AD112" s="1">
        <f>'[3]SD 4. Assets (RAB)'!BI56</f>
        <v>317.70021399825714</v>
      </c>
      <c r="AE112" s="1">
        <f>'[3]SD 4. Assets (RAB)'!BJ56</f>
        <v>215.97718719918205</v>
      </c>
      <c r="AF112" s="1">
        <f>'[3]SD 4. Assets (RAB)'!BK56</f>
        <v>380.51301649145529</v>
      </c>
      <c r="AG112" s="1">
        <f>'[3]SD 4. Assets (RAB)'!BL56</f>
        <v>225.14992230458279</v>
      </c>
      <c r="AH112" s="1">
        <f>'[3]SD 4. Assets (RAB)'!BM56</f>
        <v>444.04421778560794</v>
      </c>
      <c r="AI112" s="1">
        <f>'[3]SD 4. Assets (RAB)'!BN56</f>
        <v>342.21073921726145</v>
      </c>
      <c r="AJ112" s="1">
        <f>'[3]SD 4. Assets (RAB)'!BO56</f>
        <v>484.63527387597435</v>
      </c>
      <c r="AL112" s="1">
        <f>'[3]SD 4. Assets (RAB)'!BH40+'[3]SD 4. Assets (RAB)'!BH64</f>
        <v>7211.500137233269</v>
      </c>
      <c r="AM112" s="1">
        <f>'[3]SD 4. Assets (RAB)'!BI40+'[3]SD 4. Assets (RAB)'!BI64</f>
        <v>8714.7348471985279</v>
      </c>
      <c r="AN112" s="1">
        <f>'[3]SD 4. Assets (RAB)'!BJ40+'[3]SD 4. Assets (RAB)'!BJ64</f>
        <v>6100.6220049960011</v>
      </c>
      <c r="AO112" s="1">
        <f>'[3]SD 4. Assets (RAB)'!BK40+'[3]SD 4. Assets (RAB)'!BK64</f>
        <v>10511.390987491155</v>
      </c>
      <c r="AP112" s="1">
        <f>'[3]SD 4. Assets (RAB)'!BL40+'[3]SD 4. Assets (RAB)'!BL64</f>
        <v>7761.1803203389391</v>
      </c>
      <c r="AQ112" s="1">
        <f>'[3]SD 4. Assets (RAB)'!BM40+'[3]SD 4. Assets (RAB)'!BM64</f>
        <v>14020.70262983529</v>
      </c>
      <c r="AR112" s="1">
        <f>'[3]SD 4. Assets (RAB)'!BN40+'[3]SD 4. Assets (RAB)'!BN64</f>
        <v>10679.802509221801</v>
      </c>
      <c r="AS112" s="1">
        <f>'[3]SD 4. Assets (RAB)'!BO40+'[3]SD 4. Assets (RAB)'!BO64</f>
        <v>14912.808105343674</v>
      </c>
      <c r="AU112" s="1">
        <f>'[3]SD 4. Assets (RAB)'!BH86+'[3]SD 4. Assets (RAB)'!BH94</f>
        <v>16167.668156889365</v>
      </c>
      <c r="AV112" s="1">
        <f>'[3]SD 4. Assets (RAB)'!BI86+'[3]SD 4. Assets (RAB)'!BI94</f>
        <v>18759.126636175086</v>
      </c>
      <c r="AW112" s="1">
        <f>'[3]SD 4. Assets (RAB)'!BJ86+'[3]SD 4. Assets (RAB)'!BJ94</f>
        <v>6691.2207861000006</v>
      </c>
      <c r="AX112" s="1">
        <f>'[3]SD 4. Assets (RAB)'!BK86+'[3]SD 4. Assets (RAB)'!BK94</f>
        <v>20963.627395632491</v>
      </c>
      <c r="AY112" s="1">
        <f>'[3]SD 4. Assets (RAB)'!BL86+'[3]SD 4. Assets (RAB)'!BL94</f>
        <v>25130.121408673484</v>
      </c>
      <c r="AZ112" s="1">
        <f>'[3]SD 4. Assets (RAB)'!BM86+'[3]SD 4. Assets (RAB)'!BM94</f>
        <v>25839.883413688603</v>
      </c>
      <c r="BA112" s="1">
        <f>'[3]SD 4. Assets (RAB)'!BN86+'[3]SD 4. Assets (RAB)'!BN94</f>
        <v>39159.701534430758</v>
      </c>
      <c r="BB112" s="1">
        <f>'[3]SD 4. Assets (RAB)'!BO86+'[3]SD 4. Assets (RAB)'!BO94</f>
        <v>23837.784741612464</v>
      </c>
    </row>
    <row r="113" spans="1:54" x14ac:dyDescent="0.25">
      <c r="A113" s="21" t="s">
        <v>74</v>
      </c>
      <c r="B113" s="1">
        <f>'[3]SD 4. Assets (RAB)'!BH25</f>
        <v>0</v>
      </c>
      <c r="C113" s="1">
        <f>'[3]SD 4. Assets (RAB)'!BI25</f>
        <v>0</v>
      </c>
      <c r="D113" s="1">
        <f>'[3]SD 4. Assets (RAB)'!BJ25</f>
        <v>-115.44997735959241</v>
      </c>
      <c r="E113" s="1">
        <f>'[3]SD 4. Assets (RAB)'!BK25</f>
        <v>0</v>
      </c>
      <c r="F113" s="1">
        <f>'[3]SD 4. Assets (RAB)'!BL25</f>
        <v>0</v>
      </c>
      <c r="G113" s="1">
        <f>'[3]SD 4. Assets (RAB)'!BM25</f>
        <v>0</v>
      </c>
      <c r="H113" s="1">
        <f>'[3]SD 4. Assets (RAB)'!BN25</f>
        <v>0</v>
      </c>
      <c r="I113" s="1">
        <f>'[3]SD 4. Assets (RAB)'!BO25</f>
        <v>0</v>
      </c>
      <c r="K113" s="1">
        <f>'[3]SD 4. Assets (RAB)'!BH49</f>
        <v>0</v>
      </c>
      <c r="L113" s="1">
        <f>'[3]SD 4. Assets (RAB)'!BI49</f>
        <v>0</v>
      </c>
      <c r="M113" s="1">
        <f>'[3]SD 4. Assets (RAB)'!BJ49</f>
        <v>0</v>
      </c>
      <c r="N113" s="1">
        <f>'[3]SD 4. Assets (RAB)'!BK49</f>
        <v>0</v>
      </c>
      <c r="O113" s="1">
        <f>'[3]SD 4. Assets (RAB)'!BL49</f>
        <v>0</v>
      </c>
      <c r="P113" s="1">
        <f>'[3]SD 4. Assets (RAB)'!BM49</f>
        <v>0</v>
      </c>
      <c r="Q113" s="1">
        <f>'[3]SD 4. Assets (RAB)'!BN49</f>
        <v>0</v>
      </c>
      <c r="R113" s="1">
        <f>'[3]SD 4. Assets (RAB)'!BO49</f>
        <v>0</v>
      </c>
      <c r="T113" s="1">
        <f>'[3]SD 4. Assets (RAB)'!BH33</f>
        <v>0</v>
      </c>
      <c r="U113" s="1">
        <f>'[3]SD 4. Assets (RAB)'!BI33</f>
        <v>0</v>
      </c>
      <c r="V113" s="1">
        <f>'[3]SD 4. Assets (RAB)'!BJ33</f>
        <v>-8.3078861882683501</v>
      </c>
      <c r="W113" s="1">
        <f>'[3]SD 4. Assets (RAB)'!BK33</f>
        <v>0</v>
      </c>
      <c r="X113" s="1">
        <f>'[3]SD 4. Assets (RAB)'!BL33</f>
        <v>0</v>
      </c>
      <c r="Y113" s="1">
        <f>'[3]SD 4. Assets (RAB)'!BM33</f>
        <v>0</v>
      </c>
      <c r="Z113" s="1">
        <f>'[3]SD 4. Assets (RAB)'!BN33</f>
        <v>0</v>
      </c>
      <c r="AA113" s="1">
        <f>'[3]SD 4. Assets (RAB)'!BO33</f>
        <v>0</v>
      </c>
      <c r="AC113" s="1">
        <f>'[3]SD 4. Assets (RAB)'!BH57</f>
        <v>0</v>
      </c>
      <c r="AD113" s="1">
        <f>'[3]SD 4. Assets (RAB)'!BI57</f>
        <v>0</v>
      </c>
      <c r="AE113" s="1">
        <f>'[3]SD 4. Assets (RAB)'!BJ57</f>
        <v>0</v>
      </c>
      <c r="AF113" s="1">
        <f>'[3]SD 4. Assets (RAB)'!BK57</f>
        <v>0</v>
      </c>
      <c r="AG113" s="1">
        <f>'[3]SD 4. Assets (RAB)'!BL57</f>
        <v>0</v>
      </c>
      <c r="AH113" s="1">
        <f>'[3]SD 4. Assets (RAB)'!BM57</f>
        <v>0</v>
      </c>
      <c r="AI113" s="1">
        <f>'[3]SD 4. Assets (RAB)'!BN57</f>
        <v>0</v>
      </c>
      <c r="AJ113" s="1">
        <f>'[3]SD 4. Assets (RAB)'!BO57</f>
        <v>0</v>
      </c>
      <c r="AL113" s="1">
        <f>'[3]SD 4. Assets (RAB)'!BH41+'[3]SD 4. Assets (RAB)'!BH65</f>
        <v>0</v>
      </c>
      <c r="AM113" s="1">
        <f>'[3]SD 4. Assets (RAB)'!BI41+'[3]SD 4. Assets (RAB)'!BI65</f>
        <v>0</v>
      </c>
      <c r="AN113" s="1">
        <f>'[3]SD 4. Assets (RAB)'!BJ41+'[3]SD 4. Assets (RAB)'!BJ65</f>
        <v>-6.2421364521392588</v>
      </c>
      <c r="AO113" s="1">
        <f>'[3]SD 4. Assets (RAB)'!BK41+'[3]SD 4. Assets (RAB)'!BK65</f>
        <v>0</v>
      </c>
      <c r="AP113" s="1">
        <f>'[3]SD 4. Assets (RAB)'!BL41+'[3]SD 4. Assets (RAB)'!BL65</f>
        <v>0</v>
      </c>
      <c r="AQ113" s="1">
        <f>'[3]SD 4. Assets (RAB)'!BM41+'[3]SD 4. Assets (RAB)'!BM65</f>
        <v>0</v>
      </c>
      <c r="AR113" s="1">
        <f>'[3]SD 4. Assets (RAB)'!BN41+'[3]SD 4. Assets (RAB)'!BN65</f>
        <v>0</v>
      </c>
      <c r="AS113" s="1">
        <f>'[3]SD 4. Assets (RAB)'!BO41+'[3]SD 4. Assets (RAB)'!BO65</f>
        <v>0</v>
      </c>
      <c r="AU113" s="1">
        <f>'[3]SD 4. Assets (RAB)'!BH87+'[3]SD 4. Assets (RAB)'!BH95</f>
        <v>-87.474140000000006</v>
      </c>
      <c r="AV113" s="1">
        <f>'[3]SD 4. Assets (RAB)'!BI87+'[3]SD 4. Assets (RAB)'!BI95</f>
        <v>-103.58861</v>
      </c>
      <c r="AW113" s="1">
        <f>'[3]SD 4. Assets (RAB)'!BJ87+'[3]SD 4. Assets (RAB)'!BJ95</f>
        <v>-119.45833</v>
      </c>
      <c r="AX113" s="1">
        <f>'[3]SD 4. Assets (RAB)'!BK87+'[3]SD 4. Assets (RAB)'!BK95</f>
        <v>-14.270690000000002</v>
      </c>
      <c r="AY113" s="1">
        <f>'[3]SD 4. Assets (RAB)'!BL87+'[3]SD 4. Assets (RAB)'!BL95</f>
        <v>-96.989552203084358</v>
      </c>
      <c r="AZ113" s="1">
        <f>'[3]SD 4. Assets (RAB)'!BM87+'[3]SD 4. Assets (RAB)'!BM95</f>
        <v>-453.18469126422139</v>
      </c>
      <c r="BA113" s="1">
        <f>'[3]SD 4. Assets (RAB)'!BN87+'[3]SD 4. Assets (RAB)'!BN95</f>
        <v>-68.690624019661897</v>
      </c>
      <c r="BB113" s="1">
        <f>'[3]SD 4. Assets (RAB)'!BO87+'[3]SD 4. Assets (RAB)'!BO95</f>
        <v>-283.01026473211721</v>
      </c>
    </row>
    <row r="114" spans="1:54" x14ac:dyDescent="0.25">
      <c r="A114" s="21" t="s">
        <v>75</v>
      </c>
      <c r="B114" s="1">
        <f>'[3]SD 4. Assets (RAB)'!BH26</f>
        <v>323729.22640283435</v>
      </c>
      <c r="C114" s="1">
        <f>'[3]SD 4. Assets (RAB)'!BI26</f>
        <v>338032.74574614794</v>
      </c>
      <c r="D114" s="1">
        <f>'[3]SD 4. Assets (RAB)'!BJ26</f>
        <v>342928.17401237774</v>
      </c>
      <c r="E114" s="1">
        <f>'[3]SD 4. Assets (RAB)'!BK26</f>
        <v>364639.15912420215</v>
      </c>
      <c r="F114" s="1">
        <f>'[3]SD 4. Assets (RAB)'!BL26</f>
        <v>376549.83420864004</v>
      </c>
      <c r="G114" s="1">
        <f>'[3]SD 4. Assets (RAB)'!BM26</f>
        <v>427090.73609490506</v>
      </c>
      <c r="H114" s="1">
        <f>'[3]SD 4. Assets (RAB)'!BN26</f>
        <v>464678.48029013752</v>
      </c>
      <c r="I114" s="1">
        <f>'[3]SD 4. Assets (RAB)'!BO26</f>
        <v>508819.65852065949</v>
      </c>
      <c r="K114" s="1">
        <f>'[3]SD 4. Assets (RAB)'!BH50</f>
        <v>45097.030425401026</v>
      </c>
      <c r="L114" s="1">
        <f>'[3]SD 4. Assets (RAB)'!BI50</f>
        <v>53222.888016218749</v>
      </c>
      <c r="M114" s="1">
        <f>'[3]SD 4. Assets (RAB)'!BJ50</f>
        <v>57791.287436870851</v>
      </c>
      <c r="N114" s="1">
        <f>'[3]SD 4. Assets (RAB)'!BK50</f>
        <v>68363.857527088592</v>
      </c>
      <c r="O114" s="1">
        <f>'[3]SD 4. Assets (RAB)'!BL50</f>
        <v>66659.610139200595</v>
      </c>
      <c r="P114" s="1">
        <f>'[3]SD 4. Assets (RAB)'!BM50</f>
        <v>77672.933468308125</v>
      </c>
      <c r="Q114" s="1">
        <f>'[3]SD 4. Assets (RAB)'!BN50</f>
        <v>86592.878799004306</v>
      </c>
      <c r="R114" s="1">
        <f>'[3]SD 4. Assets (RAB)'!BO50</f>
        <v>97871.652673599718</v>
      </c>
      <c r="T114" s="1">
        <f>'[3]SD 4. Assets (RAB)'!BH34</f>
        <v>23295.851851004645</v>
      </c>
      <c r="U114" s="1">
        <f>'[3]SD 4. Assets (RAB)'!BI34</f>
        <v>24325.146213062573</v>
      </c>
      <c r="V114" s="1">
        <f>'[3]SD 4. Assets (RAB)'!BJ34</f>
        <v>24677.425718081373</v>
      </c>
      <c r="W114" s="1">
        <f>'[3]SD 4. Assets (RAB)'!BK34</f>
        <v>26239.768106269286</v>
      </c>
      <c r="X114" s="1">
        <f>'[3]SD 4. Assets (RAB)'!BL34</f>
        <v>27096.871202259907</v>
      </c>
      <c r="Y114" s="1">
        <f>'[3]SD 4. Assets (RAB)'!BM34</f>
        <v>30733.840826045107</v>
      </c>
      <c r="Z114" s="1">
        <f>'[3]SD 4. Assets (RAB)'!BN34</f>
        <v>33438.689349965491</v>
      </c>
      <c r="AA114" s="1">
        <f>'[3]SD 4. Assets (RAB)'!BO34</f>
        <v>36615.12899371719</v>
      </c>
      <c r="AC114" s="1">
        <f>'[3]SD 4. Assets (RAB)'!BH58</f>
        <v>1729.8358252491389</v>
      </c>
      <c r="AD114" s="1">
        <f>'[3]SD 4. Assets (RAB)'!BI58</f>
        <v>2041.5281792439566</v>
      </c>
      <c r="AE114" s="1">
        <f>'[3]SD 4. Assets (RAB)'!BJ58</f>
        <v>2216.7632425584643</v>
      </c>
      <c r="AF114" s="1">
        <f>'[3]SD 4. Assets (RAB)'!BK58</f>
        <v>2622.306807943979</v>
      </c>
      <c r="AG114" s="1">
        <f>'[3]SD 4. Assets (RAB)'!BL58</f>
        <v>2556.9351380391813</v>
      </c>
      <c r="AH114" s="1">
        <f>'[3]SD 4. Assets (RAB)'!BM58</f>
        <v>2979.3851545930797</v>
      </c>
      <c r="AI114" s="1">
        <f>'[3]SD 4. Assets (RAB)'!BN58</f>
        <v>3321.5371953538615</v>
      </c>
      <c r="AJ114" s="1">
        <f>'[3]SD 4. Assets (RAB)'!BO58</f>
        <v>3754.1693870772851</v>
      </c>
      <c r="AL114" s="1">
        <f>'[3]SD 4. Assets (RAB)'!BH42+'[3]SD 4. Assets (RAB)'!BH66</f>
        <v>59867.588346702396</v>
      </c>
      <c r="AM114" s="1">
        <f>'[3]SD 4. Assets (RAB)'!BI42+'[3]SD 4. Assets (RAB)'!BI66</f>
        <v>68274.394895902107</v>
      </c>
      <c r="AN114" s="1">
        <f>'[3]SD 4. Assets (RAB)'!BJ42+'[3]SD 4. Assets (RAB)'!BJ66</f>
        <v>72830.643125485629</v>
      </c>
      <c r="AO114" s="1">
        <f>'[3]SD 4. Assets (RAB)'!BK42+'[3]SD 4. Assets (RAB)'!BK66</f>
        <v>83936.401896655676</v>
      </c>
      <c r="AP114" s="1">
        <f>'[3]SD 4. Assets (RAB)'!BL42+'[3]SD 4. Assets (RAB)'!BL66</f>
        <v>82979.413834021005</v>
      </c>
      <c r="AQ114" s="1">
        <f>'[3]SD 4. Assets (RAB)'!BM42+'[3]SD 4. Assets (RAB)'!BM66</f>
        <v>96057.989715919684</v>
      </c>
      <c r="AR114" s="1">
        <f>'[3]SD 4. Assets (RAB)'!BN42+'[3]SD 4. Assets (RAB)'!BN66</f>
        <v>106469.69260153915</v>
      </c>
      <c r="AS114" s="1">
        <f>'[3]SD 4. Assets (RAB)'!BO42+'[3]SD 4. Assets (RAB)'!BO66</f>
        <v>119451.61366862062</v>
      </c>
      <c r="AU114" s="1">
        <f>'[3]SD 4. Assets (RAB)'!BH88+'[3]SD 4. Assets (RAB)'!BH96</f>
        <v>41944.735849679928</v>
      </c>
      <c r="AV114" s="1">
        <f>'[3]SD 4. Assets (RAB)'!BI88+'[3]SD 4. Assets (RAB)'!BI96</f>
        <v>52067.014732045107</v>
      </c>
      <c r="AW114" s="1">
        <f>'[3]SD 4. Assets (RAB)'!BJ88+'[3]SD 4. Assets (RAB)'!BJ96</f>
        <v>49059.639551695218</v>
      </c>
      <c r="AX114" s="1">
        <f>'[3]SD 4. Assets (RAB)'!BK88+'[3]SD 4. Assets (RAB)'!BK96</f>
        <v>62324.314224189206</v>
      </c>
      <c r="AY114" s="1">
        <f>'[3]SD 4. Assets (RAB)'!BL88+'[3]SD 4. Assets (RAB)'!BL96</f>
        <v>71009.974369781237</v>
      </c>
      <c r="AZ114" s="1">
        <f>'[3]SD 4. Assets (RAB)'!BM88+'[3]SD 4. Assets (RAB)'!BM96</f>
        <v>87606.198758121711</v>
      </c>
      <c r="BA114" s="1">
        <f>'[3]SD 4. Assets (RAB)'!BN88+'[3]SD 4. Assets (RAB)'!BN96</f>
        <v>114507.40098284812</v>
      </c>
      <c r="BB114" s="1">
        <f>'[3]SD 4. Assets (RAB)'!BO88+'[3]SD 4. Assets (RAB)'!BO96</f>
        <v>118824.97647968878</v>
      </c>
    </row>
    <row r="115" spans="1:54" x14ac:dyDescent="0.25">
      <c r="A115" s="21"/>
      <c r="B115" s="14"/>
      <c r="C115" s="14"/>
      <c r="D115" s="14"/>
      <c r="E115" s="14"/>
      <c r="F115" s="14"/>
      <c r="G115" s="14"/>
      <c r="H115" s="14"/>
      <c r="I115" s="14"/>
      <c r="AC115" s="14"/>
      <c r="AD115" s="14"/>
      <c r="AE115" s="14"/>
      <c r="AF115" s="14"/>
      <c r="AG115" s="14"/>
      <c r="AH115" s="14"/>
      <c r="AI115" s="14"/>
      <c r="AJ115" s="14"/>
      <c r="AL115" s="14"/>
      <c r="AM115" s="14"/>
      <c r="AN115" s="14"/>
      <c r="AO115" s="14"/>
      <c r="AP115" s="14"/>
      <c r="AQ115" s="14"/>
      <c r="AR115" s="14"/>
      <c r="AS115" s="14"/>
      <c r="AU115" s="14"/>
      <c r="AV115" s="14"/>
      <c r="AW115" s="14"/>
      <c r="AX115" s="14"/>
      <c r="AY115" s="14"/>
      <c r="AZ115" s="14"/>
      <c r="BA115" s="14"/>
      <c r="BB115" s="14"/>
    </row>
    <row r="116" spans="1:54" x14ac:dyDescent="0.25">
      <c r="A116" t="s">
        <v>81</v>
      </c>
      <c r="B116" s="1">
        <f>'[3]SD 3. Opex'!BH10</f>
        <v>46756.092287101921</v>
      </c>
      <c r="C116" s="1">
        <f>'[3]SD 3. Opex'!BI10</f>
        <v>51252.352222211397</v>
      </c>
      <c r="D116" s="1">
        <f>'[3]SD 3. Opex'!BJ10</f>
        <v>43220.358648427165</v>
      </c>
      <c r="E116" s="1">
        <f>'[3]SD 3. Opex'!BK10</f>
        <v>48349.725749866964</v>
      </c>
      <c r="F116" s="1">
        <f>'[3]SD 3. Opex'!BL10</f>
        <v>58605.575110382997</v>
      </c>
      <c r="G116" s="1">
        <f>'[3]SD 3. Opex'!BM10</f>
        <v>59886.898408099434</v>
      </c>
      <c r="H116" s="1">
        <f>'[3]SD 3. Opex'!BN10</f>
        <v>70098.067766092558</v>
      </c>
      <c r="I116" s="1">
        <f>'[3]SD 3. Opex'!BO10</f>
        <v>69150.303926688226</v>
      </c>
      <c r="AC116" s="14"/>
      <c r="AD116" s="14"/>
      <c r="AE116" s="14"/>
      <c r="AF116" s="14"/>
      <c r="AG116" s="14"/>
      <c r="AH116" s="14"/>
      <c r="AI116" s="14"/>
      <c r="AJ116" s="14"/>
      <c r="AL116" s="14"/>
      <c r="AM116" s="14"/>
      <c r="AN116" s="14"/>
      <c r="AO116" s="14"/>
      <c r="AP116" s="14"/>
      <c r="AQ116" s="14"/>
      <c r="AR116" s="14"/>
      <c r="AS116" s="14"/>
      <c r="AU116" s="14"/>
      <c r="AV116" s="14"/>
      <c r="AW116" s="14"/>
      <c r="AX116" s="14"/>
      <c r="AY116" s="14"/>
      <c r="AZ116" s="14"/>
      <c r="BA116" s="14"/>
      <c r="BB116" s="14"/>
    </row>
    <row r="117" spans="1:54" x14ac:dyDescent="0.25">
      <c r="A117" s="21"/>
    </row>
    <row r="118" spans="1:54" s="4" customFormat="1" x14ac:dyDescent="0.25">
      <c r="A118" s="4" t="s">
        <v>111</v>
      </c>
    </row>
    <row r="119" spans="1:54" x14ac:dyDescent="0.25">
      <c r="B119" t="s">
        <v>76</v>
      </c>
      <c r="K119" t="s">
        <v>123</v>
      </c>
      <c r="T119" t="s">
        <v>124</v>
      </c>
      <c r="AC119" t="s">
        <v>125</v>
      </c>
      <c r="AL119" t="s">
        <v>2</v>
      </c>
      <c r="AU119" t="s">
        <v>22</v>
      </c>
    </row>
    <row r="120" spans="1:54" x14ac:dyDescent="0.25">
      <c r="B120" s="3">
        <v>2006</v>
      </c>
      <c r="C120" s="3">
        <v>2007</v>
      </c>
      <c r="D120" s="3">
        <v>2008</v>
      </c>
      <c r="E120" s="3">
        <v>2009</v>
      </c>
      <c r="F120" s="3">
        <v>2010</v>
      </c>
      <c r="G120" s="3">
        <v>2011</v>
      </c>
      <c r="H120" s="3">
        <v>2012</v>
      </c>
      <c r="I120" s="3">
        <v>2013</v>
      </c>
      <c r="K120" s="3">
        <v>2006</v>
      </c>
      <c r="L120" s="3">
        <v>2007</v>
      </c>
      <c r="M120" s="3">
        <v>2008</v>
      </c>
      <c r="N120" s="3">
        <v>2009</v>
      </c>
      <c r="O120" s="3">
        <v>2010</v>
      </c>
      <c r="P120" s="3">
        <v>2011</v>
      </c>
      <c r="Q120" s="3">
        <v>2012</v>
      </c>
      <c r="R120" s="3">
        <v>2013</v>
      </c>
      <c r="T120" s="3">
        <v>2006</v>
      </c>
      <c r="U120" s="3">
        <v>2007</v>
      </c>
      <c r="V120" s="3">
        <v>2008</v>
      </c>
      <c r="W120" s="3">
        <v>2009</v>
      </c>
      <c r="X120" s="3">
        <v>2010</v>
      </c>
      <c r="Y120" s="3">
        <v>2011</v>
      </c>
      <c r="Z120" s="3">
        <v>2012</v>
      </c>
      <c r="AA120" s="3">
        <v>2013</v>
      </c>
      <c r="AC120" s="3">
        <v>2006</v>
      </c>
      <c r="AD120" s="3">
        <v>2007</v>
      </c>
      <c r="AE120" s="3">
        <v>2008</v>
      </c>
      <c r="AF120" s="3">
        <v>2009</v>
      </c>
      <c r="AG120" s="3">
        <v>2010</v>
      </c>
      <c r="AH120" s="3">
        <v>2011</v>
      </c>
      <c r="AI120" s="3">
        <v>2012</v>
      </c>
      <c r="AJ120" s="3">
        <v>2013</v>
      </c>
      <c r="AL120" s="3">
        <v>2006</v>
      </c>
      <c r="AM120" s="3">
        <v>2007</v>
      </c>
      <c r="AN120" s="3">
        <v>2008</v>
      </c>
      <c r="AO120" s="3">
        <v>2009</v>
      </c>
      <c r="AP120" s="3">
        <v>2010</v>
      </c>
      <c r="AQ120" s="3">
        <v>2011</v>
      </c>
      <c r="AR120" s="3">
        <v>2012</v>
      </c>
      <c r="AS120" s="3">
        <v>2013</v>
      </c>
      <c r="AU120" s="3">
        <v>2006</v>
      </c>
      <c r="AV120" s="3">
        <v>2007</v>
      </c>
      <c r="AW120" s="3">
        <v>2008</v>
      </c>
      <c r="AX120" s="3">
        <v>2009</v>
      </c>
      <c r="AY120" s="3">
        <v>2010</v>
      </c>
      <c r="AZ120" s="3">
        <v>2011</v>
      </c>
      <c r="BA120" s="3">
        <v>2012</v>
      </c>
      <c r="BB120" s="3">
        <v>2013</v>
      </c>
    </row>
    <row r="121" spans="1:54" x14ac:dyDescent="0.25">
      <c r="A121" s="21" t="s">
        <v>69</v>
      </c>
      <c r="B121" s="1">
        <f>'[3]SD 4. Assets (RAB)'!BP20</f>
        <v>541656.27863563877</v>
      </c>
      <c r="C121" s="1">
        <f>'[3]SD 4. Assets (RAB)'!BQ20</f>
        <v>581622.74917019845</v>
      </c>
      <c r="D121" s="1">
        <f>'[3]SD 4. Assets (RAB)'!BR20</f>
        <v>630203.04923935118</v>
      </c>
      <c r="E121" s="1">
        <f>'[3]SD 4. Assets (RAB)'!BS20</f>
        <v>670057.77106879978</v>
      </c>
      <c r="F121" s="1">
        <f>'[3]SD 4. Assets (RAB)'!BT20</f>
        <v>726822.06653566321</v>
      </c>
      <c r="G121" s="1">
        <f>'[3]SD 4. Assets (RAB)'!BU20</f>
        <v>775117.6218153144</v>
      </c>
      <c r="H121" s="1">
        <f>'[3]SD 4. Assets (RAB)'!BV20</f>
        <v>846352.55839954596</v>
      </c>
      <c r="I121" s="1">
        <f>'[3]SD 4. Assets (RAB)'!BW20</f>
        <v>941816.48474329012</v>
      </c>
      <c r="K121" s="1">
        <f>'[3]SD 4. Assets (RAB)'!BP44</f>
        <v>92587.861837822071</v>
      </c>
      <c r="L121" s="1">
        <f>'[3]SD 4. Assets (RAB)'!BQ44</f>
        <v>99419.519104530089</v>
      </c>
      <c r="M121" s="1">
        <f>'[3]SD 4. Assets (RAB)'!BR44</f>
        <v>107723.5788713113</v>
      </c>
      <c r="N121" s="1">
        <f>'[3]SD 4. Assets (RAB)'!BS44</f>
        <v>114536.1344049139</v>
      </c>
      <c r="O121" s="1">
        <f>'[3]SD 4. Assets (RAB)'!BT44</f>
        <v>124239.12309590749</v>
      </c>
      <c r="P121" s="1">
        <f>'[3]SD 4. Assets (RAB)'!BU44</f>
        <v>132494.51009313119</v>
      </c>
      <c r="Q121" s="1">
        <f>'[3]SD 4. Assets (RAB)'!BV44</f>
        <v>144671.03370530091</v>
      </c>
      <c r="R121" s="1">
        <f>'[3]SD 4. Assets (RAB)'!BW44</f>
        <v>160989.13278664893</v>
      </c>
      <c r="T121" s="1">
        <f>'[3]SD 4. Assets (RAB)'!BP28</f>
        <v>275867.09721695591</v>
      </c>
      <c r="U121" s="1">
        <f>'[3]SD 4. Assets (RAB)'!BQ28</f>
        <v>296222.1353606059</v>
      </c>
      <c r="V121" s="1">
        <f>'[3]SD 4. Assets (RAB)'!BR28</f>
        <v>320964.22160718829</v>
      </c>
      <c r="W121" s="1">
        <f>'[3]SD 4. Assets (RAB)'!BS28</f>
        <v>341262.3458146159</v>
      </c>
      <c r="X121" s="1">
        <f>'[3]SD 4. Assets (RAB)'!BT28</f>
        <v>370172.56440462871</v>
      </c>
      <c r="Y121" s="1">
        <f>'[3]SD 4. Assets (RAB)'!BU28</f>
        <v>394769.62931272446</v>
      </c>
      <c r="Z121" s="1">
        <f>'[3]SD 4. Assets (RAB)'!BV28</f>
        <v>431049.78695333214</v>
      </c>
      <c r="AA121" s="1">
        <f>'[3]SD 4. Assets (RAB)'!BW28</f>
        <v>479669.83861361624</v>
      </c>
      <c r="AC121" s="1">
        <f>'[3]SD 4. Assets (RAB)'!BP52</f>
        <v>2491.0011990265971</v>
      </c>
      <c r="AD121" s="1">
        <f>'[3]SD 4. Assets (RAB)'!BQ52</f>
        <v>2674.8013873549198</v>
      </c>
      <c r="AE121" s="1">
        <f>'[3]SD 4. Assets (RAB)'!BR52</f>
        <v>2898.2153686829843</v>
      </c>
      <c r="AF121" s="1">
        <f>'[3]SD 4. Assets (RAB)'!BS52</f>
        <v>3081.5016404014555</v>
      </c>
      <c r="AG121" s="1">
        <f>'[3]SD 4. Assets (RAB)'!BT52</f>
        <v>3342.5526678648962</v>
      </c>
      <c r="AH121" s="1">
        <f>'[3]SD 4. Assets (RAB)'!BU52</f>
        <v>3564.6571478725818</v>
      </c>
      <c r="AI121" s="1">
        <f>'[3]SD 4. Assets (RAB)'!BV52</f>
        <v>3892.2566227478083</v>
      </c>
      <c r="AJ121" s="1">
        <f>'[3]SD 4. Assets (RAB)'!BW52</f>
        <v>4331.2818207664523</v>
      </c>
      <c r="AL121" s="1">
        <f>'[3]SD 4. Assets (RAB)'!BP36+'[3]SD 4. Assets (RAB)'!BP60</f>
        <v>203619.49746272762</v>
      </c>
      <c r="AM121" s="1">
        <f>'[3]SD 4. Assets (RAB)'!BQ36+'[3]SD 4. Assets (RAB)'!BQ60</f>
        <v>218643.69817190125</v>
      </c>
      <c r="AN121" s="1">
        <f>'[3]SD 4. Assets (RAB)'!BR36+'[3]SD 4. Assets (RAB)'!BR60</f>
        <v>236906.01078015863</v>
      </c>
      <c r="AO121" s="1">
        <f>'[3]SD 4. Assets (RAB)'!BS36+'[3]SD 4. Assets (RAB)'!BS60</f>
        <v>251888.20290183081</v>
      </c>
      <c r="AP121" s="1">
        <f>'[3]SD 4. Assets (RAB)'!BT36+'[3]SD 4. Assets (RAB)'!BT60</f>
        <v>273227.04410552263</v>
      </c>
      <c r="AQ121" s="1">
        <f>'[3]SD 4. Assets (RAB)'!BU36+'[3]SD 4. Assets (RAB)'!BU60</f>
        <v>291382.31541613367</v>
      </c>
      <c r="AR121" s="1">
        <f>'[3]SD 4. Assets (RAB)'!BV36+'[3]SD 4. Assets (RAB)'!BV60</f>
        <v>318160.96187732904</v>
      </c>
      <c r="AS121" s="1">
        <f>'[3]SD 4. Assets (RAB)'!BW36+'[3]SD 4. Assets (RAB)'!BW60</f>
        <v>354047.77326423774</v>
      </c>
      <c r="AU121" s="1">
        <f>'[3]SD 4. Assets (RAB)'!BP82+'[3]SD 4. Assets (RAB)'!BP90</f>
        <v>149409.82469719951</v>
      </c>
      <c r="AV121" s="1">
        <f>'[3]SD 4. Assets (RAB)'!BQ82+'[3]SD 4. Assets (RAB)'!BQ90</f>
        <v>165867.03732660241</v>
      </c>
      <c r="AW121" s="1">
        <f>'[3]SD 4. Assets (RAB)'!BR82+'[3]SD 4. Assets (RAB)'!BR90</f>
        <v>175438.51981177923</v>
      </c>
      <c r="AX121" s="1">
        <f>'[3]SD 4. Assets (RAB)'!BS82+'[3]SD 4. Assets (RAB)'!BS90</f>
        <v>179017.51604752941</v>
      </c>
      <c r="AY121" s="1">
        <f>'[3]SD 4. Assets (RAB)'!BT82+'[3]SD 4. Assets (RAB)'!BT90</f>
        <v>209972.66897880399</v>
      </c>
      <c r="AZ121" s="1">
        <f>'[3]SD 4. Assets (RAB)'!BU82+'[3]SD 4. Assets (RAB)'!BU90</f>
        <v>212149.50349124527</v>
      </c>
      <c r="BA121" s="1">
        <f>'[3]SD 4. Assets (RAB)'!BV82+'[3]SD 4. Assets (RAB)'!BV90</f>
        <v>231975.42069771499</v>
      </c>
      <c r="BB121" s="1">
        <f>'[3]SD 4. Assets (RAB)'!BW82+'[3]SD 4. Assets (RAB)'!BW90</f>
        <v>230105.69394638948</v>
      </c>
    </row>
    <row r="122" spans="1:54" x14ac:dyDescent="0.25">
      <c r="A122" s="21" t="s">
        <v>70</v>
      </c>
      <c r="B122" s="1">
        <f>'[3]SD 4. Assets (RAB)'!BP21</f>
        <v>16391.249147158254</v>
      </c>
      <c r="C122" s="1">
        <f>'[3]SD 4. Assets (RAB)'!BQ21</f>
        <v>22907.705074126523</v>
      </c>
      <c r="D122" s="1">
        <f>'[3]SD 4. Assets (RAB)'!BR21</f>
        <v>11737.88595243499</v>
      </c>
      <c r="E122" s="1">
        <f>'[3]SD 4. Assets (RAB)'!BS21</f>
        <v>33376.143703931353</v>
      </c>
      <c r="F122" s="1">
        <f>'[3]SD 4. Assets (RAB)'!BT21</f>
        <v>9196.6252483135086</v>
      </c>
      <c r="G122" s="1">
        <f>'[3]SD 4. Assets (RAB)'!BU21</f>
        <v>21607.667986548058</v>
      </c>
      <c r="H122" s="1">
        <f>'[3]SD 4. Assets (RAB)'!BV21</f>
        <v>29790.828656879512</v>
      </c>
      <c r="I122" s="1">
        <f>'[3]SD 4. Assets (RAB)'!BW21</f>
        <v>18874.077850566955</v>
      </c>
      <c r="K122" s="1">
        <f>'[3]SD 4. Assets (RAB)'!BP45</f>
        <v>2801.8335081596765</v>
      </c>
      <c r="L122" s="1">
        <f>'[3]SD 4. Assets (RAB)'!BQ45</f>
        <v>3915.7220475081735</v>
      </c>
      <c r="M122" s="1">
        <f>'[3]SD 4. Assets (RAB)'!BR45</f>
        <v>2006.4121947771639</v>
      </c>
      <c r="N122" s="1">
        <f>'[3]SD 4. Assets (RAB)'!BS45</f>
        <v>5705.1416254654414</v>
      </c>
      <c r="O122" s="1">
        <f>'[3]SD 4. Assets (RAB)'!BT45</f>
        <v>1572.0225195392982</v>
      </c>
      <c r="P122" s="1">
        <f>'[3]SD 4. Assets (RAB)'!BU45</f>
        <v>3693.5005779224252</v>
      </c>
      <c r="Q122" s="1">
        <f>'[3]SD 4. Assets (RAB)'!BV45</f>
        <v>5092.2868182477432</v>
      </c>
      <c r="R122" s="1">
        <f>'[3]SD 4. Assets (RAB)'!BW45</f>
        <v>3226.2351259849524</v>
      </c>
      <c r="T122" s="1">
        <f>'[3]SD 4. Assets (RAB)'!BP29</f>
        <v>8348.1102321499693</v>
      </c>
      <c r="U122" s="1">
        <f>'[3]SD 4. Assets (RAB)'!BQ29</f>
        <v>11666.959937433681</v>
      </c>
      <c r="V122" s="1">
        <f>'[3]SD 4. Assets (RAB)'!BR29</f>
        <v>5978.1390023176036</v>
      </c>
      <c r="W122" s="1">
        <f>'[3]SD 4. Assets (RAB)'!BS29</f>
        <v>16998.565775129024</v>
      </c>
      <c r="X122" s="1">
        <f>'[3]SD 4. Assets (RAB)'!BT29</f>
        <v>4683.8676325046954</v>
      </c>
      <c r="Y122" s="1">
        <f>'[3]SD 4. Assets (RAB)'!BU29</f>
        <v>11004.847317733202</v>
      </c>
      <c r="Z122" s="1">
        <f>'[3]SD 4. Assets (RAB)'!BV29</f>
        <v>15172.554532113794</v>
      </c>
      <c r="AA122" s="1">
        <f>'[3]SD 4. Assets (RAB)'!BW29</f>
        <v>9612.6220163049438</v>
      </c>
      <c r="AC122" s="1">
        <f>'[3]SD 4. Assets (RAB)'!BP53</f>
        <v>75.381054165866743</v>
      </c>
      <c r="AD122" s="1">
        <f>'[3]SD 4. Assets (RAB)'!BQ53</f>
        <v>105.34932032973262</v>
      </c>
      <c r="AE122" s="1">
        <f>'[3]SD 4. Assets (RAB)'!BR53</f>
        <v>53.980889975470127</v>
      </c>
      <c r="AF122" s="1">
        <f>'[3]SD 4. Assets (RAB)'!BS53</f>
        <v>153.49220024698286</v>
      </c>
      <c r="AG122" s="1">
        <f>'[3]SD 4. Assets (RAB)'!BT53</f>
        <v>42.293988686425834</v>
      </c>
      <c r="AH122" s="1">
        <f>'[3]SD 4. Assets (RAB)'!BU53</f>
        <v>99.370632236069085</v>
      </c>
      <c r="AI122" s="1">
        <f>'[3]SD 4. Assets (RAB)'!BV53</f>
        <v>137.00383957738936</v>
      </c>
      <c r="AJ122" s="1">
        <f>'[3]SD 4. Assets (RAB)'!BW53</f>
        <v>86.799234885099338</v>
      </c>
      <c r="AL122" s="1">
        <f>'[3]SD 4. Assets (RAB)'!BP37+'[3]SD 4. Assets (RAB)'!BP61</f>
        <v>6161.8004734250453</v>
      </c>
      <c r="AM122" s="1">
        <f>'[3]SD 4. Assets (RAB)'!BQ37+'[3]SD 4. Assets (RAB)'!BQ61</f>
        <v>8611.4674179853882</v>
      </c>
      <c r="AN122" s="1">
        <f>'[3]SD 4. Assets (RAB)'!BR37+'[3]SD 4. Assets (RAB)'!BR61</f>
        <v>4412.507586785252</v>
      </c>
      <c r="AO122" s="1">
        <f>'[3]SD 4. Assets (RAB)'!BS37+'[3]SD 4. Assets (RAB)'!BS61</f>
        <v>12546.764205072268</v>
      </c>
      <c r="AP122" s="1">
        <f>'[3]SD 4. Assets (RAB)'!BT37+'[3]SD 4. Assets (RAB)'!BT61</f>
        <v>3457.1965382391472</v>
      </c>
      <c r="AQ122" s="1">
        <f>'[3]SD 4. Assets (RAB)'!BU37+'[3]SD 4. Assets (RAB)'!BU61</f>
        <v>8122.757309939725</v>
      </c>
      <c r="AR122" s="1">
        <f>'[3]SD 4. Assets (RAB)'!BV37+'[3]SD 4. Assets (RAB)'!BV61</f>
        <v>11198.972114551087</v>
      </c>
      <c r="AS122" s="1">
        <f>'[3]SD 4. Assets (RAB)'!BW37+'[3]SD 4. Assets (RAB)'!BW61</f>
        <v>7095.1457567983589</v>
      </c>
      <c r="AU122" s="1">
        <f>'[3]SD 4. Assets (RAB)'!BP83+'[3]SD 4. Assets (RAB)'!BP91</f>
        <v>4521.3427006030115</v>
      </c>
      <c r="AV122" s="1">
        <f>'[3]SD 4. Assets (RAB)'!BQ83+'[3]SD 4. Assets (RAB)'!BQ91</f>
        <v>6532.8138866952559</v>
      </c>
      <c r="AW122" s="1">
        <f>'[3]SD 4. Assets (RAB)'!BR83+'[3]SD 4. Assets (RAB)'!BR91</f>
        <v>3267.6410241115118</v>
      </c>
      <c r="AX122" s="1">
        <f>'[3]SD 4. Assets (RAB)'!BS83+'[3]SD 4. Assets (RAB)'!BS91</f>
        <v>8917.013724939985</v>
      </c>
      <c r="AY122" s="1">
        <f>'[3]SD 4. Assets (RAB)'!BT83+'[3]SD 4. Assets (RAB)'!BT91</f>
        <v>2293.5967069671051</v>
      </c>
      <c r="AZ122" s="1">
        <f>'[3]SD 4. Assets (RAB)'!BU83+'[3]SD 4. Assets (RAB)'!BU91</f>
        <v>5914.0134425199258</v>
      </c>
      <c r="BA122" s="1">
        <f>'[3]SD 4. Assets (RAB)'!BV83+'[3]SD 4. Assets (RAB)'!BV91</f>
        <v>8165.320636214994</v>
      </c>
      <c r="BB122" s="1">
        <f>'[3]SD 4. Assets (RAB)'!BW83+'[3]SD 4. Assets (RAB)'!BW91</f>
        <v>4611.3365520318575</v>
      </c>
    </row>
    <row r="123" spans="1:54" x14ac:dyDescent="0.25">
      <c r="A123" s="21" t="s">
        <v>71</v>
      </c>
      <c r="B123" s="1">
        <f>'[3]SD 4. Assets (RAB)'!BP22</f>
        <v>-29266.119961705215</v>
      </c>
      <c r="C123" s="1">
        <f>'[3]SD 4. Assets (RAB)'!BQ22</f>
        <v>-30748.483789462913</v>
      </c>
      <c r="D123" s="1">
        <f>'[3]SD 4. Assets (RAB)'!BR22</f>
        <v>-31612.515168047568</v>
      </c>
      <c r="E123" s="1">
        <f>'[3]SD 4. Assets (RAB)'!BS22</f>
        <v>-33430.304270718538</v>
      </c>
      <c r="F123" s="1">
        <f>'[3]SD 4. Assets (RAB)'!BT22</f>
        <v>-34232.056548603126</v>
      </c>
      <c r="G123" s="1">
        <f>'[3]SD 4. Assets (RAB)'!BU22</f>
        <v>-30560.180746408489</v>
      </c>
      <c r="H123" s="1">
        <f>'[3]SD 4. Assets (RAB)'!BV22</f>
        <v>-33038.817210052555</v>
      </c>
      <c r="I123" s="1">
        <f>'[3]SD 4. Assets (RAB)'!BW22</f>
        <v>-36292.149669938517</v>
      </c>
      <c r="K123" s="1">
        <f>'[3]SD 4. Assets (RAB)'!BP46</f>
        <v>-5002.5958867657482</v>
      </c>
      <c r="L123" s="1">
        <f>'[3]SD 4. Assets (RAB)'!BQ46</f>
        <v>-5255.9833257953969</v>
      </c>
      <c r="M123" s="1">
        <f>'[3]SD 4. Assets (RAB)'!BR46</f>
        <v>-5403.6762835977979</v>
      </c>
      <c r="N123" s="1">
        <f>'[3]SD 4. Assets (RAB)'!BS46</f>
        <v>-5714.3995465355729</v>
      </c>
      <c r="O123" s="1">
        <f>'[3]SD 4. Assets (RAB)'!BT46</f>
        <v>-5851.4468439839093</v>
      </c>
      <c r="P123" s="1">
        <f>'[3]SD 4. Assets (RAB)'!BU46</f>
        <v>-5223.7957987203299</v>
      </c>
      <c r="Q123" s="1">
        <f>'[3]SD 4. Assets (RAB)'!BV46</f>
        <v>-5647.4808172345147</v>
      </c>
      <c r="R123" s="1">
        <f>'[3]SD 4. Assets (RAB)'!BW46</f>
        <v>-6203.5882753944279</v>
      </c>
      <c r="T123" s="1">
        <f>'[3]SD 4. Assets (RAB)'!BP30</f>
        <v>-14905.318887791835</v>
      </c>
      <c r="U123" s="1">
        <f>'[3]SD 4. Assets (RAB)'!BQ30</f>
        <v>-15660.291039527961</v>
      </c>
      <c r="V123" s="1">
        <f>'[3]SD 4. Assets (RAB)'!BR30</f>
        <v>-16100.344700338297</v>
      </c>
      <c r="W123" s="1">
        <f>'[3]SD 4. Assets (RAB)'!BS30</f>
        <v>-17026.149907229992</v>
      </c>
      <c r="X123" s="1">
        <f>'[3]SD 4. Assets (RAB)'!BT30</f>
        <v>-17434.484643318014</v>
      </c>
      <c r="Y123" s="1">
        <f>'[3]SD 4. Assets (RAB)'!BU30</f>
        <v>-15564.387759286496</v>
      </c>
      <c r="Z123" s="1">
        <f>'[3]SD 4. Assets (RAB)'!BV30</f>
        <v>-16826.764423697969</v>
      </c>
      <c r="AA123" s="1">
        <f>'[3]SD 4. Assets (RAB)'!BW30</f>
        <v>-18483.695982307596</v>
      </c>
      <c r="AC123" s="1">
        <f>'[3]SD 4. Assets (RAB)'!BP54</f>
        <v>-134.59077793595296</v>
      </c>
      <c r="AD123" s="1">
        <f>'[3]SD 4. Assets (RAB)'!BQ54</f>
        <v>-141.40796111647322</v>
      </c>
      <c r="AE123" s="1">
        <f>'[3]SD 4. Assets (RAB)'!BR54</f>
        <v>-145.38152015186805</v>
      </c>
      <c r="AF123" s="1">
        <f>'[3]SD 4. Assets (RAB)'!BS54</f>
        <v>-153.7412770917056</v>
      </c>
      <c r="AG123" s="1">
        <f>'[3]SD 4. Assets (RAB)'!BT54</f>
        <v>-157.42842328442291</v>
      </c>
      <c r="AH123" s="1">
        <f>'[3]SD 4. Assets (RAB)'!BU54</f>
        <v>-140.54198185152234</v>
      </c>
      <c r="AI123" s="1">
        <f>'[3]SD 4. Assets (RAB)'!BV54</f>
        <v>-151.9408830484966</v>
      </c>
      <c r="AJ123" s="1">
        <f>'[3]SD 4. Assets (RAB)'!BW54</f>
        <v>-166.9025023965103</v>
      </c>
      <c r="AL123" s="1">
        <f>'[3]SD 4. Assets (RAB)'!BP38+'[3]SD 4. Assets (RAB)'!BP62</f>
        <v>-11001.723554828244</v>
      </c>
      <c r="AM123" s="1">
        <f>'[3]SD 4. Assets (RAB)'!BQ38+'[3]SD 4. Assets (RAB)'!BQ62</f>
        <v>-11558.973954334808</v>
      </c>
      <c r="AN123" s="1">
        <f>'[3]SD 4. Assets (RAB)'!BR38+'[3]SD 4. Assets (RAB)'!BR62</f>
        <v>-11883.780740554637</v>
      </c>
      <c r="AO123" s="1">
        <f>'[3]SD 4. Assets (RAB)'!BS38+'[3]SD 4. Assets (RAB)'!BS62</f>
        <v>-12567.124252258061</v>
      </c>
      <c r="AP123" s="1">
        <f>'[3]SD 4. Assets (RAB)'!BT38+'[3]SD 4. Assets (RAB)'!BT62</f>
        <v>-12868.519070986404</v>
      </c>
      <c r="AQ123" s="1">
        <f>'[3]SD 4. Assets (RAB)'!BU38+'[3]SD 4. Assets (RAB)'!BU62</f>
        <v>-11488.187050333576</v>
      </c>
      <c r="AR123" s="1">
        <f>'[3]SD 4. Assets (RAB)'!BV38+'[3]SD 4. Assets (RAB)'!BV62</f>
        <v>-12419.956386399001</v>
      </c>
      <c r="AS123" s="1">
        <f>'[3]SD 4. Assets (RAB)'!BW38+'[3]SD 4. Assets (RAB)'!BW62</f>
        <v>-13642.949540341135</v>
      </c>
      <c r="AU123" s="1">
        <f>'[3]SD 4. Assets (RAB)'!BP84+'[3]SD 4. Assets (RAB)'!BP92</f>
        <v>-17351.238240309405</v>
      </c>
      <c r="AV123" s="1">
        <f>'[3]SD 4. Assets (RAB)'!BQ84+'[3]SD 4. Assets (RAB)'!BQ92</f>
        <v>-18628.787659819362</v>
      </c>
      <c r="AW123" s="1">
        <f>'[3]SD 4. Assets (RAB)'!BR84+'[3]SD 4. Assets (RAB)'!BR92</f>
        <v>-20317.256120409813</v>
      </c>
      <c r="AX123" s="1">
        <f>'[3]SD 4. Assets (RAB)'!BS84+'[3]SD 4. Assets (RAB)'!BS92</f>
        <v>-23822.706862109168</v>
      </c>
      <c r="AY123" s="1">
        <f>'[3]SD 4. Assets (RAB)'!BT84+'[3]SD 4. Assets (RAB)'!BT92</f>
        <v>-26564.597568595404</v>
      </c>
      <c r="AZ123" s="1">
        <f>'[3]SD 4. Assets (RAB)'!BU84+'[3]SD 4. Assets (RAB)'!BU92</f>
        <v>-28601.264898693138</v>
      </c>
      <c r="BA123" s="1">
        <f>'[3]SD 4. Assets (RAB)'!BV84+'[3]SD 4. Assets (RAB)'!BV92</f>
        <v>-33966.527566406861</v>
      </c>
      <c r="BB123" s="1">
        <f>'[3]SD 4. Assets (RAB)'!BW84+'[3]SD 4. Assets (RAB)'!BW92</f>
        <v>-38279.625043839522</v>
      </c>
    </row>
    <row r="124" spans="1:54" x14ac:dyDescent="0.25">
      <c r="A124" s="21" t="s">
        <v>72</v>
      </c>
      <c r="B124" s="1">
        <f>'[3]SD 4. Assets (RAB)'!BP23</f>
        <v>-12874.870814546961</v>
      </c>
      <c r="C124" s="1">
        <f>'[3]SD 4. Assets (RAB)'!BQ23</f>
        <v>-7840.7787153363897</v>
      </c>
      <c r="D124" s="1">
        <f>'[3]SD 4. Assets (RAB)'!BR23</f>
        <v>-19874.629215612578</v>
      </c>
      <c r="E124" s="1">
        <f>'[3]SD 4. Assets (RAB)'!BS23</f>
        <v>-54.160566787184507</v>
      </c>
      <c r="F124" s="1">
        <f>'[3]SD 4. Assets (RAB)'!BT23</f>
        <v>-25035.431300289616</v>
      </c>
      <c r="G124" s="1">
        <f>'[3]SD 4. Assets (RAB)'!BU23</f>
        <v>-8952.5127598604304</v>
      </c>
      <c r="H124" s="1">
        <f>'[3]SD 4. Assets (RAB)'!BV23</f>
        <v>-3247.9885531730433</v>
      </c>
      <c r="I124" s="1">
        <f>'[3]SD 4. Assets (RAB)'!BW23</f>
        <v>-17418.071819371562</v>
      </c>
      <c r="K124" s="1">
        <f>'[3]SD 4. Assets (RAB)'!BP47</f>
        <v>-2200.7623786060717</v>
      </c>
      <c r="L124" s="1">
        <f>'[3]SD 4. Assets (RAB)'!BQ47</f>
        <v>-1340.2612782872234</v>
      </c>
      <c r="M124" s="1">
        <f>'[3]SD 4. Assets (RAB)'!BR47</f>
        <v>-3397.2640888206342</v>
      </c>
      <c r="N124" s="1">
        <f>'[3]SD 4. Assets (RAB)'!BS47</f>
        <v>-9.2579210701314878</v>
      </c>
      <c r="O124" s="1">
        <f>'[3]SD 4. Assets (RAB)'!BT47</f>
        <v>-4279.4243244446116</v>
      </c>
      <c r="P124" s="1">
        <f>'[3]SD 4. Assets (RAB)'!BU47</f>
        <v>-1530.2952207979047</v>
      </c>
      <c r="Q124" s="1">
        <f>'[3]SD 4. Assets (RAB)'!BV47</f>
        <v>-555.19399898677148</v>
      </c>
      <c r="R124" s="1">
        <f>'[3]SD 4. Assets (RAB)'!BW47</f>
        <v>-2977.3531494094755</v>
      </c>
      <c r="T124" s="1">
        <f>'[3]SD 4. Assets (RAB)'!BP31</f>
        <v>-6557.2086556418653</v>
      </c>
      <c r="U124" s="1">
        <f>'[3]SD 4. Assets (RAB)'!BQ31</f>
        <v>-3993.3311020942801</v>
      </c>
      <c r="V124" s="1">
        <f>'[3]SD 4. Assets (RAB)'!BR31</f>
        <v>-10122.205698020694</v>
      </c>
      <c r="W124" s="1">
        <f>'[3]SD 4. Assets (RAB)'!BS31</f>
        <v>-27.584132100968418</v>
      </c>
      <c r="X124" s="1">
        <f>'[3]SD 4. Assets (RAB)'!BT31</f>
        <v>-12750.617010813319</v>
      </c>
      <c r="Y124" s="1">
        <f>'[3]SD 4. Assets (RAB)'!BU31</f>
        <v>-4559.5404415532939</v>
      </c>
      <c r="Z124" s="1">
        <f>'[3]SD 4. Assets (RAB)'!BV31</f>
        <v>-1654.2098915841743</v>
      </c>
      <c r="AA124" s="1">
        <f>'[3]SD 4. Assets (RAB)'!BW31</f>
        <v>-8871.073966002652</v>
      </c>
      <c r="AC124" s="1">
        <f>'[3]SD 4. Assets (RAB)'!BP55</f>
        <v>-59.209723770086214</v>
      </c>
      <c r="AD124" s="1">
        <f>'[3]SD 4. Assets (RAB)'!BQ55</f>
        <v>-36.058640786740597</v>
      </c>
      <c r="AE124" s="1">
        <f>'[3]SD 4. Assets (RAB)'!BR55</f>
        <v>-91.400630176397925</v>
      </c>
      <c r="AF124" s="1">
        <f>'[3]SD 4. Assets (RAB)'!BS55</f>
        <v>-0.24907684472273672</v>
      </c>
      <c r="AG124" s="1">
        <f>'[3]SD 4. Assets (RAB)'!BT55</f>
        <v>-115.13443459799707</v>
      </c>
      <c r="AH124" s="1">
        <f>'[3]SD 4. Assets (RAB)'!BU55</f>
        <v>-41.171349615453252</v>
      </c>
      <c r="AI124" s="1">
        <f>'[3]SD 4. Assets (RAB)'!BV55</f>
        <v>-14.937043471107245</v>
      </c>
      <c r="AJ124" s="1">
        <f>'[3]SD 4. Assets (RAB)'!BW55</f>
        <v>-80.103267511410962</v>
      </c>
      <c r="AL124" s="1">
        <f>'[3]SD 4. Assets (RAB)'!BP39+'[3]SD 4. Assets (RAB)'!BP63</f>
        <v>-4839.923081403198</v>
      </c>
      <c r="AM124" s="1">
        <f>'[3]SD 4. Assets (RAB)'!BQ39+'[3]SD 4. Assets (RAB)'!BQ63</f>
        <v>-2947.5065363494191</v>
      </c>
      <c r="AN124" s="1">
        <f>'[3]SD 4. Assets (RAB)'!BR39+'[3]SD 4. Assets (RAB)'!BR63</f>
        <v>-7471.2731537693853</v>
      </c>
      <c r="AO124" s="1">
        <f>'[3]SD 4. Assets (RAB)'!BS39+'[3]SD 4. Assets (RAB)'!BS63</f>
        <v>-20.360047185793519</v>
      </c>
      <c r="AP124" s="1">
        <f>'[3]SD 4. Assets (RAB)'!BT39+'[3]SD 4. Assets (RAB)'!BT63</f>
        <v>-9411.3225327472574</v>
      </c>
      <c r="AQ124" s="1">
        <f>'[3]SD 4. Assets (RAB)'!BU39+'[3]SD 4. Assets (RAB)'!BU63</f>
        <v>-3365.4297403938513</v>
      </c>
      <c r="AR124" s="1">
        <f>'[3]SD 4. Assets (RAB)'!BV39+'[3]SD 4. Assets (RAB)'!BV63</f>
        <v>-1220.9842718479154</v>
      </c>
      <c r="AS124" s="1">
        <f>'[3]SD 4. Assets (RAB)'!BW39+'[3]SD 4. Assets (RAB)'!BW63</f>
        <v>-6547.8037835427749</v>
      </c>
      <c r="AU124" s="1">
        <f>'[3]SD 4. Assets (RAB)'!BP85+'[3]SD 4. Assets (RAB)'!BP93</f>
        <v>-12829.895539706395</v>
      </c>
      <c r="AV124" s="1">
        <f>'[3]SD 4. Assets (RAB)'!BQ85+'[3]SD 4. Assets (RAB)'!BQ93</f>
        <v>-12095.973773124104</v>
      </c>
      <c r="AW124" s="1">
        <f>'[3]SD 4. Assets (RAB)'!BR85+'[3]SD 4. Assets (RAB)'!BR93</f>
        <v>-17049.615096298301</v>
      </c>
      <c r="AX124" s="1">
        <f>'[3]SD 4. Assets (RAB)'!BS85+'[3]SD 4. Assets (RAB)'!BS93</f>
        <v>-14905.693137169186</v>
      </c>
      <c r="AY124" s="1">
        <f>'[3]SD 4. Assets (RAB)'!BT85+'[3]SD 4. Assets (RAB)'!BT93</f>
        <v>-24271.000861628301</v>
      </c>
      <c r="AZ124" s="1">
        <f>'[3]SD 4. Assets (RAB)'!BU85+'[3]SD 4. Assets (RAB)'!BU93</f>
        <v>-22687.251456173217</v>
      </c>
      <c r="BA124" s="1">
        <f>'[3]SD 4. Assets (RAB)'!BV85+'[3]SD 4. Assets (RAB)'!BV93</f>
        <v>-25801.206930191864</v>
      </c>
      <c r="BB124" s="1">
        <f>'[3]SD 4. Assets (RAB)'!BW85+'[3]SD 4. Assets (RAB)'!BW93</f>
        <v>-33668.288491807667</v>
      </c>
    </row>
    <row r="125" spans="1:54" x14ac:dyDescent="0.25">
      <c r="A125" s="21" t="s">
        <v>73</v>
      </c>
      <c r="B125" s="1">
        <f>'[3]SD 4. Assets (RAB)'!BP24</f>
        <v>54920.103641046175</v>
      </c>
      <c r="C125" s="1">
        <f>'[3]SD 4. Assets (RAB)'!BQ24</f>
        <v>58270.288729296917</v>
      </c>
      <c r="D125" s="1">
        <f>'[3]SD 4. Assets (RAB)'!BR24</f>
        <v>61107.211891623105</v>
      </c>
      <c r="E125" s="1">
        <f>'[3]SD 4. Assets (RAB)'!BS24</f>
        <v>59557.76099605552</v>
      </c>
      <c r="F125" s="1">
        <f>'[3]SD 4. Assets (RAB)'!BT24</f>
        <v>73330.986579940814</v>
      </c>
      <c r="G125" s="1">
        <f>'[3]SD 4. Assets (RAB)'!BU24</f>
        <v>80187.44934409199</v>
      </c>
      <c r="H125" s="1">
        <f>'[3]SD 4. Assets (RAB)'!BV24</f>
        <v>98711.914896917166</v>
      </c>
      <c r="I125" s="1">
        <f>'[3]SD 4. Assets (RAB)'!BW24</f>
        <v>110005.71224617113</v>
      </c>
      <c r="K125" s="1">
        <f>'[3]SD 4. Assets (RAB)'!BP48</f>
        <v>9387.7522860887639</v>
      </c>
      <c r="L125" s="1">
        <f>'[3]SD 4. Assets (RAB)'!BQ48</f>
        <v>9960.4152207147781</v>
      </c>
      <c r="M125" s="1">
        <f>'[3]SD 4. Assets (RAB)'!BR48</f>
        <v>10445.343874102849</v>
      </c>
      <c r="N125" s="1">
        <f>'[3]SD 4. Assets (RAB)'!BS48</f>
        <v>10180.488926229524</v>
      </c>
      <c r="O125" s="1">
        <f>'[3]SD 4. Assets (RAB)'!BT48</f>
        <v>12534.811321668332</v>
      </c>
      <c r="P125" s="1">
        <f>'[3]SD 4. Assets (RAB)'!BU48</f>
        <v>13706.818832967645</v>
      </c>
      <c r="Q125" s="1">
        <f>'[3]SD 4. Assets (RAB)'!BV48</f>
        <v>16873.293080334788</v>
      </c>
      <c r="R125" s="1">
        <f>'[3]SD 4. Assets (RAB)'!BW48</f>
        <v>18803.795116111032</v>
      </c>
      <c r="T125" s="1">
        <f>'[3]SD 4. Assets (RAB)'!BP32</f>
        <v>27970.96640044915</v>
      </c>
      <c r="U125" s="1">
        <f>'[3]SD 4. Assets (RAB)'!BQ32</f>
        <v>29677.22528064383</v>
      </c>
      <c r="V125" s="1">
        <f>'[3]SD 4. Assets (RAB)'!BR32</f>
        <v>31122.078388946702</v>
      </c>
      <c r="W125" s="1">
        <f>'[3]SD 4. Assets (RAB)'!BS32</f>
        <v>30332.938601040769</v>
      </c>
      <c r="X125" s="1">
        <f>'[3]SD 4. Assets (RAB)'!BT32</f>
        <v>37347.68191890906</v>
      </c>
      <c r="Y125" s="1">
        <f>'[3]SD 4. Assets (RAB)'!BU32</f>
        <v>40839.698082160969</v>
      </c>
      <c r="Z125" s="1">
        <f>'[3]SD 4. Assets (RAB)'!BV32</f>
        <v>50274.261551868221</v>
      </c>
      <c r="AA125" s="1">
        <f>'[3]SD 4. Assets (RAB)'!BW32</f>
        <v>56026.224954088917</v>
      </c>
      <c r="AC125" s="1">
        <f>'[3]SD 4. Assets (RAB)'!BP56</f>
        <v>252.5698481057166</v>
      </c>
      <c r="AD125" s="1">
        <f>'[3]SD 4. Assets (RAB)'!BQ56</f>
        <v>267.97687909742666</v>
      </c>
      <c r="AE125" s="1">
        <f>'[3]SD 4. Assets (RAB)'!BR56</f>
        <v>281.02349053282097</v>
      </c>
      <c r="AF125" s="1">
        <f>'[3]SD 4. Assets (RAB)'!BS56</f>
        <v>273.89778334372721</v>
      </c>
      <c r="AG125" s="1">
        <f>'[3]SD 4. Assets (RAB)'!BT56</f>
        <v>337.23891460568228</v>
      </c>
      <c r="AH125" s="1">
        <f>'[3]SD 4. Assets (RAB)'!BU56</f>
        <v>368.77082449067927</v>
      </c>
      <c r="AI125" s="1">
        <f>'[3]SD 4. Assets (RAB)'!BV56</f>
        <v>453.96224148975159</v>
      </c>
      <c r="AJ125" s="1">
        <f>'[3]SD 4. Assets (RAB)'!BW56</f>
        <v>505.9008303110943</v>
      </c>
      <c r="AL125" s="1">
        <f>'[3]SD 4. Assets (RAB)'!BP40+'[3]SD 4. Assets (RAB)'!BP64</f>
        <v>20645.572376930177</v>
      </c>
      <c r="AM125" s="1">
        <f>'[3]SD 4. Assets (RAB)'!BQ40+'[3]SD 4. Assets (RAB)'!BQ64</f>
        <v>21904.974383300374</v>
      </c>
      <c r="AN125" s="1">
        <f>'[3]SD 4. Assets (RAB)'!BR40+'[3]SD 4. Assets (RAB)'!BR64</f>
        <v>22971.430900906456</v>
      </c>
      <c r="AO125" s="1">
        <f>'[3]SD 4. Assets (RAB)'!BS40+'[3]SD 4. Assets (RAB)'!BS64</f>
        <v>22388.961122298249</v>
      </c>
      <c r="AP125" s="1">
        <f>'[3]SD 4. Assets (RAB)'!BT40+'[3]SD 4. Assets (RAB)'!BT64</f>
        <v>27566.593843358314</v>
      </c>
      <c r="AQ125" s="1">
        <f>'[3]SD 4. Assets (RAB)'!BU40+'[3]SD 4. Assets (RAB)'!BU64</f>
        <v>30144.076201589225</v>
      </c>
      <c r="AR125" s="1">
        <f>'[3]SD 4. Assets (RAB)'!BV40+'[3]SD 4. Assets (RAB)'!BV64</f>
        <v>37107.7956587566</v>
      </c>
      <c r="AS125" s="1">
        <f>'[3]SD 4. Assets (RAB)'!BW40+'[3]SD 4. Assets (RAB)'!BW64</f>
        <v>41353.361401100556</v>
      </c>
      <c r="AU125" s="1">
        <f>'[3]SD 4. Assets (RAB)'!BP86+'[3]SD 4. Assets (RAB)'!BP94</f>
        <v>29287.108169109284</v>
      </c>
      <c r="AV125" s="1">
        <f>'[3]SD 4. Assets (RAB)'!BQ86+'[3]SD 4. Assets (RAB)'!BQ94</f>
        <v>21667.456258300932</v>
      </c>
      <c r="AW125" s="1">
        <f>'[3]SD 4. Assets (RAB)'!BR86+'[3]SD 4. Assets (RAB)'!BR94</f>
        <v>20628.611332048513</v>
      </c>
      <c r="AX125" s="1">
        <f>'[3]SD 4. Assets (RAB)'!BS86+'[3]SD 4. Assets (RAB)'!BS94</f>
        <v>17737.666746750961</v>
      </c>
      <c r="AY125" s="1">
        <f>'[3]SD 4. Assets (RAB)'!BT86+'[3]SD 4. Assets (RAB)'!BT94</f>
        <v>30561.210774069583</v>
      </c>
      <c r="AZ125" s="1">
        <f>'[3]SD 4. Assets (RAB)'!BU86+'[3]SD 4. Assets (RAB)'!BU94</f>
        <v>45273.100922642901</v>
      </c>
      <c r="BA125" s="1">
        <f>'[3]SD 4. Assets (RAB)'!BV86+'[3]SD 4. Assets (RAB)'!BV94</f>
        <v>25791.934518866336</v>
      </c>
      <c r="BB125" s="1">
        <f>'[3]SD 4. Assets (RAB)'!BW86+'[3]SD 4. Assets (RAB)'!BW94</f>
        <v>28386.454905210845</v>
      </c>
    </row>
    <row r="126" spans="1:54" x14ac:dyDescent="0.25">
      <c r="A126" s="21" t="s">
        <v>74</v>
      </c>
      <c r="B126" s="1">
        <f>'[3]SD 4. Assets (RAB)'!BP25</f>
        <v>-2078.7622919396827</v>
      </c>
      <c r="C126" s="1">
        <f>'[3]SD 4. Assets (RAB)'!BQ25</f>
        <v>-1849.2099448077674</v>
      </c>
      <c r="D126" s="1">
        <f>'[3]SD 4. Assets (RAB)'!BR25</f>
        <v>-1377.8608465619398</v>
      </c>
      <c r="E126" s="1">
        <f>'[3]SD 4. Assets (RAB)'!BS25</f>
        <v>-400.23748210201063</v>
      </c>
      <c r="F126" s="1">
        <f>'[3]SD 4. Assets (RAB)'!BT25</f>
        <v>0</v>
      </c>
      <c r="G126" s="1">
        <f>'[3]SD 4. Assets (RAB)'!BU25</f>
        <v>0</v>
      </c>
      <c r="H126" s="1">
        <f>'[3]SD 4. Assets (RAB)'!BV25</f>
        <v>0</v>
      </c>
      <c r="I126" s="1">
        <f>'[3]SD 4. Assets (RAB)'!BW25</f>
        <v>0</v>
      </c>
      <c r="K126" s="1">
        <f>'[3]SD 4. Assets (RAB)'!BP49</f>
        <v>-355.33264077467669</v>
      </c>
      <c r="L126" s="1">
        <f>'[3]SD 4. Assets (RAB)'!BQ49</f>
        <v>-316.09417564632446</v>
      </c>
      <c r="M126" s="1">
        <f>'[3]SD 4. Assets (RAB)'!BR49</f>
        <v>-235.52425167961047</v>
      </c>
      <c r="N126" s="1">
        <f>'[3]SD 4. Assets (RAB)'!BS49</f>
        <v>-68.414480098930625</v>
      </c>
      <c r="O126" s="1">
        <f>'[3]SD 4. Assets (RAB)'!BT49</f>
        <v>0</v>
      </c>
      <c r="P126" s="1">
        <f>'[3]SD 4. Assets (RAB)'!BU49</f>
        <v>0</v>
      </c>
      <c r="Q126" s="1">
        <f>'[3]SD 4. Assets (RAB)'!BV49</f>
        <v>0</v>
      </c>
      <c r="R126" s="1">
        <f>'[3]SD 4. Assets (RAB)'!BW49</f>
        <v>0</v>
      </c>
      <c r="T126" s="1">
        <f>'[3]SD 4. Assets (RAB)'!BP33</f>
        <v>-1058.7196011572917</v>
      </c>
      <c r="U126" s="1">
        <f>'[3]SD 4. Assets (RAB)'!BQ33</f>
        <v>-941.80793196713614</v>
      </c>
      <c r="V126" s="1">
        <f>'[3]SD 4. Assets (RAB)'!BR33</f>
        <v>-701.74848349838771</v>
      </c>
      <c r="W126" s="1">
        <f>'[3]SD 4. Assets (RAB)'!BS33</f>
        <v>-203.84209828236317</v>
      </c>
      <c r="X126" s="1">
        <f>'[3]SD 4. Assets (RAB)'!BT33</f>
        <v>0</v>
      </c>
      <c r="Y126" s="1">
        <f>'[3]SD 4. Assets (RAB)'!BU33</f>
        <v>0</v>
      </c>
      <c r="Z126" s="1">
        <f>'[3]SD 4. Assets (RAB)'!BV33</f>
        <v>0</v>
      </c>
      <c r="AA126" s="1">
        <f>'[3]SD 4. Assets (RAB)'!BW33</f>
        <v>0</v>
      </c>
      <c r="AC126" s="1">
        <f>'[3]SD 4. Assets (RAB)'!BP57</f>
        <v>-9.5599360073074973</v>
      </c>
      <c r="AD126" s="1">
        <f>'[3]SD 4. Assets (RAB)'!BQ57</f>
        <v>-8.5042569826217704</v>
      </c>
      <c r="AE126" s="1">
        <f>'[3]SD 4. Assets (RAB)'!BR57</f>
        <v>-6.3365886379513405</v>
      </c>
      <c r="AF126" s="1">
        <f>'[3]SD 4. Assets (RAB)'!BS57</f>
        <v>-1.8406360031915201</v>
      </c>
      <c r="AG126" s="1">
        <f>'[3]SD 4. Assets (RAB)'!BT57</f>
        <v>0</v>
      </c>
      <c r="AH126" s="1">
        <f>'[3]SD 4. Assets (RAB)'!BU57</f>
        <v>0</v>
      </c>
      <c r="AI126" s="1">
        <f>'[3]SD 4. Assets (RAB)'!BV57</f>
        <v>0</v>
      </c>
      <c r="AJ126" s="1">
        <f>'[3]SD 4. Assets (RAB)'!BW57</f>
        <v>0</v>
      </c>
      <c r="AL126" s="1">
        <f>'[3]SD 4. Assets (RAB)'!BP41+'[3]SD 4. Assets (RAB)'!BP65</f>
        <v>-781.44858635333139</v>
      </c>
      <c r="AM126" s="1">
        <f>'[3]SD 4. Assets (RAB)'!BQ41+'[3]SD 4. Assets (RAB)'!BQ65</f>
        <v>-695.15523869358378</v>
      </c>
      <c r="AN126" s="1">
        <f>'[3]SD 4. Assets (RAB)'!BR41+'[3]SD 4. Assets (RAB)'!BR65</f>
        <v>-517.96562546492191</v>
      </c>
      <c r="AO126" s="1">
        <f>'[3]SD 4. Assets (RAB)'!BS41+'[3]SD 4. Assets (RAB)'!BS65</f>
        <v>-150.45732540318187</v>
      </c>
      <c r="AP126" s="1">
        <f>'[3]SD 4. Assets (RAB)'!BT41+'[3]SD 4. Assets (RAB)'!BT65</f>
        <v>0</v>
      </c>
      <c r="AQ126" s="1">
        <f>'[3]SD 4. Assets (RAB)'!BU41+'[3]SD 4. Assets (RAB)'!BU65</f>
        <v>0</v>
      </c>
      <c r="AR126" s="1">
        <f>'[3]SD 4. Assets (RAB)'!BV41+'[3]SD 4. Assets (RAB)'!BV65</f>
        <v>0</v>
      </c>
      <c r="AS126" s="1">
        <f>'[3]SD 4. Assets (RAB)'!BW41+'[3]SD 4. Assets (RAB)'!BW65</f>
        <v>0</v>
      </c>
      <c r="AU126" s="1">
        <f>'[3]SD 4. Assets (RAB)'!BP87+'[3]SD 4. Assets (RAB)'!BP95</f>
        <v>0</v>
      </c>
      <c r="AV126" s="1">
        <f>'[3]SD 4. Assets (RAB)'!BQ87+'[3]SD 4. Assets (RAB)'!BQ95</f>
        <v>0</v>
      </c>
      <c r="AW126" s="1">
        <f>'[3]SD 4. Assets (RAB)'!BR87+'[3]SD 4. Assets (RAB)'!BR95</f>
        <v>0</v>
      </c>
      <c r="AX126" s="1">
        <f>'[3]SD 4. Assets (RAB)'!BS87+'[3]SD 4. Assets (RAB)'!BS95</f>
        <v>0</v>
      </c>
      <c r="AY126" s="1">
        <f>'[3]SD 4. Assets (RAB)'!BT87+'[3]SD 4. Assets (RAB)'!BT95</f>
        <v>-4113.3753999999999</v>
      </c>
      <c r="AZ126" s="1">
        <f>'[3]SD 4. Assets (RAB)'!BU87+'[3]SD 4. Assets (RAB)'!BU95</f>
        <v>-2759.9322599999996</v>
      </c>
      <c r="BA126" s="1">
        <f>'[3]SD 4. Assets (RAB)'!BV87+'[3]SD 4. Assets (RAB)'!BV95</f>
        <v>-1860.45434</v>
      </c>
      <c r="BB126" s="1">
        <f>'[3]SD 4. Assets (RAB)'!BW87+'[3]SD 4. Assets (RAB)'!BW95</f>
        <v>-1447.2307000000001</v>
      </c>
    </row>
    <row r="127" spans="1:54" x14ac:dyDescent="0.25">
      <c r="A127" s="21" t="s">
        <v>75</v>
      </c>
      <c r="B127" s="1">
        <f>'[3]SD 4. Assets (RAB)'!BP26</f>
        <v>581622.74917019834</v>
      </c>
      <c r="C127" s="1">
        <f>'[3]SD 4. Assets (RAB)'!BQ26</f>
        <v>630203.04923935118</v>
      </c>
      <c r="D127" s="1">
        <f>'[3]SD 4. Assets (RAB)'!BR26</f>
        <v>670057.77106879978</v>
      </c>
      <c r="E127" s="1">
        <f>'[3]SD 4. Assets (RAB)'!BS26</f>
        <v>729161.13401596609</v>
      </c>
      <c r="F127" s="1">
        <f>'[3]SD 4. Assets (RAB)'!BT26</f>
        <v>775117.6218153144</v>
      </c>
      <c r="G127" s="1">
        <f>'[3]SD 4. Assets (RAB)'!BU26</f>
        <v>846352.55839954596</v>
      </c>
      <c r="H127" s="1">
        <f>'[3]SD 4. Assets (RAB)'!BV26</f>
        <v>941816.48474329012</v>
      </c>
      <c r="I127" s="1">
        <f>'[3]SD 4. Assets (RAB)'!BW26</f>
        <v>1034404.1251700897</v>
      </c>
      <c r="K127" s="1">
        <f>'[3]SD 4. Assets (RAB)'!BP50</f>
        <v>99419.519104530089</v>
      </c>
      <c r="L127" s="1">
        <f>'[3]SD 4. Assets (RAB)'!BQ50</f>
        <v>107723.57887131131</v>
      </c>
      <c r="M127" s="1">
        <f>'[3]SD 4. Assets (RAB)'!BR50</f>
        <v>114536.1344049139</v>
      </c>
      <c r="N127" s="1">
        <f>'[3]SD 4. Assets (RAB)'!BS50</f>
        <v>124638.95092997435</v>
      </c>
      <c r="O127" s="1">
        <f>'[3]SD 4. Assets (RAB)'!BT50</f>
        <v>132494.51009313122</v>
      </c>
      <c r="P127" s="1">
        <f>'[3]SD 4. Assets (RAB)'!BU50</f>
        <v>144671.03370530091</v>
      </c>
      <c r="Q127" s="1">
        <f>'[3]SD 4. Assets (RAB)'!BV50</f>
        <v>160989.13278664893</v>
      </c>
      <c r="R127" s="1">
        <f>'[3]SD 4. Assets (RAB)'!BW50</f>
        <v>176815.57475335049</v>
      </c>
      <c r="T127" s="1">
        <f>'[3]SD 4. Assets (RAB)'!BP34</f>
        <v>296222.1353606059</v>
      </c>
      <c r="U127" s="1">
        <f>'[3]SD 4. Assets (RAB)'!BQ34</f>
        <v>320964.22160718834</v>
      </c>
      <c r="V127" s="1">
        <f>'[3]SD 4. Assets (RAB)'!BR34</f>
        <v>341262.3458146159</v>
      </c>
      <c r="W127" s="1">
        <f>'[3]SD 4. Assets (RAB)'!BS34</f>
        <v>371363.8581852733</v>
      </c>
      <c r="X127" s="1">
        <f>'[3]SD 4. Assets (RAB)'!BT34</f>
        <v>394769.62931272446</v>
      </c>
      <c r="Y127" s="1">
        <f>'[3]SD 4. Assets (RAB)'!BU34</f>
        <v>431049.78695333214</v>
      </c>
      <c r="Z127" s="1">
        <f>'[3]SD 4. Assets (RAB)'!BV34</f>
        <v>479669.83861361619</v>
      </c>
      <c r="AA127" s="1">
        <f>'[3]SD 4. Assets (RAB)'!BW34</f>
        <v>526824.98960170243</v>
      </c>
      <c r="AC127" s="1">
        <f>'[3]SD 4. Assets (RAB)'!BP58</f>
        <v>2674.8013873549198</v>
      </c>
      <c r="AD127" s="1">
        <f>'[3]SD 4. Assets (RAB)'!BQ58</f>
        <v>2898.2153686829843</v>
      </c>
      <c r="AE127" s="1">
        <f>'[3]SD 4. Assets (RAB)'!BR58</f>
        <v>3081.5016404014559</v>
      </c>
      <c r="AF127" s="1">
        <f>'[3]SD 4. Assets (RAB)'!BS58</f>
        <v>3353.3097108972684</v>
      </c>
      <c r="AG127" s="1">
        <f>'[3]SD 4. Assets (RAB)'!BT58</f>
        <v>3564.6571478725814</v>
      </c>
      <c r="AH127" s="1">
        <f>'[3]SD 4. Assets (RAB)'!BU58</f>
        <v>3892.2566227478078</v>
      </c>
      <c r="AI127" s="1">
        <f>'[3]SD 4. Assets (RAB)'!BV58</f>
        <v>4331.2818207664523</v>
      </c>
      <c r="AJ127" s="1">
        <f>'[3]SD 4. Assets (RAB)'!BW58</f>
        <v>4757.0793835661352</v>
      </c>
      <c r="AL127" s="1">
        <f>'[3]SD 4. Assets (RAB)'!BP42+'[3]SD 4. Assets (RAB)'!BP66</f>
        <v>218643.69817190123</v>
      </c>
      <c r="AM127" s="1">
        <f>'[3]SD 4. Assets (RAB)'!BQ42+'[3]SD 4. Assets (RAB)'!BQ66</f>
        <v>236906.01078015863</v>
      </c>
      <c r="AN127" s="1">
        <f>'[3]SD 4. Assets (RAB)'!BR42+'[3]SD 4. Assets (RAB)'!BR66</f>
        <v>251888.20290183078</v>
      </c>
      <c r="AO127" s="1">
        <f>'[3]SD 4. Assets (RAB)'!BS42+'[3]SD 4. Assets (RAB)'!BS66</f>
        <v>274106.34665154008</v>
      </c>
      <c r="AP127" s="1">
        <f>'[3]SD 4. Assets (RAB)'!BT42+'[3]SD 4. Assets (RAB)'!BT66</f>
        <v>291382.31541613373</v>
      </c>
      <c r="AQ127" s="1">
        <f>'[3]SD 4. Assets (RAB)'!BU42+'[3]SD 4. Assets (RAB)'!BU66</f>
        <v>318160.96187732904</v>
      </c>
      <c r="AR127" s="1">
        <f>'[3]SD 4. Assets (RAB)'!BV42+'[3]SD 4. Assets (RAB)'!BV66</f>
        <v>354047.77326423768</v>
      </c>
      <c r="AS127" s="1">
        <f>'[3]SD 4. Assets (RAB)'!BW42+'[3]SD 4. Assets (RAB)'!BW66</f>
        <v>388853.3308817955</v>
      </c>
      <c r="AU127" s="1">
        <f>'[3]SD 4. Assets (RAB)'!BP88+'[3]SD 4. Assets (RAB)'!BP96</f>
        <v>165867.03732660238</v>
      </c>
      <c r="AV127" s="1">
        <f>'[3]SD 4. Assets (RAB)'!BQ88+'[3]SD 4. Assets (RAB)'!BQ96</f>
        <v>175438.51981177926</v>
      </c>
      <c r="AW127" s="1">
        <f>'[3]SD 4. Assets (RAB)'!BR88+'[3]SD 4. Assets (RAB)'!BR96</f>
        <v>179017.51604752941</v>
      </c>
      <c r="AX127" s="1">
        <f>'[3]SD 4. Assets (RAB)'!BS88+'[3]SD 4. Assets (RAB)'!BS96</f>
        <v>181849.4896571112</v>
      </c>
      <c r="AY127" s="1">
        <f>'[3]SD 4. Assets (RAB)'!BT88+'[3]SD 4. Assets (RAB)'!BT96</f>
        <v>212149.50349124527</v>
      </c>
      <c r="AZ127" s="1">
        <f>'[3]SD 4. Assets (RAB)'!BU88+'[3]SD 4. Assets (RAB)'!BU96</f>
        <v>231975.42069771499</v>
      </c>
      <c r="BA127" s="1">
        <f>'[3]SD 4. Assets (RAB)'!BV88+'[3]SD 4. Assets (RAB)'!BV96</f>
        <v>230105.69394638948</v>
      </c>
      <c r="BB127" s="1">
        <f>'[3]SD 4. Assets (RAB)'!BW88+'[3]SD 4. Assets (RAB)'!BW96</f>
        <v>223376.62965979264</v>
      </c>
    </row>
    <row r="128" spans="1:54" x14ac:dyDescent="0.25">
      <c r="A128" s="21"/>
      <c r="B128" s="14"/>
      <c r="C128" s="14"/>
      <c r="D128" s="14"/>
      <c r="E128" s="14"/>
      <c r="F128" s="14"/>
      <c r="G128" s="14"/>
      <c r="H128" s="14"/>
      <c r="I128" s="14"/>
      <c r="AC128" s="14"/>
      <c r="AD128" s="14"/>
      <c r="AE128" s="14"/>
      <c r="AF128" s="14"/>
      <c r="AG128" s="14"/>
      <c r="AH128" s="14"/>
      <c r="AI128" s="14"/>
      <c r="AJ128" s="14"/>
      <c r="AL128" s="14"/>
      <c r="AM128" s="14"/>
      <c r="AN128" s="14"/>
      <c r="AO128" s="14"/>
      <c r="AP128" s="14"/>
      <c r="AQ128" s="14"/>
      <c r="AR128" s="14"/>
      <c r="AS128" s="14"/>
      <c r="AU128" s="14"/>
      <c r="AV128" s="14"/>
      <c r="AW128" s="14"/>
      <c r="AX128" s="14"/>
      <c r="AY128" s="14"/>
      <c r="AZ128" s="14"/>
      <c r="BA128" s="14"/>
      <c r="BB128" s="14"/>
    </row>
    <row r="129" spans="1:54" x14ac:dyDescent="0.25">
      <c r="A129" t="s">
        <v>81</v>
      </c>
      <c r="B129" s="1">
        <f>'[3]SD 3. Opex'!BP10</f>
        <v>119182.77169966792</v>
      </c>
      <c r="C129" s="1">
        <f>'[3]SD 3. Opex'!BQ10</f>
        <v>108472.2547782241</v>
      </c>
      <c r="D129" s="1">
        <f>'[3]SD 3. Opex'!BR10</f>
        <v>115769.54368062103</v>
      </c>
      <c r="E129" s="1">
        <f>'[3]SD 3. Opex'!BS10</f>
        <v>130669.61109486467</v>
      </c>
      <c r="F129" s="1">
        <f>'[3]SD 3. Opex'!BT10</f>
        <v>129799.91204555522</v>
      </c>
      <c r="G129" s="1">
        <f>'[3]SD 3. Opex'!BU10</f>
        <v>140102.32111381949</v>
      </c>
      <c r="H129" s="1">
        <f>'[3]SD 3. Opex'!BV10</f>
        <v>171389.09954228744</v>
      </c>
      <c r="I129" s="1">
        <f>'[3]SD 3. Opex'!BW10</f>
        <v>187940.63448701706</v>
      </c>
      <c r="AC129" s="14"/>
      <c r="AD129" s="14"/>
      <c r="AE129" s="14"/>
      <c r="AF129" s="14"/>
      <c r="AG129" s="14"/>
      <c r="AH129" s="14"/>
      <c r="AI129" s="14"/>
      <c r="AJ129" s="14"/>
      <c r="AL129" s="14"/>
      <c r="AM129" s="14"/>
      <c r="AN129" s="14"/>
      <c r="AO129" s="14"/>
      <c r="AP129" s="14"/>
      <c r="AQ129" s="14"/>
      <c r="AR129" s="14"/>
      <c r="AS129" s="14"/>
      <c r="AU129" s="14"/>
      <c r="AV129" s="14"/>
      <c r="AW129" s="14"/>
      <c r="AX129" s="14"/>
      <c r="AY129" s="14"/>
      <c r="AZ129" s="14"/>
      <c r="BA129" s="14"/>
      <c r="BB129" s="14"/>
    </row>
    <row r="130" spans="1:54" x14ac:dyDescent="0.25">
      <c r="A130" s="21"/>
      <c r="B130" s="14"/>
      <c r="C130" s="14"/>
      <c r="D130" s="14"/>
      <c r="E130" s="14"/>
      <c r="F130" s="14"/>
      <c r="G130" s="14"/>
      <c r="H130" s="14"/>
      <c r="I130" s="14"/>
      <c r="AC130" s="14"/>
      <c r="AD130" s="14"/>
      <c r="AE130" s="14"/>
      <c r="AF130" s="14"/>
      <c r="AG130" s="14"/>
      <c r="AH130" s="14"/>
      <c r="AI130" s="14"/>
      <c r="AJ130" s="14"/>
      <c r="AL130" s="14"/>
      <c r="AM130" s="14"/>
      <c r="AN130" s="14"/>
      <c r="AO130" s="14"/>
      <c r="AP130" s="14"/>
      <c r="AQ130" s="14"/>
      <c r="AR130" s="14"/>
      <c r="AS130" s="14"/>
      <c r="AU130" s="14"/>
      <c r="AV130" s="14"/>
      <c r="AW130" s="14"/>
      <c r="AX130" s="14"/>
      <c r="AY130" s="14"/>
      <c r="AZ130" s="14"/>
      <c r="BA130" s="14"/>
      <c r="BB130" s="14"/>
    </row>
    <row r="131" spans="1:54" x14ac:dyDescent="0.25">
      <c r="A131" s="21"/>
    </row>
    <row r="132" spans="1:54" x14ac:dyDescent="0.25">
      <c r="A132" s="27" t="s">
        <v>112</v>
      </c>
    </row>
    <row r="133" spans="1:54" x14ac:dyDescent="0.25">
      <c r="B133" t="s">
        <v>76</v>
      </c>
      <c r="K133" t="s">
        <v>123</v>
      </c>
      <c r="T133" t="s">
        <v>124</v>
      </c>
      <c r="AC133" t="s">
        <v>125</v>
      </c>
      <c r="AL133" t="s">
        <v>2</v>
      </c>
      <c r="AU133" t="s">
        <v>22</v>
      </c>
    </row>
    <row r="134" spans="1:54" x14ac:dyDescent="0.25">
      <c r="B134" s="3">
        <v>2006</v>
      </c>
      <c r="C134" s="3">
        <v>2007</v>
      </c>
      <c r="D134" s="3">
        <v>2008</v>
      </c>
      <c r="E134" s="3">
        <v>2009</v>
      </c>
      <c r="F134" s="3">
        <v>2010</v>
      </c>
      <c r="G134" s="3">
        <v>2011</v>
      </c>
      <c r="H134" s="3">
        <v>2012</v>
      </c>
      <c r="I134" s="3">
        <v>2013</v>
      </c>
      <c r="K134" s="3">
        <v>2006</v>
      </c>
      <c r="L134" s="3">
        <v>2007</v>
      </c>
      <c r="M134" s="3">
        <v>2008</v>
      </c>
      <c r="N134" s="3">
        <v>2009</v>
      </c>
      <c r="O134" s="3">
        <v>2010</v>
      </c>
      <c r="P134" s="3">
        <v>2011</v>
      </c>
      <c r="Q134" s="3">
        <v>2012</v>
      </c>
      <c r="R134" s="3">
        <v>2013</v>
      </c>
      <c r="T134" s="3">
        <v>2006</v>
      </c>
      <c r="U134" s="3">
        <v>2007</v>
      </c>
      <c r="V134" s="3">
        <v>2008</v>
      </c>
      <c r="W134" s="3">
        <v>2009</v>
      </c>
      <c r="X134" s="3">
        <v>2010</v>
      </c>
      <c r="Y134" s="3">
        <v>2011</v>
      </c>
      <c r="Z134" s="3">
        <v>2012</v>
      </c>
      <c r="AA134" s="3">
        <v>2013</v>
      </c>
      <c r="AC134" s="3">
        <v>2006</v>
      </c>
      <c r="AD134" s="3">
        <v>2007</v>
      </c>
      <c r="AE134" s="3">
        <v>2008</v>
      </c>
      <c r="AF134" s="3">
        <v>2009</v>
      </c>
      <c r="AG134" s="3">
        <v>2010</v>
      </c>
      <c r="AH134" s="3">
        <v>2011</v>
      </c>
      <c r="AI134" s="3">
        <v>2012</v>
      </c>
      <c r="AJ134" s="3">
        <v>2013</v>
      </c>
      <c r="AL134" s="3">
        <v>2006</v>
      </c>
      <c r="AM134" s="3">
        <v>2007</v>
      </c>
      <c r="AN134" s="3">
        <v>2008</v>
      </c>
      <c r="AO134" s="3">
        <v>2009</v>
      </c>
      <c r="AP134" s="3">
        <v>2010</v>
      </c>
      <c r="AQ134" s="3">
        <v>2011</v>
      </c>
      <c r="AR134" s="3">
        <v>2012</v>
      </c>
      <c r="AS134" s="3">
        <v>2013</v>
      </c>
      <c r="AU134" s="3">
        <v>2006</v>
      </c>
      <c r="AV134" s="3">
        <v>2007</v>
      </c>
      <c r="AW134" s="3">
        <v>2008</v>
      </c>
      <c r="AX134" s="3">
        <v>2009</v>
      </c>
      <c r="AY134" s="3">
        <v>2010</v>
      </c>
      <c r="AZ134" s="3">
        <v>2011</v>
      </c>
      <c r="BA134" s="3">
        <v>2012</v>
      </c>
      <c r="BB134" s="3">
        <v>2013</v>
      </c>
    </row>
    <row r="135" spans="1:54" x14ac:dyDescent="0.25">
      <c r="A135" s="21" t="s">
        <v>69</v>
      </c>
      <c r="B135" s="1">
        <f>'[3]SD 4. Assets (RAB)'!BX20</f>
        <v>523135.27701085364</v>
      </c>
      <c r="C135" s="1">
        <f>'[3]SD 4. Assets (RAB)'!BY20</f>
        <v>525653.90878396772</v>
      </c>
      <c r="D135" s="1">
        <f>'[3]SD 4. Assets (RAB)'!BZ20</f>
        <v>523753.31450121879</v>
      </c>
      <c r="E135" s="1">
        <f>'[3]SD 4. Assets (RAB)'!CA20</f>
        <v>527163.0894162003</v>
      </c>
      <c r="F135" s="1">
        <f>'[3]SD 4. Assets (RAB)'!CB20</f>
        <v>521459.48950706125</v>
      </c>
      <c r="G135" s="1">
        <f>'[3]SD 4. Assets (RAB)'!CC20</f>
        <v>518995.40712177032</v>
      </c>
      <c r="H135" s="1">
        <f>'[3]SD 4. Assets (RAB)'!CD20</f>
        <v>530949.75646962086</v>
      </c>
      <c r="I135" s="1">
        <f>'[3]SD 4. Assets (RAB)'!CE20</f>
        <v>536528.17369923356</v>
      </c>
      <c r="K135" s="1">
        <f>'[3]SD 4. Assets (RAB)'!BX44+IF('[3]SD 4. Assets (RAB)'!BX68="",0,'[3]SD 4. Assets (RAB)'!BX68)</f>
        <v>91726.651994205022</v>
      </c>
      <c r="L135" s="1">
        <f>'[3]SD 4. Assets (RAB)'!BY44+IF('[3]SD 4. Assets (RAB)'!BY68="",0,'[3]SD 4. Assets (RAB)'!BY68)</f>
        <v>95430.924305787586</v>
      </c>
      <c r="M135" s="1">
        <f>'[3]SD 4. Assets (RAB)'!BZ44+IF('[3]SD 4. Assets (RAB)'!BZ68="",0,'[3]SD 4. Assets (RAB)'!BZ68)</f>
        <v>98639.311228327802</v>
      </c>
      <c r="N135" s="1">
        <f>'[3]SD 4. Assets (RAB)'!CA44+IF('[3]SD 4. Assets (RAB)'!CA68="",0,'[3]SD 4. Assets (RAB)'!CA68)</f>
        <v>103277.63766407149</v>
      </c>
      <c r="O135" s="1">
        <f>'[3]SD 4. Assets (RAB)'!CB44+IF('[3]SD 4. Assets (RAB)'!CB68="",0,'[3]SD 4. Assets (RAB)'!CB68)</f>
        <v>108785.12927471807</v>
      </c>
      <c r="P135" s="1">
        <f>'[3]SD 4. Assets (RAB)'!CC44+IF('[3]SD 4. Assets (RAB)'!CC68="",0,'[3]SD 4. Assets (RAB)'!CC68)</f>
        <v>119010.85869521143</v>
      </c>
      <c r="Q135" s="1">
        <f>'[3]SD 4. Assets (RAB)'!CD44+IF('[3]SD 4. Assets (RAB)'!CD68="",0,'[3]SD 4. Assets (RAB)'!CD68)</f>
        <v>129046.21656281076</v>
      </c>
      <c r="R135" s="1">
        <f>'[3]SD 4. Assets (RAB)'!CE44+IF('[3]SD 4. Assets (RAB)'!CE68="",0,'[3]SD 4. Assets (RAB)'!CE68)</f>
        <v>135545.28103549604</v>
      </c>
      <c r="T135" s="1">
        <f>'[3]SD 4. Assets (RAB)'!BX28</f>
        <v>818760.91081417957</v>
      </c>
      <c r="U135" s="1">
        <f>'[3]SD 4. Assets (RAB)'!BY28</f>
        <v>812733.9957233707</v>
      </c>
      <c r="V135" s="1">
        <f>'[3]SD 4. Assets (RAB)'!BZ28</f>
        <v>810193.41821643524</v>
      </c>
      <c r="W135" s="1">
        <f>'[3]SD 4. Assets (RAB)'!CA28</f>
        <v>822985.62758916535</v>
      </c>
      <c r="X135" s="1">
        <f>'[3]SD 4. Assets (RAB)'!CB28</f>
        <v>801135.27714157768</v>
      </c>
      <c r="Y135" s="1">
        <f>'[3]SD 4. Assets (RAB)'!CC28</f>
        <v>758557.3641756688</v>
      </c>
      <c r="Z135" s="1">
        <f>'[3]SD 4. Assets (RAB)'!CD28</f>
        <v>774123.57045751053</v>
      </c>
      <c r="AA135" s="1">
        <f>'[3]SD 4. Assets (RAB)'!CE28</f>
        <v>778847.9390130291</v>
      </c>
      <c r="AC135" s="1">
        <f>'[3]SD 4. Assets (RAB)'!BX52</f>
        <v>15862.840078800193</v>
      </c>
      <c r="AD135" s="1">
        <f>'[3]SD 4. Assets (RAB)'!BY52</f>
        <v>16503.442106776467</v>
      </c>
      <c r="AE135" s="1">
        <f>'[3]SD 4. Assets (RAB)'!BZ52</f>
        <v>17058.287700251138</v>
      </c>
      <c r="AF135" s="1">
        <f>'[3]SD 4. Assets (RAB)'!CA52</f>
        <v>17860.421310100126</v>
      </c>
      <c r="AG135" s="1">
        <f>'[3]SD 4. Assets (RAB)'!CB52</f>
        <v>18812.864866641794</v>
      </c>
      <c r="AH135" s="1">
        <f>'[3]SD 4. Assets (RAB)'!CC52</f>
        <v>20442.337093031067</v>
      </c>
      <c r="AI135" s="1">
        <f>'[3]SD 4. Assets (RAB)'!CD52</f>
        <v>22128.670123668388</v>
      </c>
      <c r="AJ135" s="1">
        <f>'[3]SD 4. Assets (RAB)'!CE52</f>
        <v>22911.267318947837</v>
      </c>
      <c r="AL135" s="1">
        <f>'[3]SD 4. Assets (RAB)'!BX36+'[3]SD 4. Assets (RAB)'!BX60</f>
        <v>740695.05736568791</v>
      </c>
      <c r="AM135" s="1">
        <f>'[3]SD 4. Assets (RAB)'!BY36+'[3]SD 4. Assets (RAB)'!BY60</f>
        <v>772171.4021576934</v>
      </c>
      <c r="AN135" s="1">
        <f>'[3]SD 4. Assets (RAB)'!BZ36+'[3]SD 4. Assets (RAB)'!BZ60</f>
        <v>802636.23541490454</v>
      </c>
      <c r="AO135" s="1">
        <f>'[3]SD 4. Assets (RAB)'!CA36+'[3]SD 4. Assets (RAB)'!CA60</f>
        <v>843046.12817728077</v>
      </c>
      <c r="AP135" s="1">
        <f>'[3]SD 4. Assets (RAB)'!CB36+'[3]SD 4. Assets (RAB)'!CB60</f>
        <v>883550.39658374363</v>
      </c>
      <c r="AQ135" s="1">
        <f>'[3]SD 4. Assets (RAB)'!CC36+'[3]SD 4. Assets (RAB)'!CC60</f>
        <v>960492.75703410106</v>
      </c>
      <c r="AR135" s="1">
        <f>'[3]SD 4. Assets (RAB)'!CD36+'[3]SD 4. Assets (RAB)'!CD60</f>
        <v>1067988.6826291974</v>
      </c>
      <c r="AS135" s="1">
        <f>'[3]SD 4. Assets (RAB)'!CE36+'[3]SD 4. Assets (RAB)'!CE60</f>
        <v>1193900.5836164101</v>
      </c>
      <c r="AU135" s="1">
        <f>'[3]SD 4. Assets (RAB)'!BX82+'[3]SD 4. Assets (RAB)'!BX90</f>
        <v>307500.16462227789</v>
      </c>
      <c r="AV135" s="1">
        <f>'[3]SD 4. Assets (RAB)'!BY82+'[3]SD 4. Assets (RAB)'!BY90</f>
        <v>351678.58521876938</v>
      </c>
      <c r="AW135" s="1">
        <f>'[3]SD 4. Assets (RAB)'!BZ82+'[3]SD 4. Assets (RAB)'!BZ90</f>
        <v>345374.75453707483</v>
      </c>
      <c r="AX135" s="1">
        <f>'[3]SD 4. Assets (RAB)'!CA82+'[3]SD 4. Assets (RAB)'!CA90</f>
        <v>341052.09903545625</v>
      </c>
      <c r="AY135" s="1">
        <f>'[3]SD 4. Assets (RAB)'!CB82+'[3]SD 4. Assets (RAB)'!CB90</f>
        <v>372426.19795992831</v>
      </c>
      <c r="AZ135" s="1">
        <f>'[3]SD 4. Assets (RAB)'!CC82+'[3]SD 4. Assets (RAB)'!CC90</f>
        <v>345623.89553536795</v>
      </c>
      <c r="BA135" s="1">
        <f>'[3]SD 4. Assets (RAB)'!CD82+'[3]SD 4. Assets (RAB)'!CD90</f>
        <v>384803.20408980874</v>
      </c>
      <c r="BB135" s="1">
        <f>'[3]SD 4. Assets (RAB)'!CE82+'[3]SD 4. Assets (RAB)'!CE90</f>
        <v>424657.04127175838</v>
      </c>
    </row>
    <row r="136" spans="1:54" x14ac:dyDescent="0.25">
      <c r="A136" s="21" t="s">
        <v>70</v>
      </c>
      <c r="B136" s="1">
        <f>'[3]SD 4. Assets (RAB)'!BX21</f>
        <v>15586.820114146336</v>
      </c>
      <c r="C136" s="1">
        <f>'[3]SD 4. Assets (RAB)'!BY21</f>
        <v>12830.325530147484</v>
      </c>
      <c r="D136" s="1">
        <f>'[3]SD 4. Assets (RAB)'!BZ21</f>
        <v>22205.110880690234</v>
      </c>
      <c r="E136" s="1">
        <f>'[3]SD 4. Assets (RAB)'!CA21</f>
        <v>13020.928308580147</v>
      </c>
      <c r="F136" s="1">
        <f>'[3]SD 4. Assets (RAB)'!CB21</f>
        <v>15070.179246754071</v>
      </c>
      <c r="G136" s="1">
        <f>'[3]SD 4. Assets (RAB)'!CC21</f>
        <v>17282.547057154956</v>
      </c>
      <c r="H136" s="1">
        <f>'[3]SD 4. Assets (RAB)'!CD21</f>
        <v>8389.0061522200085</v>
      </c>
      <c r="I136" s="1">
        <f>'[3]SD 4. Assets (RAB)'!CE21</f>
        <v>13405.710800560257</v>
      </c>
      <c r="K136" s="1">
        <f>'[3]SD 4. Assets (RAB)'!BX45+IF('[3]SD 4. Assets (RAB)'!BX69="",0,'[3]SD 4. Assets (RAB)'!BX69)</f>
        <v>2736.1716993290788</v>
      </c>
      <c r="L136" s="1">
        <f>'[3]SD 4. Assets (RAB)'!BY45+IF('[3]SD 4. Assets (RAB)'!BY69="",0,'[3]SD 4. Assets (RAB)'!BY69)</f>
        <v>2324.6414866188402</v>
      </c>
      <c r="M136" s="1">
        <f>'[3]SD 4. Assets (RAB)'!BZ45+IF('[3]SD 4. Assets (RAB)'!BZ69="",0,'[3]SD 4. Assets (RAB)'!BZ69)</f>
        <v>4183.8767915786148</v>
      </c>
      <c r="N136" s="1">
        <f>'[3]SD 4. Assets (RAB)'!CA45+IF('[3]SD 4. Assets (RAB)'!CA69="",0,'[3]SD 4. Assets (RAB)'!CA69)</f>
        <v>2550.9576503025669</v>
      </c>
      <c r="O136" s="1">
        <f>'[3]SD 4. Assets (RAB)'!CB45+IF('[3]SD 4. Assets (RAB)'!CB69="",0,'[3]SD 4. Assets (RAB)'!CB69)</f>
        <v>3143.8902360393531</v>
      </c>
      <c r="P136" s="1">
        <f>'[3]SD 4. Assets (RAB)'!CC45+IF('[3]SD 4. Assets (RAB)'!CC69="",0,'[3]SD 4. Assets (RAB)'!CC69)</f>
        <v>3963.0615945505424</v>
      </c>
      <c r="Q136" s="1">
        <f>'[3]SD 4. Assets (RAB)'!CD45+IF('[3]SD 4. Assets (RAB)'!CD69="",0,'[3]SD 4. Assets (RAB)'!CD69)</f>
        <v>2038.9302216924109</v>
      </c>
      <c r="R136" s="1">
        <f>'[3]SD 4. Assets (RAB)'!CE45+IF('[3]SD 4. Assets (RAB)'!CE69="",0,'[3]SD 4. Assets (RAB)'!CE69)</f>
        <v>3391.8045162211929</v>
      </c>
      <c r="T136" s="1">
        <f>'[3]SD 4. Assets (RAB)'!BX29</f>
        <v>24394.591565077058</v>
      </c>
      <c r="U136" s="1">
        <f>'[3]SD 4. Assets (RAB)'!BY29</f>
        <v>19838.445637172594</v>
      </c>
      <c r="V136" s="1">
        <f>'[3]SD 4. Assets (RAB)'!BZ29</f>
        <v>34348.514528222026</v>
      </c>
      <c r="W136" s="1">
        <f>'[3]SD 4. Assets (RAB)'!CA29</f>
        <v>20327.745001452378</v>
      </c>
      <c r="X136" s="1">
        <f>'[3]SD 4. Assets (RAB)'!CB29</f>
        <v>23152.809509391591</v>
      </c>
      <c r="Y136" s="1">
        <f>'[3]SD 4. Assets (RAB)'!CC29</f>
        <v>25259.960227049774</v>
      </c>
      <c r="Z136" s="1">
        <f>'[3]SD 4. Assets (RAB)'!CD29</f>
        <v>12231.152413228667</v>
      </c>
      <c r="AA136" s="1">
        <f>'[3]SD 4. Assets (RAB)'!CE29</f>
        <v>19456.747699562267</v>
      </c>
      <c r="AC136" s="1">
        <f>'[3]SD 4. Assets (RAB)'!BX53</f>
        <v>473.18258271694276</v>
      </c>
      <c r="AD136" s="1">
        <f>'[3]SD 4. Assets (RAB)'!BY53</f>
        <v>402.01419479595387</v>
      </c>
      <c r="AE136" s="1">
        <f>'[3]SD 4. Assets (RAB)'!BZ53</f>
        <v>723.54290722840426</v>
      </c>
      <c r="AF136" s="1">
        <f>'[3]SD 4. Assets (RAB)'!CA53</f>
        <v>441.15240635947328</v>
      </c>
      <c r="AG136" s="1">
        <f>'[3]SD 4. Assets (RAB)'!CB53</f>
        <v>543.69179464594799</v>
      </c>
      <c r="AH136" s="1">
        <f>'[3]SD 4. Assets (RAB)'!CC53</f>
        <v>680.72982519793482</v>
      </c>
      <c r="AI136" s="1">
        <f>'[3]SD 4. Assets (RAB)'!CD53</f>
        <v>349.63298795396065</v>
      </c>
      <c r="AJ136" s="1">
        <f>'[3]SD 4. Assets (RAB)'!CE53</f>
        <v>573.32125545128883</v>
      </c>
      <c r="AL136" s="1">
        <f>'[3]SD 4. Assets (RAB)'!BX37+'[3]SD 4. Assets (RAB)'!BX61</f>
        <v>22094.354221072404</v>
      </c>
      <c r="AM136" s="1">
        <f>'[3]SD 4. Assets (RAB)'!BY37+'[3]SD 4. Assets (RAB)'!BY61</f>
        <v>18810.099043127386</v>
      </c>
      <c r="AN136" s="1">
        <f>'[3]SD 4. Assets (RAB)'!BZ37+'[3]SD 4. Assets (RAB)'!BZ61</f>
        <v>34044.357599322342</v>
      </c>
      <c r="AO136" s="1">
        <f>'[3]SD 4. Assets (RAB)'!CA37+'[3]SD 4. Assets (RAB)'!CA61</f>
        <v>20823.239365978839</v>
      </c>
      <c r="AP136" s="1">
        <f>'[3]SD 4. Assets (RAB)'!CB37+'[3]SD 4. Assets (RAB)'!CB61</f>
        <v>25534.606461270188</v>
      </c>
      <c r="AQ136" s="1">
        <f>'[3]SD 4. Assets (RAB)'!CC37+'[3]SD 4. Assets (RAB)'!CC61</f>
        <v>31984.408809235574</v>
      </c>
      <c r="AR136" s="1">
        <f>'[3]SD 4. Assets (RAB)'!CD37+'[3]SD 4. Assets (RAB)'!CD61</f>
        <v>16874.221185541326</v>
      </c>
      <c r="AS136" s="1">
        <f>'[3]SD 4. Assets (RAB)'!CE37+'[3]SD 4. Assets (RAB)'!CE61</f>
        <v>29876.086965669459</v>
      </c>
      <c r="AU136" s="1">
        <f>'[3]SD 4. Assets (RAB)'!BX83+'[3]SD 4. Assets (RAB)'!BX91</f>
        <v>9173.1808290241279</v>
      </c>
      <c r="AV136" s="1">
        <f>'[3]SD 4. Assets (RAB)'!BY83+'[3]SD 4. Assets (RAB)'!BY91</f>
        <v>8565.7868378269504</v>
      </c>
      <c r="AW136" s="1">
        <f>'[3]SD 4. Assets (RAB)'!BZ83+'[3]SD 4. Assets (RAB)'!BZ91</f>
        <v>14649.764157690775</v>
      </c>
      <c r="AX136" s="1">
        <f>'[3]SD 4. Assets (RAB)'!CA83+'[3]SD 4. Assets (RAB)'!CA91</f>
        <v>8423.9868461757687</v>
      </c>
      <c r="AY136" s="1">
        <f>'[3]SD 4. Assets (RAB)'!CB83+'[3]SD 4. Assets (RAB)'!CB91</f>
        <v>10763.117121041925</v>
      </c>
      <c r="AZ136" s="1">
        <f>'[3]SD 4. Assets (RAB)'!CC83+'[3]SD 4. Assets (RAB)'!CC91</f>
        <v>11509.275721327753</v>
      </c>
      <c r="BA136" s="1">
        <f>'[3]SD 4. Assets (RAB)'!CD83+'[3]SD 4. Assets (RAB)'!CD91</f>
        <v>6079.890624618979</v>
      </c>
      <c r="BB136" s="1">
        <f>'[3]SD 4. Assets (RAB)'!CE83+'[3]SD 4. Assets (RAB)'!CE91</f>
        <v>10628.062865249523</v>
      </c>
    </row>
    <row r="137" spans="1:54" x14ac:dyDescent="0.25">
      <c r="A137" s="21" t="s">
        <v>71</v>
      </c>
      <c r="B137" s="1">
        <f>'[3]SD 4. Assets (RAB)'!BX22</f>
        <v>-24127.873371474798</v>
      </c>
      <c r="C137" s="1">
        <f>'[3]SD 4. Assets (RAB)'!BY22</f>
        <v>-24921.875401069916</v>
      </c>
      <c r="D137" s="1">
        <f>'[3]SD 4. Assets (RAB)'!BZ22</f>
        <v>-25571.103227591811</v>
      </c>
      <c r="E137" s="1">
        <f>'[3]SD 4. Assets (RAB)'!CA22</f>
        <v>-26749.516379586836</v>
      </c>
      <c r="F137" s="1">
        <f>'[3]SD 4. Assets (RAB)'!CB22</f>
        <v>-27392.212563327368</v>
      </c>
      <c r="G137" s="1">
        <f>'[3]SD 4. Assets (RAB)'!CC22</f>
        <v>-28772.140033195432</v>
      </c>
      <c r="H137" s="1">
        <f>'[3]SD 4. Assets (RAB)'!CD22</f>
        <v>-29558.830329127028</v>
      </c>
      <c r="I137" s="1">
        <f>'[3]SD 4. Assets (RAB)'!CE22</f>
        <v>-30623.157682762001</v>
      </c>
      <c r="K137" s="1">
        <f>'[3]SD 4. Assets (RAB)'!BX46</f>
        <v>-3789.726177697059</v>
      </c>
      <c r="L137" s="1">
        <f>'[3]SD 4. Assets (RAB)'!BY46</f>
        <v>-3983.4908682953801</v>
      </c>
      <c r="M137" s="1">
        <f>'[3]SD 4. Assets (RAB)'!BZ46</f>
        <v>-4156.2706713938542</v>
      </c>
      <c r="N137" s="1">
        <f>'[3]SD 4. Assets (RAB)'!CA46</f>
        <v>-4431.1632210807302</v>
      </c>
      <c r="O137" s="1">
        <f>'[3]SD 4. Assets (RAB)'!CB46</f>
        <v>-4680.1979008942426</v>
      </c>
      <c r="P137" s="1">
        <f>'[3]SD 4. Assets (RAB)'!CC46</f>
        <v>-5140.2271755963584</v>
      </c>
      <c r="Q137" s="1">
        <f>'[3]SD 4. Assets (RAB)'!CD46</f>
        <v>-5431.2481278819296</v>
      </c>
      <c r="R137" s="1">
        <f>'[3]SD 4. Assets (RAB)'!CE46</f>
        <v>-5713.0290724384913</v>
      </c>
      <c r="T137" s="1">
        <f>'[3]SD 4. Assets (RAB)'!BX30</f>
        <v>-44565.030679271105</v>
      </c>
      <c r="U137" s="1">
        <f>'[3]SD 4. Assets (RAB)'!BY30</f>
        <v>-46078.3106417542</v>
      </c>
      <c r="V137" s="1">
        <f>'[3]SD 4. Assets (RAB)'!BZ30</f>
        <v>-47729.629508745311</v>
      </c>
      <c r="W137" s="1">
        <f>'[3]SD 4. Assets (RAB)'!CA30</f>
        <v>-50752.741855089669</v>
      </c>
      <c r="X137" s="1">
        <f>'[3]SD 4. Assets (RAB)'!CB30</f>
        <v>-52272.393716237777</v>
      </c>
      <c r="Y137" s="1">
        <f>'[3]SD 4. Assets (RAB)'!CC30</f>
        <v>-51498.675675433573</v>
      </c>
      <c r="Z137" s="1">
        <f>'[3]SD 4. Assets (RAB)'!CD30</f>
        <v>-53095.245039260488</v>
      </c>
      <c r="AA137" s="1">
        <f>'[3]SD 4. Assets (RAB)'!CE30</f>
        <v>-54947.510473888935</v>
      </c>
      <c r="AC137" s="1">
        <f>'[3]SD 4. Assets (RAB)'!BX54</f>
        <v>-655.38007757057437</v>
      </c>
      <c r="AD137" s="1">
        <f>'[3]SD 4. Assets (RAB)'!BY54</f>
        <v>-688.88896765928666</v>
      </c>
      <c r="AE137" s="1">
        <f>'[3]SD 4. Assets (RAB)'!BZ54</f>
        <v>-718.76881529147556</v>
      </c>
      <c r="AF137" s="1">
        <f>'[3]SD 4. Assets (RAB)'!CA54</f>
        <v>-766.30763263337576</v>
      </c>
      <c r="AG137" s="1">
        <f>'[3]SD 4. Assets (RAB)'!CB54</f>
        <v>-809.37469345018758</v>
      </c>
      <c r="AH137" s="1">
        <f>'[3]SD 4. Assets (RAB)'!CC54</f>
        <v>-888.93031504452119</v>
      </c>
      <c r="AI137" s="1">
        <f>'[3]SD 4. Assets (RAB)'!CD54</f>
        <v>-939.25831378122211</v>
      </c>
      <c r="AJ137" s="1">
        <f>'[3]SD 4. Assets (RAB)'!CE54</f>
        <v>-987.98838256250076</v>
      </c>
      <c r="AL137" s="1">
        <f>'[3]SD 4. Assets (RAB)'!BX38+'[3]SD 4. Assets (RAB)'!BX62</f>
        <v>-34906.917373694232</v>
      </c>
      <c r="AM137" s="1">
        <f>'[3]SD 4. Assets (RAB)'!BY38+'[3]SD 4. Assets (RAB)'!BY62</f>
        <v>-36855.485441866163</v>
      </c>
      <c r="AN137" s="1">
        <f>'[3]SD 4. Assets (RAB)'!BZ38+'[3]SD 4. Assets (RAB)'!BZ62</f>
        <v>-38676.026921335353</v>
      </c>
      <c r="AO137" s="1">
        <f>'[3]SD 4. Assets (RAB)'!CA38+'[3]SD 4. Assets (RAB)'!CA62</f>
        <v>-41473.315438844584</v>
      </c>
      <c r="AP137" s="1">
        <f>'[3]SD 4. Assets (RAB)'!CB38+'[3]SD 4. Assets (RAB)'!CB62</f>
        <v>-43897.347670461284</v>
      </c>
      <c r="AQ137" s="1">
        <f>'[3]SD 4. Assets (RAB)'!CC38+'[3]SD 4. Assets (RAB)'!CC62</f>
        <v>-49421.971629972439</v>
      </c>
      <c r="AR137" s="1">
        <f>'[3]SD 4. Assets (RAB)'!CD38+'[3]SD 4. Assets (RAB)'!CD62</f>
        <v>-52981.829667306316</v>
      </c>
      <c r="AS137" s="1">
        <f>'[3]SD 4. Assets (RAB)'!CE38+'[3]SD 4. Assets (RAB)'!CE62</f>
        <v>-57970.633619328211</v>
      </c>
      <c r="AU137" s="1">
        <f>'[3]SD 4. Assets (RAB)'!BX84+'[3]SD 4. Assets (RAB)'!BX92</f>
        <v>-22250.160102376896</v>
      </c>
      <c r="AV137" s="1">
        <f>'[3]SD 4. Assets (RAB)'!BY84+'[3]SD 4. Assets (RAB)'!BY92</f>
        <v>-31476.77047809945</v>
      </c>
      <c r="AW137" s="1">
        <f>'[3]SD 4. Assets (RAB)'!BZ84+'[3]SD 4. Assets (RAB)'!BZ92</f>
        <v>-34982.158411746968</v>
      </c>
      <c r="AX137" s="1">
        <f>'[3]SD 4. Assets (RAB)'!CA84+'[3]SD 4. Assets (RAB)'!CA92</f>
        <v>-39249.224794849433</v>
      </c>
      <c r="AY137" s="1">
        <f>'[3]SD 4. Assets (RAB)'!CB84+'[3]SD 4. Assets (RAB)'!CB92</f>
        <v>-48900.814446031283</v>
      </c>
      <c r="AZ137" s="1">
        <f>'[3]SD 4. Assets (RAB)'!CC84+'[3]SD 4. Assets (RAB)'!CC92</f>
        <v>-27147.270865817445</v>
      </c>
      <c r="BA137" s="1">
        <f>'[3]SD 4. Assets (RAB)'!CD84+'[3]SD 4. Assets (RAB)'!CD92</f>
        <v>-33369.553562531255</v>
      </c>
      <c r="BB137" s="1">
        <f>'[3]SD 4. Assets (RAB)'!CE84+'[3]SD 4. Assets (RAB)'!CE92</f>
        <v>-44679.647264592</v>
      </c>
    </row>
    <row r="138" spans="1:54" x14ac:dyDescent="0.25">
      <c r="A138" s="21" t="s">
        <v>72</v>
      </c>
      <c r="B138" s="1">
        <f>'[3]SD 4. Assets (RAB)'!BX23</f>
        <v>-8541.0532573284618</v>
      </c>
      <c r="C138" s="1">
        <f>'[3]SD 4. Assets (RAB)'!BY23</f>
        <v>-12091.549870922432</v>
      </c>
      <c r="D138" s="1">
        <f>'[3]SD 4. Assets (RAB)'!BZ23</f>
        <v>-3365.9923469015775</v>
      </c>
      <c r="E138" s="1">
        <f>'[3]SD 4. Assets (RAB)'!CA23</f>
        <v>-13728.588071006689</v>
      </c>
      <c r="F138" s="1">
        <f>'[3]SD 4. Assets (RAB)'!CB23</f>
        <v>-12322.033316573297</v>
      </c>
      <c r="G138" s="1">
        <f>'[3]SD 4. Assets (RAB)'!CC23</f>
        <v>-11489.592976040476</v>
      </c>
      <c r="H138" s="1">
        <f>'[3]SD 4. Assets (RAB)'!CD23</f>
        <v>-21169.824176907019</v>
      </c>
      <c r="I138" s="1">
        <f>'[3]SD 4. Assets (RAB)'!CE23</f>
        <v>-17217.446882201744</v>
      </c>
      <c r="K138" s="1">
        <f>'[3]SD 4. Assets (RAB)'!BX47</f>
        <v>-1053.5544783679802</v>
      </c>
      <c r="L138" s="1">
        <f>'[3]SD 4. Assets (RAB)'!BY47</f>
        <v>-1658.8493816765399</v>
      </c>
      <c r="M138" s="1">
        <f>'[3]SD 4. Assets (RAB)'!BZ47</f>
        <v>27.606120184760584</v>
      </c>
      <c r="N138" s="1">
        <f>'[3]SD 4. Assets (RAB)'!CA47</f>
        <v>-1880.2055707781633</v>
      </c>
      <c r="O138" s="1">
        <f>'[3]SD 4. Assets (RAB)'!CB47</f>
        <v>-1536.3076648548895</v>
      </c>
      <c r="P138" s="1">
        <f>'[3]SD 4. Assets (RAB)'!CC47</f>
        <v>-1203.9164350338274</v>
      </c>
      <c r="Q138" s="1">
        <f>'[3]SD 4. Assets (RAB)'!CD47</f>
        <v>-3409.5002408432338</v>
      </c>
      <c r="R138" s="1">
        <f>'[3]SD 4. Assets (RAB)'!CE47</f>
        <v>-2397.8068916423067</v>
      </c>
      <c r="T138" s="1">
        <f>'[3]SD 4. Assets (RAB)'!BX31</f>
        <v>-20170.439114194047</v>
      </c>
      <c r="U138" s="1">
        <f>'[3]SD 4. Assets (RAB)'!BY31</f>
        <v>-26239.865004581607</v>
      </c>
      <c r="V138" s="1">
        <f>'[3]SD 4. Assets (RAB)'!BZ31</f>
        <v>-13381.114980523285</v>
      </c>
      <c r="W138" s="1">
        <f>'[3]SD 4. Assets (RAB)'!CA31</f>
        <v>-30424.996853637291</v>
      </c>
      <c r="X138" s="1">
        <f>'[3]SD 4. Assets (RAB)'!CB31</f>
        <v>-29119.584206846186</v>
      </c>
      <c r="Y138" s="1">
        <f>'[3]SD 4. Assets (RAB)'!CC31</f>
        <v>-26238.715448383799</v>
      </c>
      <c r="Z138" s="1">
        <f>'[3]SD 4. Assets (RAB)'!CD31</f>
        <v>-40864.092626031823</v>
      </c>
      <c r="AA138" s="1">
        <f>'[3]SD 4. Assets (RAB)'!CE31</f>
        <v>-35490.762774326664</v>
      </c>
      <c r="AC138" s="1">
        <f>'[3]SD 4. Assets (RAB)'!BX55</f>
        <v>-182.19749485363161</v>
      </c>
      <c r="AD138" s="1">
        <f>'[3]SD 4. Assets (RAB)'!BY55</f>
        <v>-286.87477286333279</v>
      </c>
      <c r="AE138" s="1">
        <f>'[3]SD 4. Assets (RAB)'!BZ55</f>
        <v>4.7740919369286985</v>
      </c>
      <c r="AF138" s="1">
        <f>'[3]SD 4. Assets (RAB)'!CA55</f>
        <v>-325.15522627390249</v>
      </c>
      <c r="AG138" s="1">
        <f>'[3]SD 4. Assets (RAB)'!CB55</f>
        <v>-265.68289880423958</v>
      </c>
      <c r="AH138" s="1">
        <f>'[3]SD 4. Assets (RAB)'!CC55</f>
        <v>-208.20048984658638</v>
      </c>
      <c r="AI138" s="1">
        <f>'[3]SD 4. Assets (RAB)'!CD55</f>
        <v>-589.62532582726146</v>
      </c>
      <c r="AJ138" s="1">
        <f>'[3]SD 4. Assets (RAB)'!CE55</f>
        <v>-414.66712711121193</v>
      </c>
      <c r="AL138" s="1">
        <f>'[3]SD 4. Assets (RAB)'!BX39+'[3]SD 4. Assets (RAB)'!BX63</f>
        <v>-12812.563152621831</v>
      </c>
      <c r="AM138" s="1">
        <f>'[3]SD 4. Assets (RAB)'!BY39+'[3]SD 4. Assets (RAB)'!BY63</f>
        <v>-18045.386398738781</v>
      </c>
      <c r="AN138" s="1">
        <f>'[3]SD 4. Assets (RAB)'!BZ39+'[3]SD 4. Assets (RAB)'!BZ63</f>
        <v>-4631.669322013011</v>
      </c>
      <c r="AO138" s="1">
        <f>'[3]SD 4. Assets (RAB)'!CA39+'[3]SD 4. Assets (RAB)'!CA63</f>
        <v>-20650.076072865744</v>
      </c>
      <c r="AP138" s="1">
        <f>'[3]SD 4. Assets (RAB)'!CB39+'[3]SD 4. Assets (RAB)'!CB63</f>
        <v>-18362.741209191096</v>
      </c>
      <c r="AQ138" s="1">
        <f>'[3]SD 4. Assets (RAB)'!CC39+'[3]SD 4. Assets (RAB)'!CC63</f>
        <v>-17437.562820736865</v>
      </c>
      <c r="AR138" s="1">
        <f>'[3]SD 4. Assets (RAB)'!CD39+'[3]SD 4. Assets (RAB)'!CD63</f>
        <v>-36107.60848176499</v>
      </c>
      <c r="AS138" s="1">
        <f>'[3]SD 4. Assets (RAB)'!CE39+'[3]SD 4. Assets (RAB)'!CE63</f>
        <v>-28094.546653658752</v>
      </c>
      <c r="AU138" s="1">
        <f>'[3]SD 4. Assets (RAB)'!BX85+'[3]SD 4. Assets (RAB)'!BX93</f>
        <v>-13076.979273352768</v>
      </c>
      <c r="AV138" s="1">
        <f>'[3]SD 4. Assets (RAB)'!BY85+'[3]SD 4. Assets (RAB)'!BY93</f>
        <v>-22910.983640272501</v>
      </c>
      <c r="AW138" s="1">
        <f>'[3]SD 4. Assets (RAB)'!BZ85+'[3]SD 4. Assets (RAB)'!BZ93</f>
        <v>-20332.394254056195</v>
      </c>
      <c r="AX138" s="1">
        <f>'[3]SD 4. Assets (RAB)'!CA85+'[3]SD 4. Assets (RAB)'!CA93</f>
        <v>-30825.237948673661</v>
      </c>
      <c r="AY138" s="1">
        <f>'[3]SD 4. Assets (RAB)'!CB85+'[3]SD 4. Assets (RAB)'!CB93</f>
        <v>-38137.697324989356</v>
      </c>
      <c r="AZ138" s="1">
        <f>'[3]SD 4. Assets (RAB)'!CC85+'[3]SD 4. Assets (RAB)'!CC93</f>
        <v>-15637.995144489692</v>
      </c>
      <c r="BA138" s="1">
        <f>'[3]SD 4. Assets (RAB)'!CD85+'[3]SD 4. Assets (RAB)'!CD93</f>
        <v>-27289.662937912275</v>
      </c>
      <c r="BB138" s="1">
        <f>'[3]SD 4. Assets (RAB)'!CE85+'[3]SD 4. Assets (RAB)'!CE93</f>
        <v>-34051.584399342479</v>
      </c>
    </row>
    <row r="139" spans="1:54" x14ac:dyDescent="0.25">
      <c r="A139" s="21" t="s">
        <v>73</v>
      </c>
      <c r="B139" s="1">
        <f>'[3]SD 4. Assets (RAB)'!BX24</f>
        <v>11059.685030442492</v>
      </c>
      <c r="C139" s="1">
        <f>'[3]SD 4. Assets (RAB)'!BY24</f>
        <v>10190.955588173461</v>
      </c>
      <c r="D139" s="1">
        <f>'[3]SD 4. Assets (RAB)'!BZ24</f>
        <v>6775.7672618831566</v>
      </c>
      <c r="E139" s="1">
        <f>'[3]SD 4. Assets (RAB)'!CA24</f>
        <v>8024.9881618676218</v>
      </c>
      <c r="F139" s="1">
        <f>'[3]SD 4. Assets (RAB)'!CB24</f>
        <v>9857.950931282392</v>
      </c>
      <c r="G139" s="1">
        <f>'[3]SD 4. Assets (RAB)'!CC24</f>
        <v>23443.942323891035</v>
      </c>
      <c r="H139" s="1">
        <f>'[3]SD 4. Assets (RAB)'!CD24</f>
        <v>26748.241406519825</v>
      </c>
      <c r="I139" s="1">
        <f>'[3]SD 4. Assets (RAB)'!CE24</f>
        <v>30643.234792358529</v>
      </c>
      <c r="K139" s="1">
        <f>'[3]SD 4. Assets (RAB)'!BX48+IF('[3]SD 4. Assets (RAB)'!BX70="",0,'[3]SD 4. Assets (RAB)'!BX70)</f>
        <v>4757.826789950549</v>
      </c>
      <c r="L139" s="1">
        <f>'[3]SD 4. Assets (RAB)'!BY48+IF('[3]SD 4. Assets (RAB)'!BY70="",0,'[3]SD 4. Assets (RAB)'!BY70)</f>
        <v>4867.236304216759</v>
      </c>
      <c r="M139" s="1">
        <f>'[3]SD 4. Assets (RAB)'!BZ48+IF('[3]SD 4. Assets (RAB)'!BZ70="",0,'[3]SD 4. Assets (RAB)'!BZ70)</f>
        <v>4610.7203155589177</v>
      </c>
      <c r="N139" s="1">
        <f>'[3]SD 4. Assets (RAB)'!CA48+IF('[3]SD 4. Assets (RAB)'!CA70="",0,'[3]SD 4. Assets (RAB)'!CA70)</f>
        <v>7387.6971814247499</v>
      </c>
      <c r="O139" s="1">
        <f>'[3]SD 4. Assets (RAB)'!CB48+IF('[3]SD 4. Assets (RAB)'!CB70="",0,'[3]SD 4. Assets (RAB)'!CB70)</f>
        <v>11762.037085348244</v>
      </c>
      <c r="P139" s="1">
        <f>'[3]SD 4. Assets (RAB)'!CC48+IF('[3]SD 4. Assets (RAB)'!CC70="",0,'[3]SD 4. Assets (RAB)'!CC70)</f>
        <v>11212.523448645145</v>
      </c>
      <c r="Q139" s="1">
        <f>'[3]SD 4. Assets (RAB)'!CD48+IF('[3]SD 4. Assets (RAB)'!CD70="",0,'[3]SD 4. Assets (RAB)'!CD70)</f>
        <v>9891.3823788748068</v>
      </c>
      <c r="R139" s="1">
        <f>'[3]SD 4. Assets (RAB)'!CE48+IF('[3]SD 4. Assets (RAB)'!CE70="",0,'[3]SD 4. Assets (RAB)'!CE70)</f>
        <v>10192.239304416045</v>
      </c>
      <c r="T139" s="1">
        <f>'[3]SD 4. Assets (RAB)'!BX32</f>
        <v>14143.524023385189</v>
      </c>
      <c r="U139" s="1">
        <f>'[3]SD 4. Assets (RAB)'!BY32</f>
        <v>23699.287497646121</v>
      </c>
      <c r="V139" s="1">
        <f>'[3]SD 4. Assets (RAB)'!BZ32</f>
        <v>26173.324353253374</v>
      </c>
      <c r="W139" s="1">
        <f>'[3]SD 4. Assets (RAB)'!CA32</f>
        <v>8574.6464060496364</v>
      </c>
      <c r="X139" s="1">
        <f>'[3]SD 4. Assets (RAB)'!CB32</f>
        <v>-13458.328759062688</v>
      </c>
      <c r="Y139" s="1">
        <f>'[3]SD 4. Assets (RAB)'!CC32</f>
        <v>41804.92173022552</v>
      </c>
      <c r="Z139" s="1">
        <f>'[3]SD 4. Assets (RAB)'!CD32</f>
        <v>45588.461181550367</v>
      </c>
      <c r="AA139" s="1">
        <f>'[3]SD 4. Assets (RAB)'!CE32</f>
        <v>79639.672688578808</v>
      </c>
      <c r="AC139" s="1">
        <f>'[3]SD 4. Assets (RAB)'!BX56</f>
        <v>822.79952282990712</v>
      </c>
      <c r="AD139" s="1">
        <f>'[3]SD 4. Assets (RAB)'!BY56</f>
        <v>841.72036633800496</v>
      </c>
      <c r="AE139" s="1">
        <f>'[3]SD 4. Assets (RAB)'!BZ56</f>
        <v>797.35951791205639</v>
      </c>
      <c r="AF139" s="1">
        <f>'[3]SD 4. Assets (RAB)'!CA56</f>
        <v>1277.5987828155705</v>
      </c>
      <c r="AG139" s="1">
        <f>'[3]SD 4. Assets (RAB)'!CB56</f>
        <v>1895.1551251935141</v>
      </c>
      <c r="AH139" s="1">
        <f>'[3]SD 4. Assets (RAB)'!CC56</f>
        <v>1894.5335204839075</v>
      </c>
      <c r="AI139" s="1">
        <f>'[3]SD 4. Assets (RAB)'!CD56</f>
        <v>1372.2225211067107</v>
      </c>
      <c r="AJ139" s="1">
        <f>'[3]SD 4. Assets (RAB)'!CE56</f>
        <v>1591.2593050210651</v>
      </c>
      <c r="AL139" s="1">
        <f>'[3]SD 4. Assets (RAB)'!BX40+'[3]SD 4. Assets (RAB)'!BX64</f>
        <v>44288.907944627194</v>
      </c>
      <c r="AM139" s="1">
        <f>'[3]SD 4. Assets (RAB)'!BY40+'[3]SD 4. Assets (RAB)'!BY64</f>
        <v>48510.219655950074</v>
      </c>
      <c r="AN139" s="1">
        <f>'[3]SD 4. Assets (RAB)'!BZ40+'[3]SD 4. Assets (RAB)'!BZ64</f>
        <v>45041.562084389167</v>
      </c>
      <c r="AO139" s="1">
        <f>'[3]SD 4. Assets (RAB)'!CA40+'[3]SD 4. Assets (RAB)'!CA64</f>
        <v>61154.344479328633</v>
      </c>
      <c r="AP139" s="1">
        <f>'[3]SD 4. Assets (RAB)'!CB40+'[3]SD 4. Assets (RAB)'!CB64</f>
        <v>95305.101659548585</v>
      </c>
      <c r="AQ139" s="1">
        <f>'[3]SD 4. Assets (RAB)'!CC40+'[3]SD 4. Assets (RAB)'!CC64</f>
        <v>124933.48841583313</v>
      </c>
      <c r="AR139" s="1">
        <f>'[3]SD 4. Assets (RAB)'!CD40+'[3]SD 4. Assets (RAB)'!CD64</f>
        <v>162019.50946897783</v>
      </c>
      <c r="AS139" s="1">
        <f>'[3]SD 4. Assets (RAB)'!CE40+'[3]SD 4. Assets (RAB)'!CE64</f>
        <v>128382.0335404143</v>
      </c>
      <c r="AU139" s="1">
        <f>'[3]SD 4. Assets (RAB)'!BX86+'[3]SD 4. Assets (RAB)'!BX94</f>
        <v>60853.39986984423</v>
      </c>
      <c r="AV139" s="1">
        <f>'[3]SD 4. Assets (RAB)'!BY86+'[3]SD 4. Assets (RAB)'!BY94</f>
        <v>22438.152958577957</v>
      </c>
      <c r="AW139" s="1">
        <f>'[3]SD 4. Assets (RAB)'!BZ86+'[3]SD 4. Assets (RAB)'!BZ94</f>
        <v>18318.738752437646</v>
      </c>
      <c r="AX139" s="1">
        <f>'[3]SD 4. Assets (RAB)'!CA86+'[3]SD 4. Assets (RAB)'!CA94</f>
        <v>66549.336873145745</v>
      </c>
      <c r="AY139" s="1">
        <f>'[3]SD 4. Assets (RAB)'!CB86+'[3]SD 4. Assets (RAB)'!CB94</f>
        <v>12656.394900429026</v>
      </c>
      <c r="AZ139" s="1">
        <f>'[3]SD 4. Assets (RAB)'!CC86+'[3]SD 4. Assets (RAB)'!CC94</f>
        <v>57168.303698930555</v>
      </c>
      <c r="BA139" s="1">
        <f>'[3]SD 4. Assets (RAB)'!CD86+'[3]SD 4. Assets (RAB)'!CD94</f>
        <v>68624.500119861914</v>
      </c>
      <c r="BB139" s="1">
        <f>'[3]SD 4. Assets (RAB)'!CE86+'[3]SD 4. Assets (RAB)'!CE94</f>
        <v>72911.410305815109</v>
      </c>
    </row>
    <row r="140" spans="1:54" x14ac:dyDescent="0.25">
      <c r="A140" s="21" t="s">
        <v>74</v>
      </c>
      <c r="B140" s="1">
        <f>'[3]SD 4. Assets (RAB)'!BX25</f>
        <v>0</v>
      </c>
      <c r="C140" s="1">
        <f>'[3]SD 4. Assets (RAB)'!BY25</f>
        <v>0</v>
      </c>
      <c r="D140" s="1">
        <f>'[3]SD 4. Assets (RAB)'!BZ25</f>
        <v>0</v>
      </c>
      <c r="E140" s="1">
        <f>'[3]SD 4. Assets (RAB)'!CA25</f>
        <v>0</v>
      </c>
      <c r="F140" s="1">
        <f>'[3]SD 4. Assets (RAB)'!CB25</f>
        <v>0</v>
      </c>
      <c r="G140" s="1">
        <f>'[3]SD 4. Assets (RAB)'!CC25</f>
        <v>0</v>
      </c>
      <c r="H140" s="1">
        <f>'[3]SD 4. Assets (RAB)'!CD25</f>
        <v>0</v>
      </c>
      <c r="I140" s="1">
        <f>'[3]SD 4. Assets (RAB)'!CE25</f>
        <v>0</v>
      </c>
      <c r="K140" s="1">
        <f>'[3]SD 4. Assets (RAB)'!BX49+IF('[3]SD 4. Assets (RAB)'!BX71="",0,'[3]SD 4. Assets (RAB)'!BX71)</f>
        <v>0</v>
      </c>
      <c r="L140" s="1">
        <f>'[3]SD 4. Assets (RAB)'!BY49+IF('[3]SD 4. Assets (RAB)'!BY71="",0,'[3]SD 4. Assets (RAB)'!BY71)</f>
        <v>0</v>
      </c>
      <c r="M140" s="1">
        <f>'[3]SD 4. Assets (RAB)'!BZ49+IF('[3]SD 4. Assets (RAB)'!BZ71="",0,'[3]SD 4. Assets (RAB)'!BZ71)</f>
        <v>0</v>
      </c>
      <c r="N140" s="1">
        <f>'[3]SD 4. Assets (RAB)'!CA49+IF('[3]SD 4. Assets (RAB)'!CA71="",0,'[3]SD 4. Assets (RAB)'!CA71)</f>
        <v>0</v>
      </c>
      <c r="O140" s="1">
        <f>'[3]SD 4. Assets (RAB)'!CB49+IF('[3]SD 4. Assets (RAB)'!CB71="",0,'[3]SD 4. Assets (RAB)'!CB71)</f>
        <v>0</v>
      </c>
      <c r="P140" s="1">
        <f>'[3]SD 4. Assets (RAB)'!CC49+IF('[3]SD 4. Assets (RAB)'!CC71="",0,'[3]SD 4. Assets (RAB)'!CC71)</f>
        <v>0</v>
      </c>
      <c r="Q140" s="1">
        <f>'[3]SD 4. Assets (RAB)'!CD49+IF('[3]SD 4. Assets (RAB)'!CD71="",0,'[3]SD 4. Assets (RAB)'!CD71)</f>
        <v>0</v>
      </c>
      <c r="R140" s="1">
        <f>'[3]SD 4. Assets (RAB)'!CE49+IF('[3]SD 4. Assets (RAB)'!CE71="",0,'[3]SD 4. Assets (RAB)'!CE71)</f>
        <v>0</v>
      </c>
      <c r="T140" s="1">
        <f>'[3]SD 4. Assets (RAB)'!BX33</f>
        <v>0</v>
      </c>
      <c r="U140" s="1">
        <f>'[3]SD 4. Assets (RAB)'!BY33</f>
        <v>0</v>
      </c>
      <c r="V140" s="1">
        <f>'[3]SD 4. Assets (RAB)'!BZ33</f>
        <v>0</v>
      </c>
      <c r="W140" s="1">
        <f>'[3]SD 4. Assets (RAB)'!CA33</f>
        <v>0</v>
      </c>
      <c r="X140" s="1">
        <f>'[3]SD 4. Assets (RAB)'!CB33</f>
        <v>0</v>
      </c>
      <c r="Y140" s="1">
        <f>'[3]SD 4. Assets (RAB)'!CC33</f>
        <v>0</v>
      </c>
      <c r="Z140" s="1">
        <f>'[3]SD 4. Assets (RAB)'!CD33</f>
        <v>0</v>
      </c>
      <c r="AA140" s="1">
        <f>'[3]SD 4. Assets (RAB)'!CE33</f>
        <v>0</v>
      </c>
      <c r="AC140" s="1">
        <f>'[3]SD 4. Assets (RAB)'!BX57</f>
        <v>0</v>
      </c>
      <c r="AD140" s="1">
        <f>'[3]SD 4. Assets (RAB)'!BY57</f>
        <v>0</v>
      </c>
      <c r="AE140" s="1">
        <f>'[3]SD 4. Assets (RAB)'!BZ57</f>
        <v>0</v>
      </c>
      <c r="AF140" s="1">
        <f>'[3]SD 4. Assets (RAB)'!CA57</f>
        <v>0</v>
      </c>
      <c r="AG140" s="1">
        <f>'[3]SD 4. Assets (RAB)'!CB57</f>
        <v>0</v>
      </c>
      <c r="AH140" s="1">
        <f>'[3]SD 4. Assets (RAB)'!CC57</f>
        <v>0</v>
      </c>
      <c r="AI140" s="1">
        <f>'[3]SD 4. Assets (RAB)'!CD57</f>
        <v>0</v>
      </c>
      <c r="AJ140" s="1">
        <f>'[3]SD 4. Assets (RAB)'!CE57</f>
        <v>0</v>
      </c>
      <c r="AL140" s="1">
        <f>'[3]SD 4. Assets (RAB)'!BX41+'[3]SD 4. Assets (RAB)'!BX65</f>
        <v>0</v>
      </c>
      <c r="AM140" s="1">
        <f>'[3]SD 4. Assets (RAB)'!BY41+'[3]SD 4. Assets (RAB)'!BY65</f>
        <v>0</v>
      </c>
      <c r="AN140" s="1">
        <f>'[3]SD 4. Assets (RAB)'!BZ41+'[3]SD 4. Assets (RAB)'!BZ65</f>
        <v>0</v>
      </c>
      <c r="AO140" s="1">
        <f>'[3]SD 4. Assets (RAB)'!CA41+'[3]SD 4. Assets (RAB)'!CA65</f>
        <v>0</v>
      </c>
      <c r="AP140" s="1">
        <f>'[3]SD 4. Assets (RAB)'!CB41+'[3]SD 4. Assets (RAB)'!CB65</f>
        <v>0</v>
      </c>
      <c r="AQ140" s="1">
        <f>'[3]SD 4. Assets (RAB)'!CC41+'[3]SD 4. Assets (RAB)'!CC65</f>
        <v>0</v>
      </c>
      <c r="AR140" s="1">
        <f>'[3]SD 4. Assets (RAB)'!CD41+'[3]SD 4. Assets (RAB)'!CD65</f>
        <v>0</v>
      </c>
      <c r="AS140" s="1">
        <f>'[3]SD 4. Assets (RAB)'!CE41+'[3]SD 4. Assets (RAB)'!CE65</f>
        <v>0</v>
      </c>
      <c r="AU140" s="1">
        <f>'[3]SD 4. Assets (RAB)'!BX87+'[3]SD 4. Assets (RAB)'!BX95</f>
        <v>-3598</v>
      </c>
      <c r="AV140" s="1">
        <f>'[3]SD 4. Assets (RAB)'!BY87+'[3]SD 4. Assets (RAB)'!BY95</f>
        <v>-5831</v>
      </c>
      <c r="AW140" s="1">
        <f>'[3]SD 4. Assets (RAB)'!BZ87+'[3]SD 4. Assets (RAB)'!BZ95</f>
        <v>-2308.9999999999995</v>
      </c>
      <c r="AX140" s="1">
        <f>'[3]SD 4. Assets (RAB)'!CA87+'[3]SD 4. Assets (RAB)'!CA95</f>
        <v>-4350</v>
      </c>
      <c r="AY140" s="1">
        <f>'[3]SD 4. Assets (RAB)'!CB87+'[3]SD 4. Assets (RAB)'!CB95</f>
        <v>-1321</v>
      </c>
      <c r="AZ140" s="1">
        <f>'[3]SD 4. Assets (RAB)'!CC87+'[3]SD 4. Assets (RAB)'!CC95</f>
        <v>-2351</v>
      </c>
      <c r="BA140" s="1">
        <f>'[3]SD 4. Assets (RAB)'!CD87+'[3]SD 4. Assets (RAB)'!CD95</f>
        <v>-1481</v>
      </c>
      <c r="BB140" s="1">
        <f>'[3]SD 4. Assets (RAB)'!CE87+'[3]SD 4. Assets (RAB)'!CE95</f>
        <v>-1906</v>
      </c>
    </row>
    <row r="141" spans="1:54" x14ac:dyDescent="0.25">
      <c r="A141" s="21" t="s">
        <v>75</v>
      </c>
      <c r="B141" s="1">
        <f>'[3]SD 4. Assets (RAB)'!BX26</f>
        <v>525653.90878396772</v>
      </c>
      <c r="C141" s="1">
        <f>'[3]SD 4. Assets (RAB)'!BY26</f>
        <v>523753.31450121879</v>
      </c>
      <c r="D141" s="1">
        <f>'[3]SD 4. Assets (RAB)'!BZ26</f>
        <v>527163.0894162003</v>
      </c>
      <c r="E141" s="1">
        <f>'[3]SD 4. Assets (RAB)'!CA26</f>
        <v>521459.48950706125</v>
      </c>
      <c r="F141" s="1">
        <f>'[3]SD 4. Assets (RAB)'!CB26</f>
        <v>518995.40712177032</v>
      </c>
      <c r="G141" s="1">
        <f>'[3]SD 4. Assets (RAB)'!CC26</f>
        <v>530949.75646962086</v>
      </c>
      <c r="H141" s="1">
        <f>'[3]SD 4. Assets (RAB)'!CD26</f>
        <v>536528.17369923356</v>
      </c>
      <c r="I141" s="1">
        <f>'[3]SD 4. Assets (RAB)'!CE26</f>
        <v>549953.96160939033</v>
      </c>
      <c r="K141" s="1">
        <f>'[3]SD 4. Assets (RAB)'!BX50+IF('[3]SD 4. Assets (RAB)'!BX72="",0,'[3]SD 4. Assets (RAB)'!BX72)</f>
        <v>95430.924305787586</v>
      </c>
      <c r="L141" s="1">
        <f>'[3]SD 4. Assets (RAB)'!BY50+IF('[3]SD 4. Assets (RAB)'!BY72="",0,'[3]SD 4. Assets (RAB)'!BY72)</f>
        <v>98639.311228327802</v>
      </c>
      <c r="M141" s="1">
        <f>'[3]SD 4. Assets (RAB)'!BZ50+IF('[3]SD 4. Assets (RAB)'!BZ72="",0,'[3]SD 4. Assets (RAB)'!BZ72)</f>
        <v>103277.63766407149</v>
      </c>
      <c r="N141" s="1">
        <f>'[3]SD 4. Assets (RAB)'!CA50+IF('[3]SD 4. Assets (RAB)'!CA72="",0,'[3]SD 4. Assets (RAB)'!CA72)</f>
        <v>108785.12927471807</v>
      </c>
      <c r="O141" s="1">
        <f>'[3]SD 4. Assets (RAB)'!CB50+IF('[3]SD 4. Assets (RAB)'!CB72="",0,'[3]SD 4. Assets (RAB)'!CB72)</f>
        <v>119010.85869521143</v>
      </c>
      <c r="P141" s="1">
        <f>'[3]SD 4. Assets (RAB)'!CC50+IF('[3]SD 4. Assets (RAB)'!CC72="",0,'[3]SD 4. Assets (RAB)'!CC72)</f>
        <v>129046.21656281076</v>
      </c>
      <c r="Q141" s="1">
        <f>'[3]SD 4. Assets (RAB)'!CD50+IF('[3]SD 4. Assets (RAB)'!CD72="",0,'[3]SD 4. Assets (RAB)'!CD72)</f>
        <v>135545.28103549604</v>
      </c>
      <c r="R141" s="1">
        <f>'[3]SD 4. Assets (RAB)'!CE50+IF('[3]SD 4. Assets (RAB)'!CE72="",0,'[3]SD 4. Assets (RAB)'!CE72)</f>
        <v>143416.29578369478</v>
      </c>
      <c r="T141" s="1">
        <f>'[3]SD 4. Assets (RAB)'!BX34</f>
        <v>812733.9957233707</v>
      </c>
      <c r="U141" s="1">
        <f>'[3]SD 4. Assets (RAB)'!BY34</f>
        <v>810193.41821643524</v>
      </c>
      <c r="V141" s="1">
        <f>'[3]SD 4. Assets (RAB)'!BZ34</f>
        <v>822985.62758916535</v>
      </c>
      <c r="W141" s="1">
        <f>'[3]SD 4. Assets (RAB)'!CA34</f>
        <v>801135.27714157768</v>
      </c>
      <c r="X141" s="1">
        <f>'[3]SD 4. Assets (RAB)'!CB34</f>
        <v>758557.3641756688</v>
      </c>
      <c r="Y141" s="1">
        <f>'[3]SD 4. Assets (RAB)'!CC34</f>
        <v>774123.57045751053</v>
      </c>
      <c r="Z141" s="1">
        <f>'[3]SD 4. Assets (RAB)'!CD34</f>
        <v>778847.9390130291</v>
      </c>
      <c r="AA141" s="1">
        <f>'[3]SD 4. Assets (RAB)'!CE34</f>
        <v>822996.84892728121</v>
      </c>
      <c r="AC141" s="1">
        <f>'[3]SD 4. Assets (RAB)'!BX58</f>
        <v>16503.442106776467</v>
      </c>
      <c r="AD141" s="1">
        <f>'[3]SD 4. Assets (RAB)'!BY58</f>
        <v>17058.287700251138</v>
      </c>
      <c r="AE141" s="1">
        <f>'[3]SD 4. Assets (RAB)'!BZ58</f>
        <v>17860.421310100126</v>
      </c>
      <c r="AF141" s="1">
        <f>'[3]SD 4. Assets (RAB)'!CA58</f>
        <v>18812.864866641794</v>
      </c>
      <c r="AG141" s="1">
        <f>'[3]SD 4. Assets (RAB)'!CB58</f>
        <v>20442.337093031067</v>
      </c>
      <c r="AH141" s="1">
        <f>'[3]SD 4. Assets (RAB)'!CC58</f>
        <v>22128.670123668388</v>
      </c>
      <c r="AI141" s="1">
        <f>'[3]SD 4. Assets (RAB)'!CD58</f>
        <v>22911.267318947837</v>
      </c>
      <c r="AJ141" s="1">
        <f>'[3]SD 4. Assets (RAB)'!CE58</f>
        <v>24087.859496857691</v>
      </c>
      <c r="AL141" s="1">
        <f>'[3]SD 4. Assets (RAB)'!BX42+'[3]SD 4. Assets (RAB)'!BX66</f>
        <v>772171.4021576934</v>
      </c>
      <c r="AM141" s="1">
        <f>'[3]SD 4. Assets (RAB)'!BY42+'[3]SD 4. Assets (RAB)'!BY66</f>
        <v>802636.23541490454</v>
      </c>
      <c r="AN141" s="1">
        <f>'[3]SD 4. Assets (RAB)'!BZ42+'[3]SD 4. Assets (RAB)'!BZ66</f>
        <v>843046.12817728077</v>
      </c>
      <c r="AO141" s="1">
        <f>'[3]SD 4. Assets (RAB)'!CA42+'[3]SD 4. Assets (RAB)'!CA66</f>
        <v>883550.39658374363</v>
      </c>
      <c r="AP141" s="1">
        <f>'[3]SD 4. Assets (RAB)'!CB42+'[3]SD 4. Assets (RAB)'!CB66</f>
        <v>960492.75703410106</v>
      </c>
      <c r="AQ141" s="1">
        <f>'[3]SD 4. Assets (RAB)'!CC42+'[3]SD 4. Assets (RAB)'!CC66</f>
        <v>1067988.6826291974</v>
      </c>
      <c r="AR141" s="1">
        <f>'[3]SD 4. Assets (RAB)'!CD42+'[3]SD 4. Assets (RAB)'!CD66</f>
        <v>1193900.5836164101</v>
      </c>
      <c r="AS141" s="1">
        <f>'[3]SD 4. Assets (RAB)'!CE42+'[3]SD 4. Assets (RAB)'!CE66</f>
        <v>1294188.0705031659</v>
      </c>
      <c r="AU141" s="1">
        <f>'[3]SD 4. Assets (RAB)'!BX88+'[3]SD 4. Assets (RAB)'!BX96</f>
        <v>351678.58521876938</v>
      </c>
      <c r="AV141" s="1">
        <f>'[3]SD 4. Assets (RAB)'!BY88+'[3]SD 4. Assets (RAB)'!BY96</f>
        <v>345374.75453707483</v>
      </c>
      <c r="AW141" s="1">
        <f>'[3]SD 4. Assets (RAB)'!BZ88+'[3]SD 4. Assets (RAB)'!BZ96</f>
        <v>341052.09903545625</v>
      </c>
      <c r="AX141" s="1">
        <f>'[3]SD 4. Assets (RAB)'!CA88+'[3]SD 4. Assets (RAB)'!CA96</f>
        <v>372426.19795992831</v>
      </c>
      <c r="AY141" s="1">
        <f>'[3]SD 4. Assets (RAB)'!CB88+'[3]SD 4. Assets (RAB)'!CB96</f>
        <v>345623.89553536795</v>
      </c>
      <c r="AZ141" s="1">
        <f>'[3]SD 4. Assets (RAB)'!CC88+'[3]SD 4. Assets (RAB)'!CC96</f>
        <v>384803.20408980874</v>
      </c>
      <c r="BA141" s="1">
        <f>'[3]SD 4. Assets (RAB)'!CD88+'[3]SD 4. Assets (RAB)'!CD96</f>
        <v>424657.04127175838</v>
      </c>
      <c r="BB141" s="1">
        <f>'[3]SD 4. Assets (RAB)'!CE88+'[3]SD 4. Assets (RAB)'!CE96</f>
        <v>461610.86717823095</v>
      </c>
    </row>
    <row r="142" spans="1:54" x14ac:dyDescent="0.25">
      <c r="A142" s="21"/>
      <c r="B142" s="14"/>
      <c r="C142" s="14"/>
      <c r="D142" s="14"/>
      <c r="E142" s="14"/>
      <c r="F142" s="14"/>
      <c r="G142" s="14"/>
      <c r="H142" s="14"/>
      <c r="I142" s="14"/>
      <c r="AC142" s="14"/>
      <c r="AD142" s="14"/>
      <c r="AE142" s="14"/>
      <c r="AF142" s="14"/>
      <c r="AG142" s="14"/>
      <c r="AH142" s="14"/>
      <c r="AI142" s="14"/>
      <c r="AJ142" s="14"/>
      <c r="AL142" s="14"/>
      <c r="AM142" s="14"/>
      <c r="AN142" s="14"/>
      <c r="AO142" s="14"/>
      <c r="AP142" s="14"/>
      <c r="AQ142" s="14"/>
      <c r="AR142" s="14"/>
      <c r="AS142" s="14"/>
      <c r="AU142" s="14"/>
      <c r="AV142" s="14"/>
      <c r="AW142" s="14"/>
      <c r="AX142" s="14"/>
      <c r="AY142" s="14"/>
      <c r="AZ142" s="14"/>
      <c r="BA142" s="14"/>
      <c r="BB142" s="14"/>
    </row>
    <row r="143" spans="1:54" x14ac:dyDescent="0.25">
      <c r="A143" t="s">
        <v>81</v>
      </c>
      <c r="B143" s="1">
        <f>'[3]SD 3. Opex'!BX10</f>
        <v>112506.535</v>
      </c>
      <c r="C143" s="1">
        <f>'[3]SD 3. Opex'!BY10</f>
        <v>108991.583</v>
      </c>
      <c r="D143" s="1">
        <f>'[3]SD 3. Opex'!BZ10</f>
        <v>126897.56800000001</v>
      </c>
      <c r="E143" s="1">
        <f>'[3]SD 3. Opex'!CA10</f>
        <v>145514.894</v>
      </c>
      <c r="F143" s="1">
        <f>'[3]SD 3. Opex'!CB10</f>
        <v>147956.514</v>
      </c>
      <c r="G143" s="1">
        <f>'[3]SD 3. Opex'!CC10</f>
        <v>191519.79499999998</v>
      </c>
      <c r="H143" s="1">
        <f>'[3]SD 3. Opex'!CD10</f>
        <v>203371.86000000002</v>
      </c>
      <c r="I143" s="1">
        <f>'[3]SD 3. Opex'!CE10</f>
        <v>222412.64300000001</v>
      </c>
      <c r="AC143" s="14"/>
      <c r="AD143" s="14"/>
      <c r="AE143" s="14"/>
      <c r="AF143" s="14"/>
      <c r="AG143" s="14"/>
      <c r="AH143" s="14"/>
      <c r="AI143" s="14"/>
      <c r="AJ143" s="14"/>
      <c r="AL143" s="14"/>
      <c r="AM143" s="14"/>
      <c r="AN143" s="14"/>
      <c r="AO143" s="14"/>
      <c r="AP143" s="14"/>
      <c r="AQ143" s="14"/>
      <c r="AR143" s="14"/>
      <c r="AS143" s="14"/>
      <c r="AU143" s="14"/>
      <c r="AV143" s="14"/>
      <c r="AW143" s="14"/>
      <c r="AX143" s="14"/>
      <c r="AY143" s="14"/>
      <c r="AZ143" s="14"/>
      <c r="BA143" s="14"/>
      <c r="BB143" s="14"/>
    </row>
    <row r="144" spans="1:54" x14ac:dyDescent="0.25">
      <c r="A144" s="21"/>
      <c r="B144" s="14"/>
      <c r="C144" s="14"/>
      <c r="D144" s="14"/>
      <c r="E144" s="14"/>
      <c r="F144" s="14"/>
      <c r="G144" s="14"/>
      <c r="H144" s="14"/>
      <c r="I144" s="14"/>
      <c r="AC144" s="14"/>
      <c r="AD144" s="14"/>
      <c r="AE144" s="14"/>
      <c r="AF144" s="14"/>
      <c r="AG144" s="14"/>
      <c r="AH144" s="14"/>
      <c r="AI144" s="14"/>
      <c r="AJ144" s="14"/>
      <c r="AL144" s="14"/>
      <c r="AM144" s="14"/>
      <c r="AN144" s="14"/>
      <c r="AO144" s="14"/>
      <c r="AP144" s="14"/>
      <c r="AQ144" s="14"/>
      <c r="AR144" s="14"/>
      <c r="AS144" s="14"/>
      <c r="AU144" s="14"/>
      <c r="AV144" s="14"/>
      <c r="AW144" s="14"/>
      <c r="AX144" s="14"/>
      <c r="AY144" s="14"/>
      <c r="AZ144" s="14"/>
      <c r="BA144" s="14"/>
      <c r="BB144" s="14"/>
    </row>
    <row r="145" spans="1:54" x14ac:dyDescent="0.25">
      <c r="A145" s="21"/>
    </row>
    <row r="146" spans="1:54" x14ac:dyDescent="0.25">
      <c r="A146" s="27" t="s">
        <v>113</v>
      </c>
    </row>
    <row r="147" spans="1:54" x14ac:dyDescent="0.25">
      <c r="B147" t="s">
        <v>76</v>
      </c>
      <c r="K147" t="s">
        <v>123</v>
      </c>
      <c r="T147" t="s">
        <v>124</v>
      </c>
      <c r="AC147" t="s">
        <v>125</v>
      </c>
      <c r="AL147" t="s">
        <v>2</v>
      </c>
      <c r="AU147" t="s">
        <v>22</v>
      </c>
    </row>
    <row r="148" spans="1:54" x14ac:dyDescent="0.25">
      <c r="B148" s="3">
        <v>2006</v>
      </c>
      <c r="C148" s="3">
        <v>2007</v>
      </c>
      <c r="D148" s="3">
        <v>2008</v>
      </c>
      <c r="E148" s="3">
        <v>2009</v>
      </c>
      <c r="F148" s="3">
        <v>2010</v>
      </c>
      <c r="G148" s="3">
        <v>2011</v>
      </c>
      <c r="H148" s="3">
        <v>2012</v>
      </c>
      <c r="I148" s="3">
        <v>2013</v>
      </c>
      <c r="K148" s="3">
        <v>2006</v>
      </c>
      <c r="L148" s="3">
        <v>2007</v>
      </c>
      <c r="M148" s="3">
        <v>2008</v>
      </c>
      <c r="N148" s="3">
        <v>2009</v>
      </c>
      <c r="O148" s="3">
        <v>2010</v>
      </c>
      <c r="P148" s="3">
        <v>2011</v>
      </c>
      <c r="Q148" s="3">
        <v>2012</v>
      </c>
      <c r="R148" s="3">
        <v>2013</v>
      </c>
      <c r="T148" s="3">
        <v>2006</v>
      </c>
      <c r="U148" s="3">
        <v>2007</v>
      </c>
      <c r="V148" s="3">
        <v>2008</v>
      </c>
      <c r="W148" s="3">
        <v>2009</v>
      </c>
      <c r="X148" s="3">
        <v>2010</v>
      </c>
      <c r="Y148" s="3">
        <v>2011</v>
      </c>
      <c r="Z148" s="3">
        <v>2012</v>
      </c>
      <c r="AA148" s="3">
        <v>2013</v>
      </c>
      <c r="AC148" s="3">
        <v>2006</v>
      </c>
      <c r="AD148" s="3">
        <v>2007</v>
      </c>
      <c r="AE148" s="3">
        <v>2008</v>
      </c>
      <c r="AF148" s="3">
        <v>2009</v>
      </c>
      <c r="AG148" s="3">
        <v>2010</v>
      </c>
      <c r="AH148" s="3">
        <v>2011</v>
      </c>
      <c r="AI148" s="3">
        <v>2012</v>
      </c>
      <c r="AJ148" s="3">
        <v>2013</v>
      </c>
      <c r="AL148" s="3">
        <v>2006</v>
      </c>
      <c r="AM148" s="3">
        <v>2007</v>
      </c>
      <c r="AN148" s="3">
        <v>2008</v>
      </c>
      <c r="AO148" s="3">
        <v>2009</v>
      </c>
      <c r="AP148" s="3">
        <v>2010</v>
      </c>
      <c r="AQ148" s="3">
        <v>2011</v>
      </c>
      <c r="AR148" s="3">
        <v>2012</v>
      </c>
      <c r="AS148" s="3">
        <v>2013</v>
      </c>
      <c r="AU148" s="3">
        <v>2006</v>
      </c>
      <c r="AV148" s="3">
        <v>2007</v>
      </c>
      <c r="AW148" s="3">
        <v>2008</v>
      </c>
      <c r="AX148" s="3">
        <v>2009</v>
      </c>
      <c r="AY148" s="3">
        <v>2010</v>
      </c>
      <c r="AZ148" s="3">
        <v>2011</v>
      </c>
      <c r="BA148" s="3">
        <v>2012</v>
      </c>
      <c r="BB148" s="3">
        <v>2013</v>
      </c>
    </row>
    <row r="149" spans="1:54" x14ac:dyDescent="0.25">
      <c r="A149" s="21" t="s">
        <v>69</v>
      </c>
      <c r="B149" s="1">
        <f>'[3]SD 4. Assets (RAB)'!CF20</f>
        <v>534169.78</v>
      </c>
      <c r="C149" s="1">
        <f>'[3]SD 4. Assets (RAB)'!CG20</f>
        <v>581124.74699999997</v>
      </c>
      <c r="D149" s="1">
        <f>'[3]SD 4. Assets (RAB)'!CH20</f>
        <v>637003.92799999996</v>
      </c>
      <c r="E149" s="1">
        <f>'[3]SD 4. Assets (RAB)'!CI20</f>
        <v>697330.12399999995</v>
      </c>
      <c r="F149" s="1">
        <f>'[3]SD 4. Assets (RAB)'!CJ20</f>
        <v>799415.56299999997</v>
      </c>
      <c r="G149" s="1">
        <f>'[3]SD 4. Assets (RAB)'!CK20</f>
        <v>897588.07400000002</v>
      </c>
      <c r="H149" s="1">
        <f>'[3]SD 4. Assets (RAB)'!CL20</f>
        <v>985470.56</v>
      </c>
      <c r="I149" s="1">
        <f>'[3]SD 4. Assets (RAB)'!CM20</f>
        <v>1089403.6875184046</v>
      </c>
      <c r="K149" s="1">
        <f>'[3]SD 4. Assets (RAB)'!CF44</f>
        <v>50331.694000000003</v>
      </c>
      <c r="L149" s="1">
        <f>'[3]SD 4. Assets (RAB)'!CG44</f>
        <v>54264.625999999997</v>
      </c>
      <c r="M149" s="1">
        <f>'[3]SD 4. Assets (RAB)'!CH44</f>
        <v>58077.874000000003</v>
      </c>
      <c r="N149" s="1">
        <f>'[3]SD 4. Assets (RAB)'!CI44</f>
        <v>65365.072999999997</v>
      </c>
      <c r="O149" s="1">
        <f>'[3]SD 4. Assets (RAB)'!CJ44</f>
        <v>75624.320000000007</v>
      </c>
      <c r="P149" s="1">
        <f>'[3]SD 4. Assets (RAB)'!CK44</f>
        <v>69050.054000000004</v>
      </c>
      <c r="Q149" s="1">
        <f>'[3]SD 4. Assets (RAB)'!CL44</f>
        <v>76168.17</v>
      </c>
      <c r="R149" s="1">
        <f>'[3]SD 4. Assets (RAB)'!CM44</f>
        <v>90776.946992126657</v>
      </c>
      <c r="T149" s="1">
        <f>'[3]SD 4. Assets (RAB)'!CF28</f>
        <v>340738.97899999999</v>
      </c>
      <c r="U149" s="1">
        <f>'[3]SD 4. Assets (RAB)'!CG28</f>
        <v>370690.85600000003</v>
      </c>
      <c r="V149" s="1">
        <f>'[3]SD 4. Assets (RAB)'!CH28</f>
        <v>406335.35600000003</v>
      </c>
      <c r="W149" s="1">
        <f>'[3]SD 4. Assets (RAB)'!CI28</f>
        <v>444816.54200000002</v>
      </c>
      <c r="X149" s="1">
        <f>'[3]SD 4. Assets (RAB)'!CJ28</f>
        <v>509935.32900000003</v>
      </c>
      <c r="Y149" s="1">
        <f>'[3]SD 4. Assets (RAB)'!CK28</f>
        <v>572558.11699999997</v>
      </c>
      <c r="Z149" s="1">
        <f>'[3]SD 4. Assets (RAB)'!CL28</f>
        <v>628617.05099999998</v>
      </c>
      <c r="AA149" s="1">
        <f>'[3]SD 4. Assets (RAB)'!CM28</f>
        <v>694914.45162325015</v>
      </c>
      <c r="AC149" s="1">
        <f>'[3]SD 4. Assets (RAB)'!CF52</f>
        <v>0</v>
      </c>
      <c r="AD149" s="1">
        <f>'[3]SD 4. Assets (RAB)'!CG52</f>
        <v>0</v>
      </c>
      <c r="AE149" s="1">
        <f>'[3]SD 4. Assets (RAB)'!CH52</f>
        <v>0</v>
      </c>
      <c r="AF149" s="1">
        <f>'[3]SD 4. Assets (RAB)'!CI52</f>
        <v>0</v>
      </c>
      <c r="AG149" s="1">
        <f>'[3]SD 4. Assets (RAB)'!CJ52</f>
        <v>0</v>
      </c>
      <c r="AH149" s="1">
        <f>'[3]SD 4. Assets (RAB)'!CK52</f>
        <v>0</v>
      </c>
      <c r="AI149" s="1">
        <f>'[3]SD 4. Assets (RAB)'!CL52</f>
        <v>0</v>
      </c>
      <c r="AJ149" s="1">
        <f>'[3]SD 4. Assets (RAB)'!CM52</f>
        <v>0</v>
      </c>
      <c r="AL149" s="1">
        <f>'[3]SD 4. Assets (RAB)'!CF36+'[3]SD 4. Assets (RAB)'!CF60</f>
        <v>264426.99900000001</v>
      </c>
      <c r="AM149" s="1">
        <f>'[3]SD 4. Assets (RAB)'!CG36+'[3]SD 4. Assets (RAB)'!CG60</f>
        <v>286725.755</v>
      </c>
      <c r="AN149" s="1">
        <f>'[3]SD 4. Assets (RAB)'!CH36+'[3]SD 4. Assets (RAB)'!CH60</f>
        <v>311594.65100000001</v>
      </c>
      <c r="AO149" s="1">
        <f>'[3]SD 4. Assets (RAB)'!CI36+'[3]SD 4. Assets (RAB)'!CI60</f>
        <v>344540.853</v>
      </c>
      <c r="AP149" s="1">
        <f>'[3]SD 4. Assets (RAB)'!CJ36+'[3]SD 4. Assets (RAB)'!CJ60</f>
        <v>396307.25</v>
      </c>
      <c r="AQ149" s="1">
        <f>'[3]SD 4. Assets (RAB)'!CK36+'[3]SD 4. Assets (RAB)'!CK60</f>
        <v>414467.88400000002</v>
      </c>
      <c r="AR149" s="1">
        <f>'[3]SD 4. Assets (RAB)'!CL36+'[3]SD 4. Assets (RAB)'!CL60</f>
        <v>455735.80000000005</v>
      </c>
      <c r="AS149" s="1">
        <f>'[3]SD 4. Assets (RAB)'!CM36+'[3]SD 4. Assets (RAB)'!CM60</f>
        <v>516447.96266347112</v>
      </c>
      <c r="AU149" s="1">
        <f>'[3]SD 4. Assets (RAB)'!CF82+'[3]SD 4. Assets (RAB)'!CF90</f>
        <v>75049.735030702388</v>
      </c>
      <c r="AV149" s="1">
        <f>'[3]SD 4. Assets (RAB)'!CG82+'[3]SD 4. Assets (RAB)'!CG90</f>
        <v>72783.471574124895</v>
      </c>
      <c r="AW149" s="1">
        <f>'[3]SD 4. Assets (RAB)'!CH82+'[3]SD 4. Assets (RAB)'!CH90</f>
        <v>68833.750344062049</v>
      </c>
      <c r="AX149" s="1">
        <f>'[3]SD 4. Assets (RAB)'!CI82+'[3]SD 4. Assets (RAB)'!CI90</f>
        <v>72698.706540476313</v>
      </c>
      <c r="AY149" s="1">
        <f>'[3]SD 4. Assets (RAB)'!CJ82+'[3]SD 4. Assets (RAB)'!CJ90</f>
        <v>77479.205290721438</v>
      </c>
      <c r="AZ149" s="1">
        <f>'[3]SD 4. Assets (RAB)'!CK82+'[3]SD 4. Assets (RAB)'!CK90</f>
        <v>123595.06221771394</v>
      </c>
      <c r="BA149" s="1">
        <f>'[3]SD 4. Assets (RAB)'!CL82+'[3]SD 4. Assets (RAB)'!CL90</f>
        <v>118069.82292804348</v>
      </c>
      <c r="BB149" s="1">
        <f>'[3]SD 4. Assets (RAB)'!CM82+'[3]SD 4. Assets (RAB)'!CM90</f>
        <v>141855.76506667791</v>
      </c>
    </row>
    <row r="150" spans="1:54" x14ac:dyDescent="0.25">
      <c r="A150" s="21" t="s">
        <v>70</v>
      </c>
      <c r="B150" s="1">
        <f>'[3]SD 4. Assets (RAB)'!CF21</f>
        <v>16164.698</v>
      </c>
      <c r="C150" s="1">
        <f>'[3]SD 4. Assets (RAB)'!CG21</f>
        <v>22888.091</v>
      </c>
      <c r="D150" s="1">
        <f>'[3]SD 4. Assets (RAB)'!CH21</f>
        <v>11864.556</v>
      </c>
      <c r="E150" s="1">
        <f>'[3]SD 4. Assets (RAB)'!CI21</f>
        <v>34734.603000000003</v>
      </c>
      <c r="F150" s="1">
        <f>'[3]SD 4. Assets (RAB)'!CJ21</f>
        <v>10082.718999999999</v>
      </c>
      <c r="G150" s="1">
        <f>'[3]SD 4. Assets (RAB)'!CK21</f>
        <v>25021.732</v>
      </c>
      <c r="H150" s="1">
        <f>'[3]SD 4. Assets (RAB)'!CL21</f>
        <v>34687.654000000002</v>
      </c>
      <c r="I150" s="1">
        <f>'[3]SD 4. Assets (RAB)'!CM21</f>
        <v>21831.737224817749</v>
      </c>
      <c r="K150" s="1">
        <f>'[3]SD 4. Assets (RAB)'!CF45</f>
        <v>1523.105</v>
      </c>
      <c r="L150" s="1">
        <f>'[3]SD 4. Assets (RAB)'!CG45</f>
        <v>2137.2579999999998</v>
      </c>
      <c r="M150" s="1">
        <f>'[3]SD 4. Assets (RAB)'!CH45</f>
        <v>1081.7329999999999</v>
      </c>
      <c r="N150" s="1">
        <f>'[3]SD 4. Assets (RAB)'!CI45</f>
        <v>3255.89</v>
      </c>
      <c r="O150" s="1">
        <f>'[3]SD 4. Assets (RAB)'!CJ45</f>
        <v>953.82</v>
      </c>
      <c r="P150" s="1">
        <f>'[3]SD 4. Assets (RAB)'!CK45</f>
        <v>1924.883</v>
      </c>
      <c r="Q150" s="1">
        <f>'[3]SD 4. Assets (RAB)'!CL45</f>
        <v>2681.049</v>
      </c>
      <c r="R150" s="1">
        <f>'[3]SD 4. Assets (RAB)'!CM45</f>
        <v>1819.1772944313975</v>
      </c>
      <c r="T150" s="1">
        <f>'[3]SD 4. Assets (RAB)'!CF29</f>
        <v>10311.221</v>
      </c>
      <c r="U150" s="1">
        <f>'[3]SD 4. Assets (RAB)'!CG29</f>
        <v>14599.974</v>
      </c>
      <c r="V150" s="1">
        <f>'[3]SD 4. Assets (RAB)'!CH29</f>
        <v>7568.2240000000002</v>
      </c>
      <c r="W150" s="1">
        <f>'[3]SD 4. Assets (RAB)'!CI29</f>
        <v>22156.687999999998</v>
      </c>
      <c r="X150" s="1">
        <f>'[3]SD 4. Assets (RAB)'!CJ29</f>
        <v>6431.6170000000002</v>
      </c>
      <c r="Y150" s="1">
        <f>'[3]SD 4. Assets (RAB)'!CK29</f>
        <v>15960.991</v>
      </c>
      <c r="Z150" s="1">
        <f>'[3]SD 4. Assets (RAB)'!CL29</f>
        <v>22126.74</v>
      </c>
      <c r="AA150" s="1">
        <f>'[3]SD 4. Assets (RAB)'!CM29</f>
        <v>13926.141315095207</v>
      </c>
      <c r="AC150" s="1">
        <f>'[3]SD 4. Assets (RAB)'!CF53</f>
        <v>0</v>
      </c>
      <c r="AD150" s="1">
        <f>'[3]SD 4. Assets (RAB)'!CG53</f>
        <v>0</v>
      </c>
      <c r="AE150" s="1">
        <f>'[3]SD 4. Assets (RAB)'!CH53</f>
        <v>0</v>
      </c>
      <c r="AF150" s="1">
        <f>'[3]SD 4. Assets (RAB)'!CI53</f>
        <v>0</v>
      </c>
      <c r="AG150" s="1">
        <f>'[3]SD 4. Assets (RAB)'!CJ53</f>
        <v>0</v>
      </c>
      <c r="AH150" s="1">
        <f>'[3]SD 4. Assets (RAB)'!CK53</f>
        <v>0</v>
      </c>
      <c r="AI150" s="1">
        <f>'[3]SD 4. Assets (RAB)'!CL53</f>
        <v>0</v>
      </c>
      <c r="AJ150" s="1">
        <f>'[3]SD 4. Assets (RAB)'!CM53</f>
        <v>0</v>
      </c>
      <c r="AL150" s="1">
        <f>'[3]SD 4. Assets (RAB)'!CF37+'[3]SD 4. Assets (RAB)'!CF61</f>
        <v>8001.9179999999997</v>
      </c>
      <c r="AM150" s="1">
        <f>'[3]SD 4. Assets (RAB)'!CG37+'[3]SD 4. Assets (RAB)'!CG61</f>
        <v>11292.937</v>
      </c>
      <c r="AN150" s="1">
        <f>'[3]SD 4. Assets (RAB)'!CH37+'[3]SD 4. Assets (RAB)'!CH61</f>
        <v>5803.625</v>
      </c>
      <c r="AO150" s="1">
        <f>'[3]SD 4. Assets (RAB)'!CI37+'[3]SD 4. Assets (RAB)'!CI61</f>
        <v>17161.870999999999</v>
      </c>
      <c r="AP150" s="1">
        <f>'[3]SD 4. Assets (RAB)'!CJ37+'[3]SD 4. Assets (RAB)'!CJ61</f>
        <v>4998.47</v>
      </c>
      <c r="AQ150" s="1">
        <f>'[3]SD 4. Assets (RAB)'!CK37+'[3]SD 4. Assets (RAB)'!CK61</f>
        <v>11553.968000000001</v>
      </c>
      <c r="AR150" s="1">
        <f>'[3]SD 4. Assets (RAB)'!CL37+'[3]SD 4. Assets (RAB)'!CL61</f>
        <v>16041.48</v>
      </c>
      <c r="AS150" s="1">
        <f>'[3]SD 4. Assets (RAB)'!CM37+'[3]SD 4. Assets (RAB)'!CM61</f>
        <v>10349.658570410251</v>
      </c>
      <c r="AU150" s="1">
        <f>'[3]SD 4. Assets (RAB)'!CF83+'[3]SD 4. Assets (RAB)'!CF91</f>
        <v>2271.1061494848045</v>
      </c>
      <c r="AV150" s="1">
        <f>'[3]SD 4. Assets (RAB)'!CG83+'[3]SD 4. Assets (RAB)'!CG91</f>
        <v>2866.6387335603126</v>
      </c>
      <c r="AW150" s="1">
        <f>'[3]SD 4. Assets (RAB)'!CH83+'[3]SD 4. Assets (RAB)'!CH91</f>
        <v>1282.0672832227422</v>
      </c>
      <c r="AX150" s="1">
        <f>'[3]SD 4. Assets (RAB)'!CI83+'[3]SD 4. Assets (RAB)'!CI91</f>
        <v>3621.1839953957283</v>
      </c>
      <c r="AY150" s="1">
        <f>'[3]SD 4. Assets (RAB)'!CJ83+'[3]SD 4. Assets (RAB)'!CJ91</f>
        <v>977.21520186494524</v>
      </c>
      <c r="AZ150" s="1">
        <f>'[3]SD 4. Assets (RAB)'!CK83+'[3]SD 4. Assets (RAB)'!CK91</f>
        <v>3445.4139526883723</v>
      </c>
      <c r="BA150" s="1">
        <f>'[3]SD 4. Assets (RAB)'!CL83+'[3]SD 4. Assets (RAB)'!CL91</f>
        <v>4155.948758575094</v>
      </c>
      <c r="BB150" s="1">
        <f>'[3]SD 4. Assets (RAB)'!CM83+'[3]SD 4. Assets (RAB)'!CM91</f>
        <v>2842.8009031398401</v>
      </c>
    </row>
    <row r="151" spans="1:54" x14ac:dyDescent="0.25">
      <c r="A151" s="21" t="s">
        <v>71</v>
      </c>
      <c r="B151" s="1">
        <f>'[3]SD 4. Assets (RAB)'!CF22</f>
        <v>-17109.356</v>
      </c>
      <c r="C151" s="1">
        <f>'[3]SD 4. Assets (RAB)'!CG22</f>
        <v>-19109.827000000001</v>
      </c>
      <c r="D151" s="1">
        <f>'[3]SD 4. Assets (RAB)'!CH22</f>
        <v>-20920.412</v>
      </c>
      <c r="E151" s="1">
        <f>'[3]SD 4. Assets (RAB)'!CI22</f>
        <v>-23628.611000000001</v>
      </c>
      <c r="F151" s="1">
        <f>'[3]SD 4. Assets (RAB)'!CJ22</f>
        <v>-25711.510999999999</v>
      </c>
      <c r="G151" s="1">
        <f>'[3]SD 4. Assets (RAB)'!CK22</f>
        <v>-31726.945</v>
      </c>
      <c r="H151" s="1">
        <f>'[3]SD 4. Assets (RAB)'!CL22</f>
        <v>-34694.125999999997</v>
      </c>
      <c r="I151" s="1">
        <f>'[3]SD 4. Assets (RAB)'!CM22</f>
        <v>-37322.196009689105</v>
      </c>
      <c r="K151" s="1">
        <f>'[3]SD 4. Assets (RAB)'!CF46</f>
        <v>-1677.636</v>
      </c>
      <c r="L151" s="1">
        <f>'[3]SD 4. Assets (RAB)'!CG46</f>
        <v>-2025.32</v>
      </c>
      <c r="M151" s="1">
        <f>'[3]SD 4. Assets (RAB)'!CH46</f>
        <v>-2376.723</v>
      </c>
      <c r="N151" s="1">
        <f>'[3]SD 4. Assets (RAB)'!CI46</f>
        <v>-2838.5050000000001</v>
      </c>
      <c r="O151" s="1">
        <f>'[3]SD 4. Assets (RAB)'!CJ46</f>
        <v>-3242.6419999999998</v>
      </c>
      <c r="P151" s="1">
        <f>'[3]SD 4. Assets (RAB)'!CK46</f>
        <v>-2407.9380000000001</v>
      </c>
      <c r="Q151" s="1">
        <f>'[3]SD 4. Assets (RAB)'!CL46</f>
        <v>-3146.4879999999998</v>
      </c>
      <c r="R151" s="1">
        <f>'[3]SD 4. Assets (RAB)'!CM46</f>
        <v>-3840.6531756784289</v>
      </c>
      <c r="T151" s="1">
        <f>'[3]SD 4. Assets (RAB)'!CF30</f>
        <v>-10913.805</v>
      </c>
      <c r="U151" s="1">
        <f>'[3]SD 4. Assets (RAB)'!CG30</f>
        <v>-12189.875</v>
      </c>
      <c r="V151" s="1">
        <f>'[3]SD 4. Assets (RAB)'!CH30</f>
        <v>-13344.821</v>
      </c>
      <c r="W151" s="1">
        <f>'[3]SD 4. Assets (RAB)'!CI30</f>
        <v>-15072.34</v>
      </c>
      <c r="X151" s="1">
        <f>'[3]SD 4. Assets (RAB)'!CJ30</f>
        <v>-16400.991999999998</v>
      </c>
      <c r="Y151" s="1">
        <f>'[3]SD 4. Assets (RAB)'!CK30</f>
        <v>-20238.147000000001</v>
      </c>
      <c r="Z151" s="1">
        <f>'[3]SD 4. Assets (RAB)'!CL30</f>
        <v>-22130.867999999999</v>
      </c>
      <c r="AA151" s="1">
        <f>'[3]SD 4. Assets (RAB)'!CM30</f>
        <v>-23807.275182378522</v>
      </c>
      <c r="AC151" s="1">
        <f>'[3]SD 4. Assets (RAB)'!CF54</f>
        <v>0</v>
      </c>
      <c r="AD151" s="1">
        <f>'[3]SD 4. Assets (RAB)'!CG54</f>
        <v>0</v>
      </c>
      <c r="AE151" s="1">
        <f>'[3]SD 4. Assets (RAB)'!CH54</f>
        <v>0</v>
      </c>
      <c r="AF151" s="1">
        <f>'[3]SD 4. Assets (RAB)'!CI54</f>
        <v>0</v>
      </c>
      <c r="AG151" s="1">
        <f>'[3]SD 4. Assets (RAB)'!CJ54</f>
        <v>0</v>
      </c>
      <c r="AH151" s="1">
        <f>'[3]SD 4. Assets (RAB)'!CK54</f>
        <v>0</v>
      </c>
      <c r="AI151" s="1">
        <f>'[3]SD 4. Assets (RAB)'!CL54</f>
        <v>0</v>
      </c>
      <c r="AJ151" s="1">
        <f>'[3]SD 4. Assets (RAB)'!CM54</f>
        <v>0</v>
      </c>
      <c r="AL151" s="1">
        <f>'[3]SD 4. Assets (RAB)'!CF38+'[3]SD 4. Assets (RAB)'!CF62</f>
        <v>-8595.5720000000001</v>
      </c>
      <c r="AM151" s="1">
        <f>'[3]SD 4. Assets (RAB)'!CG38+'[3]SD 4. Assets (RAB)'!CG62</f>
        <v>-9892.0439999999999</v>
      </c>
      <c r="AN151" s="1">
        <f>'[3]SD 4. Assets (RAB)'!CH38+'[3]SD 4. Assets (RAB)'!CH62</f>
        <v>-11136.088</v>
      </c>
      <c r="AO151" s="1">
        <f>'[3]SD 4. Assets (RAB)'!CI38+'[3]SD 4. Assets (RAB)'!CI62</f>
        <v>-12874.097</v>
      </c>
      <c r="AP151" s="1">
        <f>'[3]SD 4. Assets (RAB)'!CJ38+'[3]SD 4. Assets (RAB)'!CJ62</f>
        <v>-14305.021000000001</v>
      </c>
      <c r="AQ151" s="1">
        <f>'[3]SD 4. Assets (RAB)'!CK38+'[3]SD 4. Assets (RAB)'!CK62</f>
        <v>-14587.125</v>
      </c>
      <c r="AR151" s="1">
        <f>'[3]SD 4. Assets (RAB)'!CL38+'[3]SD 4. Assets (RAB)'!CL62</f>
        <v>-16938.745000000003</v>
      </c>
      <c r="AS151" s="1">
        <f>'[3]SD 4. Assets (RAB)'!CM38+'[3]SD 4. Assets (RAB)'!CM62</f>
        <v>-19098.582371028984</v>
      </c>
      <c r="AU151" s="1">
        <f>'[3]SD 4. Assets (RAB)'!CF84+'[3]SD 4. Assets (RAB)'!CF92</f>
        <v>-18269.049902319093</v>
      </c>
      <c r="AV151" s="1">
        <f>'[3]SD 4. Assets (RAB)'!CG84+'[3]SD 4. Assets (RAB)'!CG92</f>
        <v>-23483.657060819896</v>
      </c>
      <c r="AW151" s="1">
        <f>'[3]SD 4. Assets (RAB)'!CH84+'[3]SD 4. Assets (RAB)'!CH92</f>
        <v>-25774.279871907314</v>
      </c>
      <c r="AX151" s="1">
        <f>'[3]SD 4. Assets (RAB)'!CI84+'[3]SD 4. Assets (RAB)'!CI92</f>
        <v>-27971.438237311369</v>
      </c>
      <c r="AY151" s="1">
        <f>'[3]SD 4. Assets (RAB)'!CJ84+'[3]SD 4. Assets (RAB)'!CJ92</f>
        <v>-29253.149654462293</v>
      </c>
      <c r="AZ151" s="1">
        <f>'[3]SD 4. Assets (RAB)'!CK84+'[3]SD 4. Assets (RAB)'!CK92</f>
        <v>-61772.708557203223</v>
      </c>
      <c r="BA151" s="1">
        <f>'[3]SD 4. Assets (RAB)'!CL84+'[3]SD 4. Assets (RAB)'!CL92</f>
        <v>-35372.119774385399</v>
      </c>
      <c r="BB151" s="1">
        <f>'[3]SD 4. Assets (RAB)'!CM84+'[3]SD 4. Assets (RAB)'!CM92</f>
        <v>-45435.530990264699</v>
      </c>
    </row>
    <row r="152" spans="1:54" x14ac:dyDescent="0.25">
      <c r="A152" s="21" t="s">
        <v>72</v>
      </c>
      <c r="B152" s="1">
        <f>'[3]SD 4. Assets (RAB)'!CF23</f>
        <v>-944.65899999999999</v>
      </c>
      <c r="C152" s="1">
        <f>'[3]SD 4. Assets (RAB)'!CG23</f>
        <v>3778.2640000000001</v>
      </c>
      <c r="D152" s="1">
        <f>'[3]SD 4. Assets (RAB)'!CH23</f>
        <v>-9055.8559999999998</v>
      </c>
      <c r="E152" s="1">
        <f>'[3]SD 4. Assets (RAB)'!CI23</f>
        <v>11105.992</v>
      </c>
      <c r="F152" s="1">
        <f>'[3]SD 4. Assets (RAB)'!CJ23</f>
        <v>-15628.791999999999</v>
      </c>
      <c r="G152" s="1">
        <f>'[3]SD 4. Assets (RAB)'!CK23</f>
        <v>-6705.2129999999997</v>
      </c>
      <c r="H152" s="1">
        <f>'[3]SD 4. Assets (RAB)'!CL23</f>
        <v>-6.4720000000000004</v>
      </c>
      <c r="I152" s="1">
        <f>'[3]SD 4. Assets (RAB)'!CM23</f>
        <v>-15490.458784871358</v>
      </c>
      <c r="K152" s="1">
        <f>'[3]SD 4. Assets (RAB)'!CF47</f>
        <v>-154.53200000000001</v>
      </c>
      <c r="L152" s="1">
        <f>'[3]SD 4. Assets (RAB)'!CG47</f>
        <v>111.93899999999999</v>
      </c>
      <c r="M152" s="1">
        <f>'[3]SD 4. Assets (RAB)'!CH47</f>
        <v>-1294.99</v>
      </c>
      <c r="N152" s="1">
        <f>'[3]SD 4. Assets (RAB)'!CI47</f>
        <v>417.38499999999999</v>
      </c>
      <c r="O152" s="1">
        <f>'[3]SD 4. Assets (RAB)'!CJ47</f>
        <v>-2288.8220000000001</v>
      </c>
      <c r="P152" s="1">
        <f>'[3]SD 4. Assets (RAB)'!CK47</f>
        <v>-483.05500000000001</v>
      </c>
      <c r="Q152" s="1">
        <f>'[3]SD 4. Assets (RAB)'!CL47</f>
        <v>-465.43900000000002</v>
      </c>
      <c r="R152" s="1">
        <f>'[3]SD 4. Assets (RAB)'!CM47</f>
        <v>-2021.4758812470311</v>
      </c>
      <c r="T152" s="1">
        <f>'[3]SD 4. Assets (RAB)'!CF31</f>
        <v>-602.58399999999995</v>
      </c>
      <c r="U152" s="1">
        <f>'[3]SD 4. Assets (RAB)'!CG31</f>
        <v>2410.0990000000002</v>
      </c>
      <c r="V152" s="1">
        <f>'[3]SD 4. Assets (RAB)'!CH31</f>
        <v>-5776.5959999999995</v>
      </c>
      <c r="W152" s="1">
        <f>'[3]SD 4. Assets (RAB)'!CI31</f>
        <v>7084.3469999999998</v>
      </c>
      <c r="X152" s="1">
        <f>'[3]SD 4. Assets (RAB)'!CJ31</f>
        <v>-9969.375</v>
      </c>
      <c r="Y152" s="1">
        <f>'[3]SD 4. Assets (RAB)'!CK31</f>
        <v>-4277.1559999999999</v>
      </c>
      <c r="Z152" s="1">
        <f>'[3]SD 4. Assets (RAB)'!CL31</f>
        <v>-4.1280000000000001</v>
      </c>
      <c r="AA152" s="1">
        <f>'[3]SD 4. Assets (RAB)'!CM31</f>
        <v>-9881.1338672833153</v>
      </c>
      <c r="AC152" s="1">
        <f>'[3]SD 4. Assets (RAB)'!CF55</f>
        <v>0</v>
      </c>
      <c r="AD152" s="1">
        <f>'[3]SD 4. Assets (RAB)'!CG55</f>
        <v>0</v>
      </c>
      <c r="AE152" s="1">
        <f>'[3]SD 4. Assets (RAB)'!CH55</f>
        <v>0</v>
      </c>
      <c r="AF152" s="1">
        <f>'[3]SD 4. Assets (RAB)'!CI55</f>
        <v>0</v>
      </c>
      <c r="AG152" s="1">
        <f>'[3]SD 4. Assets (RAB)'!CJ55</f>
        <v>0</v>
      </c>
      <c r="AH152" s="1">
        <f>'[3]SD 4. Assets (RAB)'!CK55</f>
        <v>0</v>
      </c>
      <c r="AI152" s="1">
        <f>'[3]SD 4. Assets (RAB)'!CL55</f>
        <v>0</v>
      </c>
      <c r="AJ152" s="1">
        <f>'[3]SD 4. Assets (RAB)'!CM55</f>
        <v>0</v>
      </c>
      <c r="AL152" s="1">
        <f>'[3]SD 4. Assets (RAB)'!CF39+'[3]SD 4. Assets (RAB)'!CF63</f>
        <v>-593.65499999999997</v>
      </c>
      <c r="AM152" s="1">
        <f>'[3]SD 4. Assets (RAB)'!CG39+'[3]SD 4. Assets (RAB)'!CG63</f>
        <v>1400.893</v>
      </c>
      <c r="AN152" s="1">
        <f>'[3]SD 4. Assets (RAB)'!CH39+'[3]SD 4. Assets (RAB)'!CH63</f>
        <v>-5332.4629999999997</v>
      </c>
      <c r="AO152" s="1">
        <f>'[3]SD 4. Assets (RAB)'!CI39+'[3]SD 4. Assets (RAB)'!CI63</f>
        <v>4287.7740000000003</v>
      </c>
      <c r="AP152" s="1">
        <f>'[3]SD 4. Assets (RAB)'!CJ39+'[3]SD 4. Assets (RAB)'!CJ63</f>
        <v>-9306.5509999999995</v>
      </c>
      <c r="AQ152" s="1">
        <f>'[3]SD 4. Assets (RAB)'!CK39+'[3]SD 4. Assets (RAB)'!CK63</f>
        <v>-3033.1579999999999</v>
      </c>
      <c r="AR152" s="1">
        <f>'[3]SD 4. Assets (RAB)'!CL39+'[3]SD 4. Assets (RAB)'!CL63</f>
        <v>-897.26499999999999</v>
      </c>
      <c r="AS152" s="1">
        <f>'[3]SD 4. Assets (RAB)'!CM39+'[3]SD 4. Assets (RAB)'!CM63</f>
        <v>-8748.9238006187334</v>
      </c>
      <c r="AU152" s="1">
        <f>'[3]SD 4. Assets (RAB)'!CF85+'[3]SD 4. Assets (RAB)'!CF93</f>
        <v>-15997.94375283429</v>
      </c>
      <c r="AV152" s="1">
        <f>'[3]SD 4. Assets (RAB)'!CG85+'[3]SD 4. Assets (RAB)'!CG93</f>
        <v>-20617.018327259582</v>
      </c>
      <c r="AW152" s="1">
        <f>'[3]SD 4. Assets (RAB)'!CH85+'[3]SD 4. Assets (RAB)'!CH93</f>
        <v>-24492.212588684572</v>
      </c>
      <c r="AX152" s="1">
        <f>'[3]SD 4. Assets (RAB)'!CI85+'[3]SD 4. Assets (RAB)'!CI93</f>
        <v>-24350.254241915642</v>
      </c>
      <c r="AY152" s="1">
        <f>'[3]SD 4. Assets (RAB)'!CJ85+'[3]SD 4. Assets (RAB)'!CJ93</f>
        <v>-28275.934452597347</v>
      </c>
      <c r="AZ152" s="1">
        <f>'[3]SD 4. Assets (RAB)'!CK85+'[3]SD 4. Assets (RAB)'!CK93</f>
        <v>-58327.294604514849</v>
      </c>
      <c r="BA152" s="1">
        <f>'[3]SD 4. Assets (RAB)'!CL85+'[3]SD 4. Assets (RAB)'!CL93</f>
        <v>-31216.171015810305</v>
      </c>
      <c r="BB152" s="1">
        <f>'[3]SD 4. Assets (RAB)'!CM85+'[3]SD 4. Assets (RAB)'!CM93</f>
        <v>-42592.730087124859</v>
      </c>
    </row>
    <row r="153" spans="1:54" x14ac:dyDescent="0.25">
      <c r="A153" s="21" t="s">
        <v>73</v>
      </c>
      <c r="B153" s="1">
        <f>'[3]SD 4. Assets (RAB)'!CF24</f>
        <v>47899.625</v>
      </c>
      <c r="C153" s="1">
        <f>'[3]SD 4. Assets (RAB)'!CG24</f>
        <v>52157.086000000003</v>
      </c>
      <c r="D153" s="1">
        <f>'[3]SD 4. Assets (RAB)'!CH24</f>
        <v>69382.051999999996</v>
      </c>
      <c r="E153" s="1">
        <f>'[3]SD 4. Assets (RAB)'!CI24</f>
        <v>90979.447</v>
      </c>
      <c r="F153" s="1">
        <f>'[3]SD 4. Assets (RAB)'!CJ24</f>
        <v>88428.00442693464</v>
      </c>
      <c r="G153" s="1">
        <f>'[3]SD 4. Assets (RAB)'!CK24</f>
        <v>94587.698999999993</v>
      </c>
      <c r="H153" s="1">
        <f>'[3]SD 4. Assets (RAB)'!CL24</f>
        <v>104708.78200000001</v>
      </c>
      <c r="I153" s="1">
        <f>'[3]SD 4. Assets (RAB)'!CM24</f>
        <v>121660.09997040965</v>
      </c>
      <c r="K153" s="1">
        <f>'[3]SD 4. Assets (RAB)'!CF48</f>
        <v>4087.4630000000002</v>
      </c>
      <c r="L153" s="1">
        <f>'[3]SD 4. Assets (RAB)'!CG48</f>
        <v>3716.3970000000004</v>
      </c>
      <c r="M153" s="1">
        <f>'[3]SD 4. Assets (RAB)'!CH48</f>
        <v>8582.19</v>
      </c>
      <c r="N153" s="1">
        <f>'[3]SD 4. Assets (RAB)'!CI48</f>
        <v>9841.8610000000008</v>
      </c>
      <c r="O153" s="1">
        <f>'[3]SD 4. Assets (RAB)'!CJ48</f>
        <v>9052.2661170282372</v>
      </c>
      <c r="P153" s="1">
        <f>'[3]SD 4. Assets (RAB)'!CK48</f>
        <v>7601.1710000000003</v>
      </c>
      <c r="Q153" s="1">
        <f>'[3]SD 4. Assets (RAB)'!CL48</f>
        <v>15074.216</v>
      </c>
      <c r="R153" s="1">
        <f>'[3]SD 4. Assets (RAB)'!CM48</f>
        <v>21765.554582369674</v>
      </c>
      <c r="T153" s="1">
        <f>'[3]SD 4. Assets (RAB)'!CF32</f>
        <v>30554.46</v>
      </c>
      <c r="U153" s="1">
        <f>'[3]SD 4. Assets (RAB)'!CG32</f>
        <v>33270.231</v>
      </c>
      <c r="V153" s="1">
        <f>'[3]SD 4. Assets (RAB)'!CH32</f>
        <v>44257.781999999999</v>
      </c>
      <c r="W153" s="1">
        <f>'[3]SD 4. Assets (RAB)'!CI32</f>
        <v>58034.44</v>
      </c>
      <c r="X153" s="1">
        <f>'[3]SD 4. Assets (RAB)'!CJ32</f>
        <v>56406.912247984721</v>
      </c>
      <c r="Y153" s="1">
        <f>'[3]SD 4. Assets (RAB)'!CK32</f>
        <v>60336.09</v>
      </c>
      <c r="Z153" s="1">
        <f>'[3]SD 4. Assets (RAB)'!CL32</f>
        <v>66792.178999999989</v>
      </c>
      <c r="AA153" s="1">
        <f>'[3]SD 4. Assets (RAB)'!CM32</f>
        <v>77605.173017131659</v>
      </c>
      <c r="AC153" s="1">
        <f>'[3]SD 4. Assets (RAB)'!CF56</f>
        <v>0</v>
      </c>
      <c r="AD153" s="1">
        <f>'[3]SD 4. Assets (RAB)'!CG56</f>
        <v>0</v>
      </c>
      <c r="AE153" s="1">
        <f>'[3]SD 4. Assets (RAB)'!CH56</f>
        <v>0</v>
      </c>
      <c r="AF153" s="1">
        <f>'[3]SD 4. Assets (RAB)'!CI56</f>
        <v>0</v>
      </c>
      <c r="AG153" s="1">
        <f>'[3]SD 4. Assets (RAB)'!CJ56</f>
        <v>0</v>
      </c>
      <c r="AH153" s="1">
        <f>'[3]SD 4. Assets (RAB)'!CK56</f>
        <v>0</v>
      </c>
      <c r="AI153" s="1">
        <f>'[3]SD 4. Assets (RAB)'!CL56</f>
        <v>0</v>
      </c>
      <c r="AJ153" s="1">
        <f>'[3]SD 4. Assets (RAB)'!CM56</f>
        <v>0</v>
      </c>
      <c r="AL153" s="1">
        <f>'[3]SD 4. Assets (RAB)'!CF40+'[3]SD 4. Assets (RAB)'!CF64</f>
        <v>22892.411</v>
      </c>
      <c r="AM153" s="1">
        <f>'[3]SD 4. Assets (RAB)'!CG40+'[3]SD 4. Assets (RAB)'!CG64</f>
        <v>23514.65</v>
      </c>
      <c r="AN153" s="1">
        <f>'[3]SD 4. Assets (RAB)'!CH40+'[3]SD 4. Assets (RAB)'!CH64</f>
        <v>38278.665000000001</v>
      </c>
      <c r="AO153" s="1">
        <f>'[3]SD 4. Assets (RAB)'!CI40+'[3]SD 4. Assets (RAB)'!CI64</f>
        <v>47478.623</v>
      </c>
      <c r="AP153" s="1">
        <f>'[3]SD 4. Assets (RAB)'!CJ40+'[3]SD 4. Assets (RAB)'!CJ64</f>
        <v>45159.278555902725</v>
      </c>
      <c r="AQ153" s="1">
        <f>'[3]SD 4. Assets (RAB)'!CK40+'[3]SD 4. Assets (RAB)'!CK64</f>
        <v>44301.072</v>
      </c>
      <c r="AR153" s="1">
        <f>'[3]SD 4. Assets (RAB)'!CL40+'[3]SD 4. Assets (RAB)'!CL64</f>
        <v>61850.79</v>
      </c>
      <c r="AS153" s="1">
        <f>'[3]SD 4. Assets (RAB)'!CM40+'[3]SD 4. Assets (RAB)'!CM64</f>
        <v>80040.22866531882</v>
      </c>
      <c r="AU153" s="1">
        <f>'[3]SD 4. Assets (RAB)'!CF86+'[3]SD 4. Assets (RAB)'!CF94</f>
        <v>13766.680296256794</v>
      </c>
      <c r="AV153" s="1">
        <f>'[3]SD 4. Assets (RAB)'!CG86+'[3]SD 4. Assets (RAB)'!CG94</f>
        <v>17041.297097196737</v>
      </c>
      <c r="AW153" s="1">
        <f>'[3]SD 4. Assets (RAB)'!CH86+'[3]SD 4. Assets (RAB)'!CH94</f>
        <v>28432.168785098842</v>
      </c>
      <c r="AX153" s="1">
        <f>'[3]SD 4. Assets (RAB)'!CI86+'[3]SD 4. Assets (RAB)'!CI94</f>
        <v>29433.75299216076</v>
      </c>
      <c r="AY153" s="1">
        <f>'[3]SD 4. Assets (RAB)'!CJ86+'[3]SD 4. Assets (RAB)'!CJ94</f>
        <v>57922.85</v>
      </c>
      <c r="AZ153" s="1">
        <f>'[3]SD 4. Assets (RAB)'!CK86+'[3]SD 4. Assets (RAB)'!CK94</f>
        <v>52914.737664844382</v>
      </c>
      <c r="BA153" s="1">
        <f>'[3]SD 4. Assets (RAB)'!CL86+'[3]SD 4. Assets (RAB)'!CL94</f>
        <v>57985.453154444724</v>
      </c>
      <c r="BB153" s="1">
        <f>'[3]SD 4. Assets (RAB)'!CM86+'[3]SD 4. Assets (RAB)'!CM94</f>
        <v>58294.506989251844</v>
      </c>
    </row>
    <row r="154" spans="1:54" x14ac:dyDescent="0.25">
      <c r="A154" s="21" t="s">
        <v>74</v>
      </c>
      <c r="B154" s="1">
        <f>'[3]SD 4. Assets (RAB)'!CF25</f>
        <v>0</v>
      </c>
      <c r="C154" s="1">
        <f>'[3]SD 4. Assets (RAB)'!CG25</f>
        <v>-56.168999999999997</v>
      </c>
      <c r="D154" s="1">
        <f>'[3]SD 4. Assets (RAB)'!CH25</f>
        <v>0</v>
      </c>
      <c r="E154" s="1">
        <f>'[3]SD 4. Assets (RAB)'!CI25</f>
        <v>0</v>
      </c>
      <c r="F154" s="1">
        <f>'[3]SD 4. Assets (RAB)'!CJ25</f>
        <v>0</v>
      </c>
      <c r="G154" s="1">
        <f>'[3]SD 4. Assets (RAB)'!CK25</f>
        <v>0</v>
      </c>
      <c r="H154" s="1">
        <f>'[3]SD 4. Assets (RAB)'!CL25</f>
        <v>-769.18299999999999</v>
      </c>
      <c r="I154" s="1">
        <f>'[3]SD 4. Assets (RAB)'!CM25</f>
        <v>-2382.8865590634323</v>
      </c>
      <c r="K154" s="1">
        <f>'[3]SD 4. Assets (RAB)'!CF49</f>
        <v>0</v>
      </c>
      <c r="L154" s="1">
        <f>'[3]SD 4. Assets (RAB)'!CG49</f>
        <v>-15.087999999999999</v>
      </c>
      <c r="M154" s="1">
        <f>'[3]SD 4. Assets (RAB)'!CH49</f>
        <v>0</v>
      </c>
      <c r="N154" s="1">
        <f>'[3]SD 4. Assets (RAB)'!CI49</f>
        <v>0</v>
      </c>
      <c r="O154" s="1">
        <f>'[3]SD 4. Assets (RAB)'!CJ49</f>
        <v>0</v>
      </c>
      <c r="P154" s="1">
        <f>'[3]SD 4. Assets (RAB)'!CK49</f>
        <v>0</v>
      </c>
      <c r="Q154" s="1">
        <f>'[3]SD 4. Assets (RAB)'!CL49</f>
        <v>0</v>
      </c>
      <c r="R154" s="1">
        <f>'[3]SD 4. Assets (RAB)'!CM49</f>
        <v>0</v>
      </c>
      <c r="T154" s="1">
        <f>'[3]SD 4. Assets (RAB)'!CF33</f>
        <v>0</v>
      </c>
      <c r="U154" s="1">
        <f>'[3]SD 4. Assets (RAB)'!CG33</f>
        <v>-35.829000000000001</v>
      </c>
      <c r="V154" s="1">
        <f>'[3]SD 4. Assets (RAB)'!CH33</f>
        <v>0</v>
      </c>
      <c r="W154" s="1">
        <f>'[3]SD 4. Assets (RAB)'!CI33</f>
        <v>0</v>
      </c>
      <c r="X154" s="1">
        <f>'[3]SD 4. Assets (RAB)'!CJ33</f>
        <v>0</v>
      </c>
      <c r="Y154" s="1">
        <f>'[3]SD 4. Assets (RAB)'!CK33</f>
        <v>0</v>
      </c>
      <c r="Z154" s="1">
        <f>'[3]SD 4. Assets (RAB)'!CL33</f>
        <v>-490.65</v>
      </c>
      <c r="AA154" s="1">
        <f>'[3]SD 4. Assets (RAB)'!CM33</f>
        <v>-1520.0079873458326</v>
      </c>
      <c r="AC154" s="1">
        <f>'[3]SD 4. Assets (RAB)'!CF57</f>
        <v>0</v>
      </c>
      <c r="AD154" s="1">
        <f>'[3]SD 4. Assets (RAB)'!CG57</f>
        <v>0</v>
      </c>
      <c r="AE154" s="1">
        <f>'[3]SD 4. Assets (RAB)'!CH57</f>
        <v>0</v>
      </c>
      <c r="AF154" s="1">
        <f>'[3]SD 4. Assets (RAB)'!CI57</f>
        <v>0</v>
      </c>
      <c r="AG154" s="1">
        <f>'[3]SD 4. Assets (RAB)'!CJ57</f>
        <v>0</v>
      </c>
      <c r="AH154" s="1">
        <f>'[3]SD 4. Assets (RAB)'!CK57</f>
        <v>0</v>
      </c>
      <c r="AI154" s="1">
        <f>'[3]SD 4. Assets (RAB)'!CL57</f>
        <v>0</v>
      </c>
      <c r="AJ154" s="1">
        <f>'[3]SD 4. Assets (RAB)'!CM57</f>
        <v>0</v>
      </c>
      <c r="AL154" s="1">
        <f>'[3]SD 4. Assets (RAB)'!CF41+'[3]SD 4. Assets (RAB)'!CF65</f>
        <v>0</v>
      </c>
      <c r="AM154" s="1">
        <f>'[3]SD 4. Assets (RAB)'!CG41+'[3]SD 4. Assets (RAB)'!CG65</f>
        <v>-46.646000000000001</v>
      </c>
      <c r="AN154" s="1">
        <f>'[3]SD 4. Assets (RAB)'!CH41+'[3]SD 4. Assets (RAB)'!CH65</f>
        <v>0</v>
      </c>
      <c r="AO154" s="1">
        <f>'[3]SD 4. Assets (RAB)'!CI41+'[3]SD 4. Assets (RAB)'!CI65</f>
        <v>0</v>
      </c>
      <c r="AP154" s="1">
        <f>'[3]SD 4. Assets (RAB)'!CJ41+'[3]SD 4. Assets (RAB)'!CJ65</f>
        <v>0</v>
      </c>
      <c r="AQ154" s="1">
        <f>'[3]SD 4. Assets (RAB)'!CK41+'[3]SD 4. Assets (RAB)'!CK65</f>
        <v>0</v>
      </c>
      <c r="AR154" s="1">
        <f>'[3]SD 4. Assets (RAB)'!CL41+'[3]SD 4. Assets (RAB)'!CL65</f>
        <v>-241.363</v>
      </c>
      <c r="AS154" s="1">
        <f>'[3]SD 4. Assets (RAB)'!CM41+'[3]SD 4. Assets (RAB)'!CM65</f>
        <v>-747.72981359074083</v>
      </c>
      <c r="AU154" s="1">
        <f>'[3]SD 4. Assets (RAB)'!CF87+'[3]SD 4. Assets (RAB)'!CF95</f>
        <v>-35</v>
      </c>
      <c r="AV154" s="1">
        <f>'[3]SD 4. Assets (RAB)'!CG87+'[3]SD 4. Assets (RAB)'!CG95</f>
        <v>-374</v>
      </c>
      <c r="AW154" s="1">
        <f>'[3]SD 4. Assets (RAB)'!CH87+'[3]SD 4. Assets (RAB)'!CH95</f>
        <v>-75</v>
      </c>
      <c r="AX154" s="1">
        <f>'[3]SD 4. Assets (RAB)'!CI87+'[3]SD 4. Assets (RAB)'!CI95</f>
        <v>-303</v>
      </c>
      <c r="AY154" s="1">
        <f>'[3]SD 4. Assets (RAB)'!CJ87+'[3]SD 4. Assets (RAB)'!CJ95</f>
        <v>-838</v>
      </c>
      <c r="AZ154" s="1">
        <f>'[3]SD 4. Assets (RAB)'!CK87+'[3]SD 4. Assets (RAB)'!CK95</f>
        <v>-112.68235</v>
      </c>
      <c r="BA154" s="1">
        <f>'[3]SD 4. Assets (RAB)'!CL87+'[3]SD 4. Assets (RAB)'!CL95</f>
        <v>-2983.34</v>
      </c>
      <c r="BB154" s="1">
        <f>'[3]SD 4. Assets (RAB)'!CM87+'[3]SD 4. Assets (RAB)'!CM95</f>
        <v>-811.81928999999934</v>
      </c>
    </row>
    <row r="155" spans="1:54" x14ac:dyDescent="0.25">
      <c r="A155" s="21" t="s">
        <v>75</v>
      </c>
      <c r="B155" s="1">
        <f>'[3]SD 4. Assets (RAB)'!CF26</f>
        <v>581124.74699999997</v>
      </c>
      <c r="C155" s="1">
        <f>'[3]SD 4. Assets (RAB)'!CG26</f>
        <v>637003.92799999996</v>
      </c>
      <c r="D155" s="1">
        <f>'[3]SD 4. Assets (RAB)'!CH26</f>
        <v>697330.12399999995</v>
      </c>
      <c r="E155" s="1">
        <f>'[3]SD 4. Assets (RAB)'!CI26</f>
        <v>799415.56299999997</v>
      </c>
      <c r="F155" s="1">
        <f>'[3]SD 4. Assets (RAB)'!CJ26</f>
        <v>897588.07400000002</v>
      </c>
      <c r="G155" s="1">
        <f>'[3]SD 4. Assets (RAB)'!CK26</f>
        <v>985470.56</v>
      </c>
      <c r="H155" s="1">
        <f>'[3]SD 4. Assets (RAB)'!CL26</f>
        <v>1089403.6880000001</v>
      </c>
      <c r="I155" s="1">
        <f>'[3]SD 4. Assets (RAB)'!CM26</f>
        <v>1193190.4421448796</v>
      </c>
      <c r="K155" s="1">
        <f>'[3]SD 4. Assets (RAB)'!CF50</f>
        <v>54264.625999999997</v>
      </c>
      <c r="L155" s="1">
        <f>'[3]SD 4. Assets (RAB)'!CG50</f>
        <v>58077.874000000003</v>
      </c>
      <c r="M155" s="1">
        <f>'[3]SD 4. Assets (RAB)'!CH50</f>
        <v>65365.072999999997</v>
      </c>
      <c r="N155" s="1">
        <f>'[3]SD 4. Assets (RAB)'!CI50</f>
        <v>75624.320000000007</v>
      </c>
      <c r="O155" s="1">
        <f>'[3]SD 4. Assets (RAB)'!CJ50</f>
        <v>69050.054000000004</v>
      </c>
      <c r="P155" s="1">
        <f>'[3]SD 4. Assets (RAB)'!CK50</f>
        <v>76168.17</v>
      </c>
      <c r="Q155" s="1">
        <f>'[3]SD 4. Assets (RAB)'!CL50</f>
        <v>90776.947</v>
      </c>
      <c r="R155" s="1">
        <f>'[3]SD 4. Assets (RAB)'!CM50</f>
        <v>110521.02569324929</v>
      </c>
      <c r="T155" s="1">
        <f>'[3]SD 4. Assets (RAB)'!CF34</f>
        <v>370690.85600000003</v>
      </c>
      <c r="U155" s="1">
        <f>'[3]SD 4. Assets (RAB)'!CG34</f>
        <v>406335.35600000003</v>
      </c>
      <c r="V155" s="1">
        <f>'[3]SD 4. Assets (RAB)'!CH34</f>
        <v>444816.54200000002</v>
      </c>
      <c r="W155" s="1">
        <f>'[3]SD 4. Assets (RAB)'!CI34</f>
        <v>509935.32900000003</v>
      </c>
      <c r="X155" s="1">
        <f>'[3]SD 4. Assets (RAB)'!CJ34</f>
        <v>572558.11699999997</v>
      </c>
      <c r="Y155" s="1">
        <f>'[3]SD 4. Assets (RAB)'!CK34</f>
        <v>628617.05099999998</v>
      </c>
      <c r="Z155" s="1">
        <f>'[3]SD 4. Assets (RAB)'!CL34</f>
        <v>694914.45200000005</v>
      </c>
      <c r="AA155" s="1">
        <f>'[3]SD 4. Assets (RAB)'!CM34</f>
        <v>761118.48278575274</v>
      </c>
      <c r="AC155" s="1">
        <f>'[3]SD 4. Assets (RAB)'!CF58</f>
        <v>0</v>
      </c>
      <c r="AD155" s="1">
        <f>'[3]SD 4. Assets (RAB)'!CG58</f>
        <v>0</v>
      </c>
      <c r="AE155" s="1">
        <f>'[3]SD 4. Assets (RAB)'!CH58</f>
        <v>0</v>
      </c>
      <c r="AF155" s="1">
        <f>'[3]SD 4. Assets (RAB)'!CI58</f>
        <v>0</v>
      </c>
      <c r="AG155" s="1">
        <f>'[3]SD 4. Assets (RAB)'!CJ58</f>
        <v>0</v>
      </c>
      <c r="AH155" s="1">
        <f>'[3]SD 4. Assets (RAB)'!CK58</f>
        <v>0</v>
      </c>
      <c r="AI155" s="1">
        <f>'[3]SD 4. Assets (RAB)'!CL58</f>
        <v>0</v>
      </c>
      <c r="AJ155" s="1">
        <f>'[3]SD 4. Assets (RAB)'!CM58</f>
        <v>0</v>
      </c>
      <c r="AL155" s="1">
        <f>'[3]SD 4. Assets (RAB)'!CF42+'[3]SD 4. Assets (RAB)'!CF66</f>
        <v>286725.755</v>
      </c>
      <c r="AM155" s="1">
        <f>'[3]SD 4. Assets (RAB)'!CG42+'[3]SD 4. Assets (RAB)'!CG66</f>
        <v>311594.65100000001</v>
      </c>
      <c r="AN155" s="1">
        <f>'[3]SD 4. Assets (RAB)'!CH42+'[3]SD 4. Assets (RAB)'!CH66</f>
        <v>344540.853</v>
      </c>
      <c r="AO155" s="1">
        <f>'[3]SD 4. Assets (RAB)'!CI42+'[3]SD 4. Assets (RAB)'!CI66</f>
        <v>396307.25</v>
      </c>
      <c r="AP155" s="1">
        <f>'[3]SD 4. Assets (RAB)'!CJ42+'[3]SD 4. Assets (RAB)'!CJ66</f>
        <v>414467.88400000002</v>
      </c>
      <c r="AQ155" s="1">
        <f>'[3]SD 4. Assets (RAB)'!CK42+'[3]SD 4. Assets (RAB)'!CK66</f>
        <v>455735.80000000005</v>
      </c>
      <c r="AR155" s="1">
        <f>'[3]SD 4. Assets (RAB)'!CL42+'[3]SD 4. Assets (RAB)'!CL66</f>
        <v>516447.96299999999</v>
      </c>
      <c r="AS155" s="1">
        <f>'[3]SD 4. Assets (RAB)'!CM42+'[3]SD 4. Assets (RAB)'!CM66</f>
        <v>586991.53771458042</v>
      </c>
      <c r="AU155" s="1">
        <f>'[3]SD 4. Assets (RAB)'!CF88+'[3]SD 4. Assets (RAB)'!CF96</f>
        <v>72783.471574124895</v>
      </c>
      <c r="AV155" s="1">
        <f>'[3]SD 4. Assets (RAB)'!CG88+'[3]SD 4. Assets (RAB)'!CG96</f>
        <v>68833.750344062049</v>
      </c>
      <c r="AW155" s="1">
        <f>'[3]SD 4. Assets (RAB)'!CH88+'[3]SD 4. Assets (RAB)'!CH96</f>
        <v>72698.706540476313</v>
      </c>
      <c r="AX155" s="1">
        <f>'[3]SD 4. Assets (RAB)'!CI88+'[3]SD 4. Assets (RAB)'!CI96</f>
        <v>77479.205290721438</v>
      </c>
      <c r="AY155" s="1">
        <f>'[3]SD 4. Assets (RAB)'!CJ88+'[3]SD 4. Assets (RAB)'!CJ96</f>
        <v>123595.06221771394</v>
      </c>
      <c r="AZ155" s="1">
        <f>'[3]SD 4. Assets (RAB)'!CK88+'[3]SD 4. Assets (RAB)'!CK96</f>
        <v>118069.82292804348</v>
      </c>
      <c r="BA155" s="1">
        <f>'[3]SD 4. Assets (RAB)'!CL88+'[3]SD 4. Assets (RAB)'!CL96</f>
        <v>141855.76506667788</v>
      </c>
      <c r="BB155" s="1">
        <f>'[3]SD 4. Assets (RAB)'!CM88+'[3]SD 4. Assets (RAB)'!CM96</f>
        <v>156745.72267880492</v>
      </c>
    </row>
    <row r="156" spans="1:54" x14ac:dyDescent="0.25">
      <c r="A156" s="21"/>
      <c r="B156" s="14"/>
      <c r="C156" s="14"/>
      <c r="D156" s="14"/>
      <c r="E156" s="14"/>
      <c r="F156" s="14"/>
      <c r="G156" s="14"/>
      <c r="H156" s="14"/>
      <c r="I156" s="14"/>
      <c r="AC156" s="14"/>
      <c r="AD156" s="14"/>
      <c r="AE156" s="14"/>
      <c r="AF156" s="14"/>
      <c r="AG156" s="14"/>
      <c r="AH156" s="14"/>
      <c r="AI156" s="14"/>
      <c r="AJ156" s="14"/>
      <c r="AL156" s="14"/>
      <c r="AM156" s="14"/>
      <c r="AN156" s="14"/>
      <c r="AO156" s="14"/>
      <c r="AP156" s="14"/>
      <c r="AQ156" s="14"/>
      <c r="AR156" s="14"/>
      <c r="AS156" s="14"/>
      <c r="AU156" s="14"/>
      <c r="AV156" s="14"/>
      <c r="AW156" s="14"/>
      <c r="AX156" s="14"/>
      <c r="AY156" s="14"/>
      <c r="AZ156" s="14"/>
      <c r="BA156" s="14"/>
      <c r="BB156" s="14"/>
    </row>
    <row r="157" spans="1:54" x14ac:dyDescent="0.25">
      <c r="A157" t="s">
        <v>81</v>
      </c>
      <c r="B157" s="1">
        <f>'[3]SD 3. Opex'!CF10</f>
        <v>82540.040999999997</v>
      </c>
      <c r="C157" s="1">
        <f>'[3]SD 3. Opex'!CG10</f>
        <v>104522.864</v>
      </c>
      <c r="D157" s="1">
        <f>'[3]SD 3. Opex'!CH10</f>
        <v>117354.963</v>
      </c>
      <c r="E157" s="1">
        <f>'[3]SD 3. Opex'!CI10</f>
        <v>139244.32199999999</v>
      </c>
      <c r="F157" s="1">
        <f>'[3]SD 3. Opex'!CJ10</f>
        <v>139237.07999999999</v>
      </c>
      <c r="G157" s="1">
        <f>'[3]SD 3. Opex'!CK10</f>
        <v>145236.239</v>
      </c>
      <c r="H157" s="1">
        <f>'[3]SD 3. Opex'!CL10</f>
        <v>158632.40400000001</v>
      </c>
      <c r="I157" s="1">
        <f>'[3]SD 3. Opex'!CM10</f>
        <v>181028.39600000001</v>
      </c>
      <c r="AC157" s="14"/>
      <c r="AD157" s="14"/>
      <c r="AE157" s="14"/>
      <c r="AF157" s="14"/>
      <c r="AG157" s="14"/>
      <c r="AH157" s="14"/>
      <c r="AI157" s="14"/>
      <c r="AJ157" s="14"/>
      <c r="AL157" s="14"/>
      <c r="AM157" s="14"/>
      <c r="AN157" s="14"/>
      <c r="AO157" s="14"/>
      <c r="AP157" s="14"/>
      <c r="AQ157" s="14"/>
      <c r="AR157" s="14"/>
      <c r="AS157" s="14"/>
      <c r="AU157" s="14"/>
      <c r="AV157" s="14"/>
      <c r="AW157" s="14"/>
      <c r="AX157" s="14"/>
      <c r="AY157" s="14"/>
      <c r="AZ157" s="14"/>
      <c r="BA157" s="14"/>
      <c r="BB157" s="14"/>
    </row>
    <row r="158" spans="1:54" x14ac:dyDescent="0.25">
      <c r="A158" s="21"/>
      <c r="B158" s="14"/>
      <c r="C158" s="14"/>
      <c r="D158" s="14"/>
      <c r="E158" s="14"/>
      <c r="F158" s="14"/>
      <c r="G158" s="14"/>
      <c r="H158" s="14"/>
      <c r="I158" s="14"/>
      <c r="AC158" s="14"/>
      <c r="AD158" s="14"/>
      <c r="AE158" s="14"/>
      <c r="AF158" s="14"/>
      <c r="AG158" s="14"/>
      <c r="AH158" s="14"/>
      <c r="AI158" s="14"/>
      <c r="AJ158" s="14"/>
      <c r="AL158" s="14"/>
      <c r="AM158" s="14"/>
      <c r="AN158" s="14"/>
      <c r="AO158" s="14"/>
      <c r="AP158" s="14"/>
      <c r="AQ158" s="14"/>
      <c r="AR158" s="14"/>
      <c r="AS158" s="14"/>
      <c r="AU158" s="14"/>
      <c r="AV158" s="14"/>
      <c r="AW158" s="14"/>
      <c r="AX158" s="14"/>
      <c r="AY158" s="14"/>
      <c r="AZ158" s="14"/>
      <c r="BA158" s="14"/>
      <c r="BB158" s="14"/>
    </row>
    <row r="159" spans="1:54" x14ac:dyDescent="0.25">
      <c r="A159" s="21"/>
    </row>
    <row r="160" spans="1:54" x14ac:dyDescent="0.25">
      <c r="A160" s="27" t="s">
        <v>114</v>
      </c>
    </row>
    <row r="161" spans="1:54" x14ac:dyDescent="0.25">
      <c r="B161" t="s">
        <v>76</v>
      </c>
      <c r="K161" t="s">
        <v>123</v>
      </c>
      <c r="T161" t="s">
        <v>124</v>
      </c>
      <c r="AC161" t="s">
        <v>125</v>
      </c>
      <c r="AL161" t="s">
        <v>2</v>
      </c>
      <c r="AU161" t="s">
        <v>22</v>
      </c>
    </row>
    <row r="162" spans="1:54" x14ac:dyDescent="0.25">
      <c r="B162" s="3">
        <v>2006</v>
      </c>
      <c r="C162" s="3">
        <v>2007</v>
      </c>
      <c r="D162" s="3">
        <v>2008</v>
      </c>
      <c r="E162" s="3">
        <v>2009</v>
      </c>
      <c r="F162" s="3">
        <v>2010</v>
      </c>
      <c r="G162" s="3">
        <v>2011</v>
      </c>
      <c r="H162" s="3">
        <v>2012</v>
      </c>
      <c r="I162" s="3">
        <v>2013</v>
      </c>
      <c r="K162" s="3">
        <v>2006</v>
      </c>
      <c r="L162" s="3">
        <v>2007</v>
      </c>
      <c r="M162" s="3">
        <v>2008</v>
      </c>
      <c r="N162" s="3">
        <v>2009</v>
      </c>
      <c r="O162" s="3">
        <v>2010</v>
      </c>
      <c r="P162" s="3">
        <v>2011</v>
      </c>
      <c r="Q162" s="3">
        <v>2012</v>
      </c>
      <c r="R162" s="3">
        <v>2013</v>
      </c>
      <c r="T162" s="3">
        <v>2006</v>
      </c>
      <c r="U162" s="3">
        <v>2007</v>
      </c>
      <c r="V162" s="3">
        <v>2008</v>
      </c>
      <c r="W162" s="3">
        <v>2009</v>
      </c>
      <c r="X162" s="3">
        <v>2010</v>
      </c>
      <c r="Y162" s="3">
        <v>2011</v>
      </c>
      <c r="Z162" s="3">
        <v>2012</v>
      </c>
      <c r="AA162" s="3">
        <v>2013</v>
      </c>
      <c r="AC162" s="3">
        <v>2006</v>
      </c>
      <c r="AD162" s="3">
        <v>2007</v>
      </c>
      <c r="AE162" s="3">
        <v>2008</v>
      </c>
      <c r="AF162" s="3">
        <v>2009</v>
      </c>
      <c r="AG162" s="3">
        <v>2010</v>
      </c>
      <c r="AH162" s="3">
        <v>2011</v>
      </c>
      <c r="AI162" s="3">
        <v>2012</v>
      </c>
      <c r="AJ162" s="3">
        <v>2013</v>
      </c>
      <c r="AL162" s="3">
        <v>2006</v>
      </c>
      <c r="AM162" s="3">
        <v>2007</v>
      </c>
      <c r="AN162" s="3">
        <v>2008</v>
      </c>
      <c r="AO162" s="3">
        <v>2009</v>
      </c>
      <c r="AP162" s="3">
        <v>2010</v>
      </c>
      <c r="AQ162" s="3">
        <v>2011</v>
      </c>
      <c r="AR162" s="3">
        <v>2012</v>
      </c>
      <c r="AS162" s="3">
        <v>2013</v>
      </c>
      <c r="AU162" s="3">
        <v>2006</v>
      </c>
      <c r="AV162" s="3">
        <v>2007</v>
      </c>
      <c r="AW162" s="3">
        <v>2008</v>
      </c>
      <c r="AX162" s="3">
        <v>2009</v>
      </c>
      <c r="AY162" s="3">
        <v>2010</v>
      </c>
      <c r="AZ162" s="3">
        <v>2011</v>
      </c>
      <c r="BA162" s="3">
        <v>2012</v>
      </c>
      <c r="BB162" s="3">
        <v>2013</v>
      </c>
    </row>
    <row r="163" spans="1:54" x14ac:dyDescent="0.25">
      <c r="A163" s="21" t="s">
        <v>69</v>
      </c>
      <c r="B163" s="1">
        <f>'[3]SD 4. Assets (RAB)'!CN20</f>
        <v>313954.31843684416</v>
      </c>
      <c r="C163" s="1">
        <f>'[3]SD 4. Assets (RAB)'!CO20</f>
        <v>349415.16833249299</v>
      </c>
      <c r="D163" s="1">
        <f>'[3]SD 4. Assets (RAB)'!CP20</f>
        <v>376953.86869465309</v>
      </c>
      <c r="E163" s="1">
        <f>'[3]SD 4. Assets (RAB)'!CQ20</f>
        <v>411873.94326642214</v>
      </c>
      <c r="F163" s="1">
        <f>'[3]SD 4. Assets (RAB)'!CR20</f>
        <v>457805.43791898811</v>
      </c>
      <c r="G163" s="1">
        <f>'[3]SD 4. Assets (RAB)'!CS20</f>
        <v>503338.62937809393</v>
      </c>
      <c r="H163" s="1">
        <f>'[3]SD 4. Assets (RAB)'!CT20</f>
        <v>545936.39078210003</v>
      </c>
      <c r="I163" s="1">
        <f>'[3]SD 4. Assets (RAB)'!CU20</f>
        <v>580124.36831621989</v>
      </c>
      <c r="K163" s="1">
        <f>'[3]SD 4. Assets (RAB)'!CN44+IF('[3]SD 4. Assets (RAB)'!CN68="",0,'[3]SD 4. Assets (RAB)'!CN68)</f>
        <v>5609.3905954361489</v>
      </c>
      <c r="L163" s="1">
        <f>'[3]SD 4. Assets (RAB)'!CO44+IF('[3]SD 4. Assets (RAB)'!CO68="",0,'[3]SD 4. Assets (RAB)'!CO68)</f>
        <v>7464.1433574790335</v>
      </c>
      <c r="M163" s="1">
        <f>'[3]SD 4. Assets (RAB)'!CP44+IF('[3]SD 4. Assets (RAB)'!CP68="",0,'[3]SD 4. Assets (RAB)'!CP68)</f>
        <v>8534.5383962481155</v>
      </c>
      <c r="N163" s="1">
        <f>'[3]SD 4. Assets (RAB)'!CQ44+IF('[3]SD 4. Assets (RAB)'!CQ68="",0,'[3]SD 4. Assets (RAB)'!CQ68)</f>
        <v>8859.3361773884026</v>
      </c>
      <c r="O163" s="1">
        <f>'[3]SD 4. Assets (RAB)'!CR44+IF('[3]SD 4. Assets (RAB)'!CR68="",0,'[3]SD 4. Assets (RAB)'!CR68)</f>
        <v>8977.1462210930968</v>
      </c>
      <c r="P163" s="1">
        <f>'[3]SD 4. Assets (RAB)'!CS44+IF('[3]SD 4. Assets (RAB)'!CS68="",0,'[3]SD 4. Assets (RAB)'!CS68)</f>
        <v>8968.131039334181</v>
      </c>
      <c r="Q163" s="1">
        <f>'[3]SD 4. Assets (RAB)'!CT44+IF('[3]SD 4. Assets (RAB)'!CT68="",0,'[3]SD 4. Assets (RAB)'!CT68)</f>
        <v>9120.6955107936392</v>
      </c>
      <c r="R163" s="1">
        <f>'[3]SD 4. Assets (RAB)'!CU44+IF('[3]SD 4. Assets (RAB)'!CU68="",0,'[3]SD 4. Assets (RAB)'!CU68)</f>
        <v>10224.832540120591</v>
      </c>
      <c r="T163" s="1">
        <f>'[3]SD 4. Assets (RAB)'!CN28</f>
        <v>190138.99775117711</v>
      </c>
      <c r="U163" s="1">
        <f>'[3]SD 4. Assets (RAB)'!CO28</f>
        <v>203900.45411915571</v>
      </c>
      <c r="V163" s="1">
        <f>'[3]SD 4. Assets (RAB)'!CP28</f>
        <v>215412.49090024675</v>
      </c>
      <c r="W163" s="1">
        <f>'[3]SD 4. Assets (RAB)'!CQ28</f>
        <v>244214.61043270439</v>
      </c>
      <c r="X163" s="1">
        <f>'[3]SD 4. Assets (RAB)'!CR28</f>
        <v>270949.6173627337</v>
      </c>
      <c r="Y163" s="1">
        <f>'[3]SD 4. Assets (RAB)'!CS28</f>
        <v>297932.65125144419</v>
      </c>
      <c r="Z163" s="1">
        <f>'[3]SD 4. Assets (RAB)'!CT28</f>
        <v>323684.19224804512</v>
      </c>
      <c r="AA163" s="1">
        <f>'[3]SD 4. Assets (RAB)'!CU28</f>
        <v>347277.2941052579</v>
      </c>
      <c r="AC163" s="1">
        <f>'[3]SD 4. Assets (RAB)'!CN52</f>
        <v>6229.6037340139619</v>
      </c>
      <c r="AD163" s="1">
        <f>'[3]SD 4. Assets (RAB)'!CO52</f>
        <v>7216.3308523648257</v>
      </c>
      <c r="AE163" s="1">
        <f>'[3]SD 4. Assets (RAB)'!CP52</f>
        <v>7860.1603683859403</v>
      </c>
      <c r="AF163" s="1">
        <f>'[3]SD 4. Assets (RAB)'!CQ52</f>
        <v>8251.519484098364</v>
      </c>
      <c r="AG163" s="1">
        <f>'[3]SD 4. Assets (RAB)'!CR52</f>
        <v>8543.8454357492119</v>
      </c>
      <c r="AH163" s="1">
        <f>'[3]SD 4. Assets (RAB)'!CS52</f>
        <v>8956.2229065220927</v>
      </c>
      <c r="AI163" s="1">
        <f>'[3]SD 4. Assets (RAB)'!CT52</f>
        <v>9488.3688602793009</v>
      </c>
      <c r="AJ163" s="1">
        <f>'[3]SD 4. Assets (RAB)'!CU52</f>
        <v>9960.9173905388197</v>
      </c>
      <c r="AL163" s="1">
        <f>'[3]SD 4. Assets (RAB)'!CN36+'[3]SD 4. Assets (RAB)'!CN60</f>
        <v>152362.84334238362</v>
      </c>
      <c r="AM163" s="1">
        <f>'[3]SD 4. Assets (RAB)'!CO36+'[3]SD 4. Assets (RAB)'!CO60</f>
        <v>164527.25022170477</v>
      </c>
      <c r="AN163" s="1">
        <f>'[3]SD 4. Assets (RAB)'!CP36+'[3]SD 4. Assets (RAB)'!CP60</f>
        <v>173062.31455701773</v>
      </c>
      <c r="AO163" s="1">
        <f>'[3]SD 4. Assets (RAB)'!CQ36+'[3]SD 4. Assets (RAB)'!CQ60</f>
        <v>180004.24478195014</v>
      </c>
      <c r="AP163" s="1">
        <f>'[3]SD 4. Assets (RAB)'!CR36+'[3]SD 4. Assets (RAB)'!CR60</f>
        <v>196737.7386385795</v>
      </c>
      <c r="AQ163" s="1">
        <f>'[3]SD 4. Assets (RAB)'!CS36+'[3]SD 4. Assets (RAB)'!CS60</f>
        <v>215172.66445617008</v>
      </c>
      <c r="AR163" s="1">
        <f>'[3]SD 4. Assets (RAB)'!CT36+'[3]SD 4. Assets (RAB)'!CT60</f>
        <v>236183.66836455939</v>
      </c>
      <c r="AS163" s="1">
        <f>'[3]SD 4. Assets (RAB)'!CU36+'[3]SD 4. Assets (RAB)'!CU60</f>
        <v>255904.48681169693</v>
      </c>
      <c r="AU163" s="1">
        <f>'[3]SD 4. Assets (RAB)'!CN82+'[3]SD 4. Assets (RAB)'!CN90</f>
        <v>76060.713642298724</v>
      </c>
      <c r="AV163" s="1">
        <f>'[3]SD 4. Assets (RAB)'!CO82+'[3]SD 4. Assets (RAB)'!CO90</f>
        <v>89068.577818364633</v>
      </c>
      <c r="AW163" s="1">
        <f>'[3]SD 4. Assets (RAB)'!CP82+'[3]SD 4. Assets (RAB)'!CP90</f>
        <v>92129.786528582685</v>
      </c>
      <c r="AX163" s="1">
        <f>'[3]SD 4. Assets (RAB)'!CQ82+'[3]SD 4. Assets (RAB)'!CQ90</f>
        <v>92873.123322049796</v>
      </c>
      <c r="AY163" s="1">
        <f>'[3]SD 4. Assets (RAB)'!CR82+'[3]SD 4. Assets (RAB)'!CR90</f>
        <v>107223.94299426521</v>
      </c>
      <c r="AZ163" s="1">
        <f>'[3]SD 4. Assets (RAB)'!CS82+'[3]SD 4. Assets (RAB)'!CS90</f>
        <v>117778.30555573106</v>
      </c>
      <c r="BA163" s="1">
        <f>'[3]SD 4. Assets (RAB)'!CT82+'[3]SD 4. Assets (RAB)'!CT90</f>
        <v>127112.84537900504</v>
      </c>
      <c r="BB163" s="1">
        <f>'[3]SD 4. Assets (RAB)'!CU82+'[3]SD 4. Assets (RAB)'!CU90</f>
        <v>130700.36154886695</v>
      </c>
    </row>
    <row r="164" spans="1:54" x14ac:dyDescent="0.25">
      <c r="A164" s="21" t="s">
        <v>70</v>
      </c>
      <c r="B164" s="1">
        <f>'[3]SD 4. Assets (RAB)'!CN21</f>
        <v>7848.8579609211047</v>
      </c>
      <c r="C164" s="1">
        <f>'[3]SD 4. Assets (RAB)'!CO21</f>
        <v>7232.8939844826054</v>
      </c>
      <c r="D164" s="1">
        <f>'[3]SD 4. Assets (RAB)'!CP21</f>
        <v>11157.834513361731</v>
      </c>
      <c r="E164" s="1">
        <f>'[3]SD 4. Assets (RAB)'!CQ21</f>
        <v>15198.148506530979</v>
      </c>
      <c r="F164" s="1">
        <f>'[3]SD 4. Assets (RAB)'!CR21</f>
        <v>9659.6947400906502</v>
      </c>
      <c r="G164" s="1">
        <f>'[3]SD 4. Assets (RAB)'!CS21</f>
        <v>13338.473678519487</v>
      </c>
      <c r="H164" s="1">
        <f>'[3]SD 4. Assets (RAB)'!CT21</f>
        <v>19653.7100681556</v>
      </c>
      <c r="I164" s="1">
        <f>'[3]SD 4. Assets (RAB)'!CU21</f>
        <v>9456.027203554384</v>
      </c>
      <c r="K164" s="1">
        <f>'[3]SD 4. Assets (RAB)'!CN45+IF('[3]SD 4. Assets (RAB)'!CN69="",0,'[3]SD 4. Assets (RAB)'!CN69)</f>
        <v>140.23476488590373</v>
      </c>
      <c r="L164" s="1">
        <f>'[3]SD 4. Assets (RAB)'!CO45+IF('[3]SD 4. Assets (RAB)'!CO69="",0,'[3]SD 4. Assets (RAB)'!CO69)</f>
        <v>154.50776749981603</v>
      </c>
      <c r="M164" s="1">
        <f>'[3]SD 4. Assets (RAB)'!CP45+IF('[3]SD 4. Assets (RAB)'!CP69="",0,'[3]SD 4. Assets (RAB)'!CP69)</f>
        <v>252.62233652894423</v>
      </c>
      <c r="N164" s="1">
        <f>'[3]SD 4. Assets (RAB)'!CQ45+IF('[3]SD 4. Assets (RAB)'!CQ69="",0,'[3]SD 4. Assets (RAB)'!CQ69)</f>
        <v>326.90950494563208</v>
      </c>
      <c r="O164" s="1">
        <f>'[3]SD 4. Assets (RAB)'!CR45+IF('[3]SD 4. Assets (RAB)'!CR69="",0,'[3]SD 4. Assets (RAB)'!CR69)</f>
        <v>189.41778526506437</v>
      </c>
      <c r="P164" s="1">
        <f>'[3]SD 4. Assets (RAB)'!CS45+IF('[3]SD 4. Assets (RAB)'!CS69="",0,'[3]SD 4. Assets (RAB)'!CS69)</f>
        <v>237.6554725423558</v>
      </c>
      <c r="Q164" s="1">
        <f>'[3]SD 4. Assets (RAB)'!CT45+IF('[3]SD 4. Assets (RAB)'!CT69="",0,'[3]SD 4. Assets (RAB)'!CT69)</f>
        <v>328.34503838857097</v>
      </c>
      <c r="R164" s="1">
        <f>'[3]SD 4. Assets (RAB)'!CU45+IF('[3]SD 4. Assets (RAB)'!CU69="",0,'[3]SD 4. Assets (RAB)'!CU69)</f>
        <v>166.66477040396563</v>
      </c>
      <c r="T164" s="1">
        <f>'[3]SD 4. Assets (RAB)'!CN29</f>
        <v>4753.474943779428</v>
      </c>
      <c r="U164" s="1">
        <f>'[3]SD 4. Assets (RAB)'!CO29</f>
        <v>4220.7394002665233</v>
      </c>
      <c r="V164" s="1">
        <f>'[3]SD 4. Assets (RAB)'!CP29</f>
        <v>6376.2097306473042</v>
      </c>
      <c r="W164" s="1">
        <f>'[3]SD 4. Assets (RAB)'!CQ29</f>
        <v>9011.5191249667914</v>
      </c>
      <c r="X164" s="1">
        <f>'[3]SD 4. Assets (RAB)'!CR29</f>
        <v>5717.0369263536813</v>
      </c>
      <c r="Y164" s="1">
        <f>'[3]SD 4. Assets (RAB)'!CS29</f>
        <v>7895.2152581632718</v>
      </c>
      <c r="Z164" s="1">
        <f>'[3]SD 4. Assets (RAB)'!CT29</f>
        <v>11652.630920929625</v>
      </c>
      <c r="AA164" s="1">
        <f>'[3]SD 4. Assets (RAB)'!CU29</f>
        <v>5660.6198939157039</v>
      </c>
      <c r="AC164" s="1">
        <f>'[3]SD 4. Assets (RAB)'!CN53</f>
        <v>155.74009335034904</v>
      </c>
      <c r="AD164" s="1">
        <f>'[3]SD 4. Assets (RAB)'!CO53</f>
        <v>149.3780486439519</v>
      </c>
      <c r="AE164" s="1">
        <f>'[3]SD 4. Assets (RAB)'!CP53</f>
        <v>232.66074690422383</v>
      </c>
      <c r="AF164" s="1">
        <f>'[3]SD 4. Assets (RAB)'!CQ53</f>
        <v>304.48106896322963</v>
      </c>
      <c r="AG164" s="1">
        <f>'[3]SD 4. Assets (RAB)'!CR53</f>
        <v>180.2751386943084</v>
      </c>
      <c r="AH164" s="1">
        <f>'[3]SD 4. Assets (RAB)'!CS53</f>
        <v>237.33990702283546</v>
      </c>
      <c r="AI164" s="1">
        <f>'[3]SD 4. Assets (RAB)'!CT53</f>
        <v>341.58127897005483</v>
      </c>
      <c r="AJ164" s="1">
        <f>'[3]SD 4. Assets (RAB)'!CU53</f>
        <v>162.36295346578274</v>
      </c>
      <c r="AL164" s="1">
        <f>'[3]SD 4. Assets (RAB)'!CN37+'[3]SD 4. Assets (RAB)'!CN61</f>
        <v>3809.0710835595905</v>
      </c>
      <c r="AM164" s="1">
        <f>'[3]SD 4. Assets (RAB)'!CO37+'[3]SD 4. Assets (RAB)'!CO61</f>
        <v>3405.7140795892892</v>
      </c>
      <c r="AN164" s="1">
        <f>'[3]SD 4. Assets (RAB)'!CP37+'[3]SD 4. Assets (RAB)'!CP61</f>
        <v>5122.6445108877251</v>
      </c>
      <c r="AO164" s="1">
        <f>'[3]SD 4. Assets (RAB)'!CQ37+'[3]SD 4. Assets (RAB)'!CQ61</f>
        <v>6642.1566324539599</v>
      </c>
      <c r="AP164" s="1">
        <f>'[3]SD 4. Assets (RAB)'!CR37+'[3]SD 4. Assets (RAB)'!CR61</f>
        <v>4151.1662852740283</v>
      </c>
      <c r="AQ164" s="1">
        <f>'[3]SD 4. Assets (RAB)'!CS37+'[3]SD 4. Assets (RAB)'!CS61</f>
        <v>5702.0756080885067</v>
      </c>
      <c r="AR164" s="1">
        <f>'[3]SD 4. Assets (RAB)'!CT37+'[3]SD 4. Assets (RAB)'!CT61</f>
        <v>8502.6120611241367</v>
      </c>
      <c r="AS164" s="1">
        <f>'[3]SD 4. Assets (RAB)'!CU37+'[3]SD 4. Assets (RAB)'!CU61</f>
        <v>4171.2431350306597</v>
      </c>
      <c r="AU164" s="1">
        <f>'[3]SD 4. Assets (RAB)'!CN83+'[3]SD 4. Assets (RAB)'!CN91</f>
        <v>1901.5178410574683</v>
      </c>
      <c r="AV164" s="1">
        <f>'[3]SD 4. Assets (RAB)'!CO83+'[3]SD 4. Assets (RAB)'!CO91</f>
        <v>1843.719560840148</v>
      </c>
      <c r="AW164" s="1">
        <f>'[3]SD 4. Assets (RAB)'!CP83+'[3]SD 4. Assets (RAB)'!CP91</f>
        <v>2727.041681246048</v>
      </c>
      <c r="AX164" s="1">
        <f>'[3]SD 4. Assets (RAB)'!CQ83+'[3]SD 4. Assets (RAB)'!CQ91</f>
        <v>3427.0182505836383</v>
      </c>
      <c r="AY164" s="1">
        <f>'[3]SD 4. Assets (RAB)'!CR83+'[3]SD 4. Assets (RAB)'!CR91</f>
        <v>2262.4251971789963</v>
      </c>
      <c r="AZ164" s="1">
        <f>'[3]SD 4. Assets (RAB)'!CS83+'[3]SD 4. Assets (RAB)'!CS91</f>
        <v>3121.1250972268731</v>
      </c>
      <c r="BA164" s="1">
        <f>'[3]SD 4. Assets (RAB)'!CT83+'[3]SD 4. Assets (RAB)'!CT91</f>
        <v>4576.0624336441815</v>
      </c>
      <c r="BB164" s="1">
        <f>'[3]SD 4. Assets (RAB)'!CU83+'[3]SD 4. Assets (RAB)'!CU91</f>
        <v>2130.4158932465307</v>
      </c>
    </row>
    <row r="165" spans="1:54" x14ac:dyDescent="0.25">
      <c r="A165" s="21" t="s">
        <v>71</v>
      </c>
      <c r="B165" s="1">
        <f>'[3]SD 4. Assets (RAB)'!CN22</f>
        <v>-14787.766544964459</v>
      </c>
      <c r="C165" s="1">
        <f>'[3]SD 4. Assets (RAB)'!CO22</f>
        <v>-16399.167921208125</v>
      </c>
      <c r="D165" s="1">
        <f>'[3]SD 4. Assets (RAB)'!CP22</f>
        <v>-17809.052619087775</v>
      </c>
      <c r="E165" s="1">
        <f>'[3]SD 4. Assets (RAB)'!CQ22</f>
        <v>-19559.10923206275</v>
      </c>
      <c r="F165" s="1">
        <f>'[3]SD 4. Assets (RAB)'!CR22</f>
        <v>-21770.790276484418</v>
      </c>
      <c r="G165" s="1">
        <f>'[3]SD 4. Assets (RAB)'!CS22</f>
        <v>-23911.884849921229</v>
      </c>
      <c r="H165" s="1">
        <f>'[3]SD 4. Assets (RAB)'!CT22</f>
        <v>-26104.984331262887</v>
      </c>
      <c r="I165" s="1">
        <f>'[3]SD 4. Assets (RAB)'!CU22</f>
        <v>-28247.685620386277</v>
      </c>
      <c r="K165" s="1">
        <f>'[3]SD 4. Assets (RAB)'!CN46</f>
        <v>-180.77946043986771</v>
      </c>
      <c r="L165" s="1">
        <f>'[3]SD 4. Assets (RAB)'!CO46</f>
        <v>-224.15254483159978</v>
      </c>
      <c r="M165" s="1">
        <f>'[3]SD 4. Assets (RAB)'!CP46</f>
        <v>-252.06527531549688</v>
      </c>
      <c r="N165" s="1">
        <f>'[3]SD 4. Assets (RAB)'!CQ46</f>
        <v>-266.20317236956913</v>
      </c>
      <c r="O165" s="1">
        <f>'[3]SD 4. Assets (RAB)'!CR46</f>
        <v>-277.21028619139184</v>
      </c>
      <c r="P165" s="1">
        <f>'[3]SD 4. Assets (RAB)'!CS46</f>
        <v>-284.66821364206709</v>
      </c>
      <c r="Q165" s="1">
        <f>'[3]SD 4. Assets (RAB)'!CT46</f>
        <v>-296.30924147742161</v>
      </c>
      <c r="R165" s="1">
        <f>'[3]SD 4. Assets (RAB)'!CU46</f>
        <v>-329.19031170626425</v>
      </c>
      <c r="T165" s="1">
        <f>'[3]SD 4. Assets (RAB)'!CN30</f>
        <v>-4657.6346710676899</v>
      </c>
      <c r="U165" s="1">
        <f>'[3]SD 4. Assets (RAB)'!CO30</f>
        <v>-5007.5298128051909</v>
      </c>
      <c r="V165" s="1">
        <f>'[3]SD 4. Assets (RAB)'!CP30</f>
        <v>-5320.4092285392217</v>
      </c>
      <c r="W165" s="1">
        <f>'[3]SD 4. Assets (RAB)'!CQ30</f>
        <v>-5954.0201762647821</v>
      </c>
      <c r="X165" s="1">
        <f>'[3]SD 4. Assets (RAB)'!CR30</f>
        <v>-6582.9103211995907</v>
      </c>
      <c r="Y165" s="1">
        <f>'[3]SD 4. Assets (RAB)'!CS30</f>
        <v>-7195.7517160975585</v>
      </c>
      <c r="Z165" s="1">
        <f>'[3]SD 4. Assets (RAB)'!CT30</f>
        <v>-7815.0384283588164</v>
      </c>
      <c r="AA165" s="1">
        <f>'[3]SD 4. Assets (RAB)'!CU30</f>
        <v>-8437.4916068092189</v>
      </c>
      <c r="AC165" s="1">
        <f>'[3]SD 4. Assets (RAB)'!CN54</f>
        <v>-151.62070314450071</v>
      </c>
      <c r="AD165" s="1">
        <f>'[3]SD 4. Assets (RAB)'!CO54</f>
        <v>-172.19743607892391</v>
      </c>
      <c r="AE165" s="1">
        <f>'[3]SD 4. Assets (RAB)'!CP54</f>
        <v>-187.10273193505139</v>
      </c>
      <c r="AF165" s="1">
        <f>'[3]SD 4. Assets (RAB)'!CQ54</f>
        <v>-198.57491968908315</v>
      </c>
      <c r="AG165" s="1">
        <f>'[3]SD 4. Assets (RAB)'!CR54</f>
        <v>-209.12397911035035</v>
      </c>
      <c r="AH165" s="1">
        <f>'[3]SD 4. Assets (RAB)'!CS54</f>
        <v>-221.04543150882887</v>
      </c>
      <c r="AI165" s="1">
        <f>'[3]SD 4. Assets (RAB)'!CT54</f>
        <v>-235.72849448409028</v>
      </c>
      <c r="AJ165" s="1">
        <f>'[3]SD 4. Assets (RAB)'!CU54</f>
        <v>-250.54633349587425</v>
      </c>
      <c r="AL165" s="1">
        <f>'[3]SD 4. Assets (RAB)'!CN38+'[3]SD 4. Assets (RAB)'!CN62</f>
        <v>-6208.1235845595747</v>
      </c>
      <c r="AM165" s="1">
        <f>'[3]SD 4. Assets (RAB)'!CO38+'[3]SD 4. Assets (RAB)'!CO62</f>
        <v>-6736.5153207942931</v>
      </c>
      <c r="AN165" s="1">
        <f>'[3]SD 4. Assets (RAB)'!CP38+'[3]SD 4. Assets (RAB)'!CP62</f>
        <v>-7178.7484127835323</v>
      </c>
      <c r="AO165" s="1">
        <f>'[3]SD 4. Assets (RAB)'!CQ38+'[3]SD 4. Assets (RAB)'!CQ62</f>
        <v>-7622.8487642264827</v>
      </c>
      <c r="AP165" s="1">
        <f>'[3]SD 4. Assets (RAB)'!CR38+'[3]SD 4. Assets (RAB)'!CR62</f>
        <v>-8363.3278699107886</v>
      </c>
      <c r="AQ165" s="1">
        <f>'[3]SD 4. Assets (RAB)'!CS38+'[3]SD 4. Assets (RAB)'!CS62</f>
        <v>-9117.9176116262624</v>
      </c>
      <c r="AR165" s="1">
        <f>'[3]SD 4. Assets (RAB)'!CT38+'[3]SD 4. Assets (RAB)'!CT62</f>
        <v>-9986.3963615491884</v>
      </c>
      <c r="AS165" s="1">
        <f>'[3]SD 4. Assets (RAB)'!CU38+'[3]SD 4. Assets (RAB)'!CU62</f>
        <v>-10895.10584172683</v>
      </c>
      <c r="AU165" s="1">
        <f>'[3]SD 4. Assets (RAB)'!CN84+'[3]SD 4. Assets (RAB)'!CN92</f>
        <v>-17016.855218588375</v>
      </c>
      <c r="AV165" s="1">
        <f>'[3]SD 4. Assets (RAB)'!CO84+'[3]SD 4. Assets (RAB)'!CO92</f>
        <v>-22075.838169572424</v>
      </c>
      <c r="AW165" s="1">
        <f>'[3]SD 4. Assets (RAB)'!CP84+'[3]SD 4. Assets (RAB)'!CP92</f>
        <v>-20818.508378783699</v>
      </c>
      <c r="AX165" s="1">
        <f>'[3]SD 4. Assets (RAB)'!CQ84+'[3]SD 4. Assets (RAB)'!CQ92</f>
        <v>-12103.210147273512</v>
      </c>
      <c r="AY165" s="1">
        <f>'[3]SD 4. Assets (RAB)'!CR84+'[3]SD 4. Assets (RAB)'!CR92</f>
        <v>-16330.569081843732</v>
      </c>
      <c r="AZ165" s="1">
        <f>'[3]SD 4. Assets (RAB)'!CS84+'[3]SD 4. Assets (RAB)'!CS92</f>
        <v>-20419.915868268872</v>
      </c>
      <c r="BA165" s="1">
        <f>'[3]SD 4. Assets (RAB)'!CT84+'[3]SD 4. Assets (RAB)'!CT92</f>
        <v>-22633.290161716865</v>
      </c>
      <c r="BB165" s="1">
        <f>'[3]SD 4. Assets (RAB)'!CU84+'[3]SD 4. Assets (RAB)'!CU92</f>
        <v>-21599.423052074708</v>
      </c>
    </row>
    <row r="166" spans="1:54" x14ac:dyDescent="0.25">
      <c r="A166" s="21" t="s">
        <v>72</v>
      </c>
      <c r="B166" s="1">
        <f>'[3]SD 4. Assets (RAB)'!CN23</f>
        <v>-6938.9085840433536</v>
      </c>
      <c r="C166" s="1">
        <f>'[3]SD 4. Assets (RAB)'!CO23</f>
        <v>-9166.2739367255199</v>
      </c>
      <c r="D166" s="1">
        <f>'[3]SD 4. Assets (RAB)'!CP23</f>
        <v>-6651.218105726045</v>
      </c>
      <c r="E166" s="1">
        <f>'[3]SD 4. Assets (RAB)'!CQ23</f>
        <v>-4360.9607255317705</v>
      </c>
      <c r="F166" s="1">
        <f>'[3]SD 4. Assets (RAB)'!CR23</f>
        <v>-12111.095536393768</v>
      </c>
      <c r="G166" s="1">
        <f>'[3]SD 4. Assets (RAB)'!CS23</f>
        <v>-10573.411171401742</v>
      </c>
      <c r="H166" s="1">
        <f>'[3]SD 4. Assets (RAB)'!CT23</f>
        <v>-6451.274263107287</v>
      </c>
      <c r="I166" s="1">
        <f>'[3]SD 4. Assets (RAB)'!CU23</f>
        <v>-18791.658416831895</v>
      </c>
      <c r="K166" s="1">
        <f>'[3]SD 4. Assets (RAB)'!CN47</f>
        <v>-40.544695553963976</v>
      </c>
      <c r="L166" s="1">
        <f>'[3]SD 4. Assets (RAB)'!CO47</f>
        <v>-69.644777331783757</v>
      </c>
      <c r="M166" s="1">
        <f>'[3]SD 4. Assets (RAB)'!CP47</f>
        <v>0.55706121344734072</v>
      </c>
      <c r="N166" s="1">
        <f>'[3]SD 4. Assets (RAB)'!CQ47</f>
        <v>60.706332576062948</v>
      </c>
      <c r="O166" s="1">
        <f>'[3]SD 4. Assets (RAB)'!CR47</f>
        <v>-87.792500926327449</v>
      </c>
      <c r="P166" s="1">
        <f>'[3]SD 4. Assets (RAB)'!CS47</f>
        <v>-47.012741099711263</v>
      </c>
      <c r="Q166" s="1">
        <f>'[3]SD 4. Assets (RAB)'!CT47</f>
        <v>32.035796911149383</v>
      </c>
      <c r="R166" s="1">
        <f>'[3]SD 4. Assets (RAB)'!CU47</f>
        <v>-162.52554130229859</v>
      </c>
      <c r="T166" s="1">
        <f>'[3]SD 4. Assets (RAB)'!CN31</f>
        <v>95.840272711737555</v>
      </c>
      <c r="U166" s="1">
        <f>'[3]SD 4. Assets (RAB)'!CO31</f>
        <v>-786.79041253866797</v>
      </c>
      <c r="V166" s="1">
        <f>'[3]SD 4. Assets (RAB)'!CP31</f>
        <v>1055.8005021080819</v>
      </c>
      <c r="W166" s="1">
        <f>'[3]SD 4. Assets (RAB)'!CQ31</f>
        <v>3057.4989487020102</v>
      </c>
      <c r="X166" s="1">
        <f>'[3]SD 4. Assets (RAB)'!CR31</f>
        <v>-865.87339484590939</v>
      </c>
      <c r="Y166" s="1">
        <f>'[3]SD 4. Assets (RAB)'!CS31</f>
        <v>699.46354206571289</v>
      </c>
      <c r="Z166" s="1">
        <f>'[3]SD 4. Assets (RAB)'!CT31</f>
        <v>3837.5924925708082</v>
      </c>
      <c r="AA166" s="1">
        <f>'[3]SD 4. Assets (RAB)'!CU31</f>
        <v>-2776.8717128935155</v>
      </c>
      <c r="AC166" s="1">
        <f>'[3]SD 4. Assets (RAB)'!CN55</f>
        <v>4.1193902058483385</v>
      </c>
      <c r="AD166" s="1">
        <f>'[3]SD 4. Assets (RAB)'!CO55</f>
        <v>-22.819387434972001</v>
      </c>
      <c r="AE166" s="1">
        <f>'[3]SD 4. Assets (RAB)'!CP55</f>
        <v>45.558014969172447</v>
      </c>
      <c r="AF166" s="1">
        <f>'[3]SD 4. Assets (RAB)'!CQ55</f>
        <v>105.90614927414649</v>
      </c>
      <c r="AG166" s="1">
        <f>'[3]SD 4. Assets (RAB)'!CR55</f>
        <v>-28.848840416041966</v>
      </c>
      <c r="AH166" s="1">
        <f>'[3]SD 4. Assets (RAB)'!CS55</f>
        <v>16.294475514006589</v>
      </c>
      <c r="AI166" s="1">
        <f>'[3]SD 4. Assets (RAB)'!CT55</f>
        <v>105.85278448596452</v>
      </c>
      <c r="AJ166" s="1">
        <f>'[3]SD 4. Assets (RAB)'!CU55</f>
        <v>-88.183380030091485</v>
      </c>
      <c r="AL166" s="1">
        <f>'[3]SD 4. Assets (RAB)'!CN39+'[3]SD 4. Assets (RAB)'!CN63</f>
        <v>-2399.0525009999847</v>
      </c>
      <c r="AM166" s="1">
        <f>'[3]SD 4. Assets (RAB)'!CO39+'[3]SD 4. Assets (RAB)'!CO63</f>
        <v>-3330.8012412050048</v>
      </c>
      <c r="AN166" s="1">
        <f>'[3]SD 4. Assets (RAB)'!CP39+'[3]SD 4. Assets (RAB)'!CP63</f>
        <v>-2056.1039018958068</v>
      </c>
      <c r="AO166" s="1">
        <f>'[3]SD 4. Assets (RAB)'!CQ39+'[3]SD 4. Assets (RAB)'!CQ63</f>
        <v>-980.69213177252288</v>
      </c>
      <c r="AP166" s="1">
        <f>'[3]SD 4. Assets (RAB)'!CR39+'[3]SD 4. Assets (RAB)'!CR63</f>
        <v>-4212.1615846367604</v>
      </c>
      <c r="AQ166" s="1">
        <f>'[3]SD 4. Assets (RAB)'!CS39+'[3]SD 4. Assets (RAB)'!CS63</f>
        <v>-3415.8420035377567</v>
      </c>
      <c r="AR166" s="1">
        <f>'[3]SD 4. Assets (RAB)'!CT39+'[3]SD 4. Assets (RAB)'!CT63</f>
        <v>-1483.7843004250512</v>
      </c>
      <c r="AS166" s="1">
        <f>'[3]SD 4. Assets (RAB)'!CU39+'[3]SD 4. Assets (RAB)'!CU63</f>
        <v>-6723.8627066961708</v>
      </c>
      <c r="AU166" s="1">
        <f>'[3]SD 4. Assets (RAB)'!CN85+'[3]SD 4. Assets (RAB)'!CN93</f>
        <v>-15115.337377530908</v>
      </c>
      <c r="AV166" s="1">
        <f>'[3]SD 4. Assets (RAB)'!CO85+'[3]SD 4. Assets (RAB)'!CO93</f>
        <v>-20232.118608732275</v>
      </c>
      <c r="AW166" s="1">
        <f>'[3]SD 4. Assets (RAB)'!CP85+'[3]SD 4. Assets (RAB)'!CP93</f>
        <v>-18091.466697537653</v>
      </c>
      <c r="AX166" s="1">
        <f>'[3]SD 4. Assets (RAB)'!CQ85+'[3]SD 4. Assets (RAB)'!CQ93</f>
        <v>-8676.191896689872</v>
      </c>
      <c r="AY166" s="1">
        <f>'[3]SD 4. Assets (RAB)'!CR85+'[3]SD 4. Assets (RAB)'!CR93</f>
        <v>-14068.143884664734</v>
      </c>
      <c r="AZ166" s="1">
        <f>'[3]SD 4. Assets (RAB)'!CS85+'[3]SD 4. Assets (RAB)'!CS93</f>
        <v>-17298.790771041993</v>
      </c>
      <c r="BA166" s="1">
        <f>'[3]SD 4. Assets (RAB)'!CT85+'[3]SD 4. Assets (RAB)'!CT93</f>
        <v>-18057.227728072685</v>
      </c>
      <c r="BB166" s="1">
        <f>'[3]SD 4. Assets (RAB)'!CU85+'[3]SD 4. Assets (RAB)'!CU93</f>
        <v>-19469.007158828175</v>
      </c>
    </row>
    <row r="167" spans="1:54" x14ac:dyDescent="0.25">
      <c r="A167" s="21" t="s">
        <v>73</v>
      </c>
      <c r="B167" s="1">
        <f>'[3]SD 4. Assets (RAB)'!CN24</f>
        <v>42399.758479692195</v>
      </c>
      <c r="C167" s="1">
        <f>'[3]SD 4. Assets (RAB)'!CO24</f>
        <v>36704.974298885587</v>
      </c>
      <c r="D167" s="1">
        <f>'[3]SD 4. Assets (RAB)'!CP24</f>
        <v>41571.292677495134</v>
      </c>
      <c r="E167" s="1">
        <f>'[3]SD 4. Assets (RAB)'!CQ24</f>
        <v>50292.455378097693</v>
      </c>
      <c r="F167" s="1">
        <f>'[3]SD 4. Assets (RAB)'!CR24</f>
        <v>57644.286995499562</v>
      </c>
      <c r="G167" s="1">
        <f>'[3]SD 4. Assets (RAB)'!CS24</f>
        <v>53171.172575407814</v>
      </c>
      <c r="H167" s="1">
        <f>'[3]SD 4. Assets (RAB)'!CT24</f>
        <v>40639.251797227196</v>
      </c>
      <c r="I167" s="1">
        <f>'[3]SD 4. Assets (RAB)'!CU24</f>
        <v>39375.476139397353</v>
      </c>
      <c r="K167" s="1">
        <f>'[3]SD 4. Assets (RAB)'!CN48+IF('[3]SD 4. Assets (RAB)'!CN70="",0,'[3]SD 4. Assets (RAB)'!CN70)</f>
        <v>1895.2974575968494</v>
      </c>
      <c r="L167" s="1">
        <f>'[3]SD 4. Assets (RAB)'!CO48+IF('[3]SD 4. Assets (RAB)'!CO70="",0,'[3]SD 4. Assets (RAB)'!CO70)</f>
        <v>1140.0398161008634</v>
      </c>
      <c r="M167" s="1">
        <f>'[3]SD 4. Assets (RAB)'!CP48+IF('[3]SD 4. Assets (RAB)'!CP70="",0,'[3]SD 4. Assets (RAB)'!CP70)</f>
        <v>324.24071992684162</v>
      </c>
      <c r="N167" s="1">
        <f>'[3]SD 4. Assets (RAB)'!CQ48+IF('[3]SD 4. Assets (RAB)'!CQ70="",0,'[3]SD 4. Assets (RAB)'!CQ70)</f>
        <v>57.103711128630948</v>
      </c>
      <c r="O167" s="1">
        <f>'[3]SD 4. Assets (RAB)'!CR48+IF('[3]SD 4. Assets (RAB)'!CR70="",0,'[3]SD 4. Assets (RAB)'!CR70)</f>
        <v>78.777319167412898</v>
      </c>
      <c r="P167" s="1">
        <f>'[3]SD 4. Assets (RAB)'!CS48+IF('[3]SD 4. Assets (RAB)'!CS70="",0,'[3]SD 4. Assets (RAB)'!CS70)</f>
        <v>199.5772125591696</v>
      </c>
      <c r="Q167" s="1">
        <f>'[3]SD 4. Assets (RAB)'!CT48+IF('[3]SD 4. Assets (RAB)'!CT70="",0,'[3]SD 4. Assets (RAB)'!CT70)</f>
        <v>1072.101232415803</v>
      </c>
      <c r="R167" s="1">
        <f>'[3]SD 4. Assets (RAB)'!CU48+IF('[3]SD 4. Assets (RAB)'!CU70="",0,'[3]SD 4. Assets (RAB)'!CU70)</f>
        <v>1473.5629180336848</v>
      </c>
      <c r="T167" s="1">
        <f>'[3]SD 4. Assets (RAB)'!CN32</f>
        <v>13665.61609526686</v>
      </c>
      <c r="U167" s="1">
        <f>'[3]SD 4. Assets (RAB)'!CO32</f>
        <v>12298.827193629693</v>
      </c>
      <c r="V167" s="1">
        <f>'[3]SD 4. Assets (RAB)'!CP32</f>
        <v>27746.319030349554</v>
      </c>
      <c r="W167" s="1">
        <f>'[3]SD 4. Assets (RAB)'!CQ32</f>
        <v>23677.507981327333</v>
      </c>
      <c r="X167" s="1">
        <f>'[3]SD 4. Assets (RAB)'!CR32</f>
        <v>27848.907283556378</v>
      </c>
      <c r="Y167" s="1">
        <f>'[3]SD 4. Assets (RAB)'!CS32</f>
        <v>25052.077454535207</v>
      </c>
      <c r="Z167" s="1">
        <f>'[3]SD 4. Assets (RAB)'!CT32</f>
        <v>19755.509364641988</v>
      </c>
      <c r="AA167" s="1">
        <f>'[3]SD 4. Assets (RAB)'!CU32</f>
        <v>8358.118239460362</v>
      </c>
      <c r="AC167" s="1">
        <f>'[3]SD 4. Assets (RAB)'!CN56</f>
        <v>982.60772814501638</v>
      </c>
      <c r="AD167" s="1">
        <f>'[3]SD 4. Assets (RAB)'!CO56</f>
        <v>666.64890345608626</v>
      </c>
      <c r="AE167" s="1">
        <f>'[3]SD 4. Assets (RAB)'!CP56</f>
        <v>345.80110074325012</v>
      </c>
      <c r="AF167" s="1">
        <f>'[3]SD 4. Assets (RAB)'!CQ56</f>
        <v>186.41980237670276</v>
      </c>
      <c r="AG167" s="1">
        <f>'[3]SD 4. Assets (RAB)'!CR56</f>
        <v>441.22631118892315</v>
      </c>
      <c r="AH167" s="1">
        <f>'[3]SD 4. Assets (RAB)'!CS56</f>
        <v>515.85147824320165</v>
      </c>
      <c r="AI167" s="1">
        <f>'[3]SD 4. Assets (RAB)'!CT56</f>
        <v>366.69574577355354</v>
      </c>
      <c r="AJ167" s="1">
        <f>'[3]SD 4. Assets (RAB)'!CU56</f>
        <v>171.13708317176142</v>
      </c>
      <c r="AL167" s="1">
        <f>'[3]SD 4. Assets (RAB)'!CN40+'[3]SD 4. Assets (RAB)'!CN64</f>
        <v>14563.459380321146</v>
      </c>
      <c r="AM167" s="1">
        <f>'[3]SD 4. Assets (RAB)'!CO40+'[3]SD 4. Assets (RAB)'!CO64</f>
        <v>11865.865576517961</v>
      </c>
      <c r="AN167" s="1">
        <f>'[3]SD 4. Assets (RAB)'!CP40+'[3]SD 4. Assets (RAB)'!CP64</f>
        <v>8998.0341268281736</v>
      </c>
      <c r="AO167" s="1">
        <f>'[3]SD 4. Assets (RAB)'!CQ40+'[3]SD 4. Assets (RAB)'!CQ64</f>
        <v>17714.185988401892</v>
      </c>
      <c r="AP167" s="1">
        <f>'[3]SD 4. Assets (RAB)'!CR40+'[3]SD 4. Assets (RAB)'!CR64</f>
        <v>22647.087402227338</v>
      </c>
      <c r="AQ167" s="1">
        <f>'[3]SD 4. Assets (RAB)'!CS40+'[3]SD 4. Assets (RAB)'!CS64</f>
        <v>24426.84591192707</v>
      </c>
      <c r="AR167" s="1">
        <f>'[3]SD 4. Assets (RAB)'!CT40+'[3]SD 4. Assets (RAB)'!CT64</f>
        <v>21204.602747562603</v>
      </c>
      <c r="AS167" s="1">
        <f>'[3]SD 4. Assets (RAB)'!CU40+'[3]SD 4. Assets (RAB)'!CU64</f>
        <v>14204.291742823913</v>
      </c>
      <c r="AU167" s="1">
        <f>'[3]SD 4. Assets (RAB)'!CN86+'[3]SD 4. Assets (RAB)'!CN94</f>
        <v>28123.20155359682</v>
      </c>
      <c r="AV167" s="1">
        <f>'[3]SD 4. Assets (RAB)'!CO86+'[3]SD 4. Assets (RAB)'!CO94</f>
        <v>23293.327318950331</v>
      </c>
      <c r="AW167" s="1">
        <f>'[3]SD 4. Assets (RAB)'!CP86+'[3]SD 4. Assets (RAB)'!CP94</f>
        <v>19128.44790963543</v>
      </c>
      <c r="AX167" s="1">
        <f>'[3]SD 4. Assets (RAB)'!CQ86+'[3]SD 4. Assets (RAB)'!CQ94</f>
        <v>23027.011568905284</v>
      </c>
      <c r="AY167" s="1">
        <f>'[3]SD 4. Assets (RAB)'!CR86+'[3]SD 4. Assets (RAB)'!CR94</f>
        <v>24622.506446130588</v>
      </c>
      <c r="AZ167" s="1">
        <f>'[3]SD 4. Assets (RAB)'!CS86+'[3]SD 4. Assets (RAB)'!CS94</f>
        <v>26633.330594315983</v>
      </c>
      <c r="BA167" s="1">
        <f>'[3]SD 4. Assets (RAB)'!CT86+'[3]SD 4. Assets (RAB)'!CT94</f>
        <v>21644.743897934568</v>
      </c>
      <c r="BB167" s="1">
        <f>'[3]SD 4. Assets (RAB)'!CU86+'[3]SD 4. Assets (RAB)'!CU94</f>
        <v>21010.989280171852</v>
      </c>
    </row>
    <row r="168" spans="1:54" x14ac:dyDescent="0.25">
      <c r="A168" s="21" t="s">
        <v>74</v>
      </c>
      <c r="B168" s="1">
        <f>'[3]SD 4. Assets (RAB)'!CN25</f>
        <v>-85.5</v>
      </c>
      <c r="C168" s="1">
        <f>'[3]SD 4. Assets (RAB)'!CO25</f>
        <v>-352.1956271186441</v>
      </c>
      <c r="D168" s="1">
        <f>'[3]SD 4. Assets (RAB)'!CP25</f>
        <v>0</v>
      </c>
      <c r="E168" s="1">
        <f>'[3]SD 4. Assets (RAB)'!CQ25</f>
        <v>0</v>
      </c>
      <c r="F168" s="1">
        <f>'[3]SD 4. Assets (RAB)'!CR25</f>
        <v>0</v>
      </c>
      <c r="G168" s="1">
        <f>'[3]SD 4. Assets (RAB)'!CS25</f>
        <v>0</v>
      </c>
      <c r="H168" s="1">
        <f>'[3]SD 4. Assets (RAB)'!CT25</f>
        <v>0</v>
      </c>
      <c r="I168" s="1">
        <f>'[3]SD 4. Assets (RAB)'!CU25</f>
        <v>0</v>
      </c>
      <c r="K168" s="1">
        <f>'[3]SD 4. Assets (RAB)'!CN49+IF('[3]SD 4. Assets (RAB)'!CN71="",0,'[3]SD 4. Assets (RAB)'!CN71)</f>
        <v>0</v>
      </c>
      <c r="L168" s="1">
        <f>'[3]SD 4. Assets (RAB)'!CO49+IF('[3]SD 4. Assets (RAB)'!CO71="",0,'[3]SD 4. Assets (RAB)'!CO71)</f>
        <v>0</v>
      </c>
      <c r="M168" s="1">
        <f>'[3]SD 4. Assets (RAB)'!CP49+IF('[3]SD 4. Assets (RAB)'!CP71="",0,'[3]SD 4. Assets (RAB)'!CP71)</f>
        <v>0</v>
      </c>
      <c r="N168" s="1">
        <f>'[3]SD 4. Assets (RAB)'!CQ49+IF('[3]SD 4. Assets (RAB)'!CQ71="",0,'[3]SD 4. Assets (RAB)'!CQ71)</f>
        <v>0</v>
      </c>
      <c r="O168" s="1">
        <f>'[3]SD 4. Assets (RAB)'!CR49+IF('[3]SD 4. Assets (RAB)'!CR71="",0,'[3]SD 4. Assets (RAB)'!CR71)</f>
        <v>0</v>
      </c>
      <c r="P168" s="1">
        <f>'[3]SD 4. Assets (RAB)'!CS49+IF('[3]SD 4. Assets (RAB)'!CS71="",0,'[3]SD 4. Assets (RAB)'!CS71)</f>
        <v>0</v>
      </c>
      <c r="Q168" s="1">
        <f>'[3]SD 4. Assets (RAB)'!CT49+IF('[3]SD 4. Assets (RAB)'!CT71="",0,'[3]SD 4. Assets (RAB)'!CT71)</f>
        <v>0</v>
      </c>
      <c r="R168" s="1">
        <f>'[3]SD 4. Assets (RAB)'!CU49+IF('[3]SD 4. Assets (RAB)'!CU71="",0,'[3]SD 4. Assets (RAB)'!CU71)</f>
        <v>0</v>
      </c>
      <c r="T168" s="1">
        <f>'[3]SD 4. Assets (RAB)'!CN33</f>
        <v>0</v>
      </c>
      <c r="U168" s="1">
        <f>'[3]SD 4. Assets (RAB)'!CO33</f>
        <v>0</v>
      </c>
      <c r="V168" s="1">
        <f>'[3]SD 4. Assets (RAB)'!CP33</f>
        <v>0</v>
      </c>
      <c r="W168" s="1">
        <f>'[3]SD 4. Assets (RAB)'!CQ33</f>
        <v>0</v>
      </c>
      <c r="X168" s="1">
        <f>'[3]SD 4. Assets (RAB)'!CR33</f>
        <v>0</v>
      </c>
      <c r="Y168" s="1">
        <f>'[3]SD 4. Assets (RAB)'!CS33</f>
        <v>0</v>
      </c>
      <c r="Z168" s="1">
        <f>'[3]SD 4. Assets (RAB)'!CT33</f>
        <v>0</v>
      </c>
      <c r="AA168" s="1">
        <f>'[3]SD 4. Assets (RAB)'!CU33</f>
        <v>0</v>
      </c>
      <c r="AC168" s="1">
        <f>'[3]SD 4. Assets (RAB)'!CN57</f>
        <v>0</v>
      </c>
      <c r="AD168" s="1">
        <f>'[3]SD 4. Assets (RAB)'!CO57</f>
        <v>0</v>
      </c>
      <c r="AE168" s="1">
        <f>'[3]SD 4. Assets (RAB)'!CP57</f>
        <v>0</v>
      </c>
      <c r="AF168" s="1">
        <f>'[3]SD 4. Assets (RAB)'!CQ57</f>
        <v>0</v>
      </c>
      <c r="AG168" s="1">
        <f>'[3]SD 4. Assets (RAB)'!CR57</f>
        <v>0</v>
      </c>
      <c r="AH168" s="1">
        <f>'[3]SD 4. Assets (RAB)'!CS57</f>
        <v>0</v>
      </c>
      <c r="AI168" s="1">
        <f>'[3]SD 4. Assets (RAB)'!CT57</f>
        <v>0</v>
      </c>
      <c r="AJ168" s="1">
        <f>'[3]SD 4. Assets (RAB)'!CU57</f>
        <v>0</v>
      </c>
      <c r="AL168" s="1">
        <f>'[3]SD 4. Assets (RAB)'!CN41+'[3]SD 4. Assets (RAB)'!CN65</f>
        <v>0</v>
      </c>
      <c r="AM168" s="1">
        <f>'[3]SD 4. Assets (RAB)'!CO41+'[3]SD 4. Assets (RAB)'!CO65</f>
        <v>-114.65013035593223</v>
      </c>
      <c r="AN168" s="1">
        <f>'[3]SD 4. Assets (RAB)'!CP41+'[3]SD 4. Assets (RAB)'!CP65</f>
        <v>0</v>
      </c>
      <c r="AO168" s="1">
        <f>'[3]SD 4. Assets (RAB)'!CQ41+'[3]SD 4. Assets (RAB)'!CQ65</f>
        <v>0</v>
      </c>
      <c r="AP168" s="1">
        <f>'[3]SD 4. Assets (RAB)'!CR41+'[3]SD 4. Assets (RAB)'!CR65</f>
        <v>0</v>
      </c>
      <c r="AQ168" s="1">
        <f>'[3]SD 4. Assets (RAB)'!CS41+'[3]SD 4. Assets (RAB)'!CS65</f>
        <v>0</v>
      </c>
      <c r="AR168" s="1">
        <f>'[3]SD 4. Assets (RAB)'!CT41+'[3]SD 4. Assets (RAB)'!CT65</f>
        <v>0</v>
      </c>
      <c r="AS168" s="1">
        <f>'[3]SD 4. Assets (RAB)'!CU41+'[3]SD 4. Assets (RAB)'!CU65</f>
        <v>0</v>
      </c>
      <c r="AU168" s="1">
        <f>'[3]SD 4. Assets (RAB)'!CN87+'[3]SD 4. Assets (RAB)'!CN95</f>
        <v>-865.67892920000008</v>
      </c>
      <c r="AV168" s="1">
        <f>'[3]SD 4. Assets (RAB)'!CO87+'[3]SD 4. Assets (RAB)'!CO95</f>
        <v>-1281.5287315217195</v>
      </c>
      <c r="AW168" s="1">
        <f>'[3]SD 4. Assets (RAB)'!CP87+'[3]SD 4. Assets (RAB)'!CP95</f>
        <v>-1081.8265267714878</v>
      </c>
      <c r="AX168" s="1">
        <f>'[3]SD 4. Assets (RAB)'!CQ87+'[3]SD 4. Assets (RAB)'!CQ95</f>
        <v>-1004.2707931738087</v>
      </c>
      <c r="AY168" s="1">
        <f>'[3]SD 4. Assets (RAB)'!CR87+'[3]SD 4. Assets (RAB)'!CR95</f>
        <v>-1312.1486597465241</v>
      </c>
      <c r="AZ168" s="1">
        <f>'[3]SD 4. Assets (RAB)'!CS87+'[3]SD 4. Assets (RAB)'!CS95</f>
        <v>-505.93070191105318</v>
      </c>
      <c r="BA168" s="1">
        <f>'[3]SD 4. Assets (RAB)'!CT87+'[3]SD 4. Assets (RAB)'!CT95</f>
        <v>-1944.9036963815215</v>
      </c>
      <c r="BB168" s="1">
        <f>'[3]SD 4. Assets (RAB)'!CU87+'[3]SD 4. Assets (RAB)'!CU95</f>
        <v>-4430.0659048675525</v>
      </c>
    </row>
    <row r="169" spans="1:54" x14ac:dyDescent="0.25">
      <c r="A169" s="21" t="s">
        <v>75</v>
      </c>
      <c r="B169" s="1">
        <f>'[3]SD 4. Assets (RAB)'!CN26</f>
        <v>349415.16833249299</v>
      </c>
      <c r="C169" s="1">
        <f>'[3]SD 4. Assets (RAB)'!CO26</f>
        <v>376953.86869465309</v>
      </c>
      <c r="D169" s="1">
        <f>'[3]SD 4. Assets (RAB)'!CP26</f>
        <v>411873.94326642214</v>
      </c>
      <c r="E169" s="1">
        <f>'[3]SD 4. Assets (RAB)'!CQ26</f>
        <v>457805.43791898811</v>
      </c>
      <c r="F169" s="1">
        <f>'[3]SD 4. Assets (RAB)'!CR26</f>
        <v>503338.62937809393</v>
      </c>
      <c r="G169" s="1">
        <f>'[3]SD 4. Assets (RAB)'!CS26</f>
        <v>545936.39078210003</v>
      </c>
      <c r="H169" s="1">
        <f>'[3]SD 4. Assets (RAB)'!CT26</f>
        <v>580124.36831621989</v>
      </c>
      <c r="I169" s="1">
        <f>'[3]SD 4. Assets (RAB)'!CU26</f>
        <v>600708.1860387855</v>
      </c>
      <c r="K169" s="1">
        <f>'[3]SD 4. Assets (RAB)'!CN50+IF('[3]SD 4. Assets (RAB)'!CN72="",0,'[3]SD 4. Assets (RAB)'!CN72)</f>
        <v>7464.1433574790335</v>
      </c>
      <c r="L169" s="1">
        <f>'[3]SD 4. Assets (RAB)'!CO50+IF('[3]SD 4. Assets (RAB)'!CO72="",0,'[3]SD 4. Assets (RAB)'!CO72)</f>
        <v>8534.5383962481155</v>
      </c>
      <c r="M169" s="1">
        <f>'[3]SD 4. Assets (RAB)'!CP50+IF('[3]SD 4. Assets (RAB)'!CP72="",0,'[3]SD 4. Assets (RAB)'!CP72)</f>
        <v>8859.3361773884026</v>
      </c>
      <c r="N169" s="1">
        <f>'[3]SD 4. Assets (RAB)'!CQ50+IF('[3]SD 4. Assets (RAB)'!CQ72="",0,'[3]SD 4. Assets (RAB)'!CQ72)</f>
        <v>8977.1462210930968</v>
      </c>
      <c r="O169" s="1">
        <f>'[3]SD 4. Assets (RAB)'!CR50+IF('[3]SD 4. Assets (RAB)'!CR72="",0,'[3]SD 4. Assets (RAB)'!CR72)</f>
        <v>8968.131039334181</v>
      </c>
      <c r="P169" s="1">
        <f>'[3]SD 4. Assets (RAB)'!CS50+IF('[3]SD 4. Assets (RAB)'!CS72="",0,'[3]SD 4. Assets (RAB)'!CS72)</f>
        <v>9120.6955107936392</v>
      </c>
      <c r="Q169" s="1">
        <f>'[3]SD 4. Assets (RAB)'!CT50+IF('[3]SD 4. Assets (RAB)'!CT72="",0,'[3]SD 4. Assets (RAB)'!CT72)</f>
        <v>10224.832540120591</v>
      </c>
      <c r="R169" s="1">
        <f>'[3]SD 4. Assets (RAB)'!CU50+IF('[3]SD 4. Assets (RAB)'!CU72="",0,'[3]SD 4. Assets (RAB)'!CU72)</f>
        <v>11535.869916851978</v>
      </c>
      <c r="T169" s="1">
        <f>'[3]SD 4. Assets (RAB)'!CN34</f>
        <v>203900.45411915571</v>
      </c>
      <c r="U169" s="1">
        <f>'[3]SD 4. Assets (RAB)'!CO34</f>
        <v>215412.49090024675</v>
      </c>
      <c r="V169" s="1">
        <f>'[3]SD 4. Assets (RAB)'!CP34</f>
        <v>244214.61043270439</v>
      </c>
      <c r="W169" s="1">
        <f>'[3]SD 4. Assets (RAB)'!CQ34</f>
        <v>270949.6173627337</v>
      </c>
      <c r="X169" s="1">
        <f>'[3]SD 4. Assets (RAB)'!CR34</f>
        <v>297932.65125144419</v>
      </c>
      <c r="Y169" s="1">
        <f>'[3]SD 4. Assets (RAB)'!CS34</f>
        <v>323684.19224804512</v>
      </c>
      <c r="Z169" s="1">
        <f>'[3]SD 4. Assets (RAB)'!CT34</f>
        <v>347277.2941052579</v>
      </c>
      <c r="AA169" s="1">
        <f>'[3]SD 4. Assets (RAB)'!CU34</f>
        <v>352858.5406318247</v>
      </c>
      <c r="AC169" s="1">
        <f>'[3]SD 4. Assets (RAB)'!CN58</f>
        <v>7216.3308523648257</v>
      </c>
      <c r="AD169" s="1">
        <f>'[3]SD 4. Assets (RAB)'!CO58</f>
        <v>7860.1603683859403</v>
      </c>
      <c r="AE169" s="1">
        <f>'[3]SD 4. Assets (RAB)'!CP58</f>
        <v>8251.519484098364</v>
      </c>
      <c r="AF169" s="1">
        <f>'[3]SD 4. Assets (RAB)'!CQ58</f>
        <v>8543.8454357492119</v>
      </c>
      <c r="AG169" s="1">
        <f>'[3]SD 4. Assets (RAB)'!CR58</f>
        <v>8956.2229065220927</v>
      </c>
      <c r="AH169" s="1">
        <f>'[3]SD 4. Assets (RAB)'!CS58</f>
        <v>9488.3688602793009</v>
      </c>
      <c r="AI169" s="1">
        <f>'[3]SD 4. Assets (RAB)'!CT58</f>
        <v>9960.9173905388197</v>
      </c>
      <c r="AJ169" s="1">
        <f>'[3]SD 4. Assets (RAB)'!CU58</f>
        <v>10043.871093680489</v>
      </c>
      <c r="AL169" s="1">
        <f>'[3]SD 4. Assets (RAB)'!CN42+'[3]SD 4. Assets (RAB)'!CN66</f>
        <v>164527.25022170477</v>
      </c>
      <c r="AM169" s="1">
        <f>'[3]SD 4. Assets (RAB)'!CO42+'[3]SD 4. Assets (RAB)'!CO66</f>
        <v>173062.31455701773</v>
      </c>
      <c r="AN169" s="1">
        <f>'[3]SD 4. Assets (RAB)'!CP42+'[3]SD 4. Assets (RAB)'!CP66</f>
        <v>180004.24478195014</v>
      </c>
      <c r="AO169" s="1">
        <f>'[3]SD 4. Assets (RAB)'!CQ42+'[3]SD 4. Assets (RAB)'!CQ66</f>
        <v>196737.7386385795</v>
      </c>
      <c r="AP169" s="1">
        <f>'[3]SD 4. Assets (RAB)'!CR42+'[3]SD 4. Assets (RAB)'!CR66</f>
        <v>215172.66445617008</v>
      </c>
      <c r="AQ169" s="1">
        <f>'[3]SD 4. Assets (RAB)'!CS42+'[3]SD 4. Assets (RAB)'!CS66</f>
        <v>236183.66836455939</v>
      </c>
      <c r="AR169" s="1">
        <f>'[3]SD 4. Assets (RAB)'!CT42+'[3]SD 4. Assets (RAB)'!CT66</f>
        <v>255904.48681169693</v>
      </c>
      <c r="AS169" s="1">
        <f>'[3]SD 4. Assets (RAB)'!CU42+'[3]SD 4. Assets (RAB)'!CU66</f>
        <v>263384.91584782465</v>
      </c>
      <c r="AU169" s="1">
        <f>'[3]SD 4. Assets (RAB)'!CN88+'[3]SD 4. Assets (RAB)'!CN96</f>
        <v>89068.577818364633</v>
      </c>
      <c r="AV169" s="1">
        <f>'[3]SD 4. Assets (RAB)'!CO88+'[3]SD 4. Assets (RAB)'!CO96</f>
        <v>92129.786528582685</v>
      </c>
      <c r="AW169" s="1">
        <f>'[3]SD 4. Assets (RAB)'!CP88+'[3]SD 4. Assets (RAB)'!CP96</f>
        <v>92873.123322049796</v>
      </c>
      <c r="AX169" s="1">
        <f>'[3]SD 4. Assets (RAB)'!CQ88+'[3]SD 4. Assets (RAB)'!CQ96</f>
        <v>107223.94299426521</v>
      </c>
      <c r="AY169" s="1">
        <f>'[3]SD 4. Assets (RAB)'!CR88+'[3]SD 4. Assets (RAB)'!CR96</f>
        <v>117778.30555573106</v>
      </c>
      <c r="AZ169" s="1">
        <f>'[3]SD 4. Assets (RAB)'!CS88+'[3]SD 4. Assets (RAB)'!CS96</f>
        <v>127112.84537900504</v>
      </c>
      <c r="BA169" s="1">
        <f>'[3]SD 4. Assets (RAB)'!CT88+'[3]SD 4. Assets (RAB)'!CT96</f>
        <v>130700.36154886695</v>
      </c>
      <c r="BB169" s="1">
        <f>'[3]SD 4. Assets (RAB)'!CU88+'[3]SD 4. Assets (RAB)'!CU96</f>
        <v>132242.34367021063</v>
      </c>
    </row>
    <row r="170" spans="1:54" x14ac:dyDescent="0.25">
      <c r="A170" s="21"/>
      <c r="B170" s="14"/>
      <c r="C170" s="14"/>
      <c r="D170" s="14"/>
      <c r="E170" s="14"/>
      <c r="F170" s="14"/>
      <c r="G170" s="14"/>
      <c r="H170" s="14"/>
      <c r="I170" s="14"/>
      <c r="AC170" s="14"/>
      <c r="AD170" s="14"/>
      <c r="AE170" s="14"/>
      <c r="AF170" s="14"/>
      <c r="AG170" s="14"/>
      <c r="AH170" s="14"/>
      <c r="AI170" s="14"/>
      <c r="AJ170" s="14"/>
      <c r="AL170" s="14"/>
      <c r="AM170" s="14"/>
      <c r="AN170" s="14"/>
      <c r="AO170" s="14"/>
      <c r="AP170" s="14"/>
      <c r="AQ170" s="14"/>
      <c r="AR170" s="14"/>
      <c r="AS170" s="14"/>
      <c r="AU170" s="14"/>
      <c r="AV170" s="14"/>
      <c r="AW170" s="14"/>
      <c r="AX170" s="14"/>
      <c r="AY170" s="14"/>
      <c r="AZ170" s="14"/>
      <c r="BA170" s="14"/>
      <c r="BB170" s="14"/>
    </row>
    <row r="171" spans="1:54" x14ac:dyDescent="0.25">
      <c r="A171" t="s">
        <v>81</v>
      </c>
      <c r="B171" s="1">
        <f>'[3]SD 3. Opex'!CN10</f>
        <v>48648.823897879513</v>
      </c>
      <c r="C171" s="1">
        <f>'[3]SD 3. Opex'!CO10</f>
        <v>50748.109417397798</v>
      </c>
      <c r="D171" s="1">
        <f>'[3]SD 3. Opex'!CP10</f>
        <v>53289.023029777622</v>
      </c>
      <c r="E171" s="1">
        <f>'[3]SD 3. Opex'!CQ10</f>
        <v>61973.7059213752</v>
      </c>
      <c r="F171" s="1">
        <f>'[3]SD 3. Opex'!CR10</f>
        <v>75037.978098049221</v>
      </c>
      <c r="G171" s="1">
        <f>'[3]SD 3. Opex'!CS10</f>
        <v>74900.179665433359</v>
      </c>
      <c r="H171" s="1">
        <f>'[3]SD 3. Opex'!CT10</f>
        <v>84369.77778940904</v>
      </c>
      <c r="I171" s="1">
        <f>'[3]SD 3. Opex'!CU10</f>
        <v>70674.636040854952</v>
      </c>
      <c r="AC171" s="14"/>
      <c r="AD171" s="14"/>
      <c r="AE171" s="14"/>
      <c r="AF171" s="14"/>
      <c r="AG171" s="14"/>
      <c r="AH171" s="14"/>
      <c r="AI171" s="14"/>
      <c r="AJ171" s="14"/>
      <c r="AL171" s="14"/>
      <c r="AM171" s="14"/>
      <c r="AN171" s="14"/>
      <c r="AO171" s="14"/>
      <c r="AP171" s="14"/>
      <c r="AQ171" s="14"/>
      <c r="AR171" s="14"/>
      <c r="AS171" s="14"/>
      <c r="AU171" s="14"/>
      <c r="AV171" s="14"/>
      <c r="AW171" s="14"/>
      <c r="AX171" s="14"/>
      <c r="AY171" s="14"/>
      <c r="AZ171" s="14"/>
      <c r="BA171" s="14"/>
      <c r="BB171" s="14"/>
    </row>
    <row r="172" spans="1:54" x14ac:dyDescent="0.25">
      <c r="A172" s="21"/>
      <c r="B172" s="14"/>
      <c r="C172" s="14"/>
      <c r="D172" s="14"/>
      <c r="E172" s="14"/>
      <c r="F172" s="14"/>
      <c r="G172" s="14"/>
      <c r="H172" s="14"/>
      <c r="I172" s="14"/>
      <c r="AC172" s="14"/>
      <c r="AD172" s="14"/>
      <c r="AE172" s="14"/>
      <c r="AF172" s="14"/>
      <c r="AG172" s="14"/>
      <c r="AH172" s="14"/>
      <c r="AI172" s="14"/>
      <c r="AJ172" s="14"/>
      <c r="AL172" s="14"/>
      <c r="AM172" s="14"/>
      <c r="AN172" s="14"/>
      <c r="AO172" s="14"/>
      <c r="AP172" s="14"/>
      <c r="AQ172" s="14"/>
      <c r="AR172" s="14"/>
      <c r="AS172" s="14"/>
      <c r="AU172" s="14"/>
      <c r="AV172" s="14"/>
      <c r="AW172" s="14"/>
      <c r="AX172" s="14"/>
      <c r="AY172" s="14"/>
      <c r="AZ172" s="14"/>
      <c r="BA172" s="14"/>
      <c r="BB172" s="14"/>
    </row>
    <row r="173" spans="1:54" x14ac:dyDescent="0.25">
      <c r="A173" s="21"/>
    </row>
    <row r="174" spans="1:54" x14ac:dyDescent="0.25">
      <c r="A174" s="27" t="s">
        <v>115</v>
      </c>
    </row>
    <row r="175" spans="1:54" x14ac:dyDescent="0.25">
      <c r="B175" t="s">
        <v>76</v>
      </c>
      <c r="K175" t="s">
        <v>123</v>
      </c>
      <c r="T175" t="s">
        <v>124</v>
      </c>
      <c r="AC175" t="s">
        <v>125</v>
      </c>
      <c r="AL175" t="s">
        <v>2</v>
      </c>
      <c r="AU175" t="s">
        <v>22</v>
      </c>
    </row>
    <row r="176" spans="1:54" x14ac:dyDescent="0.25">
      <c r="B176" s="3">
        <v>2006</v>
      </c>
      <c r="C176" s="3">
        <v>2007</v>
      </c>
      <c r="D176" s="3">
        <v>2008</v>
      </c>
      <c r="E176" s="3">
        <v>2009</v>
      </c>
      <c r="F176" s="3">
        <v>2010</v>
      </c>
      <c r="G176" s="3">
        <v>2011</v>
      </c>
      <c r="H176" s="3">
        <v>2012</v>
      </c>
      <c r="I176" s="3">
        <v>2013</v>
      </c>
      <c r="K176" s="3">
        <v>2006</v>
      </c>
      <c r="L176" s="3">
        <v>2007</v>
      </c>
      <c r="M176" s="3">
        <v>2008</v>
      </c>
      <c r="N176" s="3">
        <v>2009</v>
      </c>
      <c r="O176" s="3">
        <v>2010</v>
      </c>
      <c r="P176" s="3">
        <v>2011</v>
      </c>
      <c r="Q176" s="3">
        <v>2012</v>
      </c>
      <c r="R176" s="3">
        <v>2013</v>
      </c>
      <c r="T176" s="3">
        <v>2006</v>
      </c>
      <c r="U176" s="3">
        <v>2007</v>
      </c>
      <c r="V176" s="3">
        <v>2008</v>
      </c>
      <c r="W176" s="3">
        <v>2009</v>
      </c>
      <c r="X176" s="3">
        <v>2010</v>
      </c>
      <c r="Y176" s="3">
        <v>2011</v>
      </c>
      <c r="Z176" s="3">
        <v>2012</v>
      </c>
      <c r="AA176" s="3">
        <v>2013</v>
      </c>
      <c r="AC176" s="3">
        <v>2006</v>
      </c>
      <c r="AD176" s="3">
        <v>2007</v>
      </c>
      <c r="AE176" s="3">
        <v>2008</v>
      </c>
      <c r="AF176" s="3">
        <v>2009</v>
      </c>
      <c r="AG176" s="3">
        <v>2010</v>
      </c>
      <c r="AH176" s="3">
        <v>2011</v>
      </c>
      <c r="AI176" s="3">
        <v>2012</v>
      </c>
      <c r="AJ176" s="3">
        <v>2013</v>
      </c>
      <c r="AL176" s="3">
        <v>2006</v>
      </c>
      <c r="AM176" s="3">
        <v>2007</v>
      </c>
      <c r="AN176" s="3">
        <v>2008</v>
      </c>
      <c r="AO176" s="3">
        <v>2009</v>
      </c>
      <c r="AP176" s="3">
        <v>2010</v>
      </c>
      <c r="AQ176" s="3">
        <v>2011</v>
      </c>
      <c r="AR176" s="3">
        <v>2012</v>
      </c>
      <c r="AS176" s="3">
        <v>2013</v>
      </c>
      <c r="AU176" s="3">
        <v>2006</v>
      </c>
      <c r="AV176" s="3">
        <v>2007</v>
      </c>
      <c r="AW176" s="3">
        <v>2008</v>
      </c>
      <c r="AX176" s="3">
        <v>2009</v>
      </c>
      <c r="AY176" s="3">
        <v>2010</v>
      </c>
      <c r="AZ176" s="3">
        <v>2011</v>
      </c>
      <c r="BA176" s="3">
        <v>2012</v>
      </c>
      <c r="BB176" s="3">
        <v>2013</v>
      </c>
    </row>
    <row r="177" spans="1:54" x14ac:dyDescent="0.25">
      <c r="A177" s="21" t="s">
        <v>69</v>
      </c>
      <c r="B177" s="1">
        <f>'[3]SD 4. Assets (RAB)'!CV20</f>
        <v>413457.93529517739</v>
      </c>
      <c r="C177" s="1">
        <f>'[3]SD 4. Assets (RAB)'!CW20</f>
        <v>437019.19052183966</v>
      </c>
      <c r="D177" s="1">
        <f>'[3]SD 4. Assets (RAB)'!CX20</f>
        <v>454263.858502694</v>
      </c>
      <c r="E177" s="1">
        <f>'[3]SD 4. Assets (RAB)'!CY20</f>
        <v>474730.10623841005</v>
      </c>
      <c r="F177" s="1">
        <f>'[3]SD 4. Assets (RAB)'!CZ20</f>
        <v>516282.70226293785</v>
      </c>
      <c r="G177" s="1">
        <f>'[3]SD 4. Assets (RAB)'!DA20</f>
        <v>538645.18310669367</v>
      </c>
      <c r="H177" s="1">
        <f>'[3]SD 4. Assets (RAB)'!DB20</f>
        <v>581105.40000079118</v>
      </c>
      <c r="I177" s="1">
        <f>'[3]SD 4. Assets (RAB)'!DC20</f>
        <v>636550.10135343077</v>
      </c>
      <c r="K177" s="1">
        <f>'[3]SD 4. Assets (RAB)'!CV44+IF('[3]SD 4. Assets (RAB)'!CV68="",0,'[3]SD 4. Assets (RAB)'!CV68)</f>
        <v>126765.93632482042</v>
      </c>
      <c r="L177" s="1">
        <f>'[3]SD 4. Assets (RAB)'!CW44+IF('[3]SD 4. Assets (RAB)'!CW68="",0,'[3]SD 4. Assets (RAB)'!CW68)</f>
        <v>143838.54548343024</v>
      </c>
      <c r="M177" s="1">
        <f>'[3]SD 4. Assets (RAB)'!CX44+IF('[3]SD 4. Assets (RAB)'!CX68="",0,'[3]SD 4. Assets (RAB)'!CX68)</f>
        <v>165746.94144656957</v>
      </c>
      <c r="N177" s="1">
        <f>'[3]SD 4. Assets (RAB)'!CY44+IF('[3]SD 4. Assets (RAB)'!CY68="",0,'[3]SD 4. Assets (RAB)'!CY68)</f>
        <v>173665.52849230831</v>
      </c>
      <c r="O177" s="1">
        <f>'[3]SD 4. Assets (RAB)'!CZ44+IF('[3]SD 4. Assets (RAB)'!CZ68="",0,'[3]SD 4. Assets (RAB)'!CZ68)</f>
        <v>197001.16072576426</v>
      </c>
      <c r="P177" s="1">
        <f>'[3]SD 4. Assets (RAB)'!DA44+IF('[3]SD 4. Assets (RAB)'!DA68="",0,'[3]SD 4. Assets (RAB)'!DA68)</f>
        <v>217097.04849497179</v>
      </c>
      <c r="Q177" s="1">
        <f>'[3]SD 4. Assets (RAB)'!DB44+IF('[3]SD 4. Assets (RAB)'!DB68="",0,'[3]SD 4. Assets (RAB)'!DB68)</f>
        <v>227133.77749336752</v>
      </c>
      <c r="R177" s="1">
        <f>'[3]SD 4. Assets (RAB)'!DC44+IF('[3]SD 4. Assets (RAB)'!DC68="",0,'[3]SD 4. Assets (RAB)'!DC68)</f>
        <v>258385.12280187392</v>
      </c>
      <c r="T177" s="1">
        <f>'[3]SD 4. Assets (RAB)'!CV28</f>
        <v>185586.4625826492</v>
      </c>
      <c r="U177" s="1">
        <f>'[3]SD 4. Assets (RAB)'!CW28</f>
        <v>196169.39914246617</v>
      </c>
      <c r="V177" s="1">
        <f>'[3]SD 4. Assets (RAB)'!CX28</f>
        <v>203917.75712327971</v>
      </c>
      <c r="W177" s="1">
        <f>'[3]SD 4. Assets (RAB)'!CY28</f>
        <v>213108.39473841927</v>
      </c>
      <c r="X177" s="1">
        <f>'[3]SD 4. Assets (RAB)'!CZ28</f>
        <v>231768.99232444612</v>
      </c>
      <c r="Y177" s="1">
        <f>'[3]SD 4. Assets (RAB)'!DA28</f>
        <v>241815.6217222811</v>
      </c>
      <c r="Z177" s="1">
        <f>'[3]SD 4. Assets (RAB)'!DB28</f>
        <v>260877.4161441488</v>
      </c>
      <c r="AA177" s="1">
        <f>'[3]SD 4. Assets (RAB)'!DC28</f>
        <v>285768.37469958636</v>
      </c>
      <c r="AC177" s="1">
        <f>'[3]SD 4. Assets (RAB)'!CV52</f>
        <v>33847.016837882104</v>
      </c>
      <c r="AD177" s="1">
        <f>'[3]SD 4. Assets (RAB)'!CW52</f>
        <v>38396.128016551382</v>
      </c>
      <c r="AE177" s="1">
        <f>'[3]SD 4. Assets (RAB)'!CX52</f>
        <v>44234.181698626649</v>
      </c>
      <c r="AF177" s="1">
        <f>'[3]SD 4. Assets (RAB)'!CY52</f>
        <v>46344.035474570854</v>
      </c>
      <c r="AG177" s="1">
        <f>'[3]SD 4. Assets (RAB)'!CZ52</f>
        <v>52563.239025804462</v>
      </c>
      <c r="AH177" s="1">
        <f>'[3]SD 4. Assets (RAB)'!DA52</f>
        <v>57917.036614001059</v>
      </c>
      <c r="AI177" s="1">
        <f>'[3]SD 4. Assets (RAB)'!DB52</f>
        <v>60589.90387675065</v>
      </c>
      <c r="AJ177" s="1">
        <f>'[3]SD 4. Assets (RAB)'!DC52</f>
        <v>68915.340419115688</v>
      </c>
      <c r="AL177" s="1">
        <f>'[3]SD 4. Assets (RAB)'!CV36+'[3]SD 4. Assets (RAB)'!CV60</f>
        <v>153629.21409056452</v>
      </c>
      <c r="AM177" s="1">
        <f>'[3]SD 4. Assets (RAB)'!CW36+'[3]SD 4. Assets (RAB)'!CW60</f>
        <v>166974.39071464696</v>
      </c>
      <c r="AN177" s="1">
        <f>'[3]SD 4. Assets (RAB)'!CX36+'[3]SD 4. Assets (RAB)'!CX60</f>
        <v>181129.1307591114</v>
      </c>
      <c r="AO177" s="1">
        <f>'[3]SD 4. Assets (RAB)'!CY36+'[3]SD 4. Assets (RAB)'!CY60</f>
        <v>189499.90865747392</v>
      </c>
      <c r="AP177" s="1">
        <f>'[3]SD 4. Assets (RAB)'!CZ36+'[3]SD 4. Assets (RAB)'!CZ60</f>
        <v>209878.2801017341</v>
      </c>
      <c r="AQ177" s="1">
        <f>'[3]SD 4. Assets (RAB)'!DA36+'[3]SD 4. Assets (RAB)'!DA60</f>
        <v>224358.48313766421</v>
      </c>
      <c r="AR177" s="1">
        <f>'[3]SD 4. Assets (RAB)'!DB36+'[3]SD 4. Assets (RAB)'!DB60</f>
        <v>238777.77347743476</v>
      </c>
      <c r="AS177" s="1">
        <f>'[3]SD 4. Assets (RAB)'!DC36+'[3]SD 4. Assets (RAB)'!DC60</f>
        <v>266055.38469059172</v>
      </c>
      <c r="AU177" s="1">
        <f>'[3]SD 4. Assets (RAB)'!CV82+'[3]SD 4. Assets (RAB)'!CV90</f>
        <v>139532.49458927527</v>
      </c>
      <c r="AV177" s="1">
        <f>'[3]SD 4. Assets (RAB)'!CW82+'[3]SD 4. Assets (RAB)'!CW90</f>
        <v>113674.13153141108</v>
      </c>
      <c r="AW177" s="1">
        <f>'[3]SD 4. Assets (RAB)'!CX82+'[3]SD 4. Assets (RAB)'!CX90</f>
        <v>88112.563087930655</v>
      </c>
      <c r="AX177" s="1">
        <f>'[3]SD 4. Assets (RAB)'!CY82+'[3]SD 4. Assets (RAB)'!CY90</f>
        <v>56339.64896295355</v>
      </c>
      <c r="AY177" s="1">
        <f>'[3]SD 4. Assets (RAB)'!CZ82+'[3]SD 4. Assets (RAB)'!CZ90</f>
        <v>35530.325207229522</v>
      </c>
      <c r="AZ177" s="1">
        <f>'[3]SD 4. Assets (RAB)'!DA82+'[3]SD 4. Assets (RAB)'!DA90</f>
        <v>20100.464977648644</v>
      </c>
      <c r="BA177" s="1">
        <f>'[3]SD 4. Assets (RAB)'!DB82+'[3]SD 4. Assets (RAB)'!DB90</f>
        <v>77894.550931783611</v>
      </c>
      <c r="BB177" s="1">
        <f>'[3]SD 4. Assets (RAB)'!DC82+'[3]SD 4. Assets (RAB)'!DC90</f>
        <v>90450.193134647794</v>
      </c>
    </row>
    <row r="178" spans="1:54" x14ac:dyDescent="0.25">
      <c r="A178" s="21" t="s">
        <v>70</v>
      </c>
      <c r="B178" s="1">
        <f>'[3]SD 4. Assets (RAB)'!CV21</f>
        <v>13585.653362651768</v>
      </c>
      <c r="C178" s="1">
        <f>'[3]SD 4. Assets (RAB)'!CW21</f>
        <v>18737.275361980905</v>
      </c>
      <c r="D178" s="1">
        <f>'[3]SD 4. Assets (RAB)'!CX21</f>
        <v>9254.6709723880904</v>
      </c>
      <c r="E178" s="1">
        <f>'[3]SD 4. Assets (RAB)'!CY21</f>
        <v>25936.570767106761</v>
      </c>
      <c r="F178" s="1">
        <f>'[3]SD 4. Assets (RAB)'!CZ21</f>
        <v>7156.2846718672508</v>
      </c>
      <c r="G178" s="1">
        <f>'[3]SD 4. Assets (RAB)'!DA21</f>
        <v>14893.885346404988</v>
      </c>
      <c r="H178" s="1">
        <f>'[3]SD 4. Assets (RAB)'!DB21</f>
        <v>20300.671252307904</v>
      </c>
      <c r="I178" s="1">
        <f>'[3]SD 4. Assets (RAB)'!DC21</f>
        <v>12668.956210782258</v>
      </c>
      <c r="K178" s="1">
        <f>'[3]SD 4. Assets (RAB)'!CV45+IF('[3]SD 4. Assets (RAB)'!CV69="",0,'[3]SD 4. Assets (RAB)'!CV69)</f>
        <v>3646.7995104214815</v>
      </c>
      <c r="L178" s="1">
        <f>'[3]SD 4. Assets (RAB)'!CW45+IF('[3]SD 4. Assets (RAB)'!CW69="",0,'[3]SD 4. Assets (RAB)'!CW69)</f>
        <v>5396.3805396879143</v>
      </c>
      <c r="M178" s="1">
        <f>'[3]SD 4. Assets (RAB)'!CX45+IF('[3]SD 4. Assets (RAB)'!CX69="",0,'[3]SD 4. Assets (RAB)'!CX69)</f>
        <v>2947.2009744350544</v>
      </c>
      <c r="N178" s="1">
        <f>'[3]SD 4. Assets (RAB)'!CY45+IF('[3]SD 4. Assets (RAB)'!CY69="",0,'[3]SD 4. Assets (RAB)'!CY69)</f>
        <v>8246.7509649566673</v>
      </c>
      <c r="O178" s="1">
        <f>'[3]SD 4. Assets (RAB)'!CZ45+IF('[3]SD 4. Assets (RAB)'!CZ69="",0,'[3]SD 4. Assets (RAB)'!CZ69)</f>
        <v>2371.0620493117945</v>
      </c>
      <c r="P178" s="1">
        <f>'[3]SD 4. Assets (RAB)'!DA45+IF('[3]SD 4. Assets (RAB)'!DA69="",0,'[3]SD 4. Assets (RAB)'!DA69)</f>
        <v>6051.9343293379288</v>
      </c>
      <c r="Q178" s="1">
        <f>'[3]SD 4. Assets (RAB)'!DB45+IF('[3]SD 4. Assets (RAB)'!DB69="",0,'[3]SD 4. Assets (RAB)'!DB69)</f>
        <v>7994.8992654907079</v>
      </c>
      <c r="R178" s="1">
        <f>'[3]SD 4. Assets (RAB)'!DC45+IF('[3]SD 4. Assets (RAB)'!DC69="",0,'[3]SD 4. Assets (RAB)'!DC69)</f>
        <v>5178.0378609495119</v>
      </c>
      <c r="T178" s="1">
        <f>'[3]SD 4. Assets (RAB)'!CV29</f>
        <v>6099.0487196880877</v>
      </c>
      <c r="U178" s="1">
        <f>'[3]SD 4. Assets (RAB)'!CW29</f>
        <v>8411.7820657119082</v>
      </c>
      <c r="V178" s="1">
        <f>'[3]SD 4. Assets (RAB)'!CX29</f>
        <v>4154.7276114411879</v>
      </c>
      <c r="W178" s="1">
        <f>'[3]SD 4. Assets (RAB)'!CY29</f>
        <v>11643.783667048121</v>
      </c>
      <c r="X178" s="1">
        <f>'[3]SD 4. Assets (RAB)'!CZ29</f>
        <v>3212.6926619270175</v>
      </c>
      <c r="Y178" s="1">
        <f>'[3]SD 4. Assets (RAB)'!DA29</f>
        <v>6686.3572864957796</v>
      </c>
      <c r="Z178" s="1">
        <f>'[3]SD 4. Assets (RAB)'!DB29</f>
        <v>9113.6421418329246</v>
      </c>
      <c r="AA178" s="1">
        <f>'[3]SD 4. Assets (RAB)'!DC29</f>
        <v>5687.5130768148829</v>
      </c>
      <c r="AC178" s="1">
        <f>'[3]SD 4. Assets (RAB)'!CV53</f>
        <v>972.89125869389215</v>
      </c>
      <c r="AD178" s="1">
        <f>'[3]SD 4. Assets (RAB)'!CW53</f>
        <v>1439.6435670908097</v>
      </c>
      <c r="AE178" s="1">
        <f>'[3]SD 4. Assets (RAB)'!CX53</f>
        <v>786.25272857695279</v>
      </c>
      <c r="AF178" s="1">
        <f>'[3]SD 4. Assets (RAB)'!CY53</f>
        <v>2200.0638926005763</v>
      </c>
      <c r="AG178" s="1">
        <f>'[3]SD 4. Assets (RAB)'!CZ53</f>
        <v>632.55068862550718</v>
      </c>
      <c r="AH178" s="1">
        <f>'[3]SD 4. Assets (RAB)'!DA53</f>
        <v>1614.5318629051419</v>
      </c>
      <c r="AI178" s="1">
        <f>'[3]SD 4. Assets (RAB)'!DB53</f>
        <v>2132.8750284479338</v>
      </c>
      <c r="AJ178" s="1">
        <f>'[3]SD 4. Assets (RAB)'!DC53</f>
        <v>1381.3942218944655</v>
      </c>
      <c r="AL178" s="1">
        <f>'[3]SD 4. Assets (RAB)'!CV37+'[3]SD 4. Assets (RAB)'!CV61</f>
        <v>4806.3457776509549</v>
      </c>
      <c r="AM178" s="1">
        <f>'[3]SD 4. Assets (RAB)'!CW37+'[3]SD 4. Assets (RAB)'!CW61</f>
        <v>6799.8240201859016</v>
      </c>
      <c r="AN178" s="1">
        <f>'[3]SD 4. Assets (RAB)'!CX37+'[3]SD 4. Assets (RAB)'!CX61</f>
        <v>3489.915190982415</v>
      </c>
      <c r="AO178" s="1">
        <f>'[3]SD 4. Assets (RAB)'!CY37+'[3]SD 4. Assets (RAB)'!CY61</f>
        <v>9774.6119540939308</v>
      </c>
      <c r="AP178" s="1">
        <f>'[3]SD 4. Assets (RAB)'!CZ37+'[3]SD 4. Assets (RAB)'!CZ61</f>
        <v>2741.5479490843181</v>
      </c>
      <c r="AQ178" s="1">
        <f>'[3]SD 4. Assets (RAB)'!DA37+'[3]SD 4. Assets (RAB)'!DA61</f>
        <v>6221.5075764220874</v>
      </c>
      <c r="AR178" s="1">
        <f>'[3]SD 4. Assets (RAB)'!DB37+'[3]SD 4. Assets (RAB)'!DB61</f>
        <v>8363.2769838163113</v>
      </c>
      <c r="AS178" s="1">
        <f>'[3]SD 4. Assets (RAB)'!DC37+'[3]SD 4. Assets (RAB)'!DC61</f>
        <v>5308.1338634590338</v>
      </c>
      <c r="AU178" s="1">
        <f>'[3]SD 4. Assets (RAB)'!CV83+'[3]SD 4. Assets (RAB)'!CV91</f>
        <v>4160.4350875100572</v>
      </c>
      <c r="AV178" s="1">
        <f>'[3]SD 4. Assets (RAB)'!CW83+'[3]SD 4. Assets (RAB)'!CW91</f>
        <v>4397.2369236644208</v>
      </c>
      <c r="AW178" s="1">
        <f>'[3]SD 4. Assets (RAB)'!CX83+'[3]SD 4. Assets (RAB)'!CX91</f>
        <v>1603.8035979693573</v>
      </c>
      <c r="AX178" s="1">
        <f>'[3]SD 4. Assets (RAB)'!CY83+'[3]SD 4. Assets (RAB)'!CY91</f>
        <v>2707.4938942234021</v>
      </c>
      <c r="AY178" s="1">
        <f>'[3]SD 4. Assets (RAB)'!CZ83+'[3]SD 4. Assets (RAB)'!CZ91</f>
        <v>423.50604078605227</v>
      </c>
      <c r="AZ178" s="1">
        <f>'[3]SD 4. Assets (RAB)'!DA83+'[3]SD 4. Assets (RAB)'!DA91</f>
        <v>810.23450983128589</v>
      </c>
      <c r="BA178" s="1">
        <f>'[3]SD 4. Assets (RAB)'!DB83+'[3]SD 4. Assets (RAB)'!DB91</f>
        <v>3057.3599198120619</v>
      </c>
      <c r="BB178" s="1">
        <f>'[3]SD 4. Assets (RAB)'!DC83+'[3]SD 4. Assets (RAB)'!DC91</f>
        <v>1992.2713158163269</v>
      </c>
    </row>
    <row r="179" spans="1:54" x14ac:dyDescent="0.25">
      <c r="A179" s="21" t="s">
        <v>71</v>
      </c>
      <c r="B179" s="1">
        <f>'[3]SD 4. Assets (RAB)'!CV22</f>
        <v>-17716.460225758143</v>
      </c>
      <c r="C179" s="1">
        <f>'[3]SD 4. Assets (RAB)'!CW22</f>
        <v>-19554.250854931368</v>
      </c>
      <c r="D179" s="1">
        <f>'[3]SD 4. Assets (RAB)'!CX22</f>
        <v>-21108.901090019383</v>
      </c>
      <c r="E179" s="1">
        <f>'[3]SD 4. Assets (RAB)'!CY22</f>
        <v>-23426.313101683147</v>
      </c>
      <c r="F179" s="1">
        <f>'[3]SD 4. Assets (RAB)'!CZ22</f>
        <v>-25063.488034067501</v>
      </c>
      <c r="G179" s="1">
        <f>'[3]SD 4. Assets (RAB)'!DA22</f>
        <v>-26008.721235670218</v>
      </c>
      <c r="H179" s="1">
        <f>'[3]SD 4. Assets (RAB)'!DB22</f>
        <v>-28482.093119990026</v>
      </c>
      <c r="I179" s="1">
        <f>'[3]SD 4. Assets (RAB)'!DC22</f>
        <v>-30875.941421442069</v>
      </c>
      <c r="K179" s="1">
        <f>'[3]SD 4. Assets (RAB)'!CV46+IF('[3]SD 4. Assets (RAB)'!CV70="",0,'[3]SD 4. Assets (RAB)'!CV70)</f>
        <v>-2631.290414676123</v>
      </c>
      <c r="L179" s="1">
        <f>'[3]SD 4. Assets (RAB)'!CW46+IF('[3]SD 4. Assets (RAB)'!CW70="",0,'[3]SD 4. Assets (RAB)'!CW70)</f>
        <v>-2884.2202732534238</v>
      </c>
      <c r="M179" s="1">
        <f>'[3]SD 4. Assets (RAB)'!CX46+IF('[3]SD 4. Assets (RAB)'!CX70="",0,'[3]SD 4. Assets (RAB)'!CX70)</f>
        <v>-3103.7121514497453</v>
      </c>
      <c r="N179" s="1">
        <f>'[3]SD 4. Assets (RAB)'!CY46+IF('[3]SD 4. Assets (RAB)'!CY70="",0,'[3]SD 4. Assets (RAB)'!CY70)</f>
        <v>-3422.4054291976208</v>
      </c>
      <c r="O179" s="1">
        <f>'[3]SD 4. Assets (RAB)'!CZ46+IF('[3]SD 4. Assets (RAB)'!CZ70="",0,'[3]SD 4. Assets (RAB)'!CZ70)</f>
        <v>-3648.6020168913096</v>
      </c>
      <c r="P179" s="1">
        <f>'[3]SD 4. Assets (RAB)'!DA46+IF('[3]SD 4. Assets (RAB)'!DA70="",0,'[3]SD 4. Assets (RAB)'!DA70)</f>
        <v>-9297.8742843462423</v>
      </c>
      <c r="Q179" s="1">
        <f>'[3]SD 4. Assets (RAB)'!DB46+IF('[3]SD 4. Assets (RAB)'!DB70="",0,'[3]SD 4. Assets (RAB)'!DB70)</f>
        <v>-9854.3209854725537</v>
      </c>
      <c r="R179" s="1">
        <f>'[3]SD 4. Assets (RAB)'!DC46+IF('[3]SD 4. Assets (RAB)'!DC70="",0,'[3]SD 4. Assets (RAB)'!DC70)</f>
        <v>-10614.70669135041</v>
      </c>
      <c r="T179" s="1">
        <f>'[3]SD 4. Assets (RAB)'!CV30</f>
        <v>-7953.5044191812285</v>
      </c>
      <c r="U179" s="1">
        <f>'[3]SD 4. Assets (RAB)'!CW30</f>
        <v>-8778.5493606875152</v>
      </c>
      <c r="V179" s="1">
        <f>'[3]SD 4. Assets (RAB)'!CX30</f>
        <v>-9476.4832231797645</v>
      </c>
      <c r="W179" s="1">
        <f>'[3]SD 4. Assets (RAB)'!CY30</f>
        <v>-10516.846051925519</v>
      </c>
      <c r="X179" s="1">
        <f>'[3]SD 4. Assets (RAB)'!CZ30</f>
        <v>-11251.827977985437</v>
      </c>
      <c r="Y179" s="1">
        <f>'[3]SD 4. Assets (RAB)'!DA30</f>
        <v>-11676.174396530925</v>
      </c>
      <c r="Z179" s="1">
        <f>'[3]SD 4. Assets (RAB)'!DB30</f>
        <v>-12786.55276565993</v>
      </c>
      <c r="AA179" s="1">
        <f>'[3]SD 4. Assets (RAB)'!DC30</f>
        <v>-13861.230370657264</v>
      </c>
      <c r="AC179" s="1">
        <f>'[3]SD 4. Assets (RAB)'!CV54</f>
        <v>-701.97427530847642</v>
      </c>
      <c r="AD179" s="1">
        <f>'[3]SD 4. Assets (RAB)'!CW54</f>
        <v>-769.45077018277198</v>
      </c>
      <c r="AE179" s="1">
        <f>'[3]SD 4. Assets (RAB)'!CX54</f>
        <v>-828.00669820713051</v>
      </c>
      <c r="AF179" s="1">
        <f>'[3]SD 4. Assets (RAB)'!CY54</f>
        <v>-913.02752351967354</v>
      </c>
      <c r="AG179" s="1">
        <f>'[3]SD 4. Assets (RAB)'!CZ54</f>
        <v>-973.37213042353449</v>
      </c>
      <c r="AH179" s="1">
        <f>'[3]SD 4. Assets (RAB)'!DA54</f>
        <v>-2480.4820198710927</v>
      </c>
      <c r="AI179" s="1">
        <f>'[3]SD 4. Assets (RAB)'!DB54</f>
        <v>-2628.9305786437335</v>
      </c>
      <c r="AJ179" s="1">
        <f>'[3]SD 4. Assets (RAB)'!DC54</f>
        <v>-2831.785878028933</v>
      </c>
      <c r="AL179" s="1">
        <f>'[3]SD 4. Assets (RAB)'!CV38+'[3]SD 4. Assets (RAB)'!CV62</f>
        <v>-5277.5940094963225</v>
      </c>
      <c r="AM179" s="1">
        <f>'[3]SD 4. Assets (RAB)'!CW38+'[3]SD 4. Assets (RAB)'!CW62</f>
        <v>-5815.7246155391858</v>
      </c>
      <c r="AN179" s="1">
        <f>'[3]SD 4. Assets (RAB)'!CX38+'[3]SD 4. Assets (RAB)'!CX62</f>
        <v>-6273.5252248791803</v>
      </c>
      <c r="AO179" s="1">
        <f>'[3]SD 4. Assets (RAB)'!CY38+'[3]SD 4. Assets (RAB)'!CY62</f>
        <v>-6951.9812032068912</v>
      </c>
      <c r="AP179" s="1">
        <f>'[3]SD 4. Assets (RAB)'!CZ38+'[3]SD 4. Assets (RAB)'!CZ62</f>
        <v>-7431.7774668455822</v>
      </c>
      <c r="AQ179" s="1">
        <f>'[3]SD 4. Assets (RAB)'!DA38+'[3]SD 4. Assets (RAB)'!DA62</f>
        <v>-10244.046273199303</v>
      </c>
      <c r="AR179" s="1">
        <f>'[3]SD 4. Assets (RAB)'!DB38+'[3]SD 4. Assets (RAB)'!DB62</f>
        <v>-11067.679437582436</v>
      </c>
      <c r="AS179" s="1">
        <f>'[3]SD 4. Assets (RAB)'!DC38+'[3]SD 4. Assets (RAB)'!DC62</f>
        <v>-11968.718564650029</v>
      </c>
      <c r="AU179" s="1">
        <f>'[3]SD 4. Assets (RAB)'!CV84+'[3]SD 4. Assets (RAB)'!CV92</f>
        <v>-36205.803463691525</v>
      </c>
      <c r="AV179" s="1">
        <f>'[3]SD 4. Assets (RAB)'!CW84+'[3]SD 4. Assets (RAB)'!CW92</f>
        <v>-36804.142431714645</v>
      </c>
      <c r="AW179" s="1">
        <f>'[3]SD 4. Assets (RAB)'!CX84+'[3]SD 4. Assets (RAB)'!CX92</f>
        <v>-38653.392768818521</v>
      </c>
      <c r="AX179" s="1">
        <f>'[3]SD 4. Assets (RAB)'!CY84+'[3]SD 4. Assets (RAB)'!CY92</f>
        <v>-31438.226563896824</v>
      </c>
      <c r="AY179" s="1">
        <f>'[3]SD 4. Assets (RAB)'!CZ84+'[3]SD 4. Assets (RAB)'!CZ92</f>
        <v>-28300.480648021148</v>
      </c>
      <c r="AZ179" s="1">
        <f>'[3]SD 4. Assets (RAB)'!DA84+'[3]SD 4. Assets (RAB)'!DA92</f>
        <v>-5975.0485342025922</v>
      </c>
      <c r="BA179" s="1">
        <f>'[3]SD 4. Assets (RAB)'!DB84+'[3]SD 4. Assets (RAB)'!DB92</f>
        <v>-18560.597302632705</v>
      </c>
      <c r="BB179" s="1">
        <f>'[3]SD 4. Assets (RAB)'!DC84+'[3]SD 4. Assets (RAB)'!DC92</f>
        <v>-23882.150269358022</v>
      </c>
    </row>
    <row r="180" spans="1:54" x14ac:dyDescent="0.25">
      <c r="A180" s="21" t="s">
        <v>72</v>
      </c>
      <c r="B180" s="1">
        <f>'[3]SD 4. Assets (RAB)'!CV23</f>
        <v>-4130.8068631063743</v>
      </c>
      <c r="C180" s="1">
        <f>'[3]SD 4. Assets (RAB)'!CW23</f>
        <v>-816.97549295046326</v>
      </c>
      <c r="D180" s="1">
        <f>'[3]SD 4. Assets (RAB)'!CX23</f>
        <v>-11854.230117631292</v>
      </c>
      <c r="E180" s="1">
        <f>'[3]SD 4. Assets (RAB)'!CY23</f>
        <v>2510.2576654236136</v>
      </c>
      <c r="F180" s="1">
        <f>'[3]SD 4. Assets (RAB)'!CZ23</f>
        <v>-17907.203362200249</v>
      </c>
      <c r="G180" s="1">
        <f>'[3]SD 4. Assets (RAB)'!DA23</f>
        <v>-11114.835889265232</v>
      </c>
      <c r="H180" s="1">
        <f>'[3]SD 4. Assets (RAB)'!DB23</f>
        <v>-8181.421867682122</v>
      </c>
      <c r="I180" s="1">
        <f>'[3]SD 4. Assets (RAB)'!DC23</f>
        <v>-18206.985210659812</v>
      </c>
      <c r="K180" s="1">
        <f>'[3]SD 4. Assets (RAB)'!CV47+IF('[3]SD 4. Assets (RAB)'!CV71="",0,'[3]SD 4. Assets (RAB)'!CV71)</f>
        <v>1015.5090957453585</v>
      </c>
      <c r="L180" s="1">
        <f>'[3]SD 4. Assets (RAB)'!CW47+IF('[3]SD 4. Assets (RAB)'!CW71="",0,'[3]SD 4. Assets (RAB)'!CW71)</f>
        <v>2512.1602664344905</v>
      </c>
      <c r="M180" s="1">
        <f>'[3]SD 4. Assets (RAB)'!CX47+IF('[3]SD 4. Assets (RAB)'!CX71="",0,'[3]SD 4. Assets (RAB)'!CX71)</f>
        <v>-156.51117701469099</v>
      </c>
      <c r="N180" s="1">
        <f>'[3]SD 4. Assets (RAB)'!CY47+IF('[3]SD 4. Assets (RAB)'!CY71="",0,'[3]SD 4. Assets (RAB)'!CY71)</f>
        <v>4824.3455357590474</v>
      </c>
      <c r="O180" s="1">
        <f>'[3]SD 4. Assets (RAB)'!CZ47+IF('[3]SD 4. Assets (RAB)'!CZ71="",0,'[3]SD 4. Assets (RAB)'!CZ71)</f>
        <v>-1277.5399675795152</v>
      </c>
      <c r="P180" s="1">
        <f>'[3]SD 4. Assets (RAB)'!DA47+IF('[3]SD 4. Assets (RAB)'!DA71="",0,'[3]SD 4. Assets (RAB)'!DA71)</f>
        <v>-3245.939955008314</v>
      </c>
      <c r="Q180" s="1">
        <f>'[3]SD 4. Assets (RAB)'!DB47+IF('[3]SD 4. Assets (RAB)'!DB71="",0,'[3]SD 4. Assets (RAB)'!DB71)</f>
        <v>-1859.4217199818449</v>
      </c>
      <c r="R180" s="1">
        <f>'[3]SD 4. Assets (RAB)'!DC47+IF('[3]SD 4. Assets (RAB)'!DC71="",0,'[3]SD 4. Assets (RAB)'!DC71)</f>
        <v>-5436.6688304008976</v>
      </c>
      <c r="T180" s="1">
        <f>'[3]SD 4. Assets (RAB)'!CV31</f>
        <v>-1854.4556994931409</v>
      </c>
      <c r="U180" s="1">
        <f>'[3]SD 4. Assets (RAB)'!CW31</f>
        <v>-366.76729497560831</v>
      </c>
      <c r="V180" s="1">
        <f>'[3]SD 4. Assets (RAB)'!CX31</f>
        <v>-5321.7556117385757</v>
      </c>
      <c r="W180" s="1">
        <f>'[3]SD 4. Assets (RAB)'!CY31</f>
        <v>1126.9376151226015</v>
      </c>
      <c r="X180" s="1">
        <f>'[3]SD 4. Assets (RAB)'!CZ31</f>
        <v>-8039.1353160584204</v>
      </c>
      <c r="Y180" s="1">
        <f>'[3]SD 4. Assets (RAB)'!DA31</f>
        <v>-4989.8171100351465</v>
      </c>
      <c r="Z180" s="1">
        <f>'[3]SD 4. Assets (RAB)'!DB31</f>
        <v>-3672.9106238270069</v>
      </c>
      <c r="AA180" s="1">
        <f>'[3]SD 4. Assets (RAB)'!DC31</f>
        <v>-8173.7172938423828</v>
      </c>
      <c r="AC180" s="1">
        <f>'[3]SD 4. Assets (RAB)'!CV55</f>
        <v>270.91698338541568</v>
      </c>
      <c r="AD180" s="1">
        <f>'[3]SD 4. Assets (RAB)'!CW55</f>
        <v>670.19279690803774</v>
      </c>
      <c r="AE180" s="1">
        <f>'[3]SD 4. Assets (RAB)'!CX55</f>
        <v>-41.753969630177636</v>
      </c>
      <c r="AF180" s="1">
        <f>'[3]SD 4. Assets (RAB)'!CY55</f>
        <v>1287.0363690809029</v>
      </c>
      <c r="AG180" s="1">
        <f>'[3]SD 4. Assets (RAB)'!CZ55</f>
        <v>-340.82144179802719</v>
      </c>
      <c r="AH180" s="1">
        <f>'[3]SD 4. Assets (RAB)'!DA55</f>
        <v>-865.95015696595067</v>
      </c>
      <c r="AI180" s="1">
        <f>'[3]SD 4. Assets (RAB)'!DB55</f>
        <v>-496.0555501957997</v>
      </c>
      <c r="AJ180" s="1">
        <f>'[3]SD 4. Assets (RAB)'!DC55</f>
        <v>-1450.3916561344677</v>
      </c>
      <c r="AL180" s="1">
        <f>'[3]SD 4. Assets (RAB)'!CV39+'[3]SD 4. Assets (RAB)'!CV63</f>
        <v>-471.24823184536814</v>
      </c>
      <c r="AM180" s="1">
        <f>'[3]SD 4. Assets (RAB)'!CW39+'[3]SD 4. Assets (RAB)'!CW63</f>
        <v>984.09940464671627</v>
      </c>
      <c r="AN180" s="1">
        <f>'[3]SD 4. Assets (RAB)'!CX39+'[3]SD 4. Assets (RAB)'!CX63</f>
        <v>-2783.6100338967649</v>
      </c>
      <c r="AO180" s="1">
        <f>'[3]SD 4. Assets (RAB)'!CY39+'[3]SD 4. Assets (RAB)'!CY63</f>
        <v>2822.6307508870395</v>
      </c>
      <c r="AP180" s="1">
        <f>'[3]SD 4. Assets (RAB)'!CZ39+'[3]SD 4. Assets (RAB)'!CZ63</f>
        <v>-4690.2295177612632</v>
      </c>
      <c r="AQ180" s="1">
        <f>'[3]SD 4. Assets (RAB)'!DA39+'[3]SD 4. Assets (RAB)'!DA63</f>
        <v>-4022.5386967772165</v>
      </c>
      <c r="AR180" s="1">
        <f>'[3]SD 4. Assets (RAB)'!DB39+'[3]SD 4. Assets (RAB)'!DB63</f>
        <v>-2704.4024537661244</v>
      </c>
      <c r="AS180" s="1">
        <f>'[3]SD 4. Assets (RAB)'!DC39+'[3]SD 4. Assets (RAB)'!DC63</f>
        <v>-6660.5847011909973</v>
      </c>
      <c r="AU180" s="1">
        <f>'[3]SD 4. Assets (RAB)'!CV85+'[3]SD 4. Assets (RAB)'!CV93</f>
        <v>-32045.368376181465</v>
      </c>
      <c r="AV180" s="1">
        <f>'[3]SD 4. Assets (RAB)'!CW85+'[3]SD 4. Assets (RAB)'!CW93</f>
        <v>-32406.905508050222</v>
      </c>
      <c r="AW180" s="1">
        <f>'[3]SD 4. Assets (RAB)'!CX85+'[3]SD 4. Assets (RAB)'!CX93</f>
        <v>-37049.589170849169</v>
      </c>
      <c r="AX180" s="1">
        <f>'[3]SD 4. Assets (RAB)'!CY85+'[3]SD 4. Assets (RAB)'!CY93</f>
        <v>-28730.73266967342</v>
      </c>
      <c r="AY180" s="1">
        <f>'[3]SD 4. Assets (RAB)'!CZ85+'[3]SD 4. Assets (RAB)'!CZ93</f>
        <v>-27876.974607235094</v>
      </c>
      <c r="AZ180" s="1">
        <f>'[3]SD 4. Assets (RAB)'!DA85+'[3]SD 4. Assets (RAB)'!DA93</f>
        <v>-5164.8140243713069</v>
      </c>
      <c r="BA180" s="1">
        <f>'[3]SD 4. Assets (RAB)'!DB85+'[3]SD 4. Assets (RAB)'!DB93</f>
        <v>-15503.237382820642</v>
      </c>
      <c r="BB180" s="1">
        <f>'[3]SD 4. Assets (RAB)'!DC85+'[3]SD 4. Assets (RAB)'!DC93</f>
        <v>-21889.878953541695</v>
      </c>
    </row>
    <row r="181" spans="1:54" x14ac:dyDescent="0.25">
      <c r="A181" s="21" t="s">
        <v>73</v>
      </c>
      <c r="B181" s="1">
        <f>'[3]SD 4. Assets (RAB)'!CV24</f>
        <v>27692.062089768671</v>
      </c>
      <c r="C181" s="1">
        <f>'[3]SD 4. Assets (RAB)'!CW24</f>
        <v>18061.643473804772</v>
      </c>
      <c r="D181" s="1">
        <f>'[3]SD 4. Assets (RAB)'!CX24</f>
        <v>32320.477853347347</v>
      </c>
      <c r="E181" s="1">
        <f>'[3]SD 4. Assets (RAB)'!CY24</f>
        <v>39042.338359104237</v>
      </c>
      <c r="F181" s="1">
        <f>'[3]SD 4. Assets (RAB)'!CZ24</f>
        <v>40269.68420595611</v>
      </c>
      <c r="G181" s="1">
        <f>'[3]SD 4. Assets (RAB)'!DA24</f>
        <v>53575.052783362735</v>
      </c>
      <c r="H181" s="1">
        <f>'[3]SD 4. Assets (RAB)'!DB24</f>
        <v>63626.123220321722</v>
      </c>
      <c r="I181" s="1">
        <f>'[3]SD 4. Assets (RAB)'!DC24</f>
        <v>73574.771316558428</v>
      </c>
      <c r="K181" s="1">
        <f>'[3]SD 4. Assets (RAB)'!CV48+IF('[3]SD 4. Assets (RAB)'!CV72="",0,'[3]SD 4. Assets (RAB)'!CV72)</f>
        <v>16057.100062864471</v>
      </c>
      <c r="L181" s="1">
        <f>'[3]SD 4. Assets (RAB)'!CW48+IF('[3]SD 4. Assets (RAB)'!CW72="",0,'[3]SD 4. Assets (RAB)'!CW72)</f>
        <v>19396.23569670484</v>
      </c>
      <c r="M181" s="1">
        <f>'[3]SD 4. Assets (RAB)'!CX48+IF('[3]SD 4. Assets (RAB)'!CX72="",0,'[3]SD 4. Assets (RAB)'!CX72)</f>
        <v>8075.0982227534496</v>
      </c>
      <c r="N181" s="1">
        <f>'[3]SD 4. Assets (RAB)'!CY48+IF('[3]SD 4. Assets (RAB)'!CY72="",0,'[3]SD 4. Assets (RAB)'!CY72)</f>
        <v>18511.286697696898</v>
      </c>
      <c r="O181" s="1">
        <f>'[3]SD 4. Assets (RAB)'!CZ48+IF('[3]SD 4. Assets (RAB)'!CZ72="",0,'[3]SD 4. Assets (RAB)'!CZ72)</f>
        <v>21373.427736787056</v>
      </c>
      <c r="P181" s="1">
        <f>'[3]SD 4. Assets (RAB)'!DA48+IF('[3]SD 4. Assets (RAB)'!DA72="",0,'[3]SD 4. Assets (RAB)'!DA72)</f>
        <v>13282.668953404036</v>
      </c>
      <c r="Q181" s="1">
        <f>'[3]SD 4. Assets (RAB)'!DB48+IF('[3]SD 4. Assets (RAB)'!DB72="",0,'[3]SD 4. Assets (RAB)'!DB72)</f>
        <v>33110.767028488241</v>
      </c>
      <c r="R181" s="1">
        <f>'[3]SD 4. Assets (RAB)'!DC48+IF('[3]SD 4. Assets (RAB)'!DC72="",0,'[3]SD 4. Assets (RAB)'!DC72)</f>
        <v>21585.881607932479</v>
      </c>
      <c r="T181" s="1">
        <f>'[3]SD 4. Assets (RAB)'!CV32</f>
        <v>12437.392259310091</v>
      </c>
      <c r="U181" s="1">
        <f>'[3]SD 4. Assets (RAB)'!CW32</f>
        <v>8115.1252757891189</v>
      </c>
      <c r="V181" s="1">
        <f>'[3]SD 4. Assets (RAB)'!CX32</f>
        <v>14512.393226878137</v>
      </c>
      <c r="W181" s="1">
        <f>'[3]SD 4. Assets (RAB)'!CY32</f>
        <v>17533.659970904253</v>
      </c>
      <c r="X181" s="1">
        <f>'[3]SD 4. Assets (RAB)'!CZ32</f>
        <v>18085.764713893434</v>
      </c>
      <c r="Y181" s="1">
        <f>'[3]SD 4. Assets (RAB)'!DA32</f>
        <v>24051.611531902865</v>
      </c>
      <c r="Z181" s="1">
        <f>'[3]SD 4. Assets (RAB)'!DB32</f>
        <v>28563.869179264493</v>
      </c>
      <c r="AA181" s="1">
        <f>'[3]SD 4. Assets (RAB)'!DC32</f>
        <v>33030.146053425524</v>
      </c>
      <c r="AC181" s="1">
        <f>'[3]SD 4. Assets (RAB)'!CV56</f>
        <v>4278.194195283857</v>
      </c>
      <c r="AD181" s="1">
        <f>'[3]SD 4. Assets (RAB)'!CW56</f>
        <v>5167.8608851672279</v>
      </c>
      <c r="AE181" s="1">
        <f>'[3]SD 4. Assets (RAB)'!CX56</f>
        <v>2151.6077455743789</v>
      </c>
      <c r="AF181" s="1">
        <f>'[3]SD 4. Assets (RAB)'!CY56</f>
        <v>4932.1671821527125</v>
      </c>
      <c r="AG181" s="1">
        <f>'[3]SD 4. Assets (RAB)'!CZ56</f>
        <v>5694.6190299946193</v>
      </c>
      <c r="AH181" s="1">
        <f>'[3]SD 4. Assets (RAB)'!DA56</f>
        <v>3538.817419715539</v>
      </c>
      <c r="AI181" s="1">
        <f>'[3]SD 4. Assets (RAB)'!DB56</f>
        <v>8821.492092560844</v>
      </c>
      <c r="AJ181" s="1">
        <f>'[3]SD 4. Assets (RAB)'!DC56</f>
        <v>5750.9898140231944</v>
      </c>
      <c r="AL181" s="1">
        <f>'[3]SD 4. Assets (RAB)'!CV40+'[3]SD 4. Assets (RAB)'!CV64</f>
        <v>13816.424855927766</v>
      </c>
      <c r="AM181" s="1">
        <f>'[3]SD 4. Assets (RAB)'!CW40+'[3]SD 4. Assets (RAB)'!CW64</f>
        <v>13170.640639817753</v>
      </c>
      <c r="AN181" s="1">
        <f>'[3]SD 4. Assets (RAB)'!CX40+'[3]SD 4. Assets (RAB)'!CX64</f>
        <v>11154.387932259298</v>
      </c>
      <c r="AO181" s="1">
        <f>'[3]SD 4. Assets (RAB)'!CY40+'[3]SD 4. Assets (RAB)'!CY64</f>
        <v>17555.740693373096</v>
      </c>
      <c r="AP181" s="1">
        <f>'[3]SD 4. Assets (RAB)'!CZ40+'[3]SD 4. Assets (RAB)'!CZ64</f>
        <v>19170.432553691397</v>
      </c>
      <c r="AQ181" s="1">
        <f>'[3]SD 4. Assets (RAB)'!DA40+'[3]SD 4. Assets (RAB)'!DA64</f>
        <v>18441.829036547773</v>
      </c>
      <c r="AR181" s="1">
        <f>'[3]SD 4. Assets (RAB)'!DB40+'[3]SD 4. Assets (RAB)'!DB64</f>
        <v>29982.013666923074</v>
      </c>
      <c r="AS181" s="1">
        <f>'[3]SD 4. Assets (RAB)'!DC40+'[3]SD 4. Assets (RAB)'!DC64</f>
        <v>26885.200925800618</v>
      </c>
      <c r="AU181" s="1">
        <f>'[3]SD 4. Assets (RAB)'!CV86+'[3]SD 4. Assets (RAB)'!CV94</f>
        <v>6187.0053183172868</v>
      </c>
      <c r="AV181" s="1">
        <f>'[3]SD 4. Assets (RAB)'!CW86+'[3]SD 4. Assets (RAB)'!CW94</f>
        <v>6845.3370645697942</v>
      </c>
      <c r="AW181" s="1">
        <f>'[3]SD 4. Assets (RAB)'!CX86+'[3]SD 4. Assets (RAB)'!CX94</f>
        <v>5276.6750458720589</v>
      </c>
      <c r="AX181" s="1">
        <f>'[3]SD 4. Assets (RAB)'!CY86+'[3]SD 4. Assets (RAB)'!CY94</f>
        <v>7921.4089139493872</v>
      </c>
      <c r="AY181" s="1">
        <f>'[3]SD 4. Assets (RAB)'!CZ86+'[3]SD 4. Assets (RAB)'!CZ94</f>
        <v>12447.114377654219</v>
      </c>
      <c r="AZ181" s="1">
        <f>'[3]SD 4. Assets (RAB)'!DA86+'[3]SD 4. Assets (RAB)'!DA94</f>
        <v>62958.899978506277</v>
      </c>
      <c r="BA181" s="1">
        <f>'[3]SD 4. Assets (RAB)'!DB86+'[3]SD 4. Assets (RAB)'!DB94</f>
        <v>28058.879585684801</v>
      </c>
      <c r="BB181" s="1">
        <f>'[3]SD 4. Assets (RAB)'!DC86+'[3]SD 4. Assets (RAB)'!DC94</f>
        <v>19327.045926055478</v>
      </c>
    </row>
    <row r="182" spans="1:54" x14ac:dyDescent="0.25">
      <c r="A182" s="21" t="s">
        <v>74</v>
      </c>
      <c r="B182" s="1">
        <f>'[3]SD 4. Assets (RAB)'!CV25</f>
        <v>0</v>
      </c>
      <c r="C182" s="1">
        <f>'[3]SD 4. Assets (RAB)'!CW25</f>
        <v>0</v>
      </c>
      <c r="D182" s="1">
        <f>'[3]SD 4. Assets (RAB)'!CX25</f>
        <v>0</v>
      </c>
      <c r="E182" s="1">
        <f>'[3]SD 4. Assets (RAB)'!CY25</f>
        <v>0</v>
      </c>
      <c r="F182" s="1">
        <f>'[3]SD 4. Assets (RAB)'!CZ25</f>
        <v>0</v>
      </c>
      <c r="G182" s="1">
        <f>'[3]SD 4. Assets (RAB)'!DA25</f>
        <v>0</v>
      </c>
      <c r="H182" s="1">
        <f>'[3]SD 4. Assets (RAB)'!DB25</f>
        <v>0</v>
      </c>
      <c r="I182" s="1">
        <f>'[3]SD 4. Assets (RAB)'!DC25</f>
        <v>0</v>
      </c>
      <c r="K182" s="1">
        <f>'[3]SD 4. Assets (RAB)'!CV49+IF('[3]SD 4. Assets (RAB)'!CV73="",0,'[3]SD 4. Assets (RAB)'!CV73)</f>
        <v>0</v>
      </c>
      <c r="L182" s="1">
        <f>'[3]SD 4. Assets (RAB)'!CW49+IF('[3]SD 4. Assets (RAB)'!CW73="",0,'[3]SD 4. Assets (RAB)'!CW73)</f>
        <v>0</v>
      </c>
      <c r="M182" s="1">
        <f>'[3]SD 4. Assets (RAB)'!CX49+IF('[3]SD 4. Assets (RAB)'!CX73="",0,'[3]SD 4. Assets (RAB)'!CX73)</f>
        <v>0</v>
      </c>
      <c r="N182" s="1">
        <f>'[3]SD 4. Assets (RAB)'!CY49+IF('[3]SD 4. Assets (RAB)'!CY73="",0,'[3]SD 4. Assets (RAB)'!CY73)</f>
        <v>0</v>
      </c>
      <c r="O182" s="1">
        <f>'[3]SD 4. Assets (RAB)'!CZ49+IF('[3]SD 4. Assets (RAB)'!CZ73="",0,'[3]SD 4. Assets (RAB)'!CZ73)</f>
        <v>0</v>
      </c>
      <c r="P182" s="1">
        <f>'[3]SD 4. Assets (RAB)'!DA49+IF('[3]SD 4. Assets (RAB)'!DA73="",0,'[3]SD 4. Assets (RAB)'!DA73)</f>
        <v>0</v>
      </c>
      <c r="Q182" s="1">
        <f>'[3]SD 4. Assets (RAB)'!DB49+IF('[3]SD 4. Assets (RAB)'!DB73="",0,'[3]SD 4. Assets (RAB)'!DB73)</f>
        <v>0</v>
      </c>
      <c r="R182" s="1">
        <f>'[3]SD 4. Assets (RAB)'!DC49+IF('[3]SD 4. Assets (RAB)'!DC73="",0,'[3]SD 4. Assets (RAB)'!DC73)</f>
        <v>0</v>
      </c>
      <c r="T182" s="1">
        <f>'[3]SD 4. Assets (RAB)'!CV33</f>
        <v>0</v>
      </c>
      <c r="U182" s="1">
        <f>'[3]SD 4. Assets (RAB)'!CW33</f>
        <v>0</v>
      </c>
      <c r="V182" s="1">
        <f>'[3]SD 4. Assets (RAB)'!CX33</f>
        <v>0</v>
      </c>
      <c r="W182" s="1">
        <f>'[3]SD 4. Assets (RAB)'!CY33</f>
        <v>0</v>
      </c>
      <c r="X182" s="1">
        <f>'[3]SD 4. Assets (RAB)'!CZ33</f>
        <v>0</v>
      </c>
      <c r="Y182" s="1">
        <f>'[3]SD 4. Assets (RAB)'!DA33</f>
        <v>0</v>
      </c>
      <c r="Z182" s="1">
        <f>'[3]SD 4. Assets (RAB)'!DB33</f>
        <v>0</v>
      </c>
      <c r="AA182" s="1">
        <f>'[3]SD 4. Assets (RAB)'!DC33</f>
        <v>0</v>
      </c>
      <c r="AC182" s="1">
        <f>'[3]SD 4. Assets (RAB)'!CV57</f>
        <v>0</v>
      </c>
      <c r="AD182" s="1">
        <f>'[3]SD 4. Assets (RAB)'!CW57</f>
        <v>0</v>
      </c>
      <c r="AE182" s="1">
        <f>'[3]SD 4. Assets (RAB)'!CX57</f>
        <v>0</v>
      </c>
      <c r="AF182" s="1">
        <f>'[3]SD 4. Assets (RAB)'!CY57</f>
        <v>0</v>
      </c>
      <c r="AG182" s="1">
        <f>'[3]SD 4. Assets (RAB)'!CZ57</f>
        <v>0</v>
      </c>
      <c r="AH182" s="1">
        <f>'[3]SD 4. Assets (RAB)'!DA57</f>
        <v>0</v>
      </c>
      <c r="AI182" s="1">
        <f>'[3]SD 4. Assets (RAB)'!DB57</f>
        <v>0</v>
      </c>
      <c r="AJ182" s="1">
        <f>'[3]SD 4. Assets (RAB)'!DC57</f>
        <v>0</v>
      </c>
      <c r="AL182" s="1">
        <f>'[3]SD 4. Assets (RAB)'!CV41+'[3]SD 4. Assets (RAB)'!CV65</f>
        <v>0</v>
      </c>
      <c r="AM182" s="1">
        <f>'[3]SD 4. Assets (RAB)'!CW41+'[3]SD 4. Assets (RAB)'!CW65</f>
        <v>0</v>
      </c>
      <c r="AN182" s="1">
        <f>'[3]SD 4. Assets (RAB)'!CX41+'[3]SD 4. Assets (RAB)'!CX65</f>
        <v>0</v>
      </c>
      <c r="AO182" s="1">
        <f>'[3]SD 4. Assets (RAB)'!CY41+'[3]SD 4. Assets (RAB)'!CY65</f>
        <v>0</v>
      </c>
      <c r="AP182" s="1">
        <f>'[3]SD 4. Assets (RAB)'!CZ41+'[3]SD 4. Assets (RAB)'!CZ65</f>
        <v>0</v>
      </c>
      <c r="AQ182" s="1">
        <f>'[3]SD 4. Assets (RAB)'!DA41+'[3]SD 4. Assets (RAB)'!DA65</f>
        <v>0</v>
      </c>
      <c r="AR182" s="1">
        <f>'[3]SD 4. Assets (RAB)'!DB41+'[3]SD 4. Assets (RAB)'!DB65</f>
        <v>0</v>
      </c>
      <c r="AS182" s="1">
        <f>'[3]SD 4. Assets (RAB)'!DC41+'[3]SD 4. Assets (RAB)'!DC65</f>
        <v>0</v>
      </c>
      <c r="AU182" s="1">
        <f>'[3]SD 4. Assets (RAB)'!CV87+'[3]SD 4. Assets (RAB)'!CV95</f>
        <v>0</v>
      </c>
      <c r="AV182" s="1">
        <f>'[3]SD 4. Assets (RAB)'!CW87+'[3]SD 4. Assets (RAB)'!CW95</f>
        <v>0</v>
      </c>
      <c r="AW182" s="1">
        <f>'[3]SD 4. Assets (RAB)'!CX87+'[3]SD 4. Assets (RAB)'!CX95</f>
        <v>0</v>
      </c>
      <c r="AX182" s="1">
        <f>'[3]SD 4. Assets (RAB)'!CY87+'[3]SD 4. Assets (RAB)'!CY95</f>
        <v>0</v>
      </c>
      <c r="AY182" s="1">
        <f>'[3]SD 4. Assets (RAB)'!CZ87+'[3]SD 4. Assets (RAB)'!CZ95</f>
        <v>0</v>
      </c>
      <c r="AZ182" s="1">
        <f>'[3]SD 4. Assets (RAB)'!DA87+'[3]SD 4. Assets (RAB)'!DA95</f>
        <v>0</v>
      </c>
      <c r="BA182" s="1">
        <f>'[3]SD 4. Assets (RAB)'!DB87+'[3]SD 4. Assets (RAB)'!DB95</f>
        <v>0</v>
      </c>
      <c r="BB182" s="1">
        <f>'[3]SD 4. Assets (RAB)'!DC87+'[3]SD 4. Assets (RAB)'!DC95</f>
        <v>0</v>
      </c>
    </row>
    <row r="183" spans="1:54" x14ac:dyDescent="0.25">
      <c r="A183" s="21" t="s">
        <v>75</v>
      </c>
      <c r="B183" s="1">
        <f>'[3]SD 4. Assets (RAB)'!CV26</f>
        <v>437019.19052183966</v>
      </c>
      <c r="C183" s="1">
        <f>'[3]SD 4. Assets (RAB)'!CW26</f>
        <v>454263.858502694</v>
      </c>
      <c r="D183" s="1">
        <f>'[3]SD 4. Assets (RAB)'!CX26</f>
        <v>474730.10623841005</v>
      </c>
      <c r="E183" s="1">
        <f>'[3]SD 4. Assets (RAB)'!CY26</f>
        <v>516282.70226293785</v>
      </c>
      <c r="F183" s="1">
        <f>'[3]SD 4. Assets (RAB)'!CZ26</f>
        <v>538645.18310669367</v>
      </c>
      <c r="G183" s="1">
        <f>'[3]SD 4. Assets (RAB)'!DA26</f>
        <v>581105.40000079118</v>
      </c>
      <c r="H183" s="1">
        <f>'[3]SD 4. Assets (RAB)'!DB26</f>
        <v>636550.10135343077</v>
      </c>
      <c r="I183" s="1">
        <f>'[3]SD 4. Assets (RAB)'!DC26</f>
        <v>691917.88745932945</v>
      </c>
      <c r="K183" s="1">
        <f>'[3]SD 4. Assets (RAB)'!CV50+IF('[3]SD 4. Assets (RAB)'!CV74="",0,'[3]SD 4. Assets (RAB)'!CV74)</f>
        <v>143838.54548343024</v>
      </c>
      <c r="L183" s="1">
        <f>'[3]SD 4. Assets (RAB)'!CW50+IF('[3]SD 4. Assets (RAB)'!CW74="",0,'[3]SD 4. Assets (RAB)'!CW74)</f>
        <v>165746.94144656957</v>
      </c>
      <c r="M183" s="1">
        <f>'[3]SD 4. Assets (RAB)'!CX50+IF('[3]SD 4. Assets (RAB)'!CX74="",0,'[3]SD 4. Assets (RAB)'!CX74)</f>
        <v>173665.52849230831</v>
      </c>
      <c r="N183" s="1">
        <f>'[3]SD 4. Assets (RAB)'!CY50+IF('[3]SD 4. Assets (RAB)'!CY74="",0,'[3]SD 4. Assets (RAB)'!CY74)</f>
        <v>197001.16072576426</v>
      </c>
      <c r="O183" s="1">
        <f>'[3]SD 4. Assets (RAB)'!CZ50+IF('[3]SD 4. Assets (RAB)'!CZ74="",0,'[3]SD 4. Assets (RAB)'!CZ74)</f>
        <v>217097.04849497179</v>
      </c>
      <c r="P183" s="1">
        <f>'[3]SD 4. Assets (RAB)'!DA50+IF('[3]SD 4. Assets (RAB)'!DA74="",0,'[3]SD 4. Assets (RAB)'!DA74)</f>
        <v>227133.77749336752</v>
      </c>
      <c r="Q183" s="1">
        <f>'[3]SD 4. Assets (RAB)'!DB50+IF('[3]SD 4. Assets (RAB)'!DB74="",0,'[3]SD 4. Assets (RAB)'!DB74)</f>
        <v>258385.12280187392</v>
      </c>
      <c r="R183" s="1">
        <f>'[3]SD 4. Assets (RAB)'!DC50+IF('[3]SD 4. Assets (RAB)'!DC74="",0,'[3]SD 4. Assets (RAB)'!DC74)</f>
        <v>274534.33557940554</v>
      </c>
      <c r="T183" s="1">
        <f>'[3]SD 4. Assets (RAB)'!CV34</f>
        <v>196169.39914246617</v>
      </c>
      <c r="U183" s="1">
        <f>'[3]SD 4. Assets (RAB)'!CW34</f>
        <v>203917.75712327971</v>
      </c>
      <c r="V183" s="1">
        <f>'[3]SD 4. Assets (RAB)'!CX34</f>
        <v>213108.39473841927</v>
      </c>
      <c r="W183" s="1">
        <f>'[3]SD 4. Assets (RAB)'!CY34</f>
        <v>231768.99232444612</v>
      </c>
      <c r="X183" s="1">
        <f>'[3]SD 4. Assets (RAB)'!CZ34</f>
        <v>241815.6217222811</v>
      </c>
      <c r="Y183" s="1">
        <f>'[3]SD 4. Assets (RAB)'!DA34</f>
        <v>260877.4161441488</v>
      </c>
      <c r="Z183" s="1">
        <f>'[3]SD 4. Assets (RAB)'!DB34</f>
        <v>285768.37469958636</v>
      </c>
      <c r="AA183" s="1">
        <f>'[3]SD 4. Assets (RAB)'!DC34</f>
        <v>310624.80345916952</v>
      </c>
      <c r="AC183" s="1">
        <f>'[3]SD 4. Assets (RAB)'!CV58</f>
        <v>38396.128016551382</v>
      </c>
      <c r="AD183" s="1">
        <f>'[3]SD 4. Assets (RAB)'!CW58</f>
        <v>44234.181698626649</v>
      </c>
      <c r="AE183" s="1">
        <f>'[3]SD 4. Assets (RAB)'!CX58</f>
        <v>46344.035474570854</v>
      </c>
      <c r="AF183" s="1">
        <f>'[3]SD 4. Assets (RAB)'!CY58</f>
        <v>52563.239025804462</v>
      </c>
      <c r="AG183" s="1">
        <f>'[3]SD 4. Assets (RAB)'!CZ58</f>
        <v>57917.036614001059</v>
      </c>
      <c r="AH183" s="1">
        <f>'[3]SD 4. Assets (RAB)'!DA58</f>
        <v>60589.90387675065</v>
      </c>
      <c r="AI183" s="1">
        <f>'[3]SD 4. Assets (RAB)'!DB58</f>
        <v>68915.340419115688</v>
      </c>
      <c r="AJ183" s="1">
        <f>'[3]SD 4. Assets (RAB)'!DC58</f>
        <v>73215.938577004417</v>
      </c>
      <c r="AL183" s="1">
        <f>'[3]SD 4. Assets (RAB)'!CV42+'[3]SD 4. Assets (RAB)'!CV66</f>
        <v>166974.39071464696</v>
      </c>
      <c r="AM183" s="1">
        <f>'[3]SD 4. Assets (RAB)'!CW42+'[3]SD 4. Assets (RAB)'!CW66</f>
        <v>181129.1307591114</v>
      </c>
      <c r="AN183" s="1">
        <f>'[3]SD 4. Assets (RAB)'!CX42+'[3]SD 4. Assets (RAB)'!CX66</f>
        <v>189499.90865747392</v>
      </c>
      <c r="AO183" s="1">
        <f>'[3]SD 4. Assets (RAB)'!CY42+'[3]SD 4. Assets (RAB)'!CY66</f>
        <v>209878.2801017341</v>
      </c>
      <c r="AP183" s="1">
        <f>'[3]SD 4. Assets (RAB)'!CZ42+'[3]SD 4. Assets (RAB)'!CZ66</f>
        <v>224358.48313766421</v>
      </c>
      <c r="AQ183" s="1">
        <f>'[3]SD 4. Assets (RAB)'!DA42+'[3]SD 4. Assets (RAB)'!DA66</f>
        <v>238777.77347743476</v>
      </c>
      <c r="AR183" s="1">
        <f>'[3]SD 4. Assets (RAB)'!DB42+'[3]SD 4. Assets (RAB)'!DB66</f>
        <v>266055.38469059172</v>
      </c>
      <c r="AS183" s="1">
        <f>'[3]SD 4. Assets (RAB)'!DC42+'[3]SD 4. Assets (RAB)'!DC66</f>
        <v>286280.00091520138</v>
      </c>
      <c r="AU183" s="1">
        <f>'[3]SD 4. Assets (RAB)'!CV88+'[3]SD 4. Assets (RAB)'!CV96</f>
        <v>113674.13153141108</v>
      </c>
      <c r="AV183" s="1">
        <f>'[3]SD 4. Assets (RAB)'!CW88+'[3]SD 4. Assets (RAB)'!CW96</f>
        <v>88112.563087930655</v>
      </c>
      <c r="AW183" s="1">
        <f>'[3]SD 4. Assets (RAB)'!CX88+'[3]SD 4. Assets (RAB)'!CX96</f>
        <v>56339.64896295355</v>
      </c>
      <c r="AX183" s="1">
        <f>'[3]SD 4. Assets (RAB)'!CY88+'[3]SD 4. Assets (RAB)'!CY96</f>
        <v>35530.325207229522</v>
      </c>
      <c r="AY183" s="1">
        <f>'[3]SD 4. Assets (RAB)'!CZ88+'[3]SD 4. Assets (RAB)'!CZ96</f>
        <v>20100.464977648644</v>
      </c>
      <c r="AZ183" s="1">
        <f>'[3]SD 4. Assets (RAB)'!DA88+'[3]SD 4. Assets (RAB)'!DA96</f>
        <v>77894.550931783611</v>
      </c>
      <c r="BA183" s="1">
        <f>'[3]SD 4. Assets (RAB)'!DB88+'[3]SD 4. Assets (RAB)'!DB96</f>
        <v>90450.193134647794</v>
      </c>
      <c r="BB183" s="1">
        <f>'[3]SD 4. Assets (RAB)'!DC88+'[3]SD 4. Assets (RAB)'!DC96</f>
        <v>87887.36010716157</v>
      </c>
    </row>
    <row r="184" spans="1:54" x14ac:dyDescent="0.25">
      <c r="A184" s="21"/>
      <c r="B184" s="14"/>
      <c r="C184" s="14"/>
      <c r="D184" s="14"/>
      <c r="E184" s="14"/>
      <c r="F184" s="14"/>
      <c r="G184" s="14"/>
      <c r="H184" s="14"/>
      <c r="I184" s="14"/>
      <c r="AC184" s="14"/>
      <c r="AD184" s="14"/>
      <c r="AE184" s="14"/>
      <c r="AF184" s="14"/>
      <c r="AG184" s="14"/>
      <c r="AH184" s="14"/>
      <c r="AI184" s="14"/>
      <c r="AJ184" s="14"/>
    </row>
    <row r="185" spans="1:54" x14ac:dyDescent="0.25">
      <c r="A185" t="s">
        <v>81</v>
      </c>
      <c r="B185" s="1">
        <f>'[3]SD 3. Opex'!CV10</f>
        <v>83237</v>
      </c>
      <c r="C185" s="1">
        <f>'[3]SD 3. Opex'!CW10</f>
        <v>81473</v>
      </c>
      <c r="D185" s="1">
        <f>'[3]SD 3. Opex'!CX10</f>
        <v>85413.886309046997</v>
      </c>
      <c r="E185" s="1">
        <f>'[3]SD 3. Opex'!CY10</f>
        <v>89047.922493129969</v>
      </c>
      <c r="F185" s="1">
        <f>'[3]SD 3. Opex'!CZ10</f>
        <v>96130.066559793384</v>
      </c>
      <c r="G185" s="1">
        <f>'[3]SD 3. Opex'!DA10</f>
        <v>121992.7555149088</v>
      </c>
      <c r="H185" s="1">
        <f>'[3]SD 3. Opex'!DB10</f>
        <v>126519.88299902935</v>
      </c>
      <c r="I185" s="1">
        <f>'[3]SD 3. Opex'!DC10</f>
        <v>116175.49106407606</v>
      </c>
      <c r="AC185" s="14"/>
      <c r="AD185" s="14"/>
      <c r="AE185" s="14"/>
      <c r="AF185" s="14"/>
      <c r="AG185" s="14"/>
      <c r="AH185" s="14"/>
      <c r="AI185" s="14"/>
      <c r="AJ185" s="14"/>
    </row>
    <row r="186" spans="1:54" x14ac:dyDescent="0.25">
      <c r="A186" s="21"/>
      <c r="B186" s="14"/>
      <c r="C186" s="14"/>
      <c r="D186" s="14"/>
      <c r="E186" s="14"/>
      <c r="F186" s="14"/>
      <c r="G186" s="14"/>
      <c r="H186" s="14"/>
      <c r="I186" s="14"/>
      <c r="K186" s="14"/>
      <c r="L186" s="14"/>
      <c r="M186" s="14"/>
      <c r="N186" s="14"/>
      <c r="O186" s="14"/>
      <c r="P186" s="14"/>
      <c r="Q186" s="14"/>
      <c r="R186" s="14"/>
      <c r="T186" s="14"/>
      <c r="U186" s="14"/>
      <c r="V186" s="14"/>
      <c r="W186" s="14"/>
      <c r="X186" s="14"/>
      <c r="Y186" s="14"/>
      <c r="Z186" s="14"/>
      <c r="AA186" s="14"/>
      <c r="AC186" s="14"/>
      <c r="AD186" s="14"/>
      <c r="AE186" s="14"/>
      <c r="AF186" s="14"/>
      <c r="AG186" s="14"/>
      <c r="AH186" s="14"/>
      <c r="AI186" s="14"/>
      <c r="AJ186" s="14"/>
    </row>
    <row r="187" spans="1:54" x14ac:dyDescent="0.25">
      <c r="A187" s="21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B4" sqref="B4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460096.29984329996</v>
      </c>
      <c r="C3" s="1">
        <f t="shared" ref="C3:I3" si="0">C17+AD17+AM17+AV17+L17+U17</f>
        <v>495664.2687008715</v>
      </c>
      <c r="D3" s="1">
        <f t="shared" si="0"/>
        <v>537963.71778262034</v>
      </c>
      <c r="E3" s="1">
        <f t="shared" si="0"/>
        <v>549503.93308706931</v>
      </c>
      <c r="F3" s="1">
        <f t="shared" si="0"/>
        <v>608125.80768634891</v>
      </c>
      <c r="G3" s="1">
        <f t="shared" si="0"/>
        <v>626852.63889194198</v>
      </c>
      <c r="H3" s="1">
        <f t="shared" si="0"/>
        <v>722141.08401789272</v>
      </c>
      <c r="I3" s="1">
        <f t="shared" si="0"/>
        <v>809008.67921884859</v>
      </c>
    </row>
    <row r="4" spans="1:54" x14ac:dyDescent="0.25">
      <c r="A4" s="21" t="s">
        <v>122</v>
      </c>
      <c r="B4" s="16">
        <f>B17/B$3</f>
        <v>0.67349398573845864</v>
      </c>
      <c r="C4" s="16">
        <f t="shared" ref="C4:I4" si="1">C17/C$3</f>
        <v>0.65312197558908924</v>
      </c>
      <c r="D4" s="16">
        <f t="shared" si="1"/>
        <v>0.62835602954684722</v>
      </c>
      <c r="E4" s="16">
        <f t="shared" si="1"/>
        <v>0.62406864330494338</v>
      </c>
      <c r="F4" s="16">
        <f t="shared" si="1"/>
        <v>0.59961138717577811</v>
      </c>
      <c r="G4" s="16">
        <f t="shared" si="1"/>
        <v>0.60069912902376787</v>
      </c>
      <c r="H4" s="16">
        <f t="shared" si="1"/>
        <v>0.59142284734532968</v>
      </c>
      <c r="I4" s="16">
        <f t="shared" si="1"/>
        <v>0.57438009285489411</v>
      </c>
    </row>
    <row r="5" spans="1:54" x14ac:dyDescent="0.25">
      <c r="A5" s="42" t="s">
        <v>123</v>
      </c>
      <c r="B5" s="16">
        <f>K17/B3</f>
        <v>8.5035249447675126E-2</v>
      </c>
      <c r="C5" s="16">
        <f t="shared" ref="C5:I5" si="2">L17/C3</f>
        <v>9.0983016676993198E-2</v>
      </c>
      <c r="D5" s="16">
        <f t="shared" si="2"/>
        <v>9.8933973160109989E-2</v>
      </c>
      <c r="E5" s="16">
        <f t="shared" si="2"/>
        <v>0.10516992501255451</v>
      </c>
      <c r="F5" s="16">
        <f t="shared" si="2"/>
        <v>0.11241729369648525</v>
      </c>
      <c r="G5" s="16">
        <f t="shared" si="2"/>
        <v>0.10634016035576027</v>
      </c>
      <c r="H5" s="16">
        <f t="shared" si="2"/>
        <v>0.10755922241142507</v>
      </c>
      <c r="I5" s="16">
        <f t="shared" si="2"/>
        <v>0.10703578468727364</v>
      </c>
    </row>
    <row r="6" spans="1:54" x14ac:dyDescent="0.25">
      <c r="A6" s="21" t="s">
        <v>124</v>
      </c>
      <c r="B6" s="16">
        <f>T17/B3</f>
        <v>4.8465244515125433E-2</v>
      </c>
      <c r="C6" s="16">
        <f t="shared" ref="C6:I6" si="3">U17/C3</f>
        <v>4.6999255992494111E-2</v>
      </c>
      <c r="D6" s="16">
        <f t="shared" si="3"/>
        <v>4.5217075815681393E-2</v>
      </c>
      <c r="E6" s="16">
        <f t="shared" si="3"/>
        <v>4.4908551572043466E-2</v>
      </c>
      <c r="F6" s="16">
        <f t="shared" si="3"/>
        <v>4.3148585004310305E-2</v>
      </c>
      <c r="G6" s="16">
        <f t="shared" si="3"/>
        <v>4.3226859904678352E-2</v>
      </c>
      <c r="H6" s="16">
        <f t="shared" si="3"/>
        <v>4.2559330172777715E-2</v>
      </c>
      <c r="I6" s="16">
        <f t="shared" si="3"/>
        <v>4.1332917938844312E-2</v>
      </c>
    </row>
    <row r="7" spans="1:54" x14ac:dyDescent="0.25">
      <c r="A7" s="42" t="s">
        <v>125</v>
      </c>
      <c r="B7" s="16">
        <f>AC17/B3</f>
        <v>3.2617895128796044E-3</v>
      </c>
      <c r="C7" s="16">
        <f t="shared" ref="C7:I7" si="4">AD17/C3</f>
        <v>3.4899344868715518E-3</v>
      </c>
      <c r="D7" s="16">
        <f t="shared" si="4"/>
        <v>3.794917968926846E-3</v>
      </c>
      <c r="E7" s="16">
        <f t="shared" si="4"/>
        <v>4.0341171538206561E-3</v>
      </c>
      <c r="F7" s="16">
        <f t="shared" si="4"/>
        <v>4.3121123537261186E-3</v>
      </c>
      <c r="G7" s="16">
        <f t="shared" si="4"/>
        <v>4.0790051431528716E-3</v>
      </c>
      <c r="H7" s="16">
        <f t="shared" si="4"/>
        <v>4.1257660317789904E-3</v>
      </c>
      <c r="I7" s="16">
        <f t="shared" si="4"/>
        <v>4.1056879619153471E-3</v>
      </c>
    </row>
    <row r="8" spans="1:54" x14ac:dyDescent="0.25">
      <c r="A8" s="21" t="s">
        <v>2</v>
      </c>
      <c r="B8" s="16">
        <f>AL17/B3</f>
        <v>0.11629666611644407</v>
      </c>
      <c r="C8" s="16">
        <f t="shared" ref="C8:I8" si="5">AM17/C3</f>
        <v>0.12078253795379366</v>
      </c>
      <c r="D8" s="16">
        <f t="shared" si="5"/>
        <v>0.12691263860194069</v>
      </c>
      <c r="E8" s="16">
        <f t="shared" si="5"/>
        <v>0.13253889324563861</v>
      </c>
      <c r="F8" s="16">
        <f t="shared" si="5"/>
        <v>0.13802473244146099</v>
      </c>
      <c r="G8" s="16">
        <f t="shared" si="5"/>
        <v>0.13237467418291454</v>
      </c>
      <c r="H8" s="16">
        <f t="shared" si="5"/>
        <v>0.13301831434581504</v>
      </c>
      <c r="I8" s="16">
        <f t="shared" si="5"/>
        <v>0.13160513024945875</v>
      </c>
    </row>
    <row r="9" spans="1:54" x14ac:dyDescent="0.25">
      <c r="A9" s="21" t="s">
        <v>22</v>
      </c>
      <c r="B9" s="16">
        <f>AU17/B3</f>
        <v>7.3447064669417098E-2</v>
      </c>
      <c r="C9" s="16">
        <f t="shared" ref="C9:I9" si="6">AV17/C3</f>
        <v>8.4623279300758233E-2</v>
      </c>
      <c r="D9" s="16">
        <f t="shared" si="6"/>
        <v>9.6785364906494073E-2</v>
      </c>
      <c r="E9" s="16">
        <f t="shared" si="6"/>
        <v>8.9279869710999285E-2</v>
      </c>
      <c r="F9" s="16">
        <f t="shared" si="6"/>
        <v>0.10248588932823915</v>
      </c>
      <c r="G9" s="16">
        <f t="shared" si="6"/>
        <v>0.11328017138972604</v>
      </c>
      <c r="H9" s="16">
        <f t="shared" si="6"/>
        <v>0.12131451969287356</v>
      </c>
      <c r="I9" s="16">
        <f t="shared" si="6"/>
        <v>0.14154038630761365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0.99999999999999989</v>
      </c>
      <c r="D10" s="16">
        <f t="shared" si="7"/>
        <v>1.0000000000000002</v>
      </c>
      <c r="E10" s="16">
        <f t="shared" si="7"/>
        <v>0.99999999999999989</v>
      </c>
      <c r="F10" s="16">
        <f t="shared" si="7"/>
        <v>0.99999999999999978</v>
      </c>
      <c r="G10" s="16">
        <f t="shared" si="7"/>
        <v>0.99999999999999978</v>
      </c>
      <c r="H10" s="16">
        <f t="shared" si="7"/>
        <v>1</v>
      </c>
      <c r="I10" s="16">
        <f t="shared" si="7"/>
        <v>0.99999999999999978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data'!B116</f>
        <v>46756.092287101921</v>
      </c>
      <c r="C12" s="1">
        <f>'DNSP stacked data'!C116</f>
        <v>51252.352222211397</v>
      </c>
      <c r="D12" s="1">
        <f>'DNSP stacked data'!D116</f>
        <v>43220.358648427165</v>
      </c>
      <c r="E12" s="1">
        <f>'DNSP stacked data'!E116</f>
        <v>48349.725749866964</v>
      </c>
      <c r="F12" s="1">
        <f>'DNSP stacked data'!F116</f>
        <v>58605.575110382997</v>
      </c>
      <c r="G12" s="1">
        <f>'DNSP stacked data'!G116</f>
        <v>59886.898408099434</v>
      </c>
      <c r="H12" s="1">
        <f>'DNSP stacked data'!H116</f>
        <v>70098.067766092558</v>
      </c>
      <c r="I12" s="1">
        <f>'DNSP stacked data'!I116</f>
        <v>69150.303926688226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data'!B108</f>
        <v>309872.09080498107</v>
      </c>
      <c r="C17" s="1">
        <f>'DNSP stacked data'!C108</f>
        <v>323729.22640283435</v>
      </c>
      <c r="D17" s="1">
        <f>'DNSP stacked data'!D108</f>
        <v>338032.74574614794</v>
      </c>
      <c r="E17" s="1">
        <f>'DNSP stacked data'!E108</f>
        <v>342928.17401237774</v>
      </c>
      <c r="F17" s="1">
        <f>'DNSP stacked data'!F108</f>
        <v>364639.15912420215</v>
      </c>
      <c r="G17" s="1">
        <f>'DNSP stacked data'!G108</f>
        <v>376549.83420864004</v>
      </c>
      <c r="H17" s="1">
        <f>'DNSP stacked data'!H108</f>
        <v>427090.73609490506</v>
      </c>
      <c r="I17" s="1">
        <f>'DNSP stacked data'!I108</f>
        <v>464678.48029013752</v>
      </c>
      <c r="J17" s="46"/>
      <c r="K17" s="1">
        <f>'DNSP stacked data'!K108</f>
        <v>39124.403627127343</v>
      </c>
      <c r="L17" s="1">
        <f>'DNSP stacked data'!L108</f>
        <v>45097.030425401026</v>
      </c>
      <c r="M17" s="1">
        <f>'DNSP stacked data'!M108</f>
        <v>53222.888016218749</v>
      </c>
      <c r="N17" s="1">
        <f>'DNSP stacked data'!N108</f>
        <v>57791.287436870851</v>
      </c>
      <c r="O17" s="1">
        <f>'DNSP stacked data'!O108</f>
        <v>68363.857527088592</v>
      </c>
      <c r="P17" s="1">
        <f>'DNSP stacked data'!P108</f>
        <v>66659.610139200595</v>
      </c>
      <c r="Q17" s="1">
        <f>'DNSP stacked data'!Q108</f>
        <v>77672.933468308125</v>
      </c>
      <c r="R17" s="1">
        <f>'DNSP stacked data'!R108</f>
        <v>86592.878799004306</v>
      </c>
      <c r="T17" s="1">
        <f>'DNSP stacked data'!T108</f>
        <v>22298.679672409999</v>
      </c>
      <c r="U17" s="1">
        <f>'DNSP stacked data'!U108</f>
        <v>23295.851851004645</v>
      </c>
      <c r="V17" s="1">
        <f>'DNSP stacked data'!V108</f>
        <v>24325.146213062573</v>
      </c>
      <c r="W17" s="1">
        <f>'DNSP stacked data'!W108</f>
        <v>24677.425718081373</v>
      </c>
      <c r="X17" s="1">
        <f>'DNSP stacked data'!X108</f>
        <v>26239.768106269286</v>
      </c>
      <c r="Y17" s="1">
        <f>'DNSP stacked data'!Y108</f>
        <v>27096.871202259907</v>
      </c>
      <c r="Z17" s="1">
        <f>'DNSP stacked data'!Z108</f>
        <v>30733.840826045107</v>
      </c>
      <c r="AA17" s="1">
        <f>'DNSP stacked data'!AA108</f>
        <v>33438.689349965491</v>
      </c>
      <c r="AC17" s="1">
        <f>'DNSP stacked data'!AC108</f>
        <v>1500.7372857435857</v>
      </c>
      <c r="AD17" s="1">
        <f>'DNSP stacked data'!AD108</f>
        <v>1729.8358252491389</v>
      </c>
      <c r="AE17" s="1">
        <f>'DNSP stacked data'!AE108</f>
        <v>2041.5281792439566</v>
      </c>
      <c r="AF17" s="1">
        <f>'DNSP stacked data'!AF108</f>
        <v>2216.7632425584643</v>
      </c>
      <c r="AG17" s="1">
        <f>'DNSP stacked data'!AG108</f>
        <v>2622.306807943979</v>
      </c>
      <c r="AH17" s="1">
        <f>'DNSP stacked data'!AH108</f>
        <v>2556.9351380391813</v>
      </c>
      <c r="AI17" s="1">
        <f>'DNSP stacked data'!AI108</f>
        <v>2979.3851545930797</v>
      </c>
      <c r="AJ17" s="1">
        <f>'DNSP stacked data'!AJ108</f>
        <v>3321.5371953538615</v>
      </c>
      <c r="AK17" s="46"/>
      <c r="AL17" s="1">
        <f>'DNSP stacked data'!AL108</f>
        <v>53507.665764287594</v>
      </c>
      <c r="AM17" s="1">
        <f>'DNSP stacked data'!AM108</f>
        <v>59867.588346702396</v>
      </c>
      <c r="AN17" s="1">
        <f>'DNSP stacked data'!AN108</f>
        <v>68274.394895902107</v>
      </c>
      <c r="AO17" s="1">
        <f>'DNSP stacked data'!AO108</f>
        <v>72830.643125485629</v>
      </c>
      <c r="AP17" s="1">
        <f>'DNSP stacked data'!AP108</f>
        <v>83936.401896655676</v>
      </c>
      <c r="AQ17" s="1">
        <f>'DNSP stacked data'!AQ108</f>
        <v>82979.413834021005</v>
      </c>
      <c r="AR17" s="1">
        <f>'DNSP stacked data'!AR108</f>
        <v>96057.989715919684</v>
      </c>
      <c r="AS17" s="1">
        <f>'DNSP stacked data'!AS108</f>
        <v>106469.69260153915</v>
      </c>
      <c r="AT17" s="46"/>
      <c r="AU17" s="1">
        <f>'DNSP stacked data'!AU108</f>
        <v>33792.722688750371</v>
      </c>
      <c r="AV17" s="1">
        <f>'DNSP stacked data'!AV108</f>
        <v>41944.735849679928</v>
      </c>
      <c r="AW17" s="1">
        <f>'DNSP stacked data'!AW108</f>
        <v>52067.014732045107</v>
      </c>
      <c r="AX17" s="1">
        <f>'DNSP stacked data'!AX108</f>
        <v>49059.639551695218</v>
      </c>
      <c r="AY17" s="1">
        <f>'DNSP stacked data'!AY108</f>
        <v>62324.314224189206</v>
      </c>
      <c r="AZ17" s="1">
        <f>'DNSP stacked data'!AZ108</f>
        <v>71009.974369781237</v>
      </c>
      <c r="BA17" s="1">
        <f>'DNSP stacked data'!BA108</f>
        <v>87606.198758121711</v>
      </c>
      <c r="BB17" s="1">
        <f>'DNSP stacked data'!BB108</f>
        <v>114507.40098284812</v>
      </c>
    </row>
    <row r="18" spans="1:54" x14ac:dyDescent="0.25">
      <c r="A18" s="21" t="s">
        <v>70</v>
      </c>
      <c r="B18" s="1">
        <f>'DNSP stacked data'!B109</f>
        <v>9377.1471770420667</v>
      </c>
      <c r="C18" s="1">
        <f>'DNSP stacked data'!C109</f>
        <v>12750.350038562839</v>
      </c>
      <c r="D18" s="1">
        <f>'DNSP stacked data'!D109</f>
        <v>6296.049856543571</v>
      </c>
      <c r="E18" s="1">
        <f>'DNSP stacked data'!E109</f>
        <v>17081.542085105812</v>
      </c>
      <c r="F18" s="1">
        <f>'DNSP stacked data'!F109</f>
        <v>4599.0524574223227</v>
      </c>
      <c r="G18" s="1">
        <f>'DNSP stacked data'!G109</f>
        <v>10961.656867112972</v>
      </c>
      <c r="H18" s="1">
        <f>'DNSP stacked data'!H109</f>
        <v>15624.637094225594</v>
      </c>
      <c r="I18" s="1">
        <f>'DNSP stacked data'!I109</f>
        <v>9648.0923432397612</v>
      </c>
      <c r="J18" s="46"/>
      <c r="K18" s="1">
        <f>'DNSP stacked data'!K109</f>
        <v>1183.9571936682278</v>
      </c>
      <c r="L18" s="1">
        <f>'DNSP stacked data'!L109</f>
        <v>1776.1847764343438</v>
      </c>
      <c r="M18" s="1">
        <f>'DNSP stacked data'!M109</f>
        <v>991.30619940292331</v>
      </c>
      <c r="N18" s="1">
        <f>'DNSP stacked data'!N109</f>
        <v>2878.6328546738932</v>
      </c>
      <c r="O18" s="1">
        <f>'DNSP stacked data'!O109</f>
        <v>862.24685169300051</v>
      </c>
      <c r="P18" s="1">
        <f>'DNSP stacked data'!P109</f>
        <v>2029.0443490995265</v>
      </c>
      <c r="Q18" s="1">
        <f>'DNSP stacked data'!Q109</f>
        <v>2949.6788635135149</v>
      </c>
      <c r="R18" s="1">
        <f>'DNSP stacked data'!R109</f>
        <v>1858.1129917676024</v>
      </c>
      <c r="T18" s="1">
        <f>'DNSP stacked data'!T109</f>
        <v>674.78810563001377</v>
      </c>
      <c r="U18" s="1">
        <f>'DNSP stacked data'!U109</f>
        <v>917.52687530658704</v>
      </c>
      <c r="V18" s="1">
        <f>'DNSP stacked data'!V109</f>
        <v>453.06951841927958</v>
      </c>
      <c r="W18" s="1">
        <f>'DNSP stacked data'!W109</f>
        <v>1229.2034247972429</v>
      </c>
      <c r="X18" s="1">
        <f>'DNSP stacked data'!X109</f>
        <v>330.95203016915883</v>
      </c>
      <c r="Y18" s="1">
        <f>'DNSP stacked data'!Y109</f>
        <v>788.81087523451265</v>
      </c>
      <c r="Z18" s="1">
        <f>'DNSP stacked data'!Z109</f>
        <v>1124.363206304577</v>
      </c>
      <c r="AA18" s="1">
        <f>'DNSP stacked data'!AA109</f>
        <v>694.28556812860529</v>
      </c>
      <c r="AC18" s="1">
        <f>'DNSP stacked data'!AC109</f>
        <v>45.414333268719233</v>
      </c>
      <c r="AD18" s="1">
        <f>'DNSP stacked data'!AD109</f>
        <v>68.131050527168682</v>
      </c>
      <c r="AE18" s="1">
        <f>'DNSP stacked data'!AE109</f>
        <v>38.024609632675045</v>
      </c>
      <c r="AF18" s="1">
        <f>'DNSP stacked data'!AF109</f>
        <v>110.4188500391668</v>
      </c>
      <c r="AG18" s="1">
        <f>'DNSP stacked data'!AG109</f>
        <v>33.074139920013813</v>
      </c>
      <c r="AH18" s="1">
        <f>'DNSP stacked data'!AH109</f>
        <v>77.830260063303697</v>
      </c>
      <c r="AI18" s="1">
        <f>'DNSP stacked data'!AI109</f>
        <v>113.1440390410245</v>
      </c>
      <c r="AJ18" s="1">
        <f>'DNSP stacked data'!AJ109</f>
        <v>71.273660154572681</v>
      </c>
      <c r="AK18" s="46"/>
      <c r="AL18" s="1">
        <f>'DNSP stacked data'!AL109</f>
        <v>1619.2140946551954</v>
      </c>
      <c r="AM18" s="1">
        <f>'DNSP stacked data'!AM109</f>
        <v>2357.9357226004167</v>
      </c>
      <c r="AN18" s="1">
        <f>'DNSP stacked data'!AN109</f>
        <v>1271.6489736552157</v>
      </c>
      <c r="AO18" s="1">
        <f>'DNSP stacked data'!AO109</f>
        <v>3627.7558681673149</v>
      </c>
      <c r="AP18" s="1">
        <f>'DNSP stacked data'!AP109</f>
        <v>1058.6573212190699</v>
      </c>
      <c r="AQ18" s="1">
        <f>'DNSP stacked data'!AQ109</f>
        <v>2498.7616049655444</v>
      </c>
      <c r="AR18" s="1">
        <f>'DNSP stacked data'!AR109</f>
        <v>3615.7248427126283</v>
      </c>
      <c r="AS18" s="1">
        <f>'DNSP stacked data'!AS109</f>
        <v>2267.1667159681147</v>
      </c>
      <c r="AT18" s="46"/>
      <c r="AU18" s="1">
        <f>'DNSP stacked data'!AU109</f>
        <v>1022.6133413377001</v>
      </c>
      <c r="AV18" s="1">
        <f>'DNSP stacked data'!AV109</f>
        <v>1652.0289820634866</v>
      </c>
      <c r="AW18" s="1">
        <f>'DNSP stacked data'!AW109</f>
        <v>969.77740990964412</v>
      </c>
      <c r="AX18" s="1">
        <f>'DNSP stacked data'!AX109</f>
        <v>2443.7020962067586</v>
      </c>
      <c r="AY18" s="1">
        <f>'DNSP stacked data'!AY109</f>
        <v>786.0724316564324</v>
      </c>
      <c r="AZ18" s="1">
        <f>'DNSP stacked data'!AZ109</f>
        <v>2151.8938570197497</v>
      </c>
      <c r="BA18" s="1">
        <f>'DNSP stacked data'!BA109</f>
        <v>3301.3106154672537</v>
      </c>
      <c r="BB18" s="1">
        <f>'DNSP stacked data'!BB109</f>
        <v>2418.655222679155</v>
      </c>
    </row>
    <row r="19" spans="1:54" x14ac:dyDescent="0.25">
      <c r="A19" s="21" t="s">
        <v>71</v>
      </c>
      <c r="B19" s="1">
        <f>'DNSP stacked data'!B110</f>
        <v>-14886.371539320877</v>
      </c>
      <c r="C19" s="1">
        <f>'DNSP stacked data'!C110</f>
        <v>-15724.275787200202</v>
      </c>
      <c r="D19" s="1">
        <f>'DNSP stacked data'!D110</f>
        <v>-16289.855979585071</v>
      </c>
      <c r="E19" s="1">
        <f>'DNSP stacked data'!E110</f>
        <v>-17426.263642108777</v>
      </c>
      <c r="F19" s="1">
        <f>'DNSP stacked data'!F110</f>
        <v>-17680.67079513285</v>
      </c>
      <c r="G19" s="1">
        <f>'DNSP stacked data'!G110</f>
        <v>-18605.340875545597</v>
      </c>
      <c r="H19" s="1">
        <f>'DNSP stacked data'!H110</f>
        <v>-20556.62332863859</v>
      </c>
      <c r="I19" s="1">
        <f>'DNSP stacked data'!I110</f>
        <v>-21805.306968027937</v>
      </c>
      <c r="J19" s="46"/>
      <c r="K19" s="1">
        <f>'DNSP stacked data'!K110</f>
        <v>-1773.3806042016606</v>
      </c>
      <c r="L19" s="1">
        <f>'DNSP stacked data'!L110</f>
        <v>-1932.8104176726586</v>
      </c>
      <c r="M19" s="1">
        <f>'DNSP stacked data'!M110</f>
        <v>-2053.4583259829092</v>
      </c>
      <c r="N19" s="1">
        <f>'DNSP stacked data'!N110</f>
        <v>-2226.0833996541933</v>
      </c>
      <c r="O19" s="1">
        <f>'DNSP stacked data'!O110</f>
        <v>-2309.2206168163634</v>
      </c>
      <c r="P19" s="1">
        <f>'DNSP stacked data'!P110</f>
        <v>-2592.0078024771633</v>
      </c>
      <c r="Q19" s="1">
        <f>'DNSP stacked data'!Q110</f>
        <v>-2951.2091394155177</v>
      </c>
      <c r="R19" s="1">
        <f>'DNSP stacked data'!R110</f>
        <v>-3213.8396704600514</v>
      </c>
      <c r="T19" s="1">
        <f>'DNSP stacked data'!T110</f>
        <v>-1071.2369403048585</v>
      </c>
      <c r="U19" s="1">
        <f>'DNSP stacked data'!U110</f>
        <v>-1131.5332979764232</v>
      </c>
      <c r="V19" s="1">
        <f>'DNSP stacked data'!V110</f>
        <v>-1172.2329670117588</v>
      </c>
      <c r="W19" s="1">
        <f>'DNSP stacked data'!W110</f>
        <v>-1254.0099039990798</v>
      </c>
      <c r="X19" s="1">
        <f>'DNSP stacked data'!X110</f>
        <v>-1272.3172759115243</v>
      </c>
      <c r="Y19" s="1">
        <f>'DNSP stacked data'!Y110</f>
        <v>-1338.8573824187672</v>
      </c>
      <c r="Z19" s="1">
        <f>'DNSP stacked data'!Z110</f>
        <v>-1479.2734562216153</v>
      </c>
      <c r="AA19" s="1">
        <f>'DNSP stacked data'!AA110</f>
        <v>-1569.1298754124803</v>
      </c>
      <c r="AC19" s="1">
        <f>'DNSP stacked data'!AC110</f>
        <v>-68.023487844160357</v>
      </c>
      <c r="AD19" s="1">
        <f>'DNSP stacked data'!AD110</f>
        <v>-74.138910530608058</v>
      </c>
      <c r="AE19" s="1">
        <f>'DNSP stacked data'!AE110</f>
        <v>-78.766733517349408</v>
      </c>
      <c r="AF19" s="1">
        <f>'DNSP stacked data'!AF110</f>
        <v>-85.388301145107533</v>
      </c>
      <c r="AG19" s="1">
        <f>'DNSP stacked data'!AG110</f>
        <v>-88.577285770082668</v>
      </c>
      <c r="AH19" s="1">
        <f>'DNSP stacked data'!AH110</f>
        <v>-99.42446129501262</v>
      </c>
      <c r="AI19" s="1">
        <f>'DNSP stacked data'!AI110</f>
        <v>-113.20273749750444</v>
      </c>
      <c r="AJ19" s="1">
        <f>'DNSP stacked data'!AJ110</f>
        <v>-123.2767423071238</v>
      </c>
      <c r="AK19" s="46"/>
      <c r="AL19" s="1">
        <f>'DNSP stacked data'!AL110</f>
        <v>-2470.7916494736614</v>
      </c>
      <c r="AM19" s="1">
        <f>'DNSP stacked data'!AM110</f>
        <v>-2665.8640205992388</v>
      </c>
      <c r="AN19" s="1">
        <f>'DNSP stacked data'!AN110</f>
        <v>-2809.7806126155356</v>
      </c>
      <c r="AO19" s="1">
        <f>'DNSP stacked data'!AO110</f>
        <v>-3033.3880844884361</v>
      </c>
      <c r="AP19" s="1">
        <f>'DNSP stacked data'!AP110</f>
        <v>-3125.2425956505822</v>
      </c>
      <c r="AQ19" s="1">
        <f>'DNSP stacked data'!AQ110</f>
        <v>-3440.8883529021632</v>
      </c>
      <c r="AR19" s="1">
        <f>'DNSP stacked data'!AR110</f>
        <v>-3883.8244663149612</v>
      </c>
      <c r="AS19" s="1">
        <f>'DNSP stacked data'!AS110</f>
        <v>-4198.0537542303273</v>
      </c>
      <c r="AT19" s="46"/>
      <c r="AU19" s="1">
        <f>'DNSP stacked data'!AU110</f>
        <v>-8950.7941972975095</v>
      </c>
      <c r="AV19" s="1">
        <f>'DNSP stacked data'!AV110</f>
        <v>-10185.288125873385</v>
      </c>
      <c r="AW19" s="1">
        <f>'DNSP stacked data'!AW110</f>
        <v>-10548.915046359529</v>
      </c>
      <c r="AX19" s="1">
        <f>'DNSP stacked data'!AX110</f>
        <v>-10128.384129345262</v>
      </c>
      <c r="AY19" s="1">
        <f>'DNSP stacked data'!AY110</f>
        <v>-10950.049513693193</v>
      </c>
      <c r="AZ19" s="1">
        <f>'DNSP stacked data'!AZ110</f>
        <v>-10942.368191103655</v>
      </c>
      <c r="BA19" s="1">
        <f>'DNSP stacked data'!BA110</f>
        <v>-15491.119301151946</v>
      </c>
      <c r="BB19" s="1">
        <f>'DNSP stacked data'!BB110</f>
        <v>-21655.854202718838</v>
      </c>
    </row>
    <row r="20" spans="1:54" x14ac:dyDescent="0.25">
      <c r="A20" s="21" t="s">
        <v>72</v>
      </c>
      <c r="B20" s="1">
        <f>'DNSP stacked data'!B111</f>
        <v>-5509.2243622788073</v>
      </c>
      <c r="C20" s="1">
        <f>'DNSP stacked data'!C111</f>
        <v>-2973.9257486373626</v>
      </c>
      <c r="D20" s="1">
        <f>'DNSP stacked data'!D111</f>
        <v>-9993.8061230415005</v>
      </c>
      <c r="E20" s="1">
        <f>'DNSP stacked data'!E111</f>
        <v>-344.72155700296076</v>
      </c>
      <c r="F20" s="1">
        <f>'DNSP stacked data'!F111</f>
        <v>-13081.618337710528</v>
      </c>
      <c r="G20" s="1">
        <f>'DNSP stacked data'!G111</f>
        <v>-7643.684008432625</v>
      </c>
      <c r="H20" s="1">
        <f>'DNSP stacked data'!H111</f>
        <v>-4931.9862344129979</v>
      </c>
      <c r="I20" s="1">
        <f>'DNSP stacked data'!I111</f>
        <v>-12157.214624788176</v>
      </c>
      <c r="J20" s="46"/>
      <c r="K20" s="1">
        <f>'DNSP stacked data'!K111</f>
        <v>-589.42341053343296</v>
      </c>
      <c r="L20" s="1">
        <f>'DNSP stacked data'!L111</f>
        <v>-156.62564123831467</v>
      </c>
      <c r="M20" s="1">
        <f>'DNSP stacked data'!M111</f>
        <v>-1062.1521265799859</v>
      </c>
      <c r="N20" s="1">
        <f>'DNSP stacked data'!N111</f>
        <v>652.54945501969962</v>
      </c>
      <c r="O20" s="1">
        <f>'DNSP stacked data'!O111</f>
        <v>-1446.9737651233631</v>
      </c>
      <c r="P20" s="1">
        <f>'DNSP stacked data'!P111</f>
        <v>-562.96345337763682</v>
      </c>
      <c r="Q20" s="1">
        <f>'DNSP stacked data'!Q111</f>
        <v>-1.5302759020026544</v>
      </c>
      <c r="R20" s="1">
        <f>'DNSP stacked data'!R111</f>
        <v>-1355.726678692449</v>
      </c>
      <c r="T20" s="1">
        <f>'DNSP stacked data'!T111</f>
        <v>-396.4488346748447</v>
      </c>
      <c r="U20" s="1">
        <f>'DNSP stacked data'!U111</f>
        <v>-214.00642266983624</v>
      </c>
      <c r="V20" s="1">
        <f>'DNSP stacked data'!V111</f>
        <v>-719.16344859247943</v>
      </c>
      <c r="W20" s="1">
        <f>'DNSP stacked data'!W111</f>
        <v>-24.806479201836797</v>
      </c>
      <c r="X20" s="1">
        <f>'DNSP stacked data'!X111</f>
        <v>-941.3652457423658</v>
      </c>
      <c r="Y20" s="1">
        <f>'DNSP stacked data'!Y111</f>
        <v>-550.04650718425444</v>
      </c>
      <c r="Z20" s="1">
        <f>'DNSP stacked data'!Z111</f>
        <v>-354.91024991703847</v>
      </c>
      <c r="AA20" s="1">
        <f>'DNSP stacked data'!AA111</f>
        <v>-874.84430728387497</v>
      </c>
      <c r="AC20" s="1">
        <f>'DNSP stacked data'!AC111</f>
        <v>-22.609154575441121</v>
      </c>
      <c r="AD20" s="1">
        <f>'DNSP stacked data'!AD111</f>
        <v>-6.0078600034393803</v>
      </c>
      <c r="AE20" s="1">
        <f>'DNSP stacked data'!AE111</f>
        <v>-40.742123884674356</v>
      </c>
      <c r="AF20" s="1">
        <f>'DNSP stacked data'!AF111</f>
        <v>25.030548894059248</v>
      </c>
      <c r="AG20" s="1">
        <f>'DNSP stacked data'!AG111</f>
        <v>-55.503145850068869</v>
      </c>
      <c r="AH20" s="1">
        <f>'DNSP stacked data'!AH111</f>
        <v>-21.594201231708922</v>
      </c>
      <c r="AI20" s="1">
        <f>'DNSP stacked data'!AI111</f>
        <v>-5.8698456479933346E-2</v>
      </c>
      <c r="AJ20" s="1">
        <f>'DNSP stacked data'!AJ111</f>
        <v>-52.003082152551123</v>
      </c>
      <c r="AK20" s="46"/>
      <c r="AL20" s="1">
        <f>'DNSP stacked data'!AL111</f>
        <v>-851.57755481846607</v>
      </c>
      <c r="AM20" s="1">
        <f>'DNSP stacked data'!AM111</f>
        <v>-307.92829799882259</v>
      </c>
      <c r="AN20" s="1">
        <f>'DNSP stacked data'!AN111</f>
        <v>-1538.1316389603198</v>
      </c>
      <c r="AO20" s="1">
        <f>'DNSP stacked data'!AO111</f>
        <v>594.3677836788786</v>
      </c>
      <c r="AP20" s="1">
        <f>'DNSP stacked data'!AP111</f>
        <v>-2066.5852744315125</v>
      </c>
      <c r="AQ20" s="1">
        <f>'DNSP stacked data'!AQ111</f>
        <v>-942.12674793661893</v>
      </c>
      <c r="AR20" s="1">
        <f>'DNSP stacked data'!AR111</f>
        <v>-268.09962360233328</v>
      </c>
      <c r="AS20" s="1">
        <f>'DNSP stacked data'!AS111</f>
        <v>-1930.8870382622124</v>
      </c>
      <c r="AT20" s="46"/>
      <c r="AU20" s="1">
        <f>'DNSP stacked data'!AU111</f>
        <v>-7928.1808559598103</v>
      </c>
      <c r="AV20" s="1">
        <f>'DNSP stacked data'!AV111</f>
        <v>-8533.2591438098989</v>
      </c>
      <c r="AW20" s="1">
        <f>'DNSP stacked data'!AW111</f>
        <v>-9579.1376364498847</v>
      </c>
      <c r="AX20" s="1">
        <f>'DNSP stacked data'!AX111</f>
        <v>-7684.6820331385034</v>
      </c>
      <c r="AY20" s="1">
        <f>'DNSP stacked data'!AY111</f>
        <v>-10163.977082036759</v>
      </c>
      <c r="AZ20" s="1">
        <f>'DNSP stacked data'!AZ111</f>
        <v>-8790.4743340839068</v>
      </c>
      <c r="BA20" s="1">
        <f>'DNSP stacked data'!BA111</f>
        <v>-12189.808685684695</v>
      </c>
      <c r="BB20" s="1">
        <f>'DNSP stacked data'!BB111</f>
        <v>-19237.198980039684</v>
      </c>
    </row>
    <row r="21" spans="1:54" x14ac:dyDescent="0.25">
      <c r="A21" s="21" t="s">
        <v>73</v>
      </c>
      <c r="B21" s="1">
        <f>'DNSP stacked data'!B112</f>
        <v>19366.359960132122</v>
      </c>
      <c r="C21" s="1">
        <f>'DNSP stacked data'!C112</f>
        <v>17277.4450919509</v>
      </c>
      <c r="D21" s="1">
        <f>'DNSP stacked data'!D112</f>
        <v>15004.684366630891</v>
      </c>
      <c r="E21" s="1">
        <f>'DNSP stacked data'!E112</f>
        <v>22055.706668827377</v>
      </c>
      <c r="F21" s="1">
        <f>'DNSP stacked data'!F112</f>
        <v>41562.316810532284</v>
      </c>
      <c r="G21" s="1">
        <f>'DNSP stacked data'!G112</f>
        <v>58184.585894697651</v>
      </c>
      <c r="H21" s="1">
        <f>'DNSP stacked data'!H112</f>
        <v>42519.730429645562</v>
      </c>
      <c r="I21" s="1">
        <f>'DNSP stacked data'!I112</f>
        <v>56298.392855310187</v>
      </c>
      <c r="J21" s="46"/>
      <c r="K21" s="1">
        <f>'DNSP stacked data'!K112</f>
        <v>6562.0502088071098</v>
      </c>
      <c r="L21" s="1">
        <f>'DNSP stacked data'!L112</f>
        <v>8282.4832320560436</v>
      </c>
      <c r="M21" s="1">
        <f>'DNSP stacked data'!M112</f>
        <v>5630.5515472320949</v>
      </c>
      <c r="N21" s="1">
        <f>'DNSP stacked data'!N112</f>
        <v>9920.0206351980378</v>
      </c>
      <c r="O21" s="1">
        <f>'DNSP stacked data'!O112</f>
        <v>5869.6858674343157</v>
      </c>
      <c r="P21" s="1">
        <f>'DNSP stacked data'!P112</f>
        <v>11576.286782485186</v>
      </c>
      <c r="Q21" s="1">
        <f>'DNSP stacked data'!Q112</f>
        <v>8921.4756065981746</v>
      </c>
      <c r="R21" s="1">
        <f>'DNSP stacked data'!R112</f>
        <v>12634.50055328784</v>
      </c>
      <c r="T21" s="1">
        <f>'DNSP stacked data'!T112</f>
        <v>1393.62101326949</v>
      </c>
      <c r="U21" s="1">
        <f>'DNSP stacked data'!U112</f>
        <v>1243.3007847277627</v>
      </c>
      <c r="V21" s="1">
        <f>'DNSP stacked data'!V112</f>
        <v>1079.7508397995489</v>
      </c>
      <c r="W21" s="1">
        <f>'DNSP stacked data'!W112</f>
        <v>1587.1488673897477</v>
      </c>
      <c r="X21" s="1">
        <f>'DNSP stacked data'!X112</f>
        <v>2990.8624122737006</v>
      </c>
      <c r="Y21" s="1">
        <f>'DNSP stacked data'!Y112</f>
        <v>4187.0161309694577</v>
      </c>
      <c r="Z21" s="1">
        <f>'DNSP stacked data'!Z112</f>
        <v>3059.7587738374332</v>
      </c>
      <c r="AA21" s="1">
        <f>'DNSP stacked data'!AA112</f>
        <v>4051.2839510355734</v>
      </c>
      <c r="AC21" s="1">
        <f>'DNSP stacked data'!AC112</f>
        <v>251.70769408099426</v>
      </c>
      <c r="AD21" s="1">
        <f>'DNSP stacked data'!AD112</f>
        <v>317.70021399825714</v>
      </c>
      <c r="AE21" s="1">
        <f>'DNSP stacked data'!AE112</f>
        <v>215.97718719918205</v>
      </c>
      <c r="AF21" s="1">
        <f>'DNSP stacked data'!AF112</f>
        <v>380.51301649145529</v>
      </c>
      <c r="AG21" s="1">
        <f>'DNSP stacked data'!AG112</f>
        <v>225.14992230458279</v>
      </c>
      <c r="AH21" s="1">
        <f>'DNSP stacked data'!AH112</f>
        <v>444.04421778560794</v>
      </c>
      <c r="AI21" s="1">
        <f>'DNSP stacked data'!AI112</f>
        <v>342.21073921726145</v>
      </c>
      <c r="AJ21" s="1">
        <f>'DNSP stacked data'!AJ112</f>
        <v>484.63527387597435</v>
      </c>
      <c r="AK21" s="46"/>
      <c r="AL21" s="1">
        <f>'DNSP stacked data'!AL112</f>
        <v>7211.500137233269</v>
      </c>
      <c r="AM21" s="1">
        <f>'DNSP stacked data'!AM112</f>
        <v>8714.7348471985279</v>
      </c>
      <c r="AN21" s="1">
        <f>'DNSP stacked data'!AN112</f>
        <v>6100.6220049960011</v>
      </c>
      <c r="AO21" s="1">
        <f>'DNSP stacked data'!AO112</f>
        <v>10511.390987491155</v>
      </c>
      <c r="AP21" s="1">
        <f>'DNSP stacked data'!AP112</f>
        <v>7761.1803203389391</v>
      </c>
      <c r="AQ21" s="1">
        <f>'DNSP stacked data'!AQ112</f>
        <v>14020.70262983529</v>
      </c>
      <c r="AR21" s="1">
        <f>'DNSP stacked data'!AR112</f>
        <v>10679.802509221801</v>
      </c>
      <c r="AS21" s="1">
        <f>'DNSP stacked data'!AS112</f>
        <v>14912.808105343674</v>
      </c>
      <c r="AT21" s="46"/>
      <c r="AU21" s="1">
        <f>'DNSP stacked data'!AU112</f>
        <v>16167.668156889365</v>
      </c>
      <c r="AV21" s="1">
        <f>'DNSP stacked data'!AV112</f>
        <v>18759.126636175086</v>
      </c>
      <c r="AW21" s="1">
        <f>'DNSP stacked data'!AW112</f>
        <v>6691.2207861000006</v>
      </c>
      <c r="AX21" s="1">
        <f>'DNSP stacked data'!AX112</f>
        <v>20963.627395632491</v>
      </c>
      <c r="AY21" s="1">
        <f>'DNSP stacked data'!AY112</f>
        <v>25130.121408673484</v>
      </c>
      <c r="AZ21" s="1">
        <f>'DNSP stacked data'!AZ112</f>
        <v>25839.883413688603</v>
      </c>
      <c r="BA21" s="1">
        <f>'DNSP stacked data'!BA112</f>
        <v>39159.701534430758</v>
      </c>
      <c r="BB21" s="1">
        <f>'DNSP stacked data'!BB112</f>
        <v>23837.784741612464</v>
      </c>
    </row>
    <row r="22" spans="1:54" x14ac:dyDescent="0.25">
      <c r="A22" s="21" t="s">
        <v>74</v>
      </c>
      <c r="B22" s="1">
        <f>'DNSP stacked data'!B113</f>
        <v>0</v>
      </c>
      <c r="C22" s="1">
        <f>'DNSP stacked data'!C113</f>
        <v>0</v>
      </c>
      <c r="D22" s="1">
        <f>'DNSP stacked data'!D113</f>
        <v>-115.44997735959241</v>
      </c>
      <c r="E22" s="1">
        <f>'DNSP stacked data'!E113</f>
        <v>0</v>
      </c>
      <c r="F22" s="1">
        <f>'DNSP stacked data'!F113</f>
        <v>0</v>
      </c>
      <c r="G22" s="1">
        <f>'DNSP stacked data'!G113</f>
        <v>0</v>
      </c>
      <c r="H22" s="1">
        <f>'DNSP stacked data'!H113</f>
        <v>0</v>
      </c>
      <c r="I22" s="1">
        <f>'DNSP stacked data'!I113</f>
        <v>0</v>
      </c>
      <c r="J22" s="46"/>
      <c r="K22" s="1">
        <f>'DNSP stacked data'!K113</f>
        <v>0</v>
      </c>
      <c r="L22" s="1">
        <f>'DNSP stacked data'!L113</f>
        <v>0</v>
      </c>
      <c r="M22" s="1">
        <f>'DNSP stacked data'!M113</f>
        <v>0</v>
      </c>
      <c r="N22" s="1">
        <f>'DNSP stacked data'!N113</f>
        <v>0</v>
      </c>
      <c r="O22" s="1">
        <f>'DNSP stacked data'!O113</f>
        <v>0</v>
      </c>
      <c r="P22" s="1">
        <f>'DNSP stacked data'!P113</f>
        <v>0</v>
      </c>
      <c r="Q22" s="1">
        <f>'DNSP stacked data'!Q113</f>
        <v>0</v>
      </c>
      <c r="R22" s="1">
        <f>'DNSP stacked data'!R113</f>
        <v>0</v>
      </c>
      <c r="T22" s="1">
        <f>'DNSP stacked data'!T113</f>
        <v>0</v>
      </c>
      <c r="U22" s="1">
        <f>'DNSP stacked data'!U113</f>
        <v>0</v>
      </c>
      <c r="V22" s="1">
        <f>'DNSP stacked data'!V113</f>
        <v>-8.3078861882683501</v>
      </c>
      <c r="W22" s="1">
        <f>'DNSP stacked data'!W113</f>
        <v>0</v>
      </c>
      <c r="X22" s="1">
        <f>'DNSP stacked data'!X113</f>
        <v>0</v>
      </c>
      <c r="Y22" s="1">
        <f>'DNSP stacked data'!Y113</f>
        <v>0</v>
      </c>
      <c r="Z22" s="1">
        <f>'DNSP stacked data'!Z113</f>
        <v>0</v>
      </c>
      <c r="AA22" s="1">
        <f>'DNSP stacked data'!AA113</f>
        <v>0</v>
      </c>
      <c r="AC22" s="1">
        <f>'DNSP stacked data'!AC113</f>
        <v>0</v>
      </c>
      <c r="AD22" s="1">
        <f>'DNSP stacked data'!AD113</f>
        <v>0</v>
      </c>
      <c r="AE22" s="1">
        <f>'DNSP stacked data'!AE113</f>
        <v>0</v>
      </c>
      <c r="AF22" s="1">
        <f>'DNSP stacked data'!AF113</f>
        <v>0</v>
      </c>
      <c r="AG22" s="1">
        <f>'DNSP stacked data'!AG113</f>
        <v>0</v>
      </c>
      <c r="AH22" s="1">
        <f>'DNSP stacked data'!AH113</f>
        <v>0</v>
      </c>
      <c r="AI22" s="1">
        <f>'DNSP stacked data'!AI113</f>
        <v>0</v>
      </c>
      <c r="AJ22" s="1">
        <f>'DNSP stacked data'!AJ113</f>
        <v>0</v>
      </c>
      <c r="AK22" s="46"/>
      <c r="AL22" s="1">
        <f>'DNSP stacked data'!AL113</f>
        <v>0</v>
      </c>
      <c r="AM22" s="1">
        <f>'DNSP stacked data'!AM113</f>
        <v>0</v>
      </c>
      <c r="AN22" s="1">
        <f>'DNSP stacked data'!AN113</f>
        <v>-6.2421364521392588</v>
      </c>
      <c r="AO22" s="1">
        <f>'DNSP stacked data'!AO113</f>
        <v>0</v>
      </c>
      <c r="AP22" s="1">
        <f>'DNSP stacked data'!AP113</f>
        <v>0</v>
      </c>
      <c r="AQ22" s="1">
        <f>'DNSP stacked data'!AQ113</f>
        <v>0</v>
      </c>
      <c r="AR22" s="1">
        <f>'DNSP stacked data'!AR113</f>
        <v>0</v>
      </c>
      <c r="AS22" s="1">
        <f>'DNSP stacked data'!AS113</f>
        <v>0</v>
      </c>
      <c r="AT22" s="46"/>
      <c r="AU22" s="1">
        <f>'DNSP stacked data'!AU113</f>
        <v>-87.474140000000006</v>
      </c>
      <c r="AV22" s="1">
        <f>'DNSP stacked data'!AV113</f>
        <v>-103.58861</v>
      </c>
      <c r="AW22" s="1">
        <f>'DNSP stacked data'!AW113</f>
        <v>-119.45833</v>
      </c>
      <c r="AX22" s="1">
        <f>'DNSP stacked data'!AX113</f>
        <v>-14.270690000000002</v>
      </c>
      <c r="AY22" s="1">
        <f>'DNSP stacked data'!AY113</f>
        <v>-96.989552203084358</v>
      </c>
      <c r="AZ22" s="1">
        <f>'DNSP stacked data'!AZ113</f>
        <v>-453.18469126422139</v>
      </c>
      <c r="BA22" s="1">
        <f>'DNSP stacked data'!BA113</f>
        <v>-68.690624019661897</v>
      </c>
      <c r="BB22" s="1">
        <f>'DNSP stacked data'!BB113</f>
        <v>-283.01026473211721</v>
      </c>
    </row>
    <row r="23" spans="1:54" x14ac:dyDescent="0.25">
      <c r="A23" s="21" t="s">
        <v>75</v>
      </c>
      <c r="B23" s="1">
        <f>'DNSP stacked data'!B114</f>
        <v>323729.22640283435</v>
      </c>
      <c r="C23" s="1">
        <f>'DNSP stacked data'!C114</f>
        <v>338032.74574614794</v>
      </c>
      <c r="D23" s="1">
        <f>'DNSP stacked data'!D114</f>
        <v>342928.17401237774</v>
      </c>
      <c r="E23" s="1">
        <f>'DNSP stacked data'!E114</f>
        <v>364639.15912420215</v>
      </c>
      <c r="F23" s="1">
        <f>'DNSP stacked data'!F114</f>
        <v>376549.83420864004</v>
      </c>
      <c r="G23" s="1">
        <f>'DNSP stacked data'!G114</f>
        <v>427090.73609490506</v>
      </c>
      <c r="H23" s="1">
        <f>'DNSP stacked data'!H114</f>
        <v>464678.48029013752</v>
      </c>
      <c r="I23" s="1">
        <f>'DNSP stacked data'!I114</f>
        <v>508819.65852065949</v>
      </c>
      <c r="J23" s="46"/>
      <c r="K23" s="1">
        <f>'DNSP stacked data'!K114</f>
        <v>45097.030425401026</v>
      </c>
      <c r="L23" s="1">
        <f>'DNSP stacked data'!L114</f>
        <v>53222.888016218749</v>
      </c>
      <c r="M23" s="1">
        <f>'DNSP stacked data'!M114</f>
        <v>57791.287436870851</v>
      </c>
      <c r="N23" s="1">
        <f>'DNSP stacked data'!N114</f>
        <v>68363.857527088592</v>
      </c>
      <c r="O23" s="1">
        <f>'DNSP stacked data'!O114</f>
        <v>66659.610139200595</v>
      </c>
      <c r="P23" s="1">
        <f>'DNSP stacked data'!P114</f>
        <v>77672.933468308125</v>
      </c>
      <c r="Q23" s="1">
        <f>'DNSP stacked data'!Q114</f>
        <v>86592.878799004306</v>
      </c>
      <c r="R23" s="1">
        <f>'DNSP stacked data'!R114</f>
        <v>97871.652673599718</v>
      </c>
      <c r="T23" s="1">
        <f>'DNSP stacked data'!T114</f>
        <v>23295.851851004645</v>
      </c>
      <c r="U23" s="1">
        <f>'DNSP stacked data'!U114</f>
        <v>24325.146213062573</v>
      </c>
      <c r="V23" s="1">
        <f>'DNSP stacked data'!V114</f>
        <v>24677.425718081373</v>
      </c>
      <c r="W23" s="1">
        <f>'DNSP stacked data'!W114</f>
        <v>26239.768106269286</v>
      </c>
      <c r="X23" s="1">
        <f>'DNSP stacked data'!X114</f>
        <v>27096.871202259907</v>
      </c>
      <c r="Y23" s="1">
        <f>'DNSP stacked data'!Y114</f>
        <v>30733.840826045107</v>
      </c>
      <c r="Z23" s="1">
        <f>'DNSP stacked data'!Z114</f>
        <v>33438.689349965491</v>
      </c>
      <c r="AA23" s="1">
        <f>'DNSP stacked data'!AA114</f>
        <v>36615.12899371719</v>
      </c>
      <c r="AC23" s="1">
        <f>'DNSP stacked data'!AC114</f>
        <v>1729.8358252491389</v>
      </c>
      <c r="AD23" s="1">
        <f>'DNSP stacked data'!AD114</f>
        <v>2041.5281792439566</v>
      </c>
      <c r="AE23" s="1">
        <f>'DNSP stacked data'!AE114</f>
        <v>2216.7632425584643</v>
      </c>
      <c r="AF23" s="1">
        <f>'DNSP stacked data'!AF114</f>
        <v>2622.306807943979</v>
      </c>
      <c r="AG23" s="1">
        <f>'DNSP stacked data'!AG114</f>
        <v>2556.9351380391813</v>
      </c>
      <c r="AH23" s="1">
        <f>'DNSP stacked data'!AH114</f>
        <v>2979.3851545930797</v>
      </c>
      <c r="AI23" s="1">
        <f>'DNSP stacked data'!AI114</f>
        <v>3321.5371953538615</v>
      </c>
      <c r="AJ23" s="1">
        <f>'DNSP stacked data'!AJ114</f>
        <v>3754.1693870772851</v>
      </c>
      <c r="AK23" s="46"/>
      <c r="AL23" s="1">
        <f>'DNSP stacked data'!AL114</f>
        <v>59867.588346702396</v>
      </c>
      <c r="AM23" s="1">
        <f>'DNSP stacked data'!AM114</f>
        <v>68274.394895902107</v>
      </c>
      <c r="AN23" s="1">
        <f>'DNSP stacked data'!AN114</f>
        <v>72830.643125485629</v>
      </c>
      <c r="AO23" s="1">
        <f>'DNSP stacked data'!AO114</f>
        <v>83936.401896655676</v>
      </c>
      <c r="AP23" s="1">
        <f>'DNSP stacked data'!AP114</f>
        <v>82979.413834021005</v>
      </c>
      <c r="AQ23" s="1">
        <f>'DNSP stacked data'!AQ114</f>
        <v>96057.989715919684</v>
      </c>
      <c r="AR23" s="1">
        <f>'DNSP stacked data'!AR114</f>
        <v>106469.69260153915</v>
      </c>
      <c r="AS23" s="1">
        <f>'DNSP stacked data'!AS114</f>
        <v>119451.61366862062</v>
      </c>
      <c r="AT23" s="46"/>
      <c r="AU23" s="1">
        <f>'DNSP stacked data'!AU114</f>
        <v>41944.735849679928</v>
      </c>
      <c r="AV23" s="1">
        <f>'DNSP stacked data'!AV114</f>
        <v>52067.014732045107</v>
      </c>
      <c r="AW23" s="1">
        <f>'DNSP stacked data'!AW114</f>
        <v>49059.639551695218</v>
      </c>
      <c r="AX23" s="1">
        <f>'DNSP stacked data'!AX114</f>
        <v>62324.314224189206</v>
      </c>
      <c r="AY23" s="1">
        <f>'DNSP stacked data'!AY114</f>
        <v>71009.974369781237</v>
      </c>
      <c r="AZ23" s="1">
        <f>'DNSP stacked data'!AZ114</f>
        <v>87606.198758121711</v>
      </c>
      <c r="BA23" s="1">
        <f>'DNSP stacked data'!BA114</f>
        <v>114507.40098284812</v>
      </c>
      <c r="BB23" s="1">
        <f>'DNSP stacked data'!BB114</f>
        <v>118824.97647968878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309872.09080498107</v>
      </c>
      <c r="C26" s="1">
        <f t="shared" ref="C26:I26" si="8">C17</f>
        <v>323729.22640283435</v>
      </c>
      <c r="D26" s="1">
        <f t="shared" si="8"/>
        <v>338032.74574614794</v>
      </c>
      <c r="E26" s="1">
        <f t="shared" si="8"/>
        <v>342928.17401237774</v>
      </c>
      <c r="F26" s="1">
        <f t="shared" si="8"/>
        <v>364639.15912420215</v>
      </c>
      <c r="G26" s="1">
        <f t="shared" si="8"/>
        <v>376549.83420864004</v>
      </c>
      <c r="H26" s="1">
        <f t="shared" si="8"/>
        <v>427090.73609490506</v>
      </c>
      <c r="I26" s="1">
        <f t="shared" si="8"/>
        <v>464678.48029013752</v>
      </c>
      <c r="K26" s="1">
        <f>K17</f>
        <v>39124.403627127343</v>
      </c>
      <c r="L26" s="1">
        <f t="shared" ref="L26:R26" si="9">L17</f>
        <v>45097.030425401026</v>
      </c>
      <c r="M26" s="1">
        <f t="shared" si="9"/>
        <v>53222.888016218749</v>
      </c>
      <c r="N26" s="1">
        <f t="shared" si="9"/>
        <v>57791.287436870851</v>
      </c>
      <c r="O26" s="1">
        <f t="shared" si="9"/>
        <v>68363.857527088592</v>
      </c>
      <c r="P26" s="1">
        <f t="shared" si="9"/>
        <v>66659.610139200595</v>
      </c>
      <c r="Q26" s="1">
        <f t="shared" si="9"/>
        <v>77672.933468308125</v>
      </c>
      <c r="R26" s="1">
        <f t="shared" si="9"/>
        <v>86592.878799004306</v>
      </c>
      <c r="T26" s="1">
        <f>T17</f>
        <v>22298.679672409999</v>
      </c>
      <c r="U26" s="1">
        <f t="shared" ref="U26:AA26" si="10">U17</f>
        <v>23295.851851004645</v>
      </c>
      <c r="V26" s="1">
        <f t="shared" si="10"/>
        <v>24325.146213062573</v>
      </c>
      <c r="W26" s="1">
        <f t="shared" si="10"/>
        <v>24677.425718081373</v>
      </c>
      <c r="X26" s="1">
        <f t="shared" si="10"/>
        <v>26239.768106269286</v>
      </c>
      <c r="Y26" s="1">
        <f t="shared" si="10"/>
        <v>27096.871202259907</v>
      </c>
      <c r="Z26" s="1">
        <f t="shared" si="10"/>
        <v>30733.840826045107</v>
      </c>
      <c r="AA26" s="1">
        <f t="shared" si="10"/>
        <v>33438.689349965491</v>
      </c>
      <c r="AC26" s="1">
        <f>AC17</f>
        <v>1500.7372857435857</v>
      </c>
      <c r="AD26" s="1">
        <f t="shared" ref="AD26:AJ26" si="11">AD17</f>
        <v>1729.8358252491389</v>
      </c>
      <c r="AE26" s="1">
        <f t="shared" si="11"/>
        <v>2041.5281792439566</v>
      </c>
      <c r="AF26" s="1">
        <f t="shared" si="11"/>
        <v>2216.7632425584643</v>
      </c>
      <c r="AG26" s="1">
        <f t="shared" si="11"/>
        <v>2622.306807943979</v>
      </c>
      <c r="AH26" s="1">
        <f t="shared" si="11"/>
        <v>2556.9351380391813</v>
      </c>
      <c r="AI26" s="1">
        <f t="shared" si="11"/>
        <v>2979.3851545930797</v>
      </c>
      <c r="AJ26" s="1">
        <f t="shared" si="11"/>
        <v>3321.5371953538615</v>
      </c>
      <c r="AL26" s="1">
        <f>AL17</f>
        <v>53507.665764287594</v>
      </c>
      <c r="AM26" s="1">
        <f t="shared" ref="AM26:AS26" si="12">AM17</f>
        <v>59867.588346702396</v>
      </c>
      <c r="AN26" s="1">
        <f t="shared" si="12"/>
        <v>68274.394895902107</v>
      </c>
      <c r="AO26" s="1">
        <f t="shared" si="12"/>
        <v>72830.643125485629</v>
      </c>
      <c r="AP26" s="1">
        <f t="shared" si="12"/>
        <v>83936.401896655676</v>
      </c>
      <c r="AQ26" s="1">
        <f t="shared" si="12"/>
        <v>82979.413834021005</v>
      </c>
      <c r="AR26" s="1">
        <f t="shared" si="12"/>
        <v>96057.989715919684</v>
      </c>
      <c r="AS26" s="1">
        <f t="shared" si="12"/>
        <v>106469.69260153915</v>
      </c>
      <c r="AU26" s="1">
        <f>AU17</f>
        <v>33792.722688750371</v>
      </c>
      <c r="AV26" s="1">
        <f t="shared" ref="AV26:BB26" si="13">AV17</f>
        <v>41944.735849679928</v>
      </c>
      <c r="AW26" s="1">
        <f t="shared" si="13"/>
        <v>52067.014732045107</v>
      </c>
      <c r="AX26" s="1">
        <f t="shared" si="13"/>
        <v>49059.639551695218</v>
      </c>
      <c r="AY26" s="1">
        <f t="shared" si="13"/>
        <v>62324.314224189206</v>
      </c>
      <c r="AZ26" s="1">
        <f t="shared" si="13"/>
        <v>71009.974369781237</v>
      </c>
      <c r="BA26" s="1">
        <f t="shared" si="13"/>
        <v>87606.198758121711</v>
      </c>
      <c r="BB26" s="1">
        <f t="shared" si="13"/>
        <v>114507.40098284812</v>
      </c>
    </row>
    <row r="27" spans="1:54" x14ac:dyDescent="0.25">
      <c r="A27" s="24" t="s">
        <v>84</v>
      </c>
      <c r="B27" s="1">
        <f>WACC!C44*B26</f>
        <v>123948.83632199244</v>
      </c>
      <c r="C27" s="1">
        <f>WACC!D44*C26</f>
        <v>129491.69056113374</v>
      </c>
      <c r="D27" s="1">
        <f>WACC!E44*D26</f>
        <v>135213.09829845917</v>
      </c>
      <c r="E27" s="1">
        <f>WACC!F44*E26</f>
        <v>137171.26960495111</v>
      </c>
      <c r="F27" s="1">
        <f>WACC!G44*F26</f>
        <v>145855.66364968088</v>
      </c>
      <c r="G27" s="1">
        <f>WACC!H44*G26</f>
        <v>150619.93368345601</v>
      </c>
      <c r="H27" s="1">
        <f>WACC!I44*H26</f>
        <v>170836.29443796203</v>
      </c>
      <c r="I27" s="1">
        <f>WACC!J44*I26</f>
        <v>185871.39211605501</v>
      </c>
      <c r="K27" s="1">
        <f>WACC!C44*K26</f>
        <v>15649.761450850938</v>
      </c>
      <c r="L27" s="1">
        <f>WACC!D44*L26</f>
        <v>18038.81217016041</v>
      </c>
      <c r="M27" s="1">
        <f>WACC!E44*M26</f>
        <v>21289.1552064875</v>
      </c>
      <c r="N27" s="1">
        <f>WACC!F44*N26</f>
        <v>23116.514974748341</v>
      </c>
      <c r="O27" s="1">
        <f>WACC!G44*O26</f>
        <v>27345.543010835438</v>
      </c>
      <c r="P27" s="1">
        <f>WACC!H44*P26</f>
        <v>26663.844055680238</v>
      </c>
      <c r="Q27" s="1">
        <f>WACC!I44*Q26</f>
        <v>31069.173387323252</v>
      </c>
      <c r="R27" s="1">
        <f>WACC!J44*R26</f>
        <v>34637.151519601721</v>
      </c>
      <c r="T27" s="1">
        <f>WACC!C44*T26</f>
        <v>8919.4718689639994</v>
      </c>
      <c r="U27" s="1">
        <f>WACC!D44*U26</f>
        <v>9318.3407404018581</v>
      </c>
      <c r="V27" s="1">
        <f>WACC!E44*V26</f>
        <v>9730.0584852250304</v>
      </c>
      <c r="W27" s="1">
        <f>WACC!F44*W26</f>
        <v>9870.9702872325506</v>
      </c>
      <c r="X27" s="1">
        <f>WACC!G44*X26</f>
        <v>10495.907242507716</v>
      </c>
      <c r="Y27" s="1">
        <f>WACC!H44*Y26</f>
        <v>10838.748480903963</v>
      </c>
      <c r="Z27" s="1">
        <f>WACC!I44*Z26</f>
        <v>12293.536330418043</v>
      </c>
      <c r="AA27" s="1">
        <f>WACC!J44*AA26</f>
        <v>13375.475739986197</v>
      </c>
      <c r="AC27" s="1">
        <f>WACC!C44*AC26</f>
        <v>600.29491429743427</v>
      </c>
      <c r="AD27" s="1">
        <f>WACC!D44*AD26</f>
        <v>691.93433009965565</v>
      </c>
      <c r="AE27" s="1">
        <f>WACC!E44*AE26</f>
        <v>816.61127169758265</v>
      </c>
      <c r="AF27" s="1">
        <f>WACC!F44*AF26</f>
        <v>886.70529702338581</v>
      </c>
      <c r="AG27" s="1">
        <f>WACC!G44*AG26</f>
        <v>1048.9227231775917</v>
      </c>
      <c r="AH27" s="1">
        <f>WACC!H44*AH26</f>
        <v>1022.7740552156725</v>
      </c>
      <c r="AI27" s="1">
        <f>WACC!I44*AI26</f>
        <v>1191.754061837232</v>
      </c>
      <c r="AJ27" s="1">
        <f>WACC!J44*AJ26</f>
        <v>1328.6148781415448</v>
      </c>
      <c r="AL27" s="1">
        <f>WACC!C44*AL26</f>
        <v>21403.066305715038</v>
      </c>
      <c r="AM27" s="1">
        <f>WACC!D44*AM26</f>
        <v>23947.035338680958</v>
      </c>
      <c r="AN27" s="1">
        <f>WACC!E44*AN26</f>
        <v>27309.757958360846</v>
      </c>
      <c r="AO27" s="1">
        <f>WACC!F44*AO26</f>
        <v>29132.257250194252</v>
      </c>
      <c r="AP27" s="1">
        <f>WACC!G44*AP26</f>
        <v>33574.560758662272</v>
      </c>
      <c r="AQ27" s="1">
        <f>WACC!H44*AQ26</f>
        <v>33191.765533608406</v>
      </c>
      <c r="AR27" s="1">
        <f>WACC!I44*AR26</f>
        <v>38423.195886367874</v>
      </c>
      <c r="AS27" s="1">
        <f>WACC!J44*AS26</f>
        <v>42587.877040615662</v>
      </c>
      <c r="AU27" s="1">
        <f>WACC!C44*AU26</f>
        <v>13517.089075500149</v>
      </c>
      <c r="AV27" s="1">
        <f>WACC!D44*AV26</f>
        <v>16777.894339871971</v>
      </c>
      <c r="AW27" s="1">
        <f>WACC!E44*AW26</f>
        <v>20826.805892818044</v>
      </c>
      <c r="AX27" s="1">
        <f>WACC!F44*AX26</f>
        <v>19623.855820678087</v>
      </c>
      <c r="AY27" s="1">
        <f>WACC!G44*AY26</f>
        <v>24929.725689675684</v>
      </c>
      <c r="AZ27" s="1">
        <f>WACC!H44*AZ26</f>
        <v>28403.989747912496</v>
      </c>
      <c r="BA27" s="1">
        <f>WACC!I44*BA26</f>
        <v>35042.479503248687</v>
      </c>
      <c r="BB27" s="1">
        <f>WACC!J44*BB26</f>
        <v>45802.960393139248</v>
      </c>
    </row>
    <row r="28" spans="1:54" x14ac:dyDescent="0.25">
      <c r="A28" s="24" t="s">
        <v>85</v>
      </c>
      <c r="B28" s="1">
        <f>WACC!C45*B26</f>
        <v>185923.25448298865</v>
      </c>
      <c r="C28" s="1">
        <f>WACC!D45*C26</f>
        <v>194237.53584170059</v>
      </c>
      <c r="D28" s="1">
        <f>WACC!E45*D26</f>
        <v>202819.64744768877</v>
      </c>
      <c r="E28" s="1">
        <f>WACC!F45*E26</f>
        <v>205756.90440742663</v>
      </c>
      <c r="F28" s="1">
        <f>WACC!G45*F26</f>
        <v>218783.49547452127</v>
      </c>
      <c r="G28" s="1">
        <f>WACC!H45*G26</f>
        <v>225929.90052518403</v>
      </c>
      <c r="H28" s="1">
        <f>WACC!I45*H26</f>
        <v>256254.44165694303</v>
      </c>
      <c r="I28" s="1">
        <f>WACC!J45*I26</f>
        <v>278807.08817408251</v>
      </c>
      <c r="K28" s="1">
        <f>WACC!C45*K26</f>
        <v>23474.642176276404</v>
      </c>
      <c r="L28" s="1">
        <f>WACC!D45*L26</f>
        <v>27058.218255240616</v>
      </c>
      <c r="M28" s="1">
        <f>WACC!E45*M26</f>
        <v>31933.732809731249</v>
      </c>
      <c r="N28" s="1">
        <f>WACC!F45*N26</f>
        <v>34674.772462122506</v>
      </c>
      <c r="O28" s="1">
        <f>WACC!G45*O26</f>
        <v>41018.314516253151</v>
      </c>
      <c r="P28" s="1">
        <f>WACC!H45*P26</f>
        <v>39995.766083520357</v>
      </c>
      <c r="Q28" s="1">
        <f>WACC!I45*Q26</f>
        <v>46603.760080984874</v>
      </c>
      <c r="R28" s="1">
        <f>WACC!J45*R26</f>
        <v>51955.727279402585</v>
      </c>
      <c r="T28" s="1">
        <f>WACC!C45*T26</f>
        <v>13379.207803445999</v>
      </c>
      <c r="U28" s="1">
        <f>WACC!D45*U26</f>
        <v>13977.511110602787</v>
      </c>
      <c r="V28" s="1">
        <f>WACC!E45*V26</f>
        <v>14595.087727837543</v>
      </c>
      <c r="W28" s="1">
        <f>WACC!F45*W26</f>
        <v>14806.455430848822</v>
      </c>
      <c r="X28" s="1">
        <f>WACC!G45*X26</f>
        <v>15743.860863761571</v>
      </c>
      <c r="Y28" s="1">
        <f>WACC!H45*Y26</f>
        <v>16258.122721355943</v>
      </c>
      <c r="Z28" s="1">
        <f>WACC!I45*Z26</f>
        <v>18440.304495627064</v>
      </c>
      <c r="AA28" s="1">
        <f>WACC!J45*AA26</f>
        <v>20063.213609979295</v>
      </c>
      <c r="AC28" s="1">
        <f>WACC!C45*AC26</f>
        <v>900.44237144615147</v>
      </c>
      <c r="AD28" s="1">
        <f>WACC!D45*AD26</f>
        <v>1037.9014951494833</v>
      </c>
      <c r="AE28" s="1">
        <f>WACC!E45*AE26</f>
        <v>1224.916907546374</v>
      </c>
      <c r="AF28" s="1">
        <f>WACC!F45*AF26</f>
        <v>1330.0579455350785</v>
      </c>
      <c r="AG28" s="1">
        <f>WACC!G45*AG26</f>
        <v>1573.3840847663873</v>
      </c>
      <c r="AH28" s="1">
        <f>WACC!H45*AH26</f>
        <v>1534.1610828235087</v>
      </c>
      <c r="AI28" s="1">
        <f>WACC!I45*AI26</f>
        <v>1787.6310927558477</v>
      </c>
      <c r="AJ28" s="1">
        <f>WACC!J45*AJ26</f>
        <v>1992.9223172123168</v>
      </c>
      <c r="AL28" s="1">
        <f>WACC!C45*AL26</f>
        <v>32104.599458572557</v>
      </c>
      <c r="AM28" s="1">
        <f>WACC!D45*AM26</f>
        <v>35920.553008021438</v>
      </c>
      <c r="AN28" s="1">
        <f>WACC!E45*AN26</f>
        <v>40964.636937541261</v>
      </c>
      <c r="AO28" s="1">
        <f>WACC!F45*AO26</f>
        <v>43698.385875291373</v>
      </c>
      <c r="AP28" s="1">
        <f>WACC!G45*AP26</f>
        <v>50361.841137993404</v>
      </c>
      <c r="AQ28" s="1">
        <f>WACC!H45*AQ26</f>
        <v>49787.648300412598</v>
      </c>
      <c r="AR28" s="1">
        <f>WACC!I45*AR26</f>
        <v>57634.793829551811</v>
      </c>
      <c r="AS28" s="1">
        <f>WACC!J45*AS26</f>
        <v>63881.815560923489</v>
      </c>
      <c r="AU28" s="1">
        <f>WACC!C45*AU26</f>
        <v>20275.633613250222</v>
      </c>
      <c r="AV28" s="1">
        <f>WACC!D45*AV26</f>
        <v>25166.841509807957</v>
      </c>
      <c r="AW28" s="1">
        <f>WACC!E45*AW26</f>
        <v>31240.208839227063</v>
      </c>
      <c r="AX28" s="1">
        <f>WACC!F45*AX26</f>
        <v>29435.783731017131</v>
      </c>
      <c r="AY28" s="1">
        <f>WACC!G45*AY26</f>
        <v>37394.588534513525</v>
      </c>
      <c r="AZ28" s="1">
        <f>WACC!H45*AZ26</f>
        <v>42605.984621868738</v>
      </c>
      <c r="BA28" s="1">
        <f>WACC!I45*BA26</f>
        <v>52563.719254873024</v>
      </c>
      <c r="BB28" s="1">
        <f>WACC!J45*BB26</f>
        <v>68704.440589708873</v>
      </c>
    </row>
    <row r="29" spans="1:54" x14ac:dyDescent="0.25">
      <c r="A29" s="24" t="s">
        <v>86</v>
      </c>
      <c r="B29" s="1">
        <f>(WACC!C33+WACC!C39*WACC!C46)*B27</f>
        <v>12260.693761639293</v>
      </c>
      <c r="C29" s="1">
        <f>(WACC!D33+WACC!D39*WACC!D46)*C27</f>
        <v>13134.437798248826</v>
      </c>
      <c r="D29" s="1">
        <f>(WACC!E33+WACC!E39*WACC!E46)*D27</f>
        <v>14252.19643194257</v>
      </c>
      <c r="E29" s="1">
        <f>(WACC!F33+WACC!F39*WACC!F46)*E27</f>
        <v>14217.017052825599</v>
      </c>
      <c r="F29" s="1">
        <f>(WACC!G33+WACC!G39*WACC!G46)*F27</f>
        <v>14059.085761458195</v>
      </c>
      <c r="G29" s="1">
        <f>(WACC!H33+WACC!H39*WACC!H46)*G27</f>
        <v>14967.056465530042</v>
      </c>
      <c r="H29" s="1">
        <f>(WACC!I33+WACC!I39*WACC!I46)*H27</f>
        <v>16174.279018568339</v>
      </c>
      <c r="I29" s="1">
        <f>(WACC!J33+WACC!J39*WACC!J46)*I27</f>
        <v>14848.133130439664</v>
      </c>
      <c r="K29" s="1">
        <f>(WACC!C33+WACC!C39*WACC!C46)*K27</f>
        <v>1548.0333521900614</v>
      </c>
      <c r="L29" s="1">
        <f>(WACC!D33+WACC!D39*WACC!D46)*L27</f>
        <v>1829.6900393883577</v>
      </c>
      <c r="M29" s="1">
        <f>(WACC!E33+WACC!E39*WACC!E46)*M27</f>
        <v>2243.9928208969259</v>
      </c>
      <c r="N29" s="1">
        <f>(WACC!F33+WACC!F39*WACC!F46)*N27</f>
        <v>2395.8944795392717</v>
      </c>
      <c r="O29" s="1">
        <f>(WACC!G33+WACC!G39*WACC!G46)*O27</f>
        <v>2635.8478290316311</v>
      </c>
      <c r="P29" s="1">
        <f>(WACC!H33+WACC!H39*WACC!H46)*P27</f>
        <v>2649.5779795532358</v>
      </c>
      <c r="Q29" s="1">
        <f>(WACC!I33+WACC!I39*WACC!I46)*Q27</f>
        <v>2941.538160237556</v>
      </c>
      <c r="R29" s="1">
        <f>(WACC!J33+WACC!J39*WACC!J46)*R27</f>
        <v>2766.9510147163387</v>
      </c>
      <c r="T29" s="1">
        <f>(WACC!C33+WACC!C39*WACC!C46)*T27</f>
        <v>882.29076081709331</v>
      </c>
      <c r="U29" s="1">
        <f>(WACC!D33+WACC!D39*WACC!D46)*U27</f>
        <v>945.1661825351996</v>
      </c>
      <c r="V29" s="1">
        <f>(WACC!E33+WACC!E39*WACC!E46)*V27</f>
        <v>1025.6011183148591</v>
      </c>
      <c r="W29" s="1">
        <f>(WACC!F33+WACC!F39*WACC!F46)*W27</f>
        <v>1023.0695779493947</v>
      </c>
      <c r="X29" s="1">
        <f>(WACC!G33+WACC!G39*WACC!G46)*X27</f>
        <v>1011.7046974682153</v>
      </c>
      <c r="Y29" s="1">
        <f>(WACC!H33+WACC!H39*WACC!H46)*Y27</f>
        <v>1077.0431015478941</v>
      </c>
      <c r="Z29" s="1">
        <f>(WACC!I33+WACC!I39*WACC!I46)*Z27</f>
        <v>1163.9159429631338</v>
      </c>
      <c r="AA29" s="1">
        <f>(WACC!J33+WACC!J39*WACC!J46)*AA27</f>
        <v>1068.4852693537582</v>
      </c>
      <c r="AC29" s="1">
        <f>(WACC!C33+WACC!C39*WACC!C46)*AC27</f>
        <v>59.379598302565462</v>
      </c>
      <c r="AD29" s="1">
        <f>(WACC!D33+WACC!D39*WACC!D46)*AD27</f>
        <v>70.183410068897999</v>
      </c>
      <c r="AE29" s="1">
        <f>(WACC!E33+WACC!E39*WACC!E46)*AE27</f>
        <v>86.075272286730822</v>
      </c>
      <c r="AF29" s="1">
        <f>(WACC!F33+WACC!F39*WACC!F46)*AF27</f>
        <v>91.901929353850974</v>
      </c>
      <c r="AG29" s="1">
        <f>(WACC!G33+WACC!G39*WACC!G46)*AG27</f>
        <v>101.1060808561773</v>
      </c>
      <c r="AH29" s="1">
        <f>(WACC!H33+WACC!H39*WACC!H46)*AH27</f>
        <v>101.63274316707208</v>
      </c>
      <c r="AI29" s="1">
        <f>(WACC!I33+WACC!I39*WACC!I46)*AI27</f>
        <v>112.8317772349446</v>
      </c>
      <c r="AJ29" s="1">
        <f>(WACC!J33+WACC!J39*WACC!J46)*AJ27</f>
        <v>106.13494828408578</v>
      </c>
      <c r="AL29" s="1">
        <f>(WACC!C33+WACC!C39*WACC!C46)*AL27</f>
        <v>2117.1351770720221</v>
      </c>
      <c r="AM29" s="1">
        <f>(WACC!D33+WACC!D39*WACC!D46)*AM27</f>
        <v>2428.9654783669675</v>
      </c>
      <c r="AN29" s="1">
        <f>(WACC!E33+WACC!E39*WACC!E46)*AN27</f>
        <v>2878.5971169170457</v>
      </c>
      <c r="AO29" s="1">
        <f>(WACC!F33+WACC!F39*WACC!F46)*AO27</f>
        <v>3019.3917378334486</v>
      </c>
      <c r="AP29" s="1">
        <f>(WACC!G33+WACC!G39*WACC!G46)*AP27</f>
        <v>3236.2653413517587</v>
      </c>
      <c r="AQ29" s="1">
        <f>(WACC!H33+WACC!H39*WACC!H46)*AQ27</f>
        <v>3298.2555282237336</v>
      </c>
      <c r="AR29" s="1">
        <f>(WACC!I33+WACC!I39*WACC!I46)*AR27</f>
        <v>3637.7954292195368</v>
      </c>
      <c r="AS29" s="1">
        <f>(WACC!J33+WACC!J39*WACC!J46)*AS27</f>
        <v>3402.0860383238914</v>
      </c>
      <c r="AU29" s="1">
        <f>(WACC!C33+WACC!C39*WACC!C46)*AU27</f>
        <v>1337.0749949840535</v>
      </c>
      <c r="AV29" s="1">
        <f>(WACC!D33+WACC!D39*WACC!D46)*AV27</f>
        <v>1701.7942127228805</v>
      </c>
      <c r="AW29" s="1">
        <f>(WACC!E33+WACC!E39*WACC!E46)*AW27</f>
        <v>2195.2586869889392</v>
      </c>
      <c r="AX29" s="1">
        <f>(WACC!F33+WACC!F39*WACC!F46)*AX27</f>
        <v>2033.9003469768948</v>
      </c>
      <c r="AY29" s="1">
        <f>(WACC!G33+WACC!G39*WACC!G46)*AY27</f>
        <v>2402.9862311181141</v>
      </c>
      <c r="AZ29" s="1">
        <f>(WACC!H33+WACC!H39*WACC!H46)*AZ27</f>
        <v>2822.4957215609111</v>
      </c>
      <c r="BA29" s="1">
        <f>(WACC!I33+WACC!I39*WACC!I46)*BA27</f>
        <v>3317.7191231681209</v>
      </c>
      <c r="BB29" s="1">
        <f>(WACC!J33+WACC!J39*WACC!J46)*BB27</f>
        <v>3658.9194600799606</v>
      </c>
    </row>
    <row r="30" spans="1:54" x14ac:dyDescent="0.25">
      <c r="A30" s="24" t="s">
        <v>87</v>
      </c>
      <c r="B30" s="1">
        <f>WACC!C37*B28</f>
        <v>12464.440796400448</v>
      </c>
      <c r="C30" s="1">
        <f>WACC!D37*C28</f>
        <v>13144.482821306219</v>
      </c>
      <c r="D30" s="1">
        <f>WACC!E37*D28</f>
        <v>15360.689420118506</v>
      </c>
      <c r="E30" s="1">
        <f>WACC!F37*E28</f>
        <v>18288.437849306141</v>
      </c>
      <c r="F30" s="1">
        <f>WACC!G37*F28</f>
        <v>18917.910671765625</v>
      </c>
      <c r="G30" s="1">
        <f>WACC!H37*G28</f>
        <v>21302.450569705892</v>
      </c>
      <c r="H30" s="1">
        <f>WACC!I37*H28</f>
        <v>22407.365576877368</v>
      </c>
      <c r="I30" s="1">
        <f>WACC!J37*I28</f>
        <v>18769.833599524332</v>
      </c>
      <c r="K30" s="1">
        <f>WACC!C37*K28</f>
        <v>1573.7584221862571</v>
      </c>
      <c r="L30" s="1">
        <f>WACC!D37*L28</f>
        <v>1831.0893591701295</v>
      </c>
      <c r="M30" s="1">
        <f>WACC!E37*M28</f>
        <v>2418.52383577309</v>
      </c>
      <c r="N30" s="1">
        <f>WACC!F37*N28</f>
        <v>3082.0225592851139</v>
      </c>
      <c r="O30" s="1">
        <f>WACC!G37*O28</f>
        <v>3546.797752005165</v>
      </c>
      <c r="P30" s="1">
        <f>WACC!H37*P28</f>
        <v>3771.1158550115856</v>
      </c>
      <c r="Q30" s="1">
        <f>WACC!I37*Q28</f>
        <v>4075.1195672530439</v>
      </c>
      <c r="R30" s="1">
        <f>WACC!J37*R28</f>
        <v>3497.7602684468147</v>
      </c>
      <c r="T30" s="1">
        <f>WACC!C37*T28</f>
        <v>896.95258418601907</v>
      </c>
      <c r="U30" s="1">
        <f>WACC!D37*U28</f>
        <v>945.88903160133168</v>
      </c>
      <c r="V30" s="1">
        <f>WACC!E37*V28</f>
        <v>1105.3692897504854</v>
      </c>
      <c r="W30" s="1">
        <f>WACC!F37*W28</f>
        <v>1316.0527501881791</v>
      </c>
      <c r="X30" s="1">
        <f>WACC!G37*X28</f>
        <v>1361.3501914454678</v>
      </c>
      <c r="Y30" s="1">
        <f>WACC!H37*Y28</f>
        <v>1532.9438680883743</v>
      </c>
      <c r="Z30" s="1">
        <f>WACC!I37*Z28</f>
        <v>1612.4545647314658</v>
      </c>
      <c r="AA30" s="1">
        <f>WACC!J37*AA28</f>
        <v>1350.6944296046411</v>
      </c>
      <c r="AC30" s="1">
        <f>WACC!C37*AC28</f>
        <v>60.366362780551952</v>
      </c>
      <c r="AD30" s="1">
        <f>WACC!D37*AD28</f>
        <v>70.237085299099505</v>
      </c>
      <c r="AE30" s="1">
        <f>WACC!E37*AE28</f>
        <v>92.769948173412416</v>
      </c>
      <c r="AF30" s="1">
        <f>WACC!F37*AF28</f>
        <v>118.22049006301107</v>
      </c>
      <c r="AG30" s="1">
        <f>WACC!G37*AG28</f>
        <v>136.04837743098665</v>
      </c>
      <c r="AH30" s="1">
        <f>WACC!H37*AH28</f>
        <v>144.6527907853052</v>
      </c>
      <c r="AI30" s="1">
        <f>WACC!I37*AI28</f>
        <v>156.3137916867704</v>
      </c>
      <c r="AJ30" s="1">
        <f>WACC!J37*AJ28</f>
        <v>134.16739336087983</v>
      </c>
      <c r="AL30" s="1">
        <f>WACC!C37*AL28</f>
        <v>2152.3175266929361</v>
      </c>
      <c r="AM30" s="1">
        <f>WACC!D37*AM28</f>
        <v>2430.8231151086834</v>
      </c>
      <c r="AN30" s="1">
        <f>WACC!E37*AN28</f>
        <v>3102.4857459521058</v>
      </c>
      <c r="AO30" s="1">
        <f>WACC!F37*AO28</f>
        <v>3884.0748333421084</v>
      </c>
      <c r="AP30" s="1">
        <f>WACC!G37*AP28</f>
        <v>4354.7197646138857</v>
      </c>
      <c r="AQ30" s="1">
        <f>WACC!H37*AQ28</f>
        <v>4694.3716366715162</v>
      </c>
      <c r="AR30" s="1">
        <f>WACC!I37*AR28</f>
        <v>5039.6937002778877</v>
      </c>
      <c r="AS30" s="1">
        <f>WACC!J37*AS28</f>
        <v>4300.6476484032946</v>
      </c>
      <c r="AU30" s="1">
        <f>WACC!C37*AU28</f>
        <v>1359.2943792030476</v>
      </c>
      <c r="AV30" s="1">
        <f>WACC!D37*AV28</f>
        <v>1703.0957196749343</v>
      </c>
      <c r="AW30" s="1">
        <f>WACC!E37*AW28</f>
        <v>2365.9993074525787</v>
      </c>
      <c r="AX30" s="1">
        <f>WACC!F37*AX28</f>
        <v>2616.3617831474962</v>
      </c>
      <c r="AY30" s="1">
        <f>WACC!G37*AY28</f>
        <v>3233.4591051715884</v>
      </c>
      <c r="AZ30" s="1">
        <f>WACC!H37*AZ28</f>
        <v>4017.227818324287</v>
      </c>
      <c r="BA30" s="1">
        <f>WACC!I37*BA28</f>
        <v>4596.2694960857307</v>
      </c>
      <c r="BB30" s="1">
        <f>WACC!J37*BB28</f>
        <v>4625.3161132404721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24725.134558039739</v>
      </c>
      <c r="C33" s="1">
        <f>C17*WACC!D51</f>
        <v>26278.920619555043</v>
      </c>
      <c r="D33" s="1">
        <f>D17*WACC!E51</f>
        <v>29612.885852061077</v>
      </c>
      <c r="E33" s="1">
        <f>E17*WACC!F51</f>
        <v>32505.45490213174</v>
      </c>
      <c r="F33" s="1">
        <f>F17*WACC!G51</f>
        <v>32976.996433223816</v>
      </c>
      <c r="G33" s="1">
        <f>G17*WACC!H51</f>
        <v>36269.507035235933</v>
      </c>
      <c r="H33" s="1">
        <f>H17*WACC!I51</f>
        <v>38581.644595445709</v>
      </c>
      <c r="I33" s="1">
        <f>I17*WACC!J51</f>
        <v>33617.966729963999</v>
      </c>
      <c r="K33" s="1">
        <f>K17*WACC!C51</f>
        <v>3121.7917743763187</v>
      </c>
      <c r="L33" s="1">
        <f>L17*WACC!D51</f>
        <v>3660.7793985584867</v>
      </c>
      <c r="M33" s="1">
        <f>M17*WACC!E51</f>
        <v>4662.5166566700163</v>
      </c>
      <c r="N33" s="1">
        <f>N17*WACC!F51</f>
        <v>5477.9170388243856</v>
      </c>
      <c r="O33" s="1">
        <f>O17*WACC!G51</f>
        <v>6182.6455810367961</v>
      </c>
      <c r="P33" s="1">
        <f>P17*WACC!H51</f>
        <v>6420.6938345648205</v>
      </c>
      <c r="Q33" s="1">
        <f>Q17*WACC!I51</f>
        <v>7016.6577274906003</v>
      </c>
      <c r="R33" s="1">
        <f>R17*WACC!J51</f>
        <v>6264.7112831631539</v>
      </c>
      <c r="T33" s="1">
        <f>T17*WACC!C51</f>
        <v>1779.2433450031124</v>
      </c>
      <c r="U33" s="1">
        <f>U17*WACC!D51</f>
        <v>1891.0552141365313</v>
      </c>
      <c r="V33" s="1">
        <f>V17*WACC!E51</f>
        <v>2130.9704080653446</v>
      </c>
      <c r="W33" s="1">
        <f>W17*WACC!F51</f>
        <v>2339.1223281375737</v>
      </c>
      <c r="X33" s="1">
        <f>X17*WACC!G51</f>
        <v>2373.054888913683</v>
      </c>
      <c r="Y33" s="1">
        <f>Y17*WACC!H51</f>
        <v>2609.9869696362684</v>
      </c>
      <c r="Z33" s="1">
        <f>Z17*WACC!I51</f>
        <v>2776.3705076945998</v>
      </c>
      <c r="AA33" s="1">
        <f>AA17*WACC!J51</f>
        <v>2419.1796989583991</v>
      </c>
      <c r="AC33" s="1">
        <f>AC17*WACC!C51</f>
        <v>119.74596108311742</v>
      </c>
      <c r="AD33" s="1">
        <f>AD17*WACC!D51</f>
        <v>140.42049536799749</v>
      </c>
      <c r="AE33" s="1">
        <f>AE17*WACC!E51</f>
        <v>178.84522046014325</v>
      </c>
      <c r="AF33" s="1">
        <f>AF17*WACC!F51</f>
        <v>210.12241941686202</v>
      </c>
      <c r="AG33" s="1">
        <f>AG17*WACC!G51</f>
        <v>237.15445828716392</v>
      </c>
      <c r="AH33" s="1">
        <f>AH17*WACC!H51</f>
        <v>246.28553395237728</v>
      </c>
      <c r="AI33" s="1">
        <f>AI17*WACC!I51</f>
        <v>269.14556892171504</v>
      </c>
      <c r="AJ33" s="1">
        <f>AJ17*WACC!J51</f>
        <v>240.30234164496562</v>
      </c>
      <c r="AL33" s="1">
        <f>AL17*WACC!C51</f>
        <v>4269.4527037649577</v>
      </c>
      <c r="AM33" s="1">
        <f>AM17*WACC!D51</f>
        <v>4859.7885934756505</v>
      </c>
      <c r="AN33" s="1">
        <f>AN17*WACC!E51</f>
        <v>5981.0828628691515</v>
      </c>
      <c r="AO33" s="1">
        <f>AO17*WACC!F51</f>
        <v>6903.466571175557</v>
      </c>
      <c r="AP33" s="1">
        <f>AP17*WACC!G51</f>
        <v>7590.9851059656439</v>
      </c>
      <c r="AQ33" s="1">
        <f>AQ17*WACC!H51</f>
        <v>7992.6271648952497</v>
      </c>
      <c r="AR33" s="1">
        <f>AR17*WACC!I51</f>
        <v>8677.4891294974259</v>
      </c>
      <c r="AS33" s="1">
        <f>AS17*WACC!J51</f>
        <v>7702.7336867271861</v>
      </c>
      <c r="AU33" s="1">
        <f>AU17*WACC!C51</f>
        <v>2696.3693741871011</v>
      </c>
      <c r="AV33" s="1">
        <f>AV17*WACC!D51</f>
        <v>3404.8899323978148</v>
      </c>
      <c r="AW33" s="1">
        <f>AW17*WACC!E51</f>
        <v>4561.2579944415183</v>
      </c>
      <c r="AX33" s="1">
        <f>AX17*WACC!F51</f>
        <v>4650.2621301243908</v>
      </c>
      <c r="AY33" s="1">
        <f>AY17*WACC!G51</f>
        <v>5636.445336289702</v>
      </c>
      <c r="AZ33" s="1">
        <f>AZ17*WACC!H51</f>
        <v>6839.7235398851981</v>
      </c>
      <c r="BA33" s="1">
        <f>BA17*WACC!I51</f>
        <v>7913.9886192538524</v>
      </c>
      <c r="BB33" s="1">
        <f>BB17*WACC!J51</f>
        <v>8284.2355733204331</v>
      </c>
    </row>
    <row r="34" spans="1:54" x14ac:dyDescent="0.25">
      <c r="A34" s="24" t="s">
        <v>65</v>
      </c>
      <c r="B34" s="1">
        <f>B20</f>
        <v>-5509.2243622788073</v>
      </c>
      <c r="C34" s="1">
        <f t="shared" ref="C34:I34" si="14">C20</f>
        <v>-2973.9257486373626</v>
      </c>
      <c r="D34" s="1">
        <f t="shared" si="14"/>
        <v>-9993.8061230415005</v>
      </c>
      <c r="E34" s="1">
        <f t="shared" si="14"/>
        <v>-344.72155700296076</v>
      </c>
      <c r="F34" s="1">
        <f t="shared" si="14"/>
        <v>-13081.618337710528</v>
      </c>
      <c r="G34" s="1">
        <f t="shared" si="14"/>
        <v>-7643.684008432625</v>
      </c>
      <c r="H34" s="1">
        <f t="shared" si="14"/>
        <v>-4931.9862344129979</v>
      </c>
      <c r="I34" s="1">
        <f t="shared" si="14"/>
        <v>-12157.214624788176</v>
      </c>
      <c r="K34" s="1">
        <f>K20</f>
        <v>-589.42341053343296</v>
      </c>
      <c r="L34" s="1">
        <f t="shared" ref="L34:R34" si="15">L20</f>
        <v>-156.62564123831467</v>
      </c>
      <c r="M34" s="1">
        <f t="shared" si="15"/>
        <v>-1062.1521265799859</v>
      </c>
      <c r="N34" s="1">
        <f t="shared" si="15"/>
        <v>652.54945501969962</v>
      </c>
      <c r="O34" s="1">
        <f t="shared" si="15"/>
        <v>-1446.9737651233631</v>
      </c>
      <c r="P34" s="1">
        <f t="shared" si="15"/>
        <v>-562.96345337763682</v>
      </c>
      <c r="Q34" s="1">
        <f t="shared" si="15"/>
        <v>-1.5302759020026544</v>
      </c>
      <c r="R34" s="1">
        <f t="shared" si="15"/>
        <v>-1355.726678692449</v>
      </c>
      <c r="T34" s="1">
        <f>T20</f>
        <v>-396.4488346748447</v>
      </c>
      <c r="U34" s="1">
        <f t="shared" ref="U34:AA34" si="16">U20</f>
        <v>-214.00642266983624</v>
      </c>
      <c r="V34" s="1">
        <f t="shared" si="16"/>
        <v>-719.16344859247943</v>
      </c>
      <c r="W34" s="1">
        <f t="shared" si="16"/>
        <v>-24.806479201836797</v>
      </c>
      <c r="X34" s="1">
        <f t="shared" si="16"/>
        <v>-941.3652457423658</v>
      </c>
      <c r="Y34" s="1">
        <f t="shared" si="16"/>
        <v>-550.04650718425444</v>
      </c>
      <c r="Z34" s="1">
        <f t="shared" si="16"/>
        <v>-354.91024991703847</v>
      </c>
      <c r="AA34" s="1">
        <f t="shared" si="16"/>
        <v>-874.84430728387497</v>
      </c>
      <c r="AC34" s="1">
        <f t="shared" ref="AC34:AJ34" si="17">AC20</f>
        <v>-22.609154575441121</v>
      </c>
      <c r="AD34" s="1">
        <f t="shared" si="17"/>
        <v>-6.0078600034393803</v>
      </c>
      <c r="AE34" s="1">
        <f t="shared" si="17"/>
        <v>-40.742123884674356</v>
      </c>
      <c r="AF34" s="1">
        <f t="shared" si="17"/>
        <v>25.030548894059248</v>
      </c>
      <c r="AG34" s="1">
        <f t="shared" si="17"/>
        <v>-55.503145850068869</v>
      </c>
      <c r="AH34" s="1">
        <f t="shared" si="17"/>
        <v>-21.594201231708922</v>
      </c>
      <c r="AI34" s="1">
        <f t="shared" si="17"/>
        <v>-5.8698456479933346E-2</v>
      </c>
      <c r="AJ34" s="1">
        <f t="shared" si="17"/>
        <v>-52.003082152551123</v>
      </c>
      <c r="AL34" s="1">
        <f t="shared" ref="AL34:AS34" si="18">AL20</f>
        <v>-851.57755481846607</v>
      </c>
      <c r="AM34" s="1">
        <f t="shared" si="18"/>
        <v>-307.92829799882259</v>
      </c>
      <c r="AN34" s="1">
        <f t="shared" si="18"/>
        <v>-1538.1316389603198</v>
      </c>
      <c r="AO34" s="1">
        <f t="shared" si="18"/>
        <v>594.3677836788786</v>
      </c>
      <c r="AP34" s="1">
        <f t="shared" si="18"/>
        <v>-2066.5852744315125</v>
      </c>
      <c r="AQ34" s="1">
        <f t="shared" si="18"/>
        <v>-942.12674793661893</v>
      </c>
      <c r="AR34" s="1">
        <f t="shared" si="18"/>
        <v>-268.09962360233328</v>
      </c>
      <c r="AS34" s="1">
        <f t="shared" si="18"/>
        <v>-1930.8870382622124</v>
      </c>
      <c r="AU34" s="1">
        <f t="shared" ref="AU34:BB34" si="19">AU20</f>
        <v>-7928.1808559598103</v>
      </c>
      <c r="AV34" s="1">
        <f t="shared" si="19"/>
        <v>-8533.2591438098989</v>
      </c>
      <c r="AW34" s="1">
        <f t="shared" si="19"/>
        <v>-9579.1376364498847</v>
      </c>
      <c r="AX34" s="1">
        <f t="shared" si="19"/>
        <v>-7684.6820331385034</v>
      </c>
      <c r="AY34" s="1">
        <f t="shared" si="19"/>
        <v>-10163.977082036759</v>
      </c>
      <c r="AZ34" s="1">
        <f t="shared" si="19"/>
        <v>-8790.4743340839068</v>
      </c>
      <c r="BA34" s="1">
        <f t="shared" si="19"/>
        <v>-12189.808685684695</v>
      </c>
      <c r="BB34" s="1">
        <f t="shared" si="19"/>
        <v>-19237.198980039684</v>
      </c>
    </row>
    <row r="35" spans="1:54" x14ac:dyDescent="0.25">
      <c r="A35" s="24" t="s">
        <v>101</v>
      </c>
      <c r="B35" s="20">
        <f>B12*B4</f>
        <v>31489.946951995476</v>
      </c>
      <c r="C35" s="20">
        <f t="shared" ref="C35:I35" si="20">C12*C4</f>
        <v>33474.037536958553</v>
      </c>
      <c r="D35" s="20">
        <f t="shared" si="20"/>
        <v>27157.772955916433</v>
      </c>
      <c r="E35" s="20">
        <f t="shared" si="20"/>
        <v>30173.547752885563</v>
      </c>
      <c r="F35" s="20">
        <f t="shared" si="20"/>
        <v>35140.570188171005</v>
      </c>
      <c r="G35" s="20">
        <f t="shared" si="20"/>
        <v>35974.007713680199</v>
      </c>
      <c r="H35" s="20">
        <f t="shared" si="20"/>
        <v>41457.598831628333</v>
      </c>
      <c r="I35" s="20">
        <f t="shared" si="20"/>
        <v>39718.55799035533</v>
      </c>
      <c r="J35" s="19"/>
      <c r="K35" s="20">
        <f>B5*B12</f>
        <v>3975.9159708322309</v>
      </c>
      <c r="L35" s="20">
        <f t="shared" ref="L35:R35" si="21">C5*C12</f>
        <v>4663.0936169685892</v>
      </c>
      <c r="M35" s="20">
        <f t="shared" si="21"/>
        <v>4275.9618024938209</v>
      </c>
      <c r="N35" s="20">
        <f t="shared" si="21"/>
        <v>5084.9370314910848</v>
      </c>
      <c r="O35" s="20">
        <f t="shared" si="21"/>
        <v>6588.2801494353507</v>
      </c>
      <c r="P35" s="20">
        <f t="shared" si="21"/>
        <v>6368.3823799264183</v>
      </c>
      <c r="Q35" s="20">
        <f t="shared" si="21"/>
        <v>7539.6936614642964</v>
      </c>
      <c r="R35" s="20">
        <f t="shared" si="21"/>
        <v>7401.5570421565335</v>
      </c>
      <c r="T35" s="20">
        <f>B6*B12</f>
        <v>2266.0454452661647</v>
      </c>
      <c r="U35" s="20">
        <f t="shared" ref="U35:AA35" si="22">C6*C12</f>
        <v>2408.8224223091879</v>
      </c>
      <c r="V35" s="20">
        <f t="shared" si="22"/>
        <v>1954.2982337868721</v>
      </c>
      <c r="W35" s="20">
        <f t="shared" si="22"/>
        <v>2171.3161523320587</v>
      </c>
      <c r="X35" s="20">
        <f t="shared" si="22"/>
        <v>2528.7476393768529</v>
      </c>
      <c r="Y35" s="20">
        <f t="shared" si="22"/>
        <v>2588.7225676126191</v>
      </c>
      <c r="Z35" s="20">
        <f t="shared" si="22"/>
        <v>2983.3268105308798</v>
      </c>
      <c r="AA35" s="20">
        <f t="shared" si="22"/>
        <v>2858.1838376479482</v>
      </c>
      <c r="AC35" s="20">
        <f>B12*B7</f>
        <v>152.50853148530001</v>
      </c>
      <c r="AD35" s="20">
        <f t="shared" ref="AD35:AJ35" si="23">C12*C7</f>
        <v>178.86735155358338</v>
      </c>
      <c r="AE35" s="20">
        <f t="shared" si="23"/>
        <v>164.01771565837905</v>
      </c>
      <c r="AF35" s="20">
        <f t="shared" si="23"/>
        <v>195.04845803006262</v>
      </c>
      <c r="AG35" s="20">
        <f t="shared" si="23"/>
        <v>252.71382443070647</v>
      </c>
      <c r="AH35" s="20">
        <f t="shared" si="23"/>
        <v>244.27896661411111</v>
      </c>
      <c r="AI35" s="20">
        <f t="shared" si="23"/>
        <v>289.20822688268646</v>
      </c>
      <c r="AJ35" s="20">
        <f t="shared" si="23"/>
        <v>283.90957039459141</v>
      </c>
      <c r="AK35" s="19"/>
      <c r="AL35" s="20">
        <f t="shared" ref="AL35:AS35" si="24">B8*B12</f>
        <v>5437.5776536227377</v>
      </c>
      <c r="AM35" s="20">
        <f t="shared" si="24"/>
        <v>6190.3891775004495</v>
      </c>
      <c r="AN35" s="20">
        <f t="shared" si="24"/>
        <v>5485.2097573940982</v>
      </c>
      <c r="AO35" s="20">
        <f t="shared" si="24"/>
        <v>6408.2191396175222</v>
      </c>
      <c r="AP35" s="20">
        <f t="shared" si="24"/>
        <v>8089.0188241885589</v>
      </c>
      <c r="AQ35" s="20">
        <f t="shared" si="24"/>
        <v>7927.5086645974661</v>
      </c>
      <c r="AR35" s="20">
        <f t="shared" si="24"/>
        <v>9324.3268131443438</v>
      </c>
      <c r="AS35" s="20">
        <f t="shared" si="24"/>
        <v>9100.5347550614624</v>
      </c>
      <c r="AT35" s="19"/>
      <c r="AU35" s="20">
        <f t="shared" ref="AU35:BB35" si="25">B9*B12</f>
        <v>3434.0977339000087</v>
      </c>
      <c r="AV35" s="20">
        <f t="shared" si="25"/>
        <v>4337.1421169210316</v>
      </c>
      <c r="AW35" s="20">
        <f t="shared" si="25"/>
        <v>4183.0981831775698</v>
      </c>
      <c r="AX35" s="20">
        <f t="shared" si="25"/>
        <v>4316.6572155106696</v>
      </c>
      <c r="AY35" s="20">
        <f t="shared" si="25"/>
        <v>6006.2444847805191</v>
      </c>
      <c r="AZ35" s="20">
        <f t="shared" si="25"/>
        <v>6783.9981156686154</v>
      </c>
      <c r="BA35" s="20">
        <f t="shared" si="25"/>
        <v>8503.9134224420213</v>
      </c>
      <c r="BB35" s="20">
        <f t="shared" si="25"/>
        <v>9787.5607310723444</v>
      </c>
    </row>
    <row r="36" spans="1:54" x14ac:dyDescent="0.25">
      <c r="A36" s="25" t="s">
        <v>66</v>
      </c>
      <c r="B36" s="20">
        <f>B52</f>
        <v>1017.7223239751285</v>
      </c>
      <c r="C36" s="20">
        <f t="shared" ref="C36:I36" si="26">C52</f>
        <v>135.5603857714739</v>
      </c>
      <c r="D36" s="20">
        <f t="shared" si="26"/>
        <v>2808.0517324927696</v>
      </c>
      <c r="E36" s="20">
        <f t="shared" si="26"/>
        <v>-1011.0088349220678</v>
      </c>
      <c r="F36" s="20">
        <f t="shared" si="26"/>
        <v>3338.8352837761845</v>
      </c>
      <c r="G36" s="20">
        <f t="shared" si="26"/>
        <v>1413.6704464996424</v>
      </c>
      <c r="H36" s="20">
        <f t="shared" si="26"/>
        <v>193.99126741501996</v>
      </c>
      <c r="I36" s="20">
        <f t="shared" si="26"/>
        <v>1835.3085131287264</v>
      </c>
      <c r="J36" s="19"/>
      <c r="K36" s="20">
        <f>K52</f>
        <v>128.49746771354231</v>
      </c>
      <c r="L36" s="20">
        <f t="shared" ref="L36:R36" si="27">L52</f>
        <v>18.88421045435155</v>
      </c>
      <c r="M36" s="20">
        <f t="shared" si="27"/>
        <v>442.12468993890252</v>
      </c>
      <c r="N36" s="20">
        <f t="shared" si="27"/>
        <v>-170.37825004745329</v>
      </c>
      <c r="O36" s="20">
        <f t="shared" si="27"/>
        <v>625.97681553105906</v>
      </c>
      <c r="P36" s="20">
        <f t="shared" si="27"/>
        <v>219.01186957182003</v>
      </c>
      <c r="Q36" s="20">
        <f t="shared" si="27"/>
        <v>-2.8731893915135691</v>
      </c>
      <c r="R36" s="20">
        <f t="shared" si="27"/>
        <v>320.76636104061635</v>
      </c>
      <c r="T36" s="20">
        <f>T52</f>
        <v>73.236231242472698</v>
      </c>
      <c r="U36" s="20">
        <f t="shared" ref="U36:AA36" si="28">U52</f>
        <v>9.7550496100948418</v>
      </c>
      <c r="V36" s="20">
        <f t="shared" si="28"/>
        <v>202.06997643366213</v>
      </c>
      <c r="W36" s="20">
        <f t="shared" si="28"/>
        <v>-72.753122416861672</v>
      </c>
      <c r="X36" s="20">
        <f t="shared" si="28"/>
        <v>240.26564728193514</v>
      </c>
      <c r="Y36" s="20">
        <f t="shared" si="28"/>
        <v>101.72902105174575</v>
      </c>
      <c r="Z36" s="20">
        <f t="shared" si="28"/>
        <v>13.959789408897361</v>
      </c>
      <c r="AA36" s="20">
        <f t="shared" si="28"/>
        <v>132.07048278530127</v>
      </c>
      <c r="AC36" s="20">
        <f t="shared" ref="AC36:AJ36" si="29">AC52</f>
        <v>4.9289170707674792</v>
      </c>
      <c r="AD36" s="20">
        <f t="shared" si="29"/>
        <v>0.72436219119831502</v>
      </c>
      <c r="AE36" s="20">
        <f t="shared" si="29"/>
        <v>16.95905740730776</v>
      </c>
      <c r="AF36" s="20">
        <f t="shared" si="29"/>
        <v>-6.5353837712855967</v>
      </c>
      <c r="AG36" s="20">
        <f t="shared" si="29"/>
        <v>24.011273271578609</v>
      </c>
      <c r="AH36" s="20">
        <f t="shared" si="29"/>
        <v>8.4008763895623328</v>
      </c>
      <c r="AI36" s="20">
        <f t="shared" si="29"/>
        <v>-0.11021004920461235</v>
      </c>
      <c r="AJ36" s="20">
        <f t="shared" si="29"/>
        <v>12.303984045706148</v>
      </c>
      <c r="AK36" s="19"/>
      <c r="AL36" s="20">
        <f t="shared" ref="AL36:AS36" si="30">AL52</f>
        <v>175.73685261764146</v>
      </c>
      <c r="AM36" s="20">
        <f t="shared" si="30"/>
        <v>25.069325564656086</v>
      </c>
      <c r="AN36" s="20">
        <f t="shared" si="30"/>
        <v>567.1581682098564</v>
      </c>
      <c r="AO36" s="20">
        <f t="shared" si="30"/>
        <v>-214.71675188246545</v>
      </c>
      <c r="AP36" s="20">
        <f t="shared" si="30"/>
        <v>768.56753651714757</v>
      </c>
      <c r="AQ36" s="20">
        <f t="shared" si="30"/>
        <v>282.1743258557313</v>
      </c>
      <c r="AR36" s="20">
        <f t="shared" si="30"/>
        <v>7.7896187671420574</v>
      </c>
      <c r="AS36" s="20">
        <f t="shared" si="30"/>
        <v>400.55976083130872</v>
      </c>
      <c r="AT36" s="19"/>
      <c r="AU36" s="20">
        <f t="shared" ref="AU36:BB36" si="31">AU52</f>
        <v>110.98646599279159</v>
      </c>
      <c r="AV36" s="20">
        <f t="shared" si="31"/>
        <v>17.564199056250342</v>
      </c>
      <c r="AW36" s="20">
        <f t="shared" si="31"/>
        <v>432.52280367489078</v>
      </c>
      <c r="AX36" s="20">
        <f t="shared" si="31"/>
        <v>-144.63591149284184</v>
      </c>
      <c r="AY36" s="20">
        <f t="shared" si="31"/>
        <v>570.67545863333135</v>
      </c>
      <c r="AZ36" s="20">
        <f t="shared" si="31"/>
        <v>236.68301101444575</v>
      </c>
      <c r="BA36" s="20">
        <f t="shared" si="31"/>
        <v>5.791238012068872</v>
      </c>
      <c r="BB36" s="20">
        <f t="shared" si="31"/>
        <v>437.74031908248213</v>
      </c>
    </row>
    <row r="37" spans="1:54" x14ac:dyDescent="0.25">
      <c r="A37" s="25" t="s">
        <v>67</v>
      </c>
      <c r="B37" s="20">
        <f>-B36*WACC!C43</f>
        <v>-508.86116198756423</v>
      </c>
      <c r="C37" s="20">
        <f>-C36*WACC!D43</f>
        <v>-67.780192885736952</v>
      </c>
      <c r="D37" s="20">
        <f>-D36*WACC!E43</f>
        <v>-1404.0258662463848</v>
      </c>
      <c r="E37" s="20">
        <f>-E36*WACC!F43</f>
        <v>505.50441746103388</v>
      </c>
      <c r="F37" s="20">
        <f>-F36*WACC!G43</f>
        <v>-1669.4176418880922</v>
      </c>
      <c r="G37" s="20">
        <f>-G36*WACC!H43</f>
        <v>-706.83522324982118</v>
      </c>
      <c r="H37" s="20">
        <f>-H36*WACC!I43</f>
        <v>-96.995633707509981</v>
      </c>
      <c r="I37" s="20">
        <f>-I36*WACC!J43</f>
        <v>-917.65425656436321</v>
      </c>
      <c r="J37" s="19"/>
      <c r="K37" s="20">
        <f>-K36*WACC!C43</f>
        <v>-64.248733856771153</v>
      </c>
      <c r="L37" s="20">
        <f>-L36*WACC!D43</f>
        <v>-9.4421052271757748</v>
      </c>
      <c r="M37" s="20">
        <f>-M36*WACC!E43</f>
        <v>-221.06234496945126</v>
      </c>
      <c r="N37" s="20">
        <f>-N36*WACC!F43</f>
        <v>85.189125023726646</v>
      </c>
      <c r="O37" s="20">
        <f>-O36*WACC!G43</f>
        <v>-312.98840776552953</v>
      </c>
      <c r="P37" s="20">
        <f>-P36*WACC!H43</f>
        <v>-109.50593478591001</v>
      </c>
      <c r="Q37" s="20">
        <f>-Q36*WACC!I43</f>
        <v>1.4365946957567846</v>
      </c>
      <c r="R37" s="20">
        <f>-R36*WACC!J43</f>
        <v>-160.38318052030817</v>
      </c>
      <c r="T37" s="20">
        <f>-T36*WACC!C43</f>
        <v>-36.618115621236349</v>
      </c>
      <c r="U37" s="20">
        <f>-U36*WACC!D43</f>
        <v>-4.8775248050474209</v>
      </c>
      <c r="V37" s="20">
        <f>-V36*WACC!E43</f>
        <v>-101.03498821683107</v>
      </c>
      <c r="W37" s="20">
        <f>-W36*WACC!F43</f>
        <v>36.376561208430836</v>
      </c>
      <c r="X37" s="20">
        <f>-X36*WACC!G43</f>
        <v>-120.13282364096757</v>
      </c>
      <c r="Y37" s="20">
        <f>-Y36*WACC!H43</f>
        <v>-50.864510525872873</v>
      </c>
      <c r="Z37" s="20">
        <f>-Z36*WACC!I43</f>
        <v>-6.9798947044486805</v>
      </c>
      <c r="AA37" s="20">
        <f>-AA36*WACC!J43</f>
        <v>-66.035241392650633</v>
      </c>
      <c r="AC37" s="20">
        <f>-AC36*WACC!C43</f>
        <v>-2.4644585353837396</v>
      </c>
      <c r="AD37" s="20">
        <f>-AD36*WACC!D43</f>
        <v>-0.36218109559915751</v>
      </c>
      <c r="AE37" s="20">
        <f>-AE36*WACC!E43</f>
        <v>-8.4795287036538802</v>
      </c>
      <c r="AF37" s="20">
        <f>-AF36*WACC!F43</f>
        <v>3.2676918856427983</v>
      </c>
      <c r="AG37" s="20">
        <f>-AG36*WACC!G43</f>
        <v>-12.005636635789305</v>
      </c>
      <c r="AH37" s="20">
        <f>-AH36*WACC!H43</f>
        <v>-4.2004381947811664</v>
      </c>
      <c r="AI37" s="20">
        <f>-AI36*WACC!I43</f>
        <v>5.5105024602306173E-2</v>
      </c>
      <c r="AJ37" s="20">
        <f>-AJ36*WACC!J43</f>
        <v>-6.151992022853074</v>
      </c>
      <c r="AK37" s="19"/>
      <c r="AL37" s="20">
        <f>-AL36*WACC!C43</f>
        <v>-87.86842630882073</v>
      </c>
      <c r="AM37" s="20">
        <f>-AM36*WACC!D43</f>
        <v>-12.534662782328043</v>
      </c>
      <c r="AN37" s="20">
        <f>-AN36*WACC!E43</f>
        <v>-283.5790841049282</v>
      </c>
      <c r="AO37" s="20">
        <f>-AO36*WACC!F43</f>
        <v>107.35837594123272</v>
      </c>
      <c r="AP37" s="20">
        <f>-AP36*WACC!G43</f>
        <v>-384.28376825857379</v>
      </c>
      <c r="AQ37" s="20">
        <f>-AQ36*WACC!H43</f>
        <v>-141.08716292786565</v>
      </c>
      <c r="AR37" s="20">
        <f>-AR36*WACC!I43</f>
        <v>-3.8948093835710287</v>
      </c>
      <c r="AS37" s="20">
        <f>-AS36*WACC!J43</f>
        <v>-200.27988041565436</v>
      </c>
      <c r="AT37" s="19"/>
      <c r="AU37" s="20">
        <f>-AU36*WACC!C43</f>
        <v>-55.493232996395797</v>
      </c>
      <c r="AV37" s="20">
        <f>-AV36*WACC!D43</f>
        <v>-8.7820995281251708</v>
      </c>
      <c r="AW37" s="20">
        <f>-AW36*WACC!E43</f>
        <v>-216.26140183744539</v>
      </c>
      <c r="AX37" s="20">
        <f>-AX36*WACC!F43</f>
        <v>72.317955746420921</v>
      </c>
      <c r="AY37" s="20">
        <f>-AY36*WACC!G43</f>
        <v>-285.33772931666567</v>
      </c>
      <c r="AZ37" s="20">
        <f>-AZ36*WACC!H43</f>
        <v>-118.34150550722288</v>
      </c>
      <c r="BA37" s="20">
        <f>-BA36*WACC!I43</f>
        <v>-2.895619006034436</v>
      </c>
      <c r="BB37" s="20">
        <f>-BB36*WACC!J43</f>
        <v>-218.87015954124107</v>
      </c>
    </row>
    <row r="38" spans="1:54" x14ac:dyDescent="0.25">
      <c r="A38" s="24" t="s">
        <v>68</v>
      </c>
      <c r="B38" s="20">
        <f>B36+B37</f>
        <v>508.86116198756423</v>
      </c>
      <c r="C38" s="20">
        <f t="shared" ref="C38:I38" si="32">C36+C37</f>
        <v>67.780192885736952</v>
      </c>
      <c r="D38" s="20">
        <f t="shared" si="32"/>
        <v>1404.0258662463848</v>
      </c>
      <c r="E38" s="20">
        <f t="shared" si="32"/>
        <v>-505.50441746103388</v>
      </c>
      <c r="F38" s="20">
        <f t="shared" si="32"/>
        <v>1669.4176418880922</v>
      </c>
      <c r="G38" s="20">
        <f t="shared" si="32"/>
        <v>706.83522324982118</v>
      </c>
      <c r="H38" s="20">
        <f t="shared" si="32"/>
        <v>96.995633707509981</v>
      </c>
      <c r="I38" s="20">
        <f t="shared" si="32"/>
        <v>917.65425656436321</v>
      </c>
      <c r="J38" s="19"/>
      <c r="K38" s="20">
        <f>K36+K37</f>
        <v>64.248733856771153</v>
      </c>
      <c r="L38" s="20">
        <f t="shared" ref="L38:R38" si="33">L36+L37</f>
        <v>9.4421052271757748</v>
      </c>
      <c r="M38" s="20">
        <f t="shared" si="33"/>
        <v>221.06234496945126</v>
      </c>
      <c r="N38" s="20">
        <f t="shared" si="33"/>
        <v>-85.189125023726646</v>
      </c>
      <c r="O38" s="20">
        <f t="shared" si="33"/>
        <v>312.98840776552953</v>
      </c>
      <c r="P38" s="20">
        <f t="shared" si="33"/>
        <v>109.50593478591001</v>
      </c>
      <c r="Q38" s="20">
        <f t="shared" si="33"/>
        <v>-1.4365946957567846</v>
      </c>
      <c r="R38" s="20">
        <f t="shared" si="33"/>
        <v>160.38318052030817</v>
      </c>
      <c r="T38" s="20">
        <f>T36+T37</f>
        <v>36.618115621236349</v>
      </c>
      <c r="U38" s="20">
        <f t="shared" ref="U38:AA38" si="34">U36+U37</f>
        <v>4.8775248050474209</v>
      </c>
      <c r="V38" s="20">
        <f t="shared" si="34"/>
        <v>101.03498821683107</v>
      </c>
      <c r="W38" s="20">
        <f t="shared" si="34"/>
        <v>-36.376561208430836</v>
      </c>
      <c r="X38" s="20">
        <f t="shared" si="34"/>
        <v>120.13282364096757</v>
      </c>
      <c r="Y38" s="20">
        <f t="shared" si="34"/>
        <v>50.864510525872873</v>
      </c>
      <c r="Z38" s="20">
        <f t="shared" si="34"/>
        <v>6.9798947044486805</v>
      </c>
      <c r="AA38" s="20">
        <f t="shared" si="34"/>
        <v>66.035241392650633</v>
      </c>
      <c r="AC38" s="20">
        <f t="shared" ref="AC38:AJ38" si="35">AC36+AC37</f>
        <v>2.4644585353837396</v>
      </c>
      <c r="AD38" s="20">
        <f t="shared" si="35"/>
        <v>0.36218109559915751</v>
      </c>
      <c r="AE38" s="20">
        <f t="shared" si="35"/>
        <v>8.4795287036538802</v>
      </c>
      <c r="AF38" s="20">
        <f t="shared" si="35"/>
        <v>-3.2676918856427983</v>
      </c>
      <c r="AG38" s="20">
        <f t="shared" si="35"/>
        <v>12.005636635789305</v>
      </c>
      <c r="AH38" s="20">
        <f t="shared" si="35"/>
        <v>4.2004381947811664</v>
      </c>
      <c r="AI38" s="20">
        <f t="shared" si="35"/>
        <v>-5.5105024602306173E-2</v>
      </c>
      <c r="AJ38" s="20">
        <f t="shared" si="35"/>
        <v>6.151992022853074</v>
      </c>
      <c r="AK38" s="19"/>
      <c r="AL38" s="20">
        <f t="shared" ref="AL38:AS38" si="36">AL36+AL37</f>
        <v>87.86842630882073</v>
      </c>
      <c r="AM38" s="20">
        <f t="shared" si="36"/>
        <v>12.534662782328043</v>
      </c>
      <c r="AN38" s="20">
        <f t="shared" si="36"/>
        <v>283.5790841049282</v>
      </c>
      <c r="AO38" s="20">
        <f t="shared" si="36"/>
        <v>-107.35837594123272</v>
      </c>
      <c r="AP38" s="20">
        <f t="shared" si="36"/>
        <v>384.28376825857379</v>
      </c>
      <c r="AQ38" s="20">
        <f t="shared" si="36"/>
        <v>141.08716292786565</v>
      </c>
      <c r="AR38" s="20">
        <f t="shared" si="36"/>
        <v>3.8948093835710287</v>
      </c>
      <c r="AS38" s="20">
        <f t="shared" si="36"/>
        <v>200.27988041565436</v>
      </c>
      <c r="AT38" s="19"/>
      <c r="AU38" s="20">
        <f t="shared" ref="AU38:BB38" si="37">AU36+AU37</f>
        <v>55.493232996395797</v>
      </c>
      <c r="AV38" s="20">
        <f t="shared" si="37"/>
        <v>8.7820995281251708</v>
      </c>
      <c r="AW38" s="20">
        <f t="shared" si="37"/>
        <v>216.26140183744539</v>
      </c>
      <c r="AX38" s="20">
        <f t="shared" si="37"/>
        <v>-72.317955746420921</v>
      </c>
      <c r="AY38" s="20">
        <f t="shared" si="37"/>
        <v>285.33772931666567</v>
      </c>
      <c r="AZ38" s="20">
        <f t="shared" si="37"/>
        <v>118.34150550722288</v>
      </c>
      <c r="BA38" s="20">
        <f t="shared" si="37"/>
        <v>2.895619006034436</v>
      </c>
      <c r="BB38" s="20">
        <f t="shared" si="37"/>
        <v>218.87015954124107</v>
      </c>
    </row>
    <row r="39" spans="1:54" x14ac:dyDescent="0.25">
      <c r="A39" s="23" t="s">
        <v>102</v>
      </c>
      <c r="B39" s="20">
        <f t="shared" ref="B39:I39" si="38">B33-B34+B35+B38</f>
        <v>62233.167034301594</v>
      </c>
      <c r="C39" s="20">
        <f t="shared" si="38"/>
        <v>62794.664098036694</v>
      </c>
      <c r="D39" s="20">
        <f t="shared" si="38"/>
        <v>68168.490797265404</v>
      </c>
      <c r="E39" s="20">
        <f t="shared" si="38"/>
        <v>62518.219794559234</v>
      </c>
      <c r="F39" s="20">
        <f t="shared" si="38"/>
        <v>82868.602600993443</v>
      </c>
      <c r="G39" s="20">
        <f t="shared" si="38"/>
        <v>80594.033980598571</v>
      </c>
      <c r="H39" s="20">
        <f t="shared" si="38"/>
        <v>85068.225295194556</v>
      </c>
      <c r="I39" s="20">
        <f t="shared" si="38"/>
        <v>86411.393601671865</v>
      </c>
      <c r="J39" s="19"/>
      <c r="K39" s="20">
        <f t="shared" ref="K39:R39" si="39">K33-K34+K35+K38</f>
        <v>7751.3798895987538</v>
      </c>
      <c r="L39" s="20">
        <f t="shared" si="39"/>
        <v>8489.940761992566</v>
      </c>
      <c r="M39" s="20">
        <f t="shared" si="39"/>
        <v>10221.692930713274</v>
      </c>
      <c r="N39" s="20">
        <f t="shared" si="39"/>
        <v>9825.1154902720446</v>
      </c>
      <c r="O39" s="20">
        <f t="shared" si="39"/>
        <v>14530.887903361039</v>
      </c>
      <c r="P39" s="20">
        <f t="shared" si="39"/>
        <v>13461.545602654785</v>
      </c>
      <c r="Q39" s="20">
        <f t="shared" si="39"/>
        <v>14556.445070161142</v>
      </c>
      <c r="R39" s="20">
        <f t="shared" si="39"/>
        <v>15182.378184532445</v>
      </c>
      <c r="T39" s="20">
        <f t="shared" ref="T39:AA39" si="40">T33-T34+T35+T38</f>
        <v>4478.3557405653582</v>
      </c>
      <c r="U39" s="20">
        <f t="shared" si="40"/>
        <v>4518.7615839206028</v>
      </c>
      <c r="V39" s="20">
        <f t="shared" si="40"/>
        <v>4905.467078661527</v>
      </c>
      <c r="W39" s="20">
        <f t="shared" si="40"/>
        <v>4498.8683984630379</v>
      </c>
      <c r="X39" s="20">
        <f t="shared" si="40"/>
        <v>5963.3005976738687</v>
      </c>
      <c r="Y39" s="20">
        <f t="shared" si="40"/>
        <v>5799.620554959015</v>
      </c>
      <c r="Z39" s="20">
        <f t="shared" si="40"/>
        <v>6121.5874628469664</v>
      </c>
      <c r="AA39" s="20">
        <f t="shared" si="40"/>
        <v>6218.2430852828729</v>
      </c>
      <c r="AC39" s="20">
        <f t="shared" ref="AC39:AJ39" si="41">AC33-AC34+AC35+AC38</f>
        <v>297.3281056792423</v>
      </c>
      <c r="AD39" s="20">
        <f t="shared" si="41"/>
        <v>325.6578880206194</v>
      </c>
      <c r="AE39" s="20">
        <f t="shared" si="41"/>
        <v>392.08458870685052</v>
      </c>
      <c r="AF39" s="20">
        <f t="shared" si="41"/>
        <v>376.87263666722259</v>
      </c>
      <c r="AG39" s="20">
        <f t="shared" si="41"/>
        <v>557.37706520372853</v>
      </c>
      <c r="AH39" s="20">
        <f t="shared" si="41"/>
        <v>516.3591399929785</v>
      </c>
      <c r="AI39" s="20">
        <f t="shared" si="41"/>
        <v>558.35738923627912</v>
      </c>
      <c r="AJ39" s="20">
        <f t="shared" si="41"/>
        <v>582.36698621496123</v>
      </c>
      <c r="AK39" s="19"/>
      <c r="AL39" s="20">
        <f t="shared" ref="AL39:AS39" si="42">AL33-AL34+AL35+AL38</f>
        <v>10646.47633851498</v>
      </c>
      <c r="AM39" s="20">
        <f t="shared" si="42"/>
        <v>11370.64073175725</v>
      </c>
      <c r="AN39" s="20">
        <f t="shared" si="42"/>
        <v>13288.003343328497</v>
      </c>
      <c r="AO39" s="20">
        <f t="shared" si="42"/>
        <v>12609.959551172968</v>
      </c>
      <c r="AP39" s="20">
        <f t="shared" si="42"/>
        <v>18130.872972844289</v>
      </c>
      <c r="AQ39" s="20">
        <f t="shared" si="42"/>
        <v>17003.3497403572</v>
      </c>
      <c r="AR39" s="20">
        <f t="shared" si="42"/>
        <v>18273.810375627676</v>
      </c>
      <c r="AS39" s="20">
        <f t="shared" si="42"/>
        <v>18934.435360466516</v>
      </c>
      <c r="AT39" s="19"/>
      <c r="AU39" s="20">
        <f t="shared" ref="AU39:BB39" si="43">AU33-AU34+AU35+AU38</f>
        <v>14114.141197043316</v>
      </c>
      <c r="AV39" s="20">
        <f t="shared" si="43"/>
        <v>16284.073292656871</v>
      </c>
      <c r="AW39" s="20">
        <f t="shared" si="43"/>
        <v>18539.755215906414</v>
      </c>
      <c r="AX39" s="20">
        <f t="shared" si="43"/>
        <v>16579.283423027144</v>
      </c>
      <c r="AY39" s="20">
        <f t="shared" si="43"/>
        <v>22092.004632423646</v>
      </c>
      <c r="AZ39" s="20">
        <f t="shared" si="43"/>
        <v>22532.537495144941</v>
      </c>
      <c r="BA39" s="20">
        <f t="shared" si="43"/>
        <v>28610.606346386601</v>
      </c>
      <c r="BB39" s="20">
        <f t="shared" si="43"/>
        <v>37527.8654439737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31489.946951995476</v>
      </c>
      <c r="C43" s="17">
        <f t="shared" ref="C43:I43" si="44">C35</f>
        <v>33474.037536958553</v>
      </c>
      <c r="D43" s="17">
        <f t="shared" si="44"/>
        <v>27157.772955916433</v>
      </c>
      <c r="E43" s="17">
        <f t="shared" si="44"/>
        <v>30173.547752885563</v>
      </c>
      <c r="F43" s="17">
        <f t="shared" si="44"/>
        <v>35140.570188171005</v>
      </c>
      <c r="G43" s="17">
        <f t="shared" si="44"/>
        <v>35974.007713680199</v>
      </c>
      <c r="H43" s="17">
        <f t="shared" si="44"/>
        <v>41457.598831628333</v>
      </c>
      <c r="I43" s="17">
        <f t="shared" si="44"/>
        <v>39718.55799035533</v>
      </c>
      <c r="K43" s="17">
        <f>K35</f>
        <v>3975.9159708322309</v>
      </c>
      <c r="L43" s="17">
        <f t="shared" ref="L43:R43" si="45">L35</f>
        <v>4663.0936169685892</v>
      </c>
      <c r="M43" s="17">
        <f t="shared" si="45"/>
        <v>4275.9618024938209</v>
      </c>
      <c r="N43" s="17">
        <f t="shared" si="45"/>
        <v>5084.9370314910848</v>
      </c>
      <c r="O43" s="17">
        <f t="shared" si="45"/>
        <v>6588.2801494353507</v>
      </c>
      <c r="P43" s="17">
        <f t="shared" si="45"/>
        <v>6368.3823799264183</v>
      </c>
      <c r="Q43" s="17">
        <f t="shared" si="45"/>
        <v>7539.6936614642964</v>
      </c>
      <c r="R43" s="17">
        <f t="shared" si="45"/>
        <v>7401.5570421565335</v>
      </c>
      <c r="T43" s="17">
        <f>T35</f>
        <v>2266.0454452661647</v>
      </c>
      <c r="U43" s="17">
        <f t="shared" ref="U43:AA43" si="46">U35</f>
        <v>2408.8224223091879</v>
      </c>
      <c r="V43" s="17">
        <f t="shared" si="46"/>
        <v>1954.2982337868721</v>
      </c>
      <c r="W43" s="17">
        <f t="shared" si="46"/>
        <v>2171.3161523320587</v>
      </c>
      <c r="X43" s="17">
        <f t="shared" si="46"/>
        <v>2528.7476393768529</v>
      </c>
      <c r="Y43" s="17">
        <f t="shared" si="46"/>
        <v>2588.7225676126191</v>
      </c>
      <c r="Z43" s="17">
        <f t="shared" si="46"/>
        <v>2983.3268105308798</v>
      </c>
      <c r="AA43" s="17">
        <f t="shared" si="46"/>
        <v>2858.1838376479482</v>
      </c>
      <c r="AC43" s="17">
        <f t="shared" ref="AC43:AJ43" si="47">AC35</f>
        <v>152.50853148530001</v>
      </c>
      <c r="AD43" s="17">
        <f t="shared" si="47"/>
        <v>178.86735155358338</v>
      </c>
      <c r="AE43" s="17">
        <f t="shared" si="47"/>
        <v>164.01771565837905</v>
      </c>
      <c r="AF43" s="17">
        <f t="shared" si="47"/>
        <v>195.04845803006262</v>
      </c>
      <c r="AG43" s="17">
        <f t="shared" si="47"/>
        <v>252.71382443070647</v>
      </c>
      <c r="AH43" s="17">
        <f t="shared" si="47"/>
        <v>244.27896661411111</v>
      </c>
      <c r="AI43" s="17">
        <f t="shared" si="47"/>
        <v>289.20822688268646</v>
      </c>
      <c r="AJ43" s="17">
        <f t="shared" si="47"/>
        <v>283.90957039459141</v>
      </c>
      <c r="AL43" s="17">
        <f t="shared" ref="AL43:AS43" si="48">AL35</f>
        <v>5437.5776536227377</v>
      </c>
      <c r="AM43" s="17">
        <f t="shared" si="48"/>
        <v>6190.3891775004495</v>
      </c>
      <c r="AN43" s="17">
        <f t="shared" si="48"/>
        <v>5485.2097573940982</v>
      </c>
      <c r="AO43" s="17">
        <f t="shared" si="48"/>
        <v>6408.2191396175222</v>
      </c>
      <c r="AP43" s="17">
        <f t="shared" si="48"/>
        <v>8089.0188241885589</v>
      </c>
      <c r="AQ43" s="17">
        <f t="shared" si="48"/>
        <v>7927.5086645974661</v>
      </c>
      <c r="AR43" s="17">
        <f t="shared" si="48"/>
        <v>9324.3268131443438</v>
      </c>
      <c r="AS43" s="17">
        <f t="shared" si="48"/>
        <v>9100.5347550614624</v>
      </c>
      <c r="AU43" s="17">
        <f t="shared" ref="AU43:BB43" si="49">AU35</f>
        <v>3434.0977339000087</v>
      </c>
      <c r="AV43" s="17">
        <f t="shared" si="49"/>
        <v>4337.1421169210316</v>
      </c>
      <c r="AW43" s="17">
        <f t="shared" si="49"/>
        <v>4183.0981831775698</v>
      </c>
      <c r="AX43" s="17">
        <f t="shared" si="49"/>
        <v>4316.6572155106696</v>
      </c>
      <c r="AY43" s="17">
        <f t="shared" si="49"/>
        <v>6006.2444847805191</v>
      </c>
      <c r="AZ43" s="17">
        <f t="shared" si="49"/>
        <v>6783.9981156686154</v>
      </c>
      <c r="BA43" s="17">
        <f t="shared" si="49"/>
        <v>8503.9134224420213</v>
      </c>
      <c r="BB43" s="17">
        <f t="shared" si="49"/>
        <v>9787.5607310723444</v>
      </c>
    </row>
    <row r="44" spans="1:54" x14ac:dyDescent="0.25">
      <c r="A44" s="21" t="s">
        <v>79</v>
      </c>
      <c r="B44" s="1">
        <f>B19</f>
        <v>-14886.371539320877</v>
      </c>
      <c r="C44" s="1">
        <f t="shared" ref="C44:I44" si="50">C19</f>
        <v>-15724.275787200202</v>
      </c>
      <c r="D44" s="1">
        <f t="shared" si="50"/>
        <v>-16289.855979585071</v>
      </c>
      <c r="E44" s="1">
        <f t="shared" si="50"/>
        <v>-17426.263642108777</v>
      </c>
      <c r="F44" s="1">
        <f t="shared" si="50"/>
        <v>-17680.67079513285</v>
      </c>
      <c r="G44" s="1">
        <f t="shared" si="50"/>
        <v>-18605.340875545597</v>
      </c>
      <c r="H44" s="1">
        <f t="shared" si="50"/>
        <v>-20556.62332863859</v>
      </c>
      <c r="I44" s="1">
        <f t="shared" si="50"/>
        <v>-21805.306968027937</v>
      </c>
      <c r="K44" s="1">
        <f>K19</f>
        <v>-1773.3806042016606</v>
      </c>
      <c r="L44" s="1">
        <f t="shared" ref="L44:R44" si="51">L19</f>
        <v>-1932.8104176726586</v>
      </c>
      <c r="M44" s="1">
        <f t="shared" si="51"/>
        <v>-2053.4583259829092</v>
      </c>
      <c r="N44" s="1">
        <f t="shared" si="51"/>
        <v>-2226.0833996541933</v>
      </c>
      <c r="O44" s="1">
        <f t="shared" si="51"/>
        <v>-2309.2206168163634</v>
      </c>
      <c r="P44" s="1">
        <f t="shared" si="51"/>
        <v>-2592.0078024771633</v>
      </c>
      <c r="Q44" s="1">
        <f t="shared" si="51"/>
        <v>-2951.2091394155177</v>
      </c>
      <c r="R44" s="1">
        <f t="shared" si="51"/>
        <v>-3213.8396704600514</v>
      </c>
      <c r="T44" s="1">
        <f>T19</f>
        <v>-1071.2369403048585</v>
      </c>
      <c r="U44" s="1">
        <f t="shared" ref="U44:AA44" si="52">U19</f>
        <v>-1131.5332979764232</v>
      </c>
      <c r="V44" s="1">
        <f t="shared" si="52"/>
        <v>-1172.2329670117588</v>
      </c>
      <c r="W44" s="1">
        <f t="shared" si="52"/>
        <v>-1254.0099039990798</v>
      </c>
      <c r="X44" s="1">
        <f t="shared" si="52"/>
        <v>-1272.3172759115243</v>
      </c>
      <c r="Y44" s="1">
        <f t="shared" si="52"/>
        <v>-1338.8573824187672</v>
      </c>
      <c r="Z44" s="1">
        <f t="shared" si="52"/>
        <v>-1479.2734562216153</v>
      </c>
      <c r="AA44" s="1">
        <f t="shared" si="52"/>
        <v>-1569.1298754124803</v>
      </c>
      <c r="AC44" s="1">
        <f t="shared" ref="AC44:AJ44" si="53">AC19</f>
        <v>-68.023487844160357</v>
      </c>
      <c r="AD44" s="1">
        <f t="shared" si="53"/>
        <v>-74.138910530608058</v>
      </c>
      <c r="AE44" s="1">
        <f t="shared" si="53"/>
        <v>-78.766733517349408</v>
      </c>
      <c r="AF44" s="1">
        <f t="shared" si="53"/>
        <v>-85.388301145107533</v>
      </c>
      <c r="AG44" s="1">
        <f t="shared" si="53"/>
        <v>-88.577285770082668</v>
      </c>
      <c r="AH44" s="1">
        <f t="shared" si="53"/>
        <v>-99.42446129501262</v>
      </c>
      <c r="AI44" s="1">
        <f t="shared" si="53"/>
        <v>-113.20273749750444</v>
      </c>
      <c r="AJ44" s="1">
        <f t="shared" si="53"/>
        <v>-123.2767423071238</v>
      </c>
      <c r="AL44" s="1">
        <f t="shared" ref="AL44:AS44" si="54">AL19</f>
        <v>-2470.7916494736614</v>
      </c>
      <c r="AM44" s="1">
        <f t="shared" si="54"/>
        <v>-2665.8640205992388</v>
      </c>
      <c r="AN44" s="1">
        <f t="shared" si="54"/>
        <v>-2809.7806126155356</v>
      </c>
      <c r="AO44" s="1">
        <f t="shared" si="54"/>
        <v>-3033.3880844884361</v>
      </c>
      <c r="AP44" s="1">
        <f t="shared" si="54"/>
        <v>-3125.2425956505822</v>
      </c>
      <c r="AQ44" s="1">
        <f t="shared" si="54"/>
        <v>-3440.8883529021632</v>
      </c>
      <c r="AR44" s="1">
        <f t="shared" si="54"/>
        <v>-3883.8244663149612</v>
      </c>
      <c r="AS44" s="1">
        <f t="shared" si="54"/>
        <v>-4198.0537542303273</v>
      </c>
      <c r="AU44" s="1">
        <f t="shared" ref="AU44:BB44" si="55">AU19</f>
        <v>-8950.7941972975095</v>
      </c>
      <c r="AV44" s="1">
        <f t="shared" si="55"/>
        <v>-10185.288125873385</v>
      </c>
      <c r="AW44" s="1">
        <f t="shared" si="55"/>
        <v>-10548.915046359529</v>
      </c>
      <c r="AX44" s="1">
        <f t="shared" si="55"/>
        <v>-10128.384129345262</v>
      </c>
      <c r="AY44" s="1">
        <f t="shared" si="55"/>
        <v>-10950.049513693193</v>
      </c>
      <c r="AZ44" s="1">
        <f t="shared" si="55"/>
        <v>-10942.368191103655</v>
      </c>
      <c r="BA44" s="1">
        <f t="shared" si="55"/>
        <v>-15491.119301151946</v>
      </c>
      <c r="BB44" s="1">
        <f t="shared" si="55"/>
        <v>-21655.854202718838</v>
      </c>
    </row>
    <row r="45" spans="1:54" x14ac:dyDescent="0.25">
      <c r="A45" s="21" t="s">
        <v>80</v>
      </c>
      <c r="B45" s="1">
        <f t="shared" ref="B45:I45" si="56">B30</f>
        <v>12464.440796400448</v>
      </c>
      <c r="C45" s="1">
        <f t="shared" si="56"/>
        <v>13144.482821306219</v>
      </c>
      <c r="D45" s="1">
        <f t="shared" si="56"/>
        <v>15360.689420118506</v>
      </c>
      <c r="E45" s="1">
        <f t="shared" si="56"/>
        <v>18288.437849306141</v>
      </c>
      <c r="F45" s="1">
        <f t="shared" si="56"/>
        <v>18917.910671765625</v>
      </c>
      <c r="G45" s="1">
        <f t="shared" si="56"/>
        <v>21302.450569705892</v>
      </c>
      <c r="H45" s="1">
        <f t="shared" si="56"/>
        <v>22407.365576877368</v>
      </c>
      <c r="I45" s="1">
        <f t="shared" si="56"/>
        <v>18769.833599524332</v>
      </c>
      <c r="K45" s="1">
        <f t="shared" ref="K45:R45" si="57">K30</f>
        <v>1573.7584221862571</v>
      </c>
      <c r="L45" s="1">
        <f t="shared" si="57"/>
        <v>1831.0893591701295</v>
      </c>
      <c r="M45" s="1">
        <f t="shared" si="57"/>
        <v>2418.52383577309</v>
      </c>
      <c r="N45" s="1">
        <f t="shared" si="57"/>
        <v>3082.0225592851139</v>
      </c>
      <c r="O45" s="1">
        <f t="shared" si="57"/>
        <v>3546.797752005165</v>
      </c>
      <c r="P45" s="1">
        <f t="shared" si="57"/>
        <v>3771.1158550115856</v>
      </c>
      <c r="Q45" s="1">
        <f t="shared" si="57"/>
        <v>4075.1195672530439</v>
      </c>
      <c r="R45" s="1">
        <f t="shared" si="57"/>
        <v>3497.7602684468147</v>
      </c>
      <c r="T45" s="1">
        <f t="shared" ref="T45:AA45" si="58">T30</f>
        <v>896.95258418601907</v>
      </c>
      <c r="U45" s="1">
        <f t="shared" si="58"/>
        <v>945.88903160133168</v>
      </c>
      <c r="V45" s="1">
        <f t="shared" si="58"/>
        <v>1105.3692897504854</v>
      </c>
      <c r="W45" s="1">
        <f t="shared" si="58"/>
        <v>1316.0527501881791</v>
      </c>
      <c r="X45" s="1">
        <f t="shared" si="58"/>
        <v>1361.3501914454678</v>
      </c>
      <c r="Y45" s="1">
        <f t="shared" si="58"/>
        <v>1532.9438680883743</v>
      </c>
      <c r="Z45" s="1">
        <f t="shared" si="58"/>
        <v>1612.4545647314658</v>
      </c>
      <c r="AA45" s="1">
        <f t="shared" si="58"/>
        <v>1350.6944296046411</v>
      </c>
      <c r="AC45" s="1">
        <f t="shared" ref="AC45:AJ45" si="59">AC30</f>
        <v>60.366362780551952</v>
      </c>
      <c r="AD45" s="1">
        <f t="shared" si="59"/>
        <v>70.237085299099505</v>
      </c>
      <c r="AE45" s="1">
        <f t="shared" si="59"/>
        <v>92.769948173412416</v>
      </c>
      <c r="AF45" s="1">
        <f t="shared" si="59"/>
        <v>118.22049006301107</v>
      </c>
      <c r="AG45" s="1">
        <f t="shared" si="59"/>
        <v>136.04837743098665</v>
      </c>
      <c r="AH45" s="1">
        <f t="shared" si="59"/>
        <v>144.6527907853052</v>
      </c>
      <c r="AI45" s="1">
        <f t="shared" si="59"/>
        <v>156.3137916867704</v>
      </c>
      <c r="AJ45" s="1">
        <f t="shared" si="59"/>
        <v>134.16739336087983</v>
      </c>
      <c r="AL45" s="1">
        <f t="shared" ref="AL45:AS45" si="60">AL30</f>
        <v>2152.3175266929361</v>
      </c>
      <c r="AM45" s="1">
        <f t="shared" si="60"/>
        <v>2430.8231151086834</v>
      </c>
      <c r="AN45" s="1">
        <f t="shared" si="60"/>
        <v>3102.4857459521058</v>
      </c>
      <c r="AO45" s="1">
        <f t="shared" si="60"/>
        <v>3884.0748333421084</v>
      </c>
      <c r="AP45" s="1">
        <f t="shared" si="60"/>
        <v>4354.7197646138857</v>
      </c>
      <c r="AQ45" s="1">
        <f t="shared" si="60"/>
        <v>4694.3716366715162</v>
      </c>
      <c r="AR45" s="1">
        <f t="shared" si="60"/>
        <v>5039.6937002778877</v>
      </c>
      <c r="AS45" s="1">
        <f t="shared" si="60"/>
        <v>4300.6476484032946</v>
      </c>
      <c r="AU45" s="1">
        <f t="shared" ref="AU45:BB45" si="61">AU30</f>
        <v>1359.2943792030476</v>
      </c>
      <c r="AV45" s="1">
        <f t="shared" si="61"/>
        <v>1703.0957196749343</v>
      </c>
      <c r="AW45" s="1">
        <f t="shared" si="61"/>
        <v>2365.9993074525787</v>
      </c>
      <c r="AX45" s="1">
        <f t="shared" si="61"/>
        <v>2616.3617831474962</v>
      </c>
      <c r="AY45" s="1">
        <f t="shared" si="61"/>
        <v>3233.4591051715884</v>
      </c>
      <c r="AZ45" s="1">
        <f t="shared" si="61"/>
        <v>4017.227818324287</v>
      </c>
      <c r="BA45" s="1">
        <f t="shared" si="61"/>
        <v>4596.2694960857307</v>
      </c>
      <c r="BB45" s="1">
        <f t="shared" si="61"/>
        <v>4625.3161132404721</v>
      </c>
    </row>
    <row r="46" spans="1:54" x14ac:dyDescent="0.25">
      <c r="A46" s="21" t="s">
        <v>88</v>
      </c>
      <c r="B46" s="1">
        <f t="shared" ref="B46:I46" si="62">B43-B44+B45</f>
        <v>58840.759287716806</v>
      </c>
      <c r="C46" s="1">
        <f t="shared" si="62"/>
        <v>62342.796145464978</v>
      </c>
      <c r="D46" s="1">
        <f t="shared" si="62"/>
        <v>58808.318355620009</v>
      </c>
      <c r="E46" s="1">
        <f t="shared" si="62"/>
        <v>65888.249244300474</v>
      </c>
      <c r="F46" s="1">
        <f t="shared" si="62"/>
        <v>71739.15165506948</v>
      </c>
      <c r="G46" s="1">
        <f t="shared" si="62"/>
        <v>75881.799158931681</v>
      </c>
      <c r="H46" s="1">
        <f t="shared" si="62"/>
        <v>84421.587737144291</v>
      </c>
      <c r="I46" s="1">
        <f t="shared" si="62"/>
        <v>80293.698557907599</v>
      </c>
      <c r="K46" s="1">
        <f t="shared" ref="K46:R46" si="63">K43-K44+K45</f>
        <v>7323.0549972201488</v>
      </c>
      <c r="L46" s="1">
        <f t="shared" si="63"/>
        <v>8426.9933938113772</v>
      </c>
      <c r="M46" s="1">
        <f t="shared" si="63"/>
        <v>8747.9439642498201</v>
      </c>
      <c r="N46" s="1">
        <f t="shared" si="63"/>
        <v>10393.042990430393</v>
      </c>
      <c r="O46" s="1">
        <f t="shared" si="63"/>
        <v>12444.298518256879</v>
      </c>
      <c r="P46" s="1">
        <f t="shared" si="63"/>
        <v>12731.506037415167</v>
      </c>
      <c r="Q46" s="1">
        <f t="shared" si="63"/>
        <v>14566.022368132857</v>
      </c>
      <c r="R46" s="1">
        <f t="shared" si="63"/>
        <v>14113.156981063399</v>
      </c>
      <c r="T46" s="1">
        <f t="shared" ref="T46:AA46" si="64">T43-T44+T45</f>
        <v>4234.2349697570426</v>
      </c>
      <c r="U46" s="1">
        <f t="shared" si="64"/>
        <v>4486.244751886943</v>
      </c>
      <c r="V46" s="1">
        <f t="shared" si="64"/>
        <v>4231.9004905491165</v>
      </c>
      <c r="W46" s="1">
        <f t="shared" si="64"/>
        <v>4741.3788065193175</v>
      </c>
      <c r="X46" s="1">
        <f t="shared" si="64"/>
        <v>5162.4151067338444</v>
      </c>
      <c r="Y46" s="1">
        <f t="shared" si="64"/>
        <v>5460.5238181197601</v>
      </c>
      <c r="Z46" s="1">
        <f t="shared" si="64"/>
        <v>6075.0548314839616</v>
      </c>
      <c r="AA46" s="1">
        <f t="shared" si="64"/>
        <v>5778.0081426650695</v>
      </c>
      <c r="AC46" s="1">
        <f t="shared" ref="AC46:AJ46" si="65">AC43-AC44+AC45</f>
        <v>280.89838211001234</v>
      </c>
      <c r="AD46" s="1">
        <f t="shared" si="65"/>
        <v>323.24334738329094</v>
      </c>
      <c r="AE46" s="1">
        <f t="shared" si="65"/>
        <v>335.55439734914091</v>
      </c>
      <c r="AF46" s="1">
        <f t="shared" si="65"/>
        <v>398.65724923818124</v>
      </c>
      <c r="AG46" s="1">
        <f t="shared" si="65"/>
        <v>477.3394876317758</v>
      </c>
      <c r="AH46" s="1">
        <f t="shared" si="65"/>
        <v>488.35621869442889</v>
      </c>
      <c r="AI46" s="1">
        <f t="shared" si="65"/>
        <v>558.72475606696128</v>
      </c>
      <c r="AJ46" s="1">
        <f t="shared" si="65"/>
        <v>541.35370606259505</v>
      </c>
      <c r="AL46" s="1">
        <f t="shared" ref="AL46:AS46" si="66">AL43-AL44+AL45</f>
        <v>10060.686829789334</v>
      </c>
      <c r="AM46" s="1">
        <f t="shared" si="66"/>
        <v>11287.076313208372</v>
      </c>
      <c r="AN46" s="1">
        <f t="shared" si="66"/>
        <v>11397.476115961739</v>
      </c>
      <c r="AO46" s="1">
        <f t="shared" si="66"/>
        <v>13325.682057448068</v>
      </c>
      <c r="AP46" s="1">
        <f t="shared" si="66"/>
        <v>15568.981184453027</v>
      </c>
      <c r="AQ46" s="1">
        <f t="shared" si="66"/>
        <v>16062.768654171145</v>
      </c>
      <c r="AR46" s="1">
        <f t="shared" si="66"/>
        <v>18247.844979737194</v>
      </c>
      <c r="AS46" s="1">
        <f t="shared" si="66"/>
        <v>17599.236157695083</v>
      </c>
      <c r="AU46" s="1">
        <f t="shared" ref="AU46:BB46" si="67">AU43-AU44+AU45</f>
        <v>13744.186310400566</v>
      </c>
      <c r="AV46" s="1">
        <f t="shared" si="67"/>
        <v>16225.525962469352</v>
      </c>
      <c r="AW46" s="1">
        <f t="shared" si="67"/>
        <v>17098.012536989678</v>
      </c>
      <c r="AX46" s="1">
        <f t="shared" si="67"/>
        <v>17061.403128003429</v>
      </c>
      <c r="AY46" s="1">
        <f t="shared" si="67"/>
        <v>20189.7531036453</v>
      </c>
      <c r="AZ46" s="1">
        <f t="shared" si="67"/>
        <v>21743.594125096555</v>
      </c>
      <c r="BA46" s="1">
        <f t="shared" si="67"/>
        <v>28591.302219679699</v>
      </c>
      <c r="BB46" s="1">
        <f t="shared" si="67"/>
        <v>36068.731047031652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3392.4077465847877</v>
      </c>
      <c r="C49" s="1">
        <f t="shared" si="68"/>
        <v>451.86795257171616</v>
      </c>
      <c r="D49" s="1">
        <f t="shared" si="68"/>
        <v>9360.1724416453944</v>
      </c>
      <c r="E49" s="1">
        <f t="shared" si="68"/>
        <v>-3370.0294497412397</v>
      </c>
      <c r="F49" s="1">
        <f t="shared" si="68"/>
        <v>11129.450945923963</v>
      </c>
      <c r="G49" s="1">
        <f t="shared" si="68"/>
        <v>4712.2348216668906</v>
      </c>
      <c r="H49" s="1">
        <f t="shared" si="68"/>
        <v>646.63755805026449</v>
      </c>
      <c r="I49" s="1">
        <f t="shared" si="68"/>
        <v>6117.6950437642663</v>
      </c>
      <c r="K49" s="1">
        <f t="shared" ref="K49:R49" si="69">K39-K46</f>
        <v>428.324892378605</v>
      </c>
      <c r="L49" s="1">
        <f t="shared" si="69"/>
        <v>62.947368181188722</v>
      </c>
      <c r="M49" s="1">
        <f t="shared" si="69"/>
        <v>1473.7489664634541</v>
      </c>
      <c r="N49" s="1">
        <f t="shared" si="69"/>
        <v>-567.92750015834827</v>
      </c>
      <c r="O49" s="1">
        <f t="shared" si="69"/>
        <v>2086.5893851041601</v>
      </c>
      <c r="P49" s="1">
        <f t="shared" si="69"/>
        <v>730.03956523961824</v>
      </c>
      <c r="Q49" s="1">
        <f t="shared" si="69"/>
        <v>-9.5772979717148701</v>
      </c>
      <c r="R49" s="1">
        <f t="shared" si="69"/>
        <v>1069.2212034690456</v>
      </c>
      <c r="T49" s="1">
        <f t="shared" ref="T49:AA49" si="70">T39-T46</f>
        <v>244.12077080831568</v>
      </c>
      <c r="U49" s="1">
        <f t="shared" si="70"/>
        <v>32.516832033659739</v>
      </c>
      <c r="V49" s="1">
        <f t="shared" si="70"/>
        <v>673.5665881124105</v>
      </c>
      <c r="W49" s="1">
        <f t="shared" si="70"/>
        <v>-242.51040805627963</v>
      </c>
      <c r="X49" s="1">
        <f t="shared" si="70"/>
        <v>800.88549094002428</v>
      </c>
      <c r="Y49" s="1">
        <f t="shared" si="70"/>
        <v>339.09673683925485</v>
      </c>
      <c r="Z49" s="1">
        <f t="shared" si="70"/>
        <v>46.532631363004839</v>
      </c>
      <c r="AA49" s="1">
        <f t="shared" si="70"/>
        <v>440.23494261780343</v>
      </c>
      <c r="AC49" s="1">
        <f t="shared" ref="AC49:AJ49" si="71">AC39-AC46</f>
        <v>16.429723569229964</v>
      </c>
      <c r="AD49" s="1">
        <f t="shared" si="71"/>
        <v>2.4145406373284573</v>
      </c>
      <c r="AE49" s="1">
        <f t="shared" si="71"/>
        <v>56.530191357709612</v>
      </c>
      <c r="AF49" s="1">
        <f t="shared" si="71"/>
        <v>-21.784612570958643</v>
      </c>
      <c r="AG49" s="1">
        <f t="shared" si="71"/>
        <v>80.037577571952738</v>
      </c>
      <c r="AH49" s="1">
        <f t="shared" si="71"/>
        <v>28.002921298549609</v>
      </c>
      <c r="AI49" s="1">
        <f t="shared" si="71"/>
        <v>-0.36736683068215825</v>
      </c>
      <c r="AJ49" s="1">
        <f t="shared" si="71"/>
        <v>41.013280152366178</v>
      </c>
      <c r="AL49" s="1">
        <f t="shared" ref="AL49:AS49" si="72">AL39-AL46</f>
        <v>585.78950872564565</v>
      </c>
      <c r="AM49" s="1">
        <f t="shared" si="72"/>
        <v>83.564418548878166</v>
      </c>
      <c r="AN49" s="1">
        <f t="shared" si="72"/>
        <v>1890.5272273667579</v>
      </c>
      <c r="AO49" s="1">
        <f t="shared" si="72"/>
        <v>-715.72250627510039</v>
      </c>
      <c r="AP49" s="1">
        <f t="shared" si="72"/>
        <v>2561.8917883912618</v>
      </c>
      <c r="AQ49" s="1">
        <f t="shared" si="72"/>
        <v>940.58108618605547</v>
      </c>
      <c r="AR49" s="1">
        <f t="shared" si="72"/>
        <v>25.965395890481886</v>
      </c>
      <c r="AS49" s="1">
        <f t="shared" si="72"/>
        <v>1335.1992027714332</v>
      </c>
      <c r="AU49" s="1">
        <f t="shared" ref="AU49:BB49" si="73">AU39-AU46</f>
        <v>369.95488664275035</v>
      </c>
      <c r="AV49" s="1">
        <f t="shared" si="73"/>
        <v>58.547330187519037</v>
      </c>
      <c r="AW49" s="1">
        <f t="shared" si="73"/>
        <v>1441.7426789167366</v>
      </c>
      <c r="AX49" s="1">
        <f t="shared" si="73"/>
        <v>-482.11970497628499</v>
      </c>
      <c r="AY49" s="1">
        <f t="shared" si="73"/>
        <v>1902.2515287783463</v>
      </c>
      <c r="AZ49" s="1">
        <f t="shared" si="73"/>
        <v>788.94337004838599</v>
      </c>
      <c r="BA49" s="1">
        <f t="shared" si="73"/>
        <v>19.304126706902025</v>
      </c>
      <c r="BB49" s="1">
        <f t="shared" si="73"/>
        <v>1459.1343969420486</v>
      </c>
    </row>
    <row r="50" spans="1:54" x14ac:dyDescent="0.25">
      <c r="A50" s="21" t="s">
        <v>95</v>
      </c>
      <c r="B50" s="1">
        <f>B49*WACC!C42</f>
        <v>1017.7223239751291</v>
      </c>
      <c r="C50" s="1">
        <f>C49*WACC!D42</f>
        <v>135.56038577147393</v>
      </c>
      <c r="D50" s="1">
        <f>D49*WACC!E42</f>
        <v>2808.051732492771</v>
      </c>
      <c r="E50" s="1">
        <f>E49*WACC!F42</f>
        <v>-1011.0088349220667</v>
      </c>
      <c r="F50" s="1">
        <f>F49*WACC!G42</f>
        <v>3338.8352837761813</v>
      </c>
      <c r="G50" s="1">
        <f>G49*WACC!H42</f>
        <v>1413.6704464996405</v>
      </c>
      <c r="H50" s="1">
        <f>H49*WACC!I42</f>
        <v>193.99126741502079</v>
      </c>
      <c r="I50" s="1">
        <f>I49*WACC!J42</f>
        <v>1835.308513128726</v>
      </c>
      <c r="K50" s="1">
        <f>K49*WACC!C42</f>
        <v>128.4974677135427</v>
      </c>
      <c r="L50" s="1">
        <f>L49*WACC!D42</f>
        <v>18.884210454350917</v>
      </c>
      <c r="M50" s="1">
        <f>M49*WACC!E42</f>
        <v>442.12468993890275</v>
      </c>
      <c r="N50" s="1">
        <f>N49*WACC!F42</f>
        <v>-170.37825004745307</v>
      </c>
      <c r="O50" s="1">
        <f>O49*WACC!G42</f>
        <v>625.97681553105906</v>
      </c>
      <c r="P50" s="1">
        <f>P49*WACC!H42</f>
        <v>219.01186957181937</v>
      </c>
      <c r="Q50" s="1">
        <f>Q49*WACC!I42</f>
        <v>-2.873189391513594</v>
      </c>
      <c r="R50" s="1">
        <f>R49*WACC!J42</f>
        <v>320.76636104061686</v>
      </c>
      <c r="T50" s="1">
        <f>T49*WACC!C42</f>
        <v>73.236231242472599</v>
      </c>
      <c r="U50" s="1">
        <f>U49*WACC!D42</f>
        <v>9.7550496100949768</v>
      </c>
      <c r="V50" s="1">
        <f>V49*WACC!E42</f>
        <v>202.06997643366216</v>
      </c>
      <c r="W50" s="1">
        <f>W49*WACC!F42</f>
        <v>-72.753122416861927</v>
      </c>
      <c r="X50" s="1">
        <f>X49*WACC!G42</f>
        <v>240.26564728193478</v>
      </c>
      <c r="Y50" s="1">
        <f>Y49*WACC!H42</f>
        <v>101.72902105174575</v>
      </c>
      <c r="Z50" s="1">
        <f>Z49*WACC!I42</f>
        <v>13.959789408897239</v>
      </c>
      <c r="AA50" s="1">
        <f>AA49*WACC!J42</f>
        <v>132.07048278530115</v>
      </c>
      <c r="AC50" s="1">
        <f>AC49*WACC!C42</f>
        <v>4.9289170707675014</v>
      </c>
      <c r="AD50" s="1">
        <f>AD49*WACC!D42</f>
        <v>0.72436219119831857</v>
      </c>
      <c r="AE50" s="1">
        <f>AE49*WACC!E42</f>
        <v>16.959057407307764</v>
      </c>
      <c r="AF50" s="1">
        <f>AF49*WACC!F42</f>
        <v>-6.5353837712856206</v>
      </c>
      <c r="AG50" s="1">
        <f>AG49*WACC!G42</f>
        <v>24.011273271578574</v>
      </c>
      <c r="AH50" s="1">
        <f>AH49*WACC!H42</f>
        <v>8.4008763895623471</v>
      </c>
      <c r="AI50" s="1">
        <f>AI49*WACC!I42</f>
        <v>-0.1102100492046142</v>
      </c>
      <c r="AJ50" s="1">
        <f>AJ49*WACC!J42</f>
        <v>12.303984045706139</v>
      </c>
      <c r="AL50" s="1">
        <f>AL49*WACC!C42</f>
        <v>175.73685261764066</v>
      </c>
      <c r="AM50" s="1">
        <f>AM49*WACC!D42</f>
        <v>25.069325564655884</v>
      </c>
      <c r="AN50" s="1">
        <f>AN49*WACC!E42</f>
        <v>567.15816820985617</v>
      </c>
      <c r="AO50" s="1">
        <f>AO49*WACC!F42</f>
        <v>-214.7167518824653</v>
      </c>
      <c r="AP50" s="1">
        <f>AP49*WACC!G42</f>
        <v>768.56753651714655</v>
      </c>
      <c r="AQ50" s="1">
        <f>AQ49*WACC!H42</f>
        <v>282.17432585573147</v>
      </c>
      <c r="AR50" s="1">
        <f>AR49*WACC!I42</f>
        <v>7.7896187671422146</v>
      </c>
      <c r="AS50" s="1">
        <f>AS49*WACC!J42</f>
        <v>400.55976083130906</v>
      </c>
      <c r="AU50" s="1">
        <f>AU49*WACC!C42</f>
        <v>110.98646599279161</v>
      </c>
      <c r="AV50" s="1">
        <f>AV49*WACC!D42</f>
        <v>17.564199056250409</v>
      </c>
      <c r="AW50" s="1">
        <f>AW49*WACC!E42</f>
        <v>432.52280367489044</v>
      </c>
      <c r="AX50" s="1">
        <f>AX49*WACC!F42</f>
        <v>-144.63591149284184</v>
      </c>
      <c r="AY50" s="1">
        <f>AY49*WACC!G42</f>
        <v>570.67545863333157</v>
      </c>
      <c r="AZ50" s="1">
        <f>AZ49*WACC!H42</f>
        <v>236.68301101444436</v>
      </c>
      <c r="BA50" s="1">
        <f>BA49*WACC!I42</f>
        <v>5.7912380120688596</v>
      </c>
      <c r="BB50" s="1">
        <f>BB49*WACC!J42</f>
        <v>437.74031908248247</v>
      </c>
    </row>
    <row r="51" spans="1:54" x14ac:dyDescent="0.25">
      <c r="A51" s="21" t="s">
        <v>96</v>
      </c>
      <c r="B51" s="1">
        <f>B50*WACC!C43</f>
        <v>508.86116198756457</v>
      </c>
      <c r="C51" s="1">
        <f>C50*WACC!D43</f>
        <v>67.780192885736966</v>
      </c>
      <c r="D51" s="1">
        <f>D50*WACC!E43</f>
        <v>1404.0258662463855</v>
      </c>
      <c r="E51" s="1">
        <f>E50*WACC!F43</f>
        <v>-505.50441746103337</v>
      </c>
      <c r="F51" s="1">
        <f>F50*WACC!G43</f>
        <v>1669.4176418880907</v>
      </c>
      <c r="G51" s="1">
        <f>G50*WACC!H43</f>
        <v>706.83522324982027</v>
      </c>
      <c r="H51" s="1">
        <f>H50*WACC!I43</f>
        <v>96.995633707510393</v>
      </c>
      <c r="I51" s="1">
        <f>I50*WACC!J43</f>
        <v>917.65425656436298</v>
      </c>
      <c r="K51" s="1">
        <f>K50*WACC!C43</f>
        <v>64.248733856771352</v>
      </c>
      <c r="L51" s="1">
        <f>L50*WACC!D43</f>
        <v>9.4421052271754586</v>
      </c>
      <c r="M51" s="1">
        <f>M50*WACC!E43</f>
        <v>221.06234496945137</v>
      </c>
      <c r="N51" s="1">
        <f>N50*WACC!F43</f>
        <v>-85.189125023726533</v>
      </c>
      <c r="O51" s="1">
        <f>O50*WACC!G43</f>
        <v>312.98840776552953</v>
      </c>
      <c r="P51" s="1">
        <f>P50*WACC!H43</f>
        <v>109.50593478590969</v>
      </c>
      <c r="Q51" s="1">
        <f>Q50*WACC!I43</f>
        <v>-1.436594695756797</v>
      </c>
      <c r="R51" s="1">
        <f>R50*WACC!J43</f>
        <v>160.38318052030843</v>
      </c>
      <c r="T51" s="1">
        <f>T50*WACC!C43</f>
        <v>36.618115621236299</v>
      </c>
      <c r="U51" s="1">
        <f>U50*WACC!D43</f>
        <v>4.8775248050474884</v>
      </c>
      <c r="V51" s="1">
        <f>V50*WACC!E43</f>
        <v>101.03498821683108</v>
      </c>
      <c r="W51" s="1">
        <f>W50*WACC!F43</f>
        <v>-36.376561208430964</v>
      </c>
      <c r="X51" s="1">
        <f>X50*WACC!G43</f>
        <v>120.13282364096739</v>
      </c>
      <c r="Y51" s="1">
        <f>Y50*WACC!H43</f>
        <v>50.864510525872873</v>
      </c>
      <c r="Z51" s="1">
        <f>Z50*WACC!I43</f>
        <v>6.9798947044486193</v>
      </c>
      <c r="AA51" s="1">
        <f>AA50*WACC!J43</f>
        <v>66.035241392650576</v>
      </c>
      <c r="AC51" s="1">
        <f>AC50*WACC!C43</f>
        <v>2.4644585353837507</v>
      </c>
      <c r="AD51" s="1">
        <f>AD50*WACC!D43</f>
        <v>0.36218109559915929</v>
      </c>
      <c r="AE51" s="1">
        <f>AE50*WACC!E43</f>
        <v>8.479528703653882</v>
      </c>
      <c r="AF51" s="1">
        <f>AF50*WACC!F43</f>
        <v>-3.2676918856428103</v>
      </c>
      <c r="AG51" s="1">
        <f>AG50*WACC!G43</f>
        <v>12.005636635789287</v>
      </c>
      <c r="AH51" s="1">
        <f>AH50*WACC!H43</f>
        <v>4.2004381947811735</v>
      </c>
      <c r="AI51" s="1">
        <f>AI50*WACC!I43</f>
        <v>-5.5105024602307102E-2</v>
      </c>
      <c r="AJ51" s="1">
        <f>AJ50*WACC!J43</f>
        <v>6.1519920228530696</v>
      </c>
      <c r="AL51" s="1">
        <f>AL50*WACC!C43</f>
        <v>87.868426308820332</v>
      </c>
      <c r="AM51" s="1">
        <f>AM50*WACC!D43</f>
        <v>12.534662782327942</v>
      </c>
      <c r="AN51" s="1">
        <f>AN50*WACC!E43</f>
        <v>283.57908410492809</v>
      </c>
      <c r="AO51" s="1">
        <f>AO50*WACC!F43</f>
        <v>-107.35837594123265</v>
      </c>
      <c r="AP51" s="1">
        <f>AP50*WACC!G43</f>
        <v>384.28376825857328</v>
      </c>
      <c r="AQ51" s="1">
        <f>AQ50*WACC!H43</f>
        <v>141.08716292786573</v>
      </c>
      <c r="AR51" s="1">
        <f>AR50*WACC!I43</f>
        <v>3.8948093835711073</v>
      </c>
      <c r="AS51" s="1">
        <f>AS50*WACC!J43</f>
        <v>200.27988041565453</v>
      </c>
      <c r="AU51" s="1">
        <f>AU50*WACC!C43</f>
        <v>55.493232996395804</v>
      </c>
      <c r="AV51" s="1">
        <f>AV50*WACC!D43</f>
        <v>8.7820995281252046</v>
      </c>
      <c r="AW51" s="1">
        <f>AW50*WACC!E43</f>
        <v>216.26140183744522</v>
      </c>
      <c r="AX51" s="1">
        <f>AX50*WACC!F43</f>
        <v>-72.317955746420921</v>
      </c>
      <c r="AY51" s="1">
        <f>AY50*WACC!G43</f>
        <v>285.33772931666579</v>
      </c>
      <c r="AZ51" s="1">
        <f>AZ50*WACC!H43</f>
        <v>118.34150550722218</v>
      </c>
      <c r="BA51" s="1">
        <f>BA50*WACC!I43</f>
        <v>2.8956190060344298</v>
      </c>
      <c r="BB51" s="1">
        <f>BB50*WACC!J43</f>
        <v>218.87015954124124</v>
      </c>
    </row>
    <row r="52" spans="1:54" x14ac:dyDescent="0.25">
      <c r="A52" s="21" t="s">
        <v>97</v>
      </c>
      <c r="B52" s="20">
        <f>(B29+B30+B43-B34-B46)*WACC!C42/(1-(1-WACC!C43)*WACC!C42)</f>
        <v>1017.7223239751285</v>
      </c>
      <c r="C52" s="20">
        <f>(C29+C30+C43-C34-C46)*WACC!D42/(1-(1-WACC!D43)*WACC!D42)</f>
        <v>135.5603857714739</v>
      </c>
      <c r="D52" s="20">
        <f>(D29+D30+D43-D34-D46)*WACC!E42/(1-(1-WACC!E43)*WACC!E42)</f>
        <v>2808.0517324927696</v>
      </c>
      <c r="E52" s="20">
        <f>(E29+E30+E43-E34-E46)*WACC!F42/(1-(1-WACC!F43)*WACC!F42)</f>
        <v>-1011.0088349220678</v>
      </c>
      <c r="F52" s="20">
        <f>(F29+F30+F43-F34-F46)*WACC!G42/(1-(1-WACC!G43)*WACC!G42)</f>
        <v>3338.8352837761845</v>
      </c>
      <c r="G52" s="20">
        <f>(G29+G30+G43-G34-G46)*WACC!H42/(1-(1-WACC!H43)*WACC!H42)</f>
        <v>1413.6704464996424</v>
      </c>
      <c r="H52" s="20">
        <f>(H29+H30+H43-H34-H46)*WACC!I42/(1-(1-WACC!I43)*WACC!I42)</f>
        <v>193.99126741501996</v>
      </c>
      <c r="I52" s="20">
        <f>(I29+I30+I43-I34-I46)*WACC!J42/(1-(1-WACC!J43)*WACC!J42)</f>
        <v>1835.3085131287264</v>
      </c>
      <c r="J52" s="19"/>
      <c r="K52" s="20">
        <f>(K29+K30+K43-K34-K46)*WACC!C42/(1-(1-WACC!C43)*WACC!C42)</f>
        <v>128.49746771354231</v>
      </c>
      <c r="L52" s="20">
        <f>(L29+L30+L43-L34-L46)*WACC!D42/(1-(1-WACC!D43)*WACC!D42)</f>
        <v>18.88421045435155</v>
      </c>
      <c r="M52" s="20">
        <f>(M29+M30+M43-M34-M46)*WACC!E42/(1-(1-WACC!E43)*WACC!E42)</f>
        <v>442.12468993890252</v>
      </c>
      <c r="N52" s="20">
        <f>(N29+N30+N43-N34-N46)*WACC!F42/(1-(1-WACC!F43)*WACC!F42)</f>
        <v>-170.37825004745329</v>
      </c>
      <c r="O52" s="20">
        <f>(O29+O30+O43-O34-O46)*WACC!G42/(1-(1-WACC!G43)*WACC!G42)</f>
        <v>625.97681553105906</v>
      </c>
      <c r="P52" s="20">
        <f>(P29+P30+P43-P34-P46)*WACC!H42/(1-(1-WACC!H43)*WACC!H42)</f>
        <v>219.01186957182003</v>
      </c>
      <c r="Q52" s="20">
        <f>(Q29+Q30+Q43-Q34-Q46)*WACC!I42/(1-(1-WACC!I43)*WACC!I42)</f>
        <v>-2.8731893915135691</v>
      </c>
      <c r="R52" s="20">
        <f>(R29+R30+R43-R34-R46)*WACC!J42/(1-(1-WACC!J43)*WACC!J42)</f>
        <v>320.76636104061635</v>
      </c>
      <c r="T52" s="20">
        <f>(T29+T30+T43-T34-T46)*WACC!C42/(1-(1-WACC!C43)*WACC!C42)</f>
        <v>73.236231242472698</v>
      </c>
      <c r="U52" s="20">
        <f>(U29+U30+U43-U34-U46)*WACC!D42/(1-(1-WACC!D43)*WACC!D42)</f>
        <v>9.7550496100948418</v>
      </c>
      <c r="V52" s="20">
        <f>(V29+V30+V43-V34-V46)*WACC!E42/(1-(1-WACC!E43)*WACC!E42)</f>
        <v>202.06997643366213</v>
      </c>
      <c r="W52" s="20">
        <f>(W29+W30+W43-W34-W46)*WACC!F42/(1-(1-WACC!F43)*WACC!F42)</f>
        <v>-72.753122416861672</v>
      </c>
      <c r="X52" s="20">
        <f>(X29+X30+X43-X34-X46)*WACC!G42/(1-(1-WACC!G43)*WACC!G42)</f>
        <v>240.26564728193514</v>
      </c>
      <c r="Y52" s="20">
        <f>(Y29+Y30+Y43-Y34-Y46)*WACC!H42/(1-(1-WACC!H43)*WACC!H42)</f>
        <v>101.72902105174575</v>
      </c>
      <c r="Z52" s="20">
        <f>(Z29+Z30+Z43-Z34-Z46)*WACC!I42/(1-(1-WACC!I43)*WACC!I42)</f>
        <v>13.959789408897361</v>
      </c>
      <c r="AA52" s="20">
        <f>(AA29+AA30+AA43-AA34-AA46)*WACC!J42/(1-(1-WACC!J43)*WACC!J42)</f>
        <v>132.07048278530127</v>
      </c>
      <c r="AC52" s="20">
        <f>(AC29+AC30+AC43-AC34-AC46)*WACC!C42/(1-(1-WACC!C43)*WACC!C42)</f>
        <v>4.9289170707674792</v>
      </c>
      <c r="AD52" s="20">
        <f>(AD29+AD30+AD43-AD34-AD46)*WACC!D42/(1-(1-WACC!D43)*WACC!D42)</f>
        <v>0.72436219119831502</v>
      </c>
      <c r="AE52" s="20">
        <f>(AE29+AE30+AE43-AE34-AE46)*WACC!E42/(1-(1-WACC!E43)*WACC!E42)</f>
        <v>16.95905740730776</v>
      </c>
      <c r="AF52" s="20">
        <f>(AF29+AF30+AF43-AF34-AF46)*WACC!F42/(1-(1-WACC!F43)*WACC!F42)</f>
        <v>-6.5353837712855967</v>
      </c>
      <c r="AG52" s="20">
        <f>(AG29+AG30+AG43-AG34-AG46)*WACC!G42/(1-(1-WACC!G43)*WACC!G42)</f>
        <v>24.011273271578609</v>
      </c>
      <c r="AH52" s="20">
        <f>(AH29+AH30+AH43-AH34-AH46)*WACC!H42/(1-(1-WACC!H43)*WACC!H42)</f>
        <v>8.4008763895623328</v>
      </c>
      <c r="AI52" s="20">
        <f>(AI29+AI30+AI43-AI34-AI46)*WACC!I42/(1-(1-WACC!I43)*WACC!I42)</f>
        <v>-0.11021004920461235</v>
      </c>
      <c r="AJ52" s="20">
        <f>(AJ29+AJ30+AJ43-AJ34-AJ46)*WACC!J42/(1-(1-WACC!J43)*WACC!J42)</f>
        <v>12.303984045706148</v>
      </c>
      <c r="AK52" s="19"/>
      <c r="AL52" s="20">
        <f>(AL29+AL30+AL43-AL34-AL46)*WACC!C42/(1-(1-WACC!C43)*WACC!C42)</f>
        <v>175.73685261764146</v>
      </c>
      <c r="AM52" s="20">
        <f>(AM29+AM30+AM43-AM34-AM46)*WACC!D42/(1-(1-WACC!D43)*WACC!D42)</f>
        <v>25.069325564656086</v>
      </c>
      <c r="AN52" s="20">
        <f>(AN29+AN30+AN43-AN34-AN46)*WACC!E42/(1-(1-WACC!E43)*WACC!E42)</f>
        <v>567.1581682098564</v>
      </c>
      <c r="AO52" s="20">
        <f>(AO29+AO30+AO43-AO34-AO46)*WACC!F42/(1-(1-WACC!F43)*WACC!F42)</f>
        <v>-214.71675188246545</v>
      </c>
      <c r="AP52" s="20">
        <f>(AP29+AP30+AP43-AP34-AP46)*WACC!G42/(1-(1-WACC!G43)*WACC!G42)</f>
        <v>768.56753651714757</v>
      </c>
      <c r="AQ52" s="20">
        <f>(AQ29+AQ30+AQ43-AQ34-AQ46)*WACC!H42/(1-(1-WACC!H43)*WACC!H42)</f>
        <v>282.1743258557313</v>
      </c>
      <c r="AR52" s="20">
        <f>(AR29+AR30+AR43-AR34-AR46)*WACC!I42/(1-(1-WACC!I43)*WACC!I42)</f>
        <v>7.7896187671420574</v>
      </c>
      <c r="AS52" s="20">
        <f>(AS29+AS30+AS43-AS34-AS46)*WACC!J42/(1-(1-WACC!J43)*WACC!J42)</f>
        <v>400.55976083130872</v>
      </c>
      <c r="AT52" s="19"/>
      <c r="AU52" s="20">
        <f>(AU29+AU30+AU43-AU34-AU46)*WACC!C42/(1-(1-WACC!C43)*WACC!C42)</f>
        <v>110.98646599279159</v>
      </c>
      <c r="AV52" s="20">
        <f>(AV29+AV30+AV43-AV34-AV46)*WACC!D42/(1-(1-WACC!D43)*WACC!D42)</f>
        <v>17.564199056250342</v>
      </c>
      <c r="AW52" s="20">
        <f>(AW29+AW30+AW43-AW34-AW46)*WACC!E42/(1-(1-WACC!E43)*WACC!E42)</f>
        <v>432.52280367489078</v>
      </c>
      <c r="AX52" s="20">
        <f>(AX29+AX30+AX43-AX34-AX46)*WACC!F42/(1-(1-WACC!F43)*WACC!F42)</f>
        <v>-144.63591149284184</v>
      </c>
      <c r="AY52" s="20">
        <f>(AY29+AY30+AY43-AY34-AY46)*WACC!G42/(1-(1-WACC!G43)*WACC!G42)</f>
        <v>570.67545863333135</v>
      </c>
      <c r="AZ52" s="20">
        <f>(AZ29+AZ30+AZ43-AZ34-AZ46)*WACC!H42/(1-(1-WACC!H43)*WACC!H42)</f>
        <v>236.68301101444575</v>
      </c>
      <c r="BA52" s="20">
        <f>(BA29+BA30+BA43-BA34-BA46)*WACC!I42/(1-(1-WACC!I43)*WACC!I42)</f>
        <v>5.791238012068872</v>
      </c>
      <c r="BB52" s="20">
        <f>(BB29+BB30+BB43-BB34-BB46)*WACC!J42/(1-(1-WACC!J43)*WACC!J42)</f>
        <v>437.74031908248213</v>
      </c>
    </row>
    <row r="53" spans="1:54" x14ac:dyDescent="0.25">
      <c r="A53" s="21" t="s">
        <v>98</v>
      </c>
      <c r="B53" s="1">
        <f t="shared" ref="B53:I53" si="74">B50-B51</f>
        <v>508.86116198756457</v>
      </c>
      <c r="C53" s="1">
        <f t="shared" si="74"/>
        <v>67.780192885736966</v>
      </c>
      <c r="D53" s="1">
        <f t="shared" si="74"/>
        <v>1404.0258662463855</v>
      </c>
      <c r="E53" s="1">
        <f t="shared" si="74"/>
        <v>-505.50441746103337</v>
      </c>
      <c r="F53" s="1">
        <f t="shared" si="74"/>
        <v>1669.4176418880907</v>
      </c>
      <c r="G53" s="1">
        <f t="shared" si="74"/>
        <v>706.83522324982027</v>
      </c>
      <c r="H53" s="1">
        <f t="shared" si="74"/>
        <v>96.995633707510393</v>
      </c>
      <c r="I53" s="1">
        <f t="shared" si="74"/>
        <v>917.65425656436298</v>
      </c>
      <c r="K53" s="1">
        <f t="shared" ref="K53:R53" si="75">K50-K51</f>
        <v>64.248733856771352</v>
      </c>
      <c r="L53" s="1">
        <f t="shared" si="75"/>
        <v>9.4421052271754586</v>
      </c>
      <c r="M53" s="1">
        <f t="shared" si="75"/>
        <v>221.06234496945137</v>
      </c>
      <c r="N53" s="1">
        <f t="shared" si="75"/>
        <v>-85.189125023726533</v>
      </c>
      <c r="O53" s="1">
        <f t="shared" si="75"/>
        <v>312.98840776552953</v>
      </c>
      <c r="P53" s="1">
        <f t="shared" si="75"/>
        <v>109.50593478590969</v>
      </c>
      <c r="Q53" s="1">
        <f t="shared" si="75"/>
        <v>-1.436594695756797</v>
      </c>
      <c r="R53" s="1">
        <f t="shared" si="75"/>
        <v>160.38318052030843</v>
      </c>
      <c r="T53" s="1">
        <f t="shared" ref="T53:AA53" si="76">T50-T51</f>
        <v>36.618115621236299</v>
      </c>
      <c r="U53" s="1">
        <f t="shared" si="76"/>
        <v>4.8775248050474884</v>
      </c>
      <c r="V53" s="1">
        <f t="shared" si="76"/>
        <v>101.03498821683108</v>
      </c>
      <c r="W53" s="1">
        <f t="shared" si="76"/>
        <v>-36.376561208430964</v>
      </c>
      <c r="X53" s="1">
        <f t="shared" si="76"/>
        <v>120.13282364096739</v>
      </c>
      <c r="Y53" s="1">
        <f t="shared" si="76"/>
        <v>50.864510525872873</v>
      </c>
      <c r="Z53" s="1">
        <f t="shared" si="76"/>
        <v>6.9798947044486193</v>
      </c>
      <c r="AA53" s="1">
        <f t="shared" si="76"/>
        <v>66.035241392650576</v>
      </c>
      <c r="AC53" s="1">
        <f t="shared" ref="AC53:AJ53" si="77">AC50-AC51</f>
        <v>2.4644585353837507</v>
      </c>
      <c r="AD53" s="1">
        <f t="shared" si="77"/>
        <v>0.36218109559915929</v>
      </c>
      <c r="AE53" s="1">
        <f t="shared" si="77"/>
        <v>8.479528703653882</v>
      </c>
      <c r="AF53" s="1">
        <f t="shared" si="77"/>
        <v>-3.2676918856428103</v>
      </c>
      <c r="AG53" s="1">
        <f t="shared" si="77"/>
        <v>12.005636635789287</v>
      </c>
      <c r="AH53" s="1">
        <f t="shared" si="77"/>
        <v>4.2004381947811735</v>
      </c>
      <c r="AI53" s="1">
        <f t="shared" si="77"/>
        <v>-5.5105024602307102E-2</v>
      </c>
      <c r="AJ53" s="1">
        <f t="shared" si="77"/>
        <v>6.1519920228530696</v>
      </c>
      <c r="AL53" s="1">
        <f t="shared" ref="AL53:AS53" si="78">AL50-AL51</f>
        <v>87.868426308820332</v>
      </c>
      <c r="AM53" s="1">
        <f t="shared" si="78"/>
        <v>12.534662782327942</v>
      </c>
      <c r="AN53" s="1">
        <f t="shared" si="78"/>
        <v>283.57908410492809</v>
      </c>
      <c r="AO53" s="1">
        <f t="shared" si="78"/>
        <v>-107.35837594123265</v>
      </c>
      <c r="AP53" s="1">
        <f t="shared" si="78"/>
        <v>384.28376825857328</v>
      </c>
      <c r="AQ53" s="1">
        <f t="shared" si="78"/>
        <v>141.08716292786573</v>
      </c>
      <c r="AR53" s="1">
        <f t="shared" si="78"/>
        <v>3.8948093835711073</v>
      </c>
      <c r="AS53" s="1">
        <f t="shared" si="78"/>
        <v>200.27988041565453</v>
      </c>
      <c r="AU53" s="1">
        <f t="shared" ref="AU53:BB53" si="79">AU50-AU51</f>
        <v>55.493232996395804</v>
      </c>
      <c r="AV53" s="1">
        <f t="shared" si="79"/>
        <v>8.7820995281252046</v>
      </c>
      <c r="AW53" s="1">
        <f t="shared" si="79"/>
        <v>216.26140183744522</v>
      </c>
      <c r="AX53" s="1">
        <f t="shared" si="79"/>
        <v>-72.317955746420921</v>
      </c>
      <c r="AY53" s="1">
        <f t="shared" si="79"/>
        <v>285.33772931666579</v>
      </c>
      <c r="AZ53" s="1">
        <f t="shared" si="79"/>
        <v>118.34150550722218</v>
      </c>
      <c r="BA53" s="1">
        <f t="shared" si="79"/>
        <v>2.8956190060344298</v>
      </c>
      <c r="BB53" s="1">
        <f t="shared" si="79"/>
        <v>218.87015954124124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30743.22008230611</v>
      </c>
      <c r="C55" s="15">
        <f>C33-C34+C53</f>
        <v>29320.626561078141</v>
      </c>
      <c r="D55" s="15">
        <f t="shared" si="80"/>
        <v>41010.71784134896</v>
      </c>
      <c r="E55" s="15">
        <f t="shared" si="80"/>
        <v>32344.672041673668</v>
      </c>
      <c r="F55" s="15">
        <f t="shared" si="80"/>
        <v>47728.032412822431</v>
      </c>
      <c r="G55" s="15">
        <f t="shared" si="80"/>
        <v>44620.026266918379</v>
      </c>
      <c r="H55" s="15">
        <f t="shared" si="80"/>
        <v>43610.626463566223</v>
      </c>
      <c r="I55" s="15">
        <f t="shared" si="80"/>
        <v>46692.835611316536</v>
      </c>
      <c r="K55" s="15">
        <f t="shared" ref="K55:R55" si="81">K33-K34+K53</f>
        <v>3775.463918766523</v>
      </c>
      <c r="L55" s="15">
        <f t="shared" si="81"/>
        <v>3826.8471450239767</v>
      </c>
      <c r="M55" s="15">
        <f t="shared" si="81"/>
        <v>5945.7311282194532</v>
      </c>
      <c r="N55" s="15">
        <f t="shared" si="81"/>
        <v>4740.1784587809589</v>
      </c>
      <c r="O55" s="15">
        <f t="shared" si="81"/>
        <v>7942.6077539256894</v>
      </c>
      <c r="P55" s="15">
        <f t="shared" si="81"/>
        <v>7093.1632227283671</v>
      </c>
      <c r="Q55" s="15">
        <f t="shared" si="81"/>
        <v>7016.7514086968458</v>
      </c>
      <c r="R55" s="15">
        <f t="shared" si="81"/>
        <v>7780.8211423759112</v>
      </c>
      <c r="T55" s="15">
        <f t="shared" ref="T55:AA55" si="82">T33-T34+T53</f>
        <v>2212.3102952991935</v>
      </c>
      <c r="U55" s="15">
        <f t="shared" si="82"/>
        <v>2109.9391616114149</v>
      </c>
      <c r="V55" s="15">
        <f t="shared" si="82"/>
        <v>2951.1688448746554</v>
      </c>
      <c r="W55" s="15">
        <f t="shared" si="82"/>
        <v>2327.5522461309797</v>
      </c>
      <c r="X55" s="15">
        <f t="shared" si="82"/>
        <v>3434.5529582970162</v>
      </c>
      <c r="Y55" s="15">
        <f t="shared" si="82"/>
        <v>3210.8979873463959</v>
      </c>
      <c r="Z55" s="15">
        <f t="shared" si="82"/>
        <v>3138.2606523160871</v>
      </c>
      <c r="AA55" s="15">
        <f t="shared" si="82"/>
        <v>3360.0592476349248</v>
      </c>
      <c r="AC55" s="15">
        <f t="shared" ref="AC55:AJ55" si="83">AC33-AC34+AC53</f>
        <v>144.81957419394229</v>
      </c>
      <c r="AD55" s="15">
        <f t="shared" si="83"/>
        <v>146.79053646703605</v>
      </c>
      <c r="AE55" s="15">
        <f t="shared" si="83"/>
        <v>228.06687304847148</v>
      </c>
      <c r="AF55" s="15">
        <f t="shared" si="83"/>
        <v>181.82417863715995</v>
      </c>
      <c r="AG55" s="15">
        <f t="shared" si="83"/>
        <v>304.6632407730221</v>
      </c>
      <c r="AH55" s="15">
        <f t="shared" si="83"/>
        <v>272.08017337886736</v>
      </c>
      <c r="AI55" s="15">
        <f t="shared" si="83"/>
        <v>269.14916235359266</v>
      </c>
      <c r="AJ55" s="15">
        <f t="shared" si="83"/>
        <v>298.45741582036982</v>
      </c>
      <c r="AL55" s="15">
        <f t="shared" ref="AL55:AS55" si="84">AL33-AL34+AL53</f>
        <v>5208.8986848922441</v>
      </c>
      <c r="AM55" s="15">
        <f t="shared" si="84"/>
        <v>5180.2515542568017</v>
      </c>
      <c r="AN55" s="15">
        <f t="shared" si="84"/>
        <v>7802.7935859343997</v>
      </c>
      <c r="AO55" s="15">
        <f t="shared" si="84"/>
        <v>6201.7404115554464</v>
      </c>
      <c r="AP55" s="15">
        <f t="shared" si="84"/>
        <v>10041.85414865573</v>
      </c>
      <c r="AQ55" s="15">
        <f t="shared" si="84"/>
        <v>9075.8410757597358</v>
      </c>
      <c r="AR55" s="15">
        <f t="shared" si="84"/>
        <v>8949.4835624833304</v>
      </c>
      <c r="AS55" s="15">
        <f t="shared" si="84"/>
        <v>9833.9006054050515</v>
      </c>
      <c r="AU55" s="15">
        <f t="shared" ref="AU55:BB55" si="85">AU33-AU34+AU53</f>
        <v>10680.043463143307</v>
      </c>
      <c r="AV55" s="15">
        <f t="shared" si="85"/>
        <v>11946.931175735839</v>
      </c>
      <c r="AW55" s="15">
        <f t="shared" si="85"/>
        <v>14356.657032728848</v>
      </c>
      <c r="AX55" s="15">
        <f t="shared" si="85"/>
        <v>12262.626207516474</v>
      </c>
      <c r="AY55" s="15">
        <f t="shared" si="85"/>
        <v>16085.760147643126</v>
      </c>
      <c r="AZ55" s="15">
        <f t="shared" si="85"/>
        <v>15748.539379476326</v>
      </c>
      <c r="BA55" s="15">
        <f t="shared" si="85"/>
        <v>20106.692923944582</v>
      </c>
      <c r="BB55" s="15">
        <f t="shared" si="85"/>
        <v>27740.304712901358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40" workbookViewId="0">
      <selection activeCell="B4" sqref="B4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1265631.5610493703</v>
      </c>
      <c r="C3" s="1">
        <f t="shared" ref="C3:I3" si="0">C17+AD17+AM17+AV17+L17+U17</f>
        <v>1364449.9405211932</v>
      </c>
      <c r="D3" s="1">
        <f t="shared" si="0"/>
        <v>1474133.5956784717</v>
      </c>
      <c r="E3" s="1">
        <f t="shared" si="0"/>
        <v>1559843.4718780913</v>
      </c>
      <c r="F3" s="1">
        <f t="shared" si="0"/>
        <v>1707776.019788391</v>
      </c>
      <c r="G3" s="1">
        <f t="shared" si="0"/>
        <v>1809478.2372764214</v>
      </c>
      <c r="H3" s="1">
        <f t="shared" si="0"/>
        <v>1976102.0182559707</v>
      </c>
      <c r="I3" s="1">
        <f t="shared" si="0"/>
        <v>2170960.205174949</v>
      </c>
    </row>
    <row r="4" spans="1:54" x14ac:dyDescent="0.25">
      <c r="A4" s="21" t="s">
        <v>122</v>
      </c>
      <c r="B4" s="16">
        <f>B17/B$3</f>
        <v>0.42797311263835464</v>
      </c>
      <c r="C4" s="16">
        <f t="shared" ref="C4:I4" si="1">C17/C$3</f>
        <v>0.42626902746467188</v>
      </c>
      <c r="D4" s="16">
        <f t="shared" si="1"/>
        <v>0.42750741933216674</v>
      </c>
      <c r="E4" s="16">
        <f t="shared" si="1"/>
        <v>0.42956731438061097</v>
      </c>
      <c r="F4" s="16">
        <f t="shared" si="1"/>
        <v>0.4255956624954384</v>
      </c>
      <c r="G4" s="16">
        <f t="shared" si="1"/>
        <v>0.4283652634485402</v>
      </c>
      <c r="H4" s="16">
        <f t="shared" si="1"/>
        <v>0.42829395981615526</v>
      </c>
      <c r="I4" s="16">
        <f t="shared" si="1"/>
        <v>0.43382484971316776</v>
      </c>
    </row>
    <row r="5" spans="1:54" x14ac:dyDescent="0.25">
      <c r="A5" s="42" t="s">
        <v>123</v>
      </c>
      <c r="B5" s="16">
        <f>K17/B3</f>
        <v>7.3155462211336522E-2</v>
      </c>
      <c r="C5" s="16">
        <f t="shared" ref="C5:I5" si="2">L17/C3</f>
        <v>7.2864174897141171E-2</v>
      </c>
      <c r="D5" s="16">
        <f t="shared" si="2"/>
        <v>7.3075859058575623E-2</v>
      </c>
      <c r="E5" s="16">
        <f t="shared" si="2"/>
        <v>7.3427966632452851E-2</v>
      </c>
      <c r="F5" s="16">
        <f t="shared" si="2"/>
        <v>7.2749073447759174E-2</v>
      </c>
      <c r="G5" s="16">
        <f t="shared" si="2"/>
        <v>7.3222494398472796E-2</v>
      </c>
      <c r="H5" s="16">
        <f t="shared" si="2"/>
        <v>7.321030613236347E-2</v>
      </c>
      <c r="I5" s="16">
        <f t="shared" si="2"/>
        <v>7.4155727222865175E-2</v>
      </c>
    </row>
    <row r="6" spans="1:54" x14ac:dyDescent="0.25">
      <c r="A6" s="21" t="s">
        <v>124</v>
      </c>
      <c r="B6" s="16">
        <f>T17/B3</f>
        <v>0.2179679345134431</v>
      </c>
      <c r="C6" s="16">
        <f t="shared" ref="C6:I6" si="3">U17/C3</f>
        <v>0.21710003904390573</v>
      </c>
      <c r="D6" s="16">
        <f t="shared" si="3"/>
        <v>0.21773075557610105</v>
      </c>
      <c r="E6" s="16">
        <f t="shared" si="3"/>
        <v>0.21877986603599867</v>
      </c>
      <c r="F6" s="16">
        <f t="shared" si="3"/>
        <v>0.21675709233257442</v>
      </c>
      <c r="G6" s="16">
        <f t="shared" si="3"/>
        <v>0.21816765804651025</v>
      </c>
      <c r="H6" s="16">
        <f t="shared" si="3"/>
        <v>0.2181313429019012</v>
      </c>
      <c r="I6" s="16">
        <f t="shared" si="3"/>
        <v>0.22094824099963711</v>
      </c>
    </row>
    <row r="7" spans="1:54" x14ac:dyDescent="0.25">
      <c r="A7" s="42" t="s">
        <v>125</v>
      </c>
      <c r="B7" s="16">
        <f>AC17/B3</f>
        <v>1.9681882750784427E-3</v>
      </c>
      <c r="C7" s="16">
        <f t="shared" ref="C7:I7" si="4">AD17/C3</f>
        <v>1.960351426548634E-3</v>
      </c>
      <c r="D7" s="16">
        <f t="shared" si="4"/>
        <v>1.9660466169276044E-3</v>
      </c>
      <c r="E7" s="16">
        <f t="shared" si="4"/>
        <v>1.9755197851302662E-3</v>
      </c>
      <c r="F7" s="16">
        <f t="shared" si="4"/>
        <v>1.9572547155680691E-3</v>
      </c>
      <c r="G7" s="16">
        <f t="shared" si="4"/>
        <v>1.9699917216125292E-3</v>
      </c>
      <c r="H7" s="16">
        <f t="shared" si="4"/>
        <v>1.9696638062153085E-3</v>
      </c>
      <c r="I7" s="16">
        <f t="shared" si="4"/>
        <v>1.9950995925406248E-3</v>
      </c>
    </row>
    <row r="8" spans="1:54" x14ac:dyDescent="0.25">
      <c r="A8" s="21" t="s">
        <v>2</v>
      </c>
      <c r="B8" s="16">
        <f>AL17/B3</f>
        <v>0.16088370717770425</v>
      </c>
      <c r="C8" s="16">
        <f t="shared" ref="C8:I8" si="5">AM17/C3</f>
        <v>0.16024310726151203</v>
      </c>
      <c r="D8" s="16">
        <f t="shared" si="5"/>
        <v>0.16070864369054852</v>
      </c>
      <c r="E8" s="16">
        <f t="shared" si="5"/>
        <v>0.16148299970031671</v>
      </c>
      <c r="F8" s="16">
        <f t="shared" si="5"/>
        <v>0.15998997581625368</v>
      </c>
      <c r="G8" s="16">
        <f t="shared" si="5"/>
        <v>0.16103112456036753</v>
      </c>
      <c r="H8" s="16">
        <f t="shared" si="5"/>
        <v>0.16100432008977214</v>
      </c>
      <c r="I8" s="16">
        <f t="shared" si="5"/>
        <v>0.16308349292644286</v>
      </c>
    </row>
    <row r="9" spans="1:54" x14ac:dyDescent="0.25">
      <c r="A9" s="21" t="s">
        <v>22</v>
      </c>
      <c r="B9" s="16">
        <f>AU17/B3</f>
        <v>0.11805159518408317</v>
      </c>
      <c r="C9" s="16">
        <f t="shared" ref="C9:I9" si="6">AV17/C3</f>
        <v>0.1215632999062204</v>
      </c>
      <c r="D9" s="16">
        <f t="shared" si="6"/>
        <v>0.11901127572568038</v>
      </c>
      <c r="E9" s="16">
        <f t="shared" si="6"/>
        <v>0.11476633346549045</v>
      </c>
      <c r="F9" s="16">
        <f t="shared" si="6"/>
        <v>0.12295094119240621</v>
      </c>
      <c r="G9" s="16">
        <f t="shared" si="6"/>
        <v>0.11724346782449678</v>
      </c>
      <c r="H9" s="16">
        <f t="shared" si="6"/>
        <v>0.11739040725359276</v>
      </c>
      <c r="I9" s="16">
        <f t="shared" si="6"/>
        <v>0.10599258954534645</v>
      </c>
    </row>
    <row r="10" spans="1:54" x14ac:dyDescent="0.25">
      <c r="A10" s="21" t="s">
        <v>92</v>
      </c>
      <c r="B10" s="16">
        <f t="shared" ref="B10:I10" si="7">SUM(B4:B9)</f>
        <v>1.0000000000000002</v>
      </c>
      <c r="C10" s="16">
        <f t="shared" si="7"/>
        <v>0.99999999999999978</v>
      </c>
      <c r="D10" s="16">
        <f t="shared" si="7"/>
        <v>0.99999999999999989</v>
      </c>
      <c r="E10" s="16">
        <f t="shared" si="7"/>
        <v>0.99999999999999978</v>
      </c>
      <c r="F10" s="16">
        <f t="shared" si="7"/>
        <v>0.99999999999999989</v>
      </c>
      <c r="G10" s="16">
        <f t="shared" si="7"/>
        <v>1</v>
      </c>
      <c r="H10" s="16">
        <f t="shared" si="7"/>
        <v>1.0000000000000002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data'!B129</f>
        <v>119182.77169966792</v>
      </c>
      <c r="C12" s="1">
        <f>'DNSP stacked data'!C129</f>
        <v>108472.2547782241</v>
      </c>
      <c r="D12" s="1">
        <f>'DNSP stacked data'!D129</f>
        <v>115769.54368062103</v>
      </c>
      <c r="E12" s="1">
        <f>'DNSP stacked data'!E129</f>
        <v>130669.61109486467</v>
      </c>
      <c r="F12" s="1">
        <f>'DNSP stacked data'!F129</f>
        <v>129799.91204555522</v>
      </c>
      <c r="G12" s="1">
        <f>'DNSP stacked data'!G129</f>
        <v>140102.32111381949</v>
      </c>
      <c r="H12" s="1">
        <f>'DNSP stacked data'!H129</f>
        <v>171389.09954228744</v>
      </c>
      <c r="I12" s="1">
        <f>'DNSP stacked data'!I129</f>
        <v>187940.63448701706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data'!B121</f>
        <v>541656.27863563877</v>
      </c>
      <c r="C17" s="1">
        <f>'DNSP stacked data'!C121</f>
        <v>581622.74917019845</v>
      </c>
      <c r="D17" s="1">
        <f>'DNSP stacked data'!D121</f>
        <v>630203.04923935118</v>
      </c>
      <c r="E17" s="1">
        <f>'DNSP stacked data'!E121</f>
        <v>670057.77106879978</v>
      </c>
      <c r="F17" s="1">
        <f>'DNSP stacked data'!F121</f>
        <v>726822.06653566321</v>
      </c>
      <c r="G17" s="1">
        <f>'DNSP stacked data'!G121</f>
        <v>775117.6218153144</v>
      </c>
      <c r="H17" s="1">
        <f>'DNSP stacked data'!H121</f>
        <v>846352.55839954596</v>
      </c>
      <c r="I17" s="1">
        <f>'DNSP stacked data'!I121</f>
        <v>941816.48474329012</v>
      </c>
      <c r="J17" s="46"/>
      <c r="K17" s="1">
        <f>'DNSP stacked data'!K121</f>
        <v>92587.861837822071</v>
      </c>
      <c r="L17" s="1">
        <f>'DNSP stacked data'!L121</f>
        <v>99419.519104530089</v>
      </c>
      <c r="M17" s="1">
        <f>'DNSP stacked data'!M121</f>
        <v>107723.5788713113</v>
      </c>
      <c r="N17" s="1">
        <f>'DNSP stacked data'!N121</f>
        <v>114536.1344049139</v>
      </c>
      <c r="O17" s="1">
        <f>'DNSP stacked data'!O121</f>
        <v>124239.12309590749</v>
      </c>
      <c r="P17" s="1">
        <f>'DNSP stacked data'!P121</f>
        <v>132494.51009313119</v>
      </c>
      <c r="Q17" s="1">
        <f>'DNSP stacked data'!Q121</f>
        <v>144671.03370530091</v>
      </c>
      <c r="R17" s="1">
        <f>'DNSP stacked data'!R121</f>
        <v>160989.13278664893</v>
      </c>
      <c r="T17" s="1">
        <f>'DNSP stacked data'!T121</f>
        <v>275867.09721695591</v>
      </c>
      <c r="U17" s="1">
        <f>'DNSP stacked data'!U121</f>
        <v>296222.1353606059</v>
      </c>
      <c r="V17" s="1">
        <f>'DNSP stacked data'!V121</f>
        <v>320964.22160718829</v>
      </c>
      <c r="W17" s="1">
        <f>'DNSP stacked data'!W121</f>
        <v>341262.3458146159</v>
      </c>
      <c r="X17" s="1">
        <f>'DNSP stacked data'!X121</f>
        <v>370172.56440462871</v>
      </c>
      <c r="Y17" s="1">
        <f>'DNSP stacked data'!Y121</f>
        <v>394769.62931272446</v>
      </c>
      <c r="Z17" s="1">
        <f>'DNSP stacked data'!Z121</f>
        <v>431049.78695333214</v>
      </c>
      <c r="AA17" s="1">
        <f>'DNSP stacked data'!AA121</f>
        <v>479669.83861361624</v>
      </c>
      <c r="AC17" s="1">
        <f>'DNSP stacked data'!AC121</f>
        <v>2491.0011990265971</v>
      </c>
      <c r="AD17" s="1">
        <f>'DNSP stacked data'!AD121</f>
        <v>2674.8013873549198</v>
      </c>
      <c r="AE17" s="1">
        <f>'DNSP stacked data'!AE121</f>
        <v>2898.2153686829843</v>
      </c>
      <c r="AF17" s="1">
        <f>'DNSP stacked data'!AF121</f>
        <v>3081.5016404014555</v>
      </c>
      <c r="AG17" s="1">
        <f>'DNSP stacked data'!AG121</f>
        <v>3342.5526678648962</v>
      </c>
      <c r="AH17" s="1">
        <f>'DNSP stacked data'!AH121</f>
        <v>3564.6571478725818</v>
      </c>
      <c r="AI17" s="1">
        <f>'DNSP stacked data'!AI121</f>
        <v>3892.2566227478083</v>
      </c>
      <c r="AJ17" s="1">
        <f>'DNSP stacked data'!AJ121</f>
        <v>4331.2818207664523</v>
      </c>
      <c r="AK17" s="46"/>
      <c r="AL17" s="1">
        <f>'DNSP stacked data'!AL121</f>
        <v>203619.49746272762</v>
      </c>
      <c r="AM17" s="1">
        <f>'DNSP stacked data'!AM121</f>
        <v>218643.69817190125</v>
      </c>
      <c r="AN17" s="1">
        <f>'DNSP stacked data'!AN121</f>
        <v>236906.01078015863</v>
      </c>
      <c r="AO17" s="1">
        <f>'DNSP stacked data'!AO121</f>
        <v>251888.20290183081</v>
      </c>
      <c r="AP17" s="1">
        <f>'DNSP stacked data'!AP121</f>
        <v>273227.04410552263</v>
      </c>
      <c r="AQ17" s="1">
        <f>'DNSP stacked data'!AQ121</f>
        <v>291382.31541613367</v>
      </c>
      <c r="AR17" s="1">
        <f>'DNSP stacked data'!AR121</f>
        <v>318160.96187732904</v>
      </c>
      <c r="AS17" s="1">
        <f>'DNSP stacked data'!AS121</f>
        <v>354047.77326423774</v>
      </c>
      <c r="AT17" s="46"/>
      <c r="AU17" s="1">
        <f>'DNSP stacked data'!AU121</f>
        <v>149409.82469719951</v>
      </c>
      <c r="AV17" s="1">
        <f>'DNSP stacked data'!AV121</f>
        <v>165867.03732660241</v>
      </c>
      <c r="AW17" s="1">
        <f>'DNSP stacked data'!AW121</f>
        <v>175438.51981177923</v>
      </c>
      <c r="AX17" s="1">
        <f>'DNSP stacked data'!AX121</f>
        <v>179017.51604752941</v>
      </c>
      <c r="AY17" s="1">
        <f>'DNSP stacked data'!AY121</f>
        <v>209972.66897880399</v>
      </c>
      <c r="AZ17" s="1">
        <f>'DNSP stacked data'!AZ121</f>
        <v>212149.50349124527</v>
      </c>
      <c r="BA17" s="1">
        <f>'DNSP stacked data'!BA121</f>
        <v>231975.42069771499</v>
      </c>
      <c r="BB17" s="1">
        <f>'DNSP stacked data'!BB121</f>
        <v>230105.69394638948</v>
      </c>
    </row>
    <row r="18" spans="1:54" x14ac:dyDescent="0.25">
      <c r="A18" s="21" t="s">
        <v>70</v>
      </c>
      <c r="B18" s="1">
        <f>'DNSP stacked data'!B122</f>
        <v>16391.249147158254</v>
      </c>
      <c r="C18" s="1">
        <f>'DNSP stacked data'!C122</f>
        <v>22907.705074126523</v>
      </c>
      <c r="D18" s="1">
        <f>'DNSP stacked data'!D122</f>
        <v>11737.88595243499</v>
      </c>
      <c r="E18" s="1">
        <f>'DNSP stacked data'!E122</f>
        <v>33376.143703931353</v>
      </c>
      <c r="F18" s="1">
        <f>'DNSP stacked data'!F122</f>
        <v>9196.6252483135086</v>
      </c>
      <c r="G18" s="1">
        <f>'DNSP stacked data'!G122</f>
        <v>21607.667986548058</v>
      </c>
      <c r="H18" s="1">
        <f>'DNSP stacked data'!H122</f>
        <v>29790.828656879512</v>
      </c>
      <c r="I18" s="1">
        <f>'DNSP stacked data'!I122</f>
        <v>18874.077850566955</v>
      </c>
      <c r="J18" s="46"/>
      <c r="K18" s="1">
        <f>'DNSP stacked data'!K122</f>
        <v>2801.8335081596765</v>
      </c>
      <c r="L18" s="1">
        <f>'DNSP stacked data'!L122</f>
        <v>3915.7220475081735</v>
      </c>
      <c r="M18" s="1">
        <f>'DNSP stacked data'!M122</f>
        <v>2006.4121947771639</v>
      </c>
      <c r="N18" s="1">
        <f>'DNSP stacked data'!N122</f>
        <v>5705.1416254654414</v>
      </c>
      <c r="O18" s="1">
        <f>'DNSP stacked data'!O122</f>
        <v>1572.0225195392982</v>
      </c>
      <c r="P18" s="1">
        <f>'DNSP stacked data'!P122</f>
        <v>3693.5005779224252</v>
      </c>
      <c r="Q18" s="1">
        <f>'DNSP stacked data'!Q122</f>
        <v>5092.2868182477432</v>
      </c>
      <c r="R18" s="1">
        <f>'DNSP stacked data'!R122</f>
        <v>3226.2351259849524</v>
      </c>
      <c r="T18" s="1">
        <f>'DNSP stacked data'!T122</f>
        <v>8348.1102321499693</v>
      </c>
      <c r="U18" s="1">
        <f>'DNSP stacked data'!U122</f>
        <v>11666.959937433681</v>
      </c>
      <c r="V18" s="1">
        <f>'DNSP stacked data'!V122</f>
        <v>5978.1390023176036</v>
      </c>
      <c r="W18" s="1">
        <f>'DNSP stacked data'!W122</f>
        <v>16998.565775129024</v>
      </c>
      <c r="X18" s="1">
        <f>'DNSP stacked data'!X122</f>
        <v>4683.8676325046954</v>
      </c>
      <c r="Y18" s="1">
        <f>'DNSP stacked data'!Y122</f>
        <v>11004.847317733202</v>
      </c>
      <c r="Z18" s="1">
        <f>'DNSP stacked data'!Z122</f>
        <v>15172.554532113794</v>
      </c>
      <c r="AA18" s="1">
        <f>'DNSP stacked data'!AA122</f>
        <v>9612.6220163049438</v>
      </c>
      <c r="AC18" s="1">
        <f>'DNSP stacked data'!AC122</f>
        <v>75.381054165866743</v>
      </c>
      <c r="AD18" s="1">
        <f>'DNSP stacked data'!AD122</f>
        <v>105.34932032973262</v>
      </c>
      <c r="AE18" s="1">
        <f>'DNSP stacked data'!AE122</f>
        <v>53.980889975470127</v>
      </c>
      <c r="AF18" s="1">
        <f>'DNSP stacked data'!AF122</f>
        <v>153.49220024698286</v>
      </c>
      <c r="AG18" s="1">
        <f>'DNSP stacked data'!AG122</f>
        <v>42.293988686425834</v>
      </c>
      <c r="AH18" s="1">
        <f>'DNSP stacked data'!AH122</f>
        <v>99.370632236069085</v>
      </c>
      <c r="AI18" s="1">
        <f>'DNSP stacked data'!AI122</f>
        <v>137.00383957738936</v>
      </c>
      <c r="AJ18" s="1">
        <f>'DNSP stacked data'!AJ122</f>
        <v>86.799234885099338</v>
      </c>
      <c r="AK18" s="46"/>
      <c r="AL18" s="1">
        <f>'DNSP stacked data'!AL122</f>
        <v>6161.8004734250453</v>
      </c>
      <c r="AM18" s="1">
        <f>'DNSP stacked data'!AM122</f>
        <v>8611.4674179853882</v>
      </c>
      <c r="AN18" s="1">
        <f>'DNSP stacked data'!AN122</f>
        <v>4412.507586785252</v>
      </c>
      <c r="AO18" s="1">
        <f>'DNSP stacked data'!AO122</f>
        <v>12546.764205072268</v>
      </c>
      <c r="AP18" s="1">
        <f>'DNSP stacked data'!AP122</f>
        <v>3457.1965382391472</v>
      </c>
      <c r="AQ18" s="1">
        <f>'DNSP stacked data'!AQ122</f>
        <v>8122.757309939725</v>
      </c>
      <c r="AR18" s="1">
        <f>'DNSP stacked data'!AR122</f>
        <v>11198.972114551087</v>
      </c>
      <c r="AS18" s="1">
        <f>'DNSP stacked data'!AS122</f>
        <v>7095.1457567983589</v>
      </c>
      <c r="AT18" s="46"/>
      <c r="AU18" s="1">
        <f>'DNSP stacked data'!AU122</f>
        <v>4521.3427006030115</v>
      </c>
      <c r="AV18" s="1">
        <f>'DNSP stacked data'!AV122</f>
        <v>6532.8138866952559</v>
      </c>
      <c r="AW18" s="1">
        <f>'DNSP stacked data'!AW122</f>
        <v>3267.6410241115118</v>
      </c>
      <c r="AX18" s="1">
        <f>'DNSP stacked data'!AX122</f>
        <v>8917.013724939985</v>
      </c>
      <c r="AY18" s="1">
        <f>'DNSP stacked data'!AY122</f>
        <v>2293.5967069671051</v>
      </c>
      <c r="AZ18" s="1">
        <f>'DNSP stacked data'!AZ122</f>
        <v>5914.0134425199258</v>
      </c>
      <c r="BA18" s="1">
        <f>'DNSP stacked data'!BA122</f>
        <v>8165.320636214994</v>
      </c>
      <c r="BB18" s="1">
        <f>'DNSP stacked data'!BB122</f>
        <v>4611.3365520318575</v>
      </c>
    </row>
    <row r="19" spans="1:54" x14ac:dyDescent="0.25">
      <c r="A19" s="21" t="s">
        <v>71</v>
      </c>
      <c r="B19" s="1">
        <f>'DNSP stacked data'!B123</f>
        <v>-29266.119961705215</v>
      </c>
      <c r="C19" s="1">
        <f>'DNSP stacked data'!C123</f>
        <v>-30748.483789462913</v>
      </c>
      <c r="D19" s="1">
        <f>'DNSP stacked data'!D123</f>
        <v>-31612.515168047568</v>
      </c>
      <c r="E19" s="1">
        <f>'DNSP stacked data'!E123</f>
        <v>-33430.304270718538</v>
      </c>
      <c r="F19" s="1">
        <f>'DNSP stacked data'!F123</f>
        <v>-34232.056548603126</v>
      </c>
      <c r="G19" s="1">
        <f>'DNSP stacked data'!G123</f>
        <v>-30560.180746408489</v>
      </c>
      <c r="H19" s="1">
        <f>'DNSP stacked data'!H123</f>
        <v>-33038.817210052555</v>
      </c>
      <c r="I19" s="1">
        <f>'DNSP stacked data'!I123</f>
        <v>-36292.149669938517</v>
      </c>
      <c r="J19" s="46"/>
      <c r="K19" s="1">
        <f>'DNSP stacked data'!K123</f>
        <v>-5002.5958867657482</v>
      </c>
      <c r="L19" s="1">
        <f>'DNSP stacked data'!L123</f>
        <v>-5255.9833257953969</v>
      </c>
      <c r="M19" s="1">
        <f>'DNSP stacked data'!M123</f>
        <v>-5403.6762835977979</v>
      </c>
      <c r="N19" s="1">
        <f>'DNSP stacked data'!N123</f>
        <v>-5714.3995465355729</v>
      </c>
      <c r="O19" s="1">
        <f>'DNSP stacked data'!O123</f>
        <v>-5851.4468439839093</v>
      </c>
      <c r="P19" s="1">
        <f>'DNSP stacked data'!P123</f>
        <v>-5223.7957987203299</v>
      </c>
      <c r="Q19" s="1">
        <f>'DNSP stacked data'!Q123</f>
        <v>-5647.4808172345147</v>
      </c>
      <c r="R19" s="1">
        <f>'DNSP stacked data'!R123</f>
        <v>-6203.5882753944279</v>
      </c>
      <c r="T19" s="1">
        <f>'DNSP stacked data'!T123</f>
        <v>-14905.318887791835</v>
      </c>
      <c r="U19" s="1">
        <f>'DNSP stacked data'!U123</f>
        <v>-15660.291039527961</v>
      </c>
      <c r="V19" s="1">
        <f>'DNSP stacked data'!V123</f>
        <v>-16100.344700338297</v>
      </c>
      <c r="W19" s="1">
        <f>'DNSP stacked data'!W123</f>
        <v>-17026.149907229992</v>
      </c>
      <c r="X19" s="1">
        <f>'DNSP stacked data'!X123</f>
        <v>-17434.484643318014</v>
      </c>
      <c r="Y19" s="1">
        <f>'DNSP stacked data'!Y123</f>
        <v>-15564.387759286496</v>
      </c>
      <c r="Z19" s="1">
        <f>'DNSP stacked data'!Z123</f>
        <v>-16826.764423697969</v>
      </c>
      <c r="AA19" s="1">
        <f>'DNSP stacked data'!AA123</f>
        <v>-18483.695982307596</v>
      </c>
      <c r="AC19" s="1">
        <f>'DNSP stacked data'!AC123</f>
        <v>-134.59077793595296</v>
      </c>
      <c r="AD19" s="1">
        <f>'DNSP stacked data'!AD123</f>
        <v>-141.40796111647322</v>
      </c>
      <c r="AE19" s="1">
        <f>'DNSP stacked data'!AE123</f>
        <v>-145.38152015186805</v>
      </c>
      <c r="AF19" s="1">
        <f>'DNSP stacked data'!AF123</f>
        <v>-153.7412770917056</v>
      </c>
      <c r="AG19" s="1">
        <f>'DNSP stacked data'!AG123</f>
        <v>-157.42842328442291</v>
      </c>
      <c r="AH19" s="1">
        <f>'DNSP stacked data'!AH123</f>
        <v>-140.54198185152234</v>
      </c>
      <c r="AI19" s="1">
        <f>'DNSP stacked data'!AI123</f>
        <v>-151.9408830484966</v>
      </c>
      <c r="AJ19" s="1">
        <f>'DNSP stacked data'!AJ123</f>
        <v>-166.9025023965103</v>
      </c>
      <c r="AK19" s="46"/>
      <c r="AL19" s="1">
        <f>'DNSP stacked data'!AL123</f>
        <v>-11001.723554828244</v>
      </c>
      <c r="AM19" s="1">
        <f>'DNSP stacked data'!AM123</f>
        <v>-11558.973954334808</v>
      </c>
      <c r="AN19" s="1">
        <f>'DNSP stacked data'!AN123</f>
        <v>-11883.780740554637</v>
      </c>
      <c r="AO19" s="1">
        <f>'DNSP stacked data'!AO123</f>
        <v>-12567.124252258061</v>
      </c>
      <c r="AP19" s="1">
        <f>'DNSP stacked data'!AP123</f>
        <v>-12868.519070986404</v>
      </c>
      <c r="AQ19" s="1">
        <f>'DNSP stacked data'!AQ123</f>
        <v>-11488.187050333576</v>
      </c>
      <c r="AR19" s="1">
        <f>'DNSP stacked data'!AR123</f>
        <v>-12419.956386399001</v>
      </c>
      <c r="AS19" s="1">
        <f>'DNSP stacked data'!AS123</f>
        <v>-13642.949540341135</v>
      </c>
      <c r="AT19" s="46"/>
      <c r="AU19" s="1">
        <f>'DNSP stacked data'!AU123</f>
        <v>-17351.238240309405</v>
      </c>
      <c r="AV19" s="1">
        <f>'DNSP stacked data'!AV123</f>
        <v>-18628.787659819362</v>
      </c>
      <c r="AW19" s="1">
        <f>'DNSP stacked data'!AW123</f>
        <v>-20317.256120409813</v>
      </c>
      <c r="AX19" s="1">
        <f>'DNSP stacked data'!AX123</f>
        <v>-23822.706862109168</v>
      </c>
      <c r="AY19" s="1">
        <f>'DNSP stacked data'!AY123</f>
        <v>-26564.597568595404</v>
      </c>
      <c r="AZ19" s="1">
        <f>'DNSP stacked data'!AZ123</f>
        <v>-28601.264898693138</v>
      </c>
      <c r="BA19" s="1">
        <f>'DNSP stacked data'!BA123</f>
        <v>-33966.527566406861</v>
      </c>
      <c r="BB19" s="1">
        <f>'DNSP stacked data'!BB123</f>
        <v>-38279.625043839522</v>
      </c>
    </row>
    <row r="20" spans="1:54" x14ac:dyDescent="0.25">
      <c r="A20" s="21" t="s">
        <v>72</v>
      </c>
      <c r="B20" s="1">
        <f>'DNSP stacked data'!B124</f>
        <v>-12874.870814546961</v>
      </c>
      <c r="C20" s="1">
        <f>'DNSP stacked data'!C124</f>
        <v>-7840.7787153363897</v>
      </c>
      <c r="D20" s="1">
        <f>'DNSP stacked data'!D124</f>
        <v>-19874.629215612578</v>
      </c>
      <c r="E20" s="1">
        <f>'DNSP stacked data'!E124</f>
        <v>-54.160566787184507</v>
      </c>
      <c r="F20" s="1">
        <f>'DNSP stacked data'!F124</f>
        <v>-25035.431300289616</v>
      </c>
      <c r="G20" s="1">
        <f>'DNSP stacked data'!G124</f>
        <v>-8952.5127598604304</v>
      </c>
      <c r="H20" s="1">
        <f>'DNSP stacked data'!H124</f>
        <v>-3247.9885531730433</v>
      </c>
      <c r="I20" s="1">
        <f>'DNSP stacked data'!I124</f>
        <v>-17418.071819371562</v>
      </c>
      <c r="J20" s="46"/>
      <c r="K20" s="1">
        <f>'DNSP stacked data'!K124</f>
        <v>-2200.7623786060717</v>
      </c>
      <c r="L20" s="1">
        <f>'DNSP stacked data'!L124</f>
        <v>-1340.2612782872234</v>
      </c>
      <c r="M20" s="1">
        <f>'DNSP stacked data'!M124</f>
        <v>-3397.2640888206342</v>
      </c>
      <c r="N20" s="1">
        <f>'DNSP stacked data'!N124</f>
        <v>-9.2579210701314878</v>
      </c>
      <c r="O20" s="1">
        <f>'DNSP stacked data'!O124</f>
        <v>-4279.4243244446116</v>
      </c>
      <c r="P20" s="1">
        <f>'DNSP stacked data'!P124</f>
        <v>-1530.2952207979047</v>
      </c>
      <c r="Q20" s="1">
        <f>'DNSP stacked data'!Q124</f>
        <v>-555.19399898677148</v>
      </c>
      <c r="R20" s="1">
        <f>'DNSP stacked data'!R124</f>
        <v>-2977.3531494094755</v>
      </c>
      <c r="T20" s="1">
        <f>'DNSP stacked data'!T124</f>
        <v>-6557.2086556418653</v>
      </c>
      <c r="U20" s="1">
        <f>'DNSP stacked data'!U124</f>
        <v>-3993.3311020942801</v>
      </c>
      <c r="V20" s="1">
        <f>'DNSP stacked data'!V124</f>
        <v>-10122.205698020694</v>
      </c>
      <c r="W20" s="1">
        <f>'DNSP stacked data'!W124</f>
        <v>-27.584132100968418</v>
      </c>
      <c r="X20" s="1">
        <f>'DNSP stacked data'!X124</f>
        <v>-12750.617010813319</v>
      </c>
      <c r="Y20" s="1">
        <f>'DNSP stacked data'!Y124</f>
        <v>-4559.5404415532939</v>
      </c>
      <c r="Z20" s="1">
        <f>'DNSP stacked data'!Z124</f>
        <v>-1654.2098915841743</v>
      </c>
      <c r="AA20" s="1">
        <f>'DNSP stacked data'!AA124</f>
        <v>-8871.073966002652</v>
      </c>
      <c r="AC20" s="1">
        <f>'DNSP stacked data'!AC124</f>
        <v>-59.209723770086214</v>
      </c>
      <c r="AD20" s="1">
        <f>'DNSP stacked data'!AD124</f>
        <v>-36.058640786740597</v>
      </c>
      <c r="AE20" s="1">
        <f>'DNSP stacked data'!AE124</f>
        <v>-91.400630176397925</v>
      </c>
      <c r="AF20" s="1">
        <f>'DNSP stacked data'!AF124</f>
        <v>-0.24907684472273672</v>
      </c>
      <c r="AG20" s="1">
        <f>'DNSP stacked data'!AG124</f>
        <v>-115.13443459799707</v>
      </c>
      <c r="AH20" s="1">
        <f>'DNSP stacked data'!AH124</f>
        <v>-41.171349615453252</v>
      </c>
      <c r="AI20" s="1">
        <f>'DNSP stacked data'!AI124</f>
        <v>-14.937043471107245</v>
      </c>
      <c r="AJ20" s="1">
        <f>'DNSP stacked data'!AJ124</f>
        <v>-80.103267511410962</v>
      </c>
      <c r="AK20" s="46"/>
      <c r="AL20" s="1">
        <f>'DNSP stacked data'!AL124</f>
        <v>-4839.923081403198</v>
      </c>
      <c r="AM20" s="1">
        <f>'DNSP stacked data'!AM124</f>
        <v>-2947.5065363494191</v>
      </c>
      <c r="AN20" s="1">
        <f>'DNSP stacked data'!AN124</f>
        <v>-7471.2731537693853</v>
      </c>
      <c r="AO20" s="1">
        <f>'DNSP stacked data'!AO124</f>
        <v>-20.360047185793519</v>
      </c>
      <c r="AP20" s="1">
        <f>'DNSP stacked data'!AP124</f>
        <v>-9411.3225327472574</v>
      </c>
      <c r="AQ20" s="1">
        <f>'DNSP stacked data'!AQ124</f>
        <v>-3365.4297403938513</v>
      </c>
      <c r="AR20" s="1">
        <f>'DNSP stacked data'!AR124</f>
        <v>-1220.9842718479154</v>
      </c>
      <c r="AS20" s="1">
        <f>'DNSP stacked data'!AS124</f>
        <v>-6547.8037835427749</v>
      </c>
      <c r="AT20" s="46"/>
      <c r="AU20" s="1">
        <f>'DNSP stacked data'!AU124</f>
        <v>-12829.895539706395</v>
      </c>
      <c r="AV20" s="1">
        <f>'DNSP stacked data'!AV124</f>
        <v>-12095.973773124104</v>
      </c>
      <c r="AW20" s="1">
        <f>'DNSP stacked data'!AW124</f>
        <v>-17049.615096298301</v>
      </c>
      <c r="AX20" s="1">
        <f>'DNSP stacked data'!AX124</f>
        <v>-14905.693137169186</v>
      </c>
      <c r="AY20" s="1">
        <f>'DNSP stacked data'!AY124</f>
        <v>-24271.000861628301</v>
      </c>
      <c r="AZ20" s="1">
        <f>'DNSP stacked data'!AZ124</f>
        <v>-22687.251456173217</v>
      </c>
      <c r="BA20" s="1">
        <f>'DNSP stacked data'!BA124</f>
        <v>-25801.206930191864</v>
      </c>
      <c r="BB20" s="1">
        <f>'DNSP stacked data'!BB124</f>
        <v>-33668.288491807667</v>
      </c>
    </row>
    <row r="21" spans="1:54" x14ac:dyDescent="0.25">
      <c r="A21" s="21" t="s">
        <v>73</v>
      </c>
      <c r="B21" s="1">
        <f>'DNSP stacked data'!B125</f>
        <v>54920.103641046175</v>
      </c>
      <c r="C21" s="1">
        <f>'DNSP stacked data'!C125</f>
        <v>58270.288729296917</v>
      </c>
      <c r="D21" s="1">
        <f>'DNSP stacked data'!D125</f>
        <v>61107.211891623105</v>
      </c>
      <c r="E21" s="1">
        <f>'DNSP stacked data'!E125</f>
        <v>59557.76099605552</v>
      </c>
      <c r="F21" s="1">
        <f>'DNSP stacked data'!F125</f>
        <v>73330.986579940814</v>
      </c>
      <c r="G21" s="1">
        <f>'DNSP stacked data'!G125</f>
        <v>80187.44934409199</v>
      </c>
      <c r="H21" s="1">
        <f>'DNSP stacked data'!H125</f>
        <v>98711.914896917166</v>
      </c>
      <c r="I21" s="1">
        <f>'DNSP stacked data'!I125</f>
        <v>110005.71224617113</v>
      </c>
      <c r="J21" s="46"/>
      <c r="K21" s="1">
        <f>'DNSP stacked data'!K125</f>
        <v>9387.7522860887639</v>
      </c>
      <c r="L21" s="1">
        <f>'DNSP stacked data'!L125</f>
        <v>9960.4152207147781</v>
      </c>
      <c r="M21" s="1">
        <f>'DNSP stacked data'!M125</f>
        <v>10445.343874102849</v>
      </c>
      <c r="N21" s="1">
        <f>'DNSP stacked data'!N125</f>
        <v>10180.488926229524</v>
      </c>
      <c r="O21" s="1">
        <f>'DNSP stacked data'!O125</f>
        <v>12534.811321668332</v>
      </c>
      <c r="P21" s="1">
        <f>'DNSP stacked data'!P125</f>
        <v>13706.818832967645</v>
      </c>
      <c r="Q21" s="1">
        <f>'DNSP stacked data'!Q125</f>
        <v>16873.293080334788</v>
      </c>
      <c r="R21" s="1">
        <f>'DNSP stacked data'!R125</f>
        <v>18803.795116111032</v>
      </c>
      <c r="T21" s="1">
        <f>'DNSP stacked data'!T125</f>
        <v>27970.96640044915</v>
      </c>
      <c r="U21" s="1">
        <f>'DNSP stacked data'!U125</f>
        <v>29677.22528064383</v>
      </c>
      <c r="V21" s="1">
        <f>'DNSP stacked data'!V125</f>
        <v>31122.078388946702</v>
      </c>
      <c r="W21" s="1">
        <f>'DNSP stacked data'!W125</f>
        <v>30332.938601040769</v>
      </c>
      <c r="X21" s="1">
        <f>'DNSP stacked data'!X125</f>
        <v>37347.68191890906</v>
      </c>
      <c r="Y21" s="1">
        <f>'DNSP stacked data'!Y125</f>
        <v>40839.698082160969</v>
      </c>
      <c r="Z21" s="1">
        <f>'DNSP stacked data'!Z125</f>
        <v>50274.261551868221</v>
      </c>
      <c r="AA21" s="1">
        <f>'DNSP stacked data'!AA125</f>
        <v>56026.224954088917</v>
      </c>
      <c r="AC21" s="1">
        <f>'DNSP stacked data'!AC125</f>
        <v>252.5698481057166</v>
      </c>
      <c r="AD21" s="1">
        <f>'DNSP stacked data'!AD125</f>
        <v>267.97687909742666</v>
      </c>
      <c r="AE21" s="1">
        <f>'DNSP stacked data'!AE125</f>
        <v>281.02349053282097</v>
      </c>
      <c r="AF21" s="1">
        <f>'DNSP stacked data'!AF125</f>
        <v>273.89778334372721</v>
      </c>
      <c r="AG21" s="1">
        <f>'DNSP stacked data'!AG125</f>
        <v>337.23891460568228</v>
      </c>
      <c r="AH21" s="1">
        <f>'DNSP stacked data'!AH125</f>
        <v>368.77082449067927</v>
      </c>
      <c r="AI21" s="1">
        <f>'DNSP stacked data'!AI125</f>
        <v>453.96224148975159</v>
      </c>
      <c r="AJ21" s="1">
        <f>'DNSP stacked data'!AJ125</f>
        <v>505.9008303110943</v>
      </c>
      <c r="AK21" s="46"/>
      <c r="AL21" s="1">
        <f>'DNSP stacked data'!AL125</f>
        <v>20645.572376930177</v>
      </c>
      <c r="AM21" s="1">
        <f>'DNSP stacked data'!AM125</f>
        <v>21904.974383300374</v>
      </c>
      <c r="AN21" s="1">
        <f>'DNSP stacked data'!AN125</f>
        <v>22971.430900906456</v>
      </c>
      <c r="AO21" s="1">
        <f>'DNSP stacked data'!AO125</f>
        <v>22388.961122298249</v>
      </c>
      <c r="AP21" s="1">
        <f>'DNSP stacked data'!AP125</f>
        <v>27566.593843358314</v>
      </c>
      <c r="AQ21" s="1">
        <f>'DNSP stacked data'!AQ125</f>
        <v>30144.076201589225</v>
      </c>
      <c r="AR21" s="1">
        <f>'DNSP stacked data'!AR125</f>
        <v>37107.7956587566</v>
      </c>
      <c r="AS21" s="1">
        <f>'DNSP stacked data'!AS125</f>
        <v>41353.361401100556</v>
      </c>
      <c r="AT21" s="46"/>
      <c r="AU21" s="1">
        <f>'DNSP stacked data'!AU125</f>
        <v>29287.108169109284</v>
      </c>
      <c r="AV21" s="1">
        <f>'DNSP stacked data'!AV125</f>
        <v>21667.456258300932</v>
      </c>
      <c r="AW21" s="1">
        <f>'DNSP stacked data'!AW125</f>
        <v>20628.611332048513</v>
      </c>
      <c r="AX21" s="1">
        <f>'DNSP stacked data'!AX125</f>
        <v>17737.666746750961</v>
      </c>
      <c r="AY21" s="1">
        <f>'DNSP stacked data'!AY125</f>
        <v>30561.210774069583</v>
      </c>
      <c r="AZ21" s="1">
        <f>'DNSP stacked data'!AZ125</f>
        <v>45273.100922642901</v>
      </c>
      <c r="BA21" s="1">
        <f>'DNSP stacked data'!BA125</f>
        <v>25791.934518866336</v>
      </c>
      <c r="BB21" s="1">
        <f>'DNSP stacked data'!BB125</f>
        <v>28386.454905210845</v>
      </c>
    </row>
    <row r="22" spans="1:54" x14ac:dyDescent="0.25">
      <c r="A22" s="21" t="s">
        <v>74</v>
      </c>
      <c r="B22" s="1">
        <f>'DNSP stacked data'!B126</f>
        <v>-2078.7622919396827</v>
      </c>
      <c r="C22" s="1">
        <f>'DNSP stacked data'!C126</f>
        <v>-1849.2099448077674</v>
      </c>
      <c r="D22" s="1">
        <f>'DNSP stacked data'!D126</f>
        <v>-1377.8608465619398</v>
      </c>
      <c r="E22" s="1">
        <f>'DNSP stacked data'!E126</f>
        <v>-400.23748210201063</v>
      </c>
      <c r="F22" s="1">
        <f>'DNSP stacked data'!F126</f>
        <v>0</v>
      </c>
      <c r="G22" s="1">
        <f>'DNSP stacked data'!G126</f>
        <v>0</v>
      </c>
      <c r="H22" s="1">
        <f>'DNSP stacked data'!H126</f>
        <v>0</v>
      </c>
      <c r="I22" s="1">
        <f>'DNSP stacked data'!I126</f>
        <v>0</v>
      </c>
      <c r="J22" s="46"/>
      <c r="K22" s="1">
        <f>'DNSP stacked data'!K126</f>
        <v>-355.33264077467669</v>
      </c>
      <c r="L22" s="1">
        <f>'DNSP stacked data'!L126</f>
        <v>-316.09417564632446</v>
      </c>
      <c r="M22" s="1">
        <f>'DNSP stacked data'!M126</f>
        <v>-235.52425167961047</v>
      </c>
      <c r="N22" s="1">
        <f>'DNSP stacked data'!N126</f>
        <v>-68.414480098930625</v>
      </c>
      <c r="O22" s="1">
        <f>'DNSP stacked data'!O126</f>
        <v>0</v>
      </c>
      <c r="P22" s="1">
        <f>'DNSP stacked data'!P126</f>
        <v>0</v>
      </c>
      <c r="Q22" s="1">
        <f>'DNSP stacked data'!Q126</f>
        <v>0</v>
      </c>
      <c r="R22" s="1">
        <f>'DNSP stacked data'!R126</f>
        <v>0</v>
      </c>
      <c r="T22" s="1">
        <f>'DNSP stacked data'!T126</f>
        <v>-1058.7196011572917</v>
      </c>
      <c r="U22" s="1">
        <f>'DNSP stacked data'!U126</f>
        <v>-941.80793196713614</v>
      </c>
      <c r="V22" s="1">
        <f>'DNSP stacked data'!V126</f>
        <v>-701.74848349838771</v>
      </c>
      <c r="W22" s="1">
        <f>'DNSP stacked data'!W126</f>
        <v>-203.84209828236317</v>
      </c>
      <c r="X22" s="1">
        <f>'DNSP stacked data'!X126</f>
        <v>0</v>
      </c>
      <c r="Y22" s="1">
        <f>'DNSP stacked data'!Y126</f>
        <v>0</v>
      </c>
      <c r="Z22" s="1">
        <f>'DNSP stacked data'!Z126</f>
        <v>0</v>
      </c>
      <c r="AA22" s="1">
        <f>'DNSP stacked data'!AA126</f>
        <v>0</v>
      </c>
      <c r="AC22" s="1">
        <f>'DNSP stacked data'!AC126</f>
        <v>-9.5599360073074973</v>
      </c>
      <c r="AD22" s="1">
        <f>'DNSP stacked data'!AD126</f>
        <v>-8.5042569826217704</v>
      </c>
      <c r="AE22" s="1">
        <f>'DNSP stacked data'!AE126</f>
        <v>-6.3365886379513405</v>
      </c>
      <c r="AF22" s="1">
        <f>'DNSP stacked data'!AF126</f>
        <v>-1.8406360031915201</v>
      </c>
      <c r="AG22" s="1">
        <f>'DNSP stacked data'!AG126</f>
        <v>0</v>
      </c>
      <c r="AH22" s="1">
        <f>'DNSP stacked data'!AH126</f>
        <v>0</v>
      </c>
      <c r="AI22" s="1">
        <f>'DNSP stacked data'!AI126</f>
        <v>0</v>
      </c>
      <c r="AJ22" s="1">
        <f>'DNSP stacked data'!AJ126</f>
        <v>0</v>
      </c>
      <c r="AK22" s="46"/>
      <c r="AL22" s="1">
        <f>'DNSP stacked data'!AL126</f>
        <v>-781.44858635333139</v>
      </c>
      <c r="AM22" s="1">
        <f>'DNSP stacked data'!AM126</f>
        <v>-695.15523869358378</v>
      </c>
      <c r="AN22" s="1">
        <f>'DNSP stacked data'!AN126</f>
        <v>-517.96562546492191</v>
      </c>
      <c r="AO22" s="1">
        <f>'DNSP stacked data'!AO126</f>
        <v>-150.45732540318187</v>
      </c>
      <c r="AP22" s="1">
        <f>'DNSP stacked data'!AP126</f>
        <v>0</v>
      </c>
      <c r="AQ22" s="1">
        <f>'DNSP stacked data'!AQ126</f>
        <v>0</v>
      </c>
      <c r="AR22" s="1">
        <f>'DNSP stacked data'!AR126</f>
        <v>0</v>
      </c>
      <c r="AS22" s="1">
        <f>'DNSP stacked data'!AS126</f>
        <v>0</v>
      </c>
      <c r="AT22" s="46"/>
      <c r="AU22" s="1">
        <f>'DNSP stacked data'!AU126</f>
        <v>0</v>
      </c>
      <c r="AV22" s="1">
        <f>'DNSP stacked data'!AV126</f>
        <v>0</v>
      </c>
      <c r="AW22" s="1">
        <f>'DNSP stacked data'!AW126</f>
        <v>0</v>
      </c>
      <c r="AX22" s="1">
        <f>'DNSP stacked data'!AX126</f>
        <v>0</v>
      </c>
      <c r="AY22" s="1">
        <f>'DNSP stacked data'!AY126</f>
        <v>-4113.3753999999999</v>
      </c>
      <c r="AZ22" s="1">
        <f>'DNSP stacked data'!AZ126</f>
        <v>-2759.9322599999996</v>
      </c>
      <c r="BA22" s="1">
        <f>'DNSP stacked data'!BA126</f>
        <v>-1860.45434</v>
      </c>
      <c r="BB22" s="1">
        <f>'DNSP stacked data'!BB126</f>
        <v>-1447.2307000000001</v>
      </c>
    </row>
    <row r="23" spans="1:54" x14ac:dyDescent="0.25">
      <c r="A23" s="21" t="s">
        <v>75</v>
      </c>
      <c r="B23" s="1">
        <f>'DNSP stacked data'!B127</f>
        <v>581622.74917019834</v>
      </c>
      <c r="C23" s="1">
        <f>'DNSP stacked data'!C127</f>
        <v>630203.04923935118</v>
      </c>
      <c r="D23" s="1">
        <f>'DNSP stacked data'!D127</f>
        <v>670057.77106879978</v>
      </c>
      <c r="E23" s="1">
        <f>'DNSP stacked data'!E127</f>
        <v>729161.13401596609</v>
      </c>
      <c r="F23" s="1">
        <f>'DNSP stacked data'!F127</f>
        <v>775117.6218153144</v>
      </c>
      <c r="G23" s="1">
        <f>'DNSP stacked data'!G127</f>
        <v>846352.55839954596</v>
      </c>
      <c r="H23" s="1">
        <f>'DNSP stacked data'!H127</f>
        <v>941816.48474329012</v>
      </c>
      <c r="I23" s="1">
        <f>'DNSP stacked data'!I127</f>
        <v>1034404.1251700897</v>
      </c>
      <c r="J23" s="46"/>
      <c r="K23" s="1">
        <f>'DNSP stacked data'!K127</f>
        <v>99419.519104530089</v>
      </c>
      <c r="L23" s="1">
        <f>'DNSP stacked data'!L127</f>
        <v>107723.57887131131</v>
      </c>
      <c r="M23" s="1">
        <f>'DNSP stacked data'!M127</f>
        <v>114536.1344049139</v>
      </c>
      <c r="N23" s="1">
        <f>'DNSP stacked data'!N127</f>
        <v>124638.95092997435</v>
      </c>
      <c r="O23" s="1">
        <f>'DNSP stacked data'!O127</f>
        <v>132494.51009313122</v>
      </c>
      <c r="P23" s="1">
        <f>'DNSP stacked data'!P127</f>
        <v>144671.03370530091</v>
      </c>
      <c r="Q23" s="1">
        <f>'DNSP stacked data'!Q127</f>
        <v>160989.13278664893</v>
      </c>
      <c r="R23" s="1">
        <f>'DNSP stacked data'!R127</f>
        <v>176815.57475335049</v>
      </c>
      <c r="T23" s="1">
        <f>'DNSP stacked data'!T127</f>
        <v>296222.1353606059</v>
      </c>
      <c r="U23" s="1">
        <f>'DNSP stacked data'!U127</f>
        <v>320964.22160718834</v>
      </c>
      <c r="V23" s="1">
        <f>'DNSP stacked data'!V127</f>
        <v>341262.3458146159</v>
      </c>
      <c r="W23" s="1">
        <f>'DNSP stacked data'!W127</f>
        <v>371363.8581852733</v>
      </c>
      <c r="X23" s="1">
        <f>'DNSP stacked data'!X127</f>
        <v>394769.62931272446</v>
      </c>
      <c r="Y23" s="1">
        <f>'DNSP stacked data'!Y127</f>
        <v>431049.78695333214</v>
      </c>
      <c r="Z23" s="1">
        <f>'DNSP stacked data'!Z127</f>
        <v>479669.83861361619</v>
      </c>
      <c r="AA23" s="1">
        <f>'DNSP stacked data'!AA127</f>
        <v>526824.98960170243</v>
      </c>
      <c r="AC23" s="1">
        <f>'DNSP stacked data'!AC127</f>
        <v>2674.8013873549198</v>
      </c>
      <c r="AD23" s="1">
        <f>'DNSP stacked data'!AD127</f>
        <v>2898.2153686829843</v>
      </c>
      <c r="AE23" s="1">
        <f>'DNSP stacked data'!AE127</f>
        <v>3081.5016404014559</v>
      </c>
      <c r="AF23" s="1">
        <f>'DNSP stacked data'!AF127</f>
        <v>3353.3097108972684</v>
      </c>
      <c r="AG23" s="1">
        <f>'DNSP stacked data'!AG127</f>
        <v>3564.6571478725814</v>
      </c>
      <c r="AH23" s="1">
        <f>'DNSP stacked data'!AH127</f>
        <v>3892.2566227478078</v>
      </c>
      <c r="AI23" s="1">
        <f>'DNSP stacked data'!AI127</f>
        <v>4331.2818207664523</v>
      </c>
      <c r="AJ23" s="1">
        <f>'DNSP stacked data'!AJ127</f>
        <v>4757.0793835661352</v>
      </c>
      <c r="AK23" s="46"/>
      <c r="AL23" s="1">
        <f>'DNSP stacked data'!AL127</f>
        <v>218643.69817190123</v>
      </c>
      <c r="AM23" s="1">
        <f>'DNSP stacked data'!AM127</f>
        <v>236906.01078015863</v>
      </c>
      <c r="AN23" s="1">
        <f>'DNSP stacked data'!AN127</f>
        <v>251888.20290183078</v>
      </c>
      <c r="AO23" s="1">
        <f>'DNSP stacked data'!AO127</f>
        <v>274106.34665154008</v>
      </c>
      <c r="AP23" s="1">
        <f>'DNSP stacked data'!AP127</f>
        <v>291382.31541613373</v>
      </c>
      <c r="AQ23" s="1">
        <f>'DNSP stacked data'!AQ127</f>
        <v>318160.96187732904</v>
      </c>
      <c r="AR23" s="1">
        <f>'DNSP stacked data'!AR127</f>
        <v>354047.77326423768</v>
      </c>
      <c r="AS23" s="1">
        <f>'DNSP stacked data'!AS127</f>
        <v>388853.3308817955</v>
      </c>
      <c r="AT23" s="46"/>
      <c r="AU23" s="1">
        <f>'DNSP stacked data'!AU127</f>
        <v>165867.03732660238</v>
      </c>
      <c r="AV23" s="1">
        <f>'DNSP stacked data'!AV127</f>
        <v>175438.51981177926</v>
      </c>
      <c r="AW23" s="1">
        <f>'DNSP stacked data'!AW127</f>
        <v>179017.51604752941</v>
      </c>
      <c r="AX23" s="1">
        <f>'DNSP stacked data'!AX127</f>
        <v>181849.4896571112</v>
      </c>
      <c r="AY23" s="1">
        <f>'DNSP stacked data'!AY127</f>
        <v>212149.50349124527</v>
      </c>
      <c r="AZ23" s="1">
        <f>'DNSP stacked data'!AZ127</f>
        <v>231975.42069771499</v>
      </c>
      <c r="BA23" s="1">
        <f>'DNSP stacked data'!BA127</f>
        <v>230105.69394638948</v>
      </c>
      <c r="BB23" s="1">
        <f>'DNSP stacked data'!BB127</f>
        <v>223376.62965979264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541656.27863563877</v>
      </c>
      <c r="C26" s="1">
        <f t="shared" ref="C26:I26" si="8">C17</f>
        <v>581622.74917019845</v>
      </c>
      <c r="D26" s="1">
        <f t="shared" si="8"/>
        <v>630203.04923935118</v>
      </c>
      <c r="E26" s="1">
        <f t="shared" si="8"/>
        <v>670057.77106879978</v>
      </c>
      <c r="F26" s="1">
        <f t="shared" si="8"/>
        <v>726822.06653566321</v>
      </c>
      <c r="G26" s="1">
        <f t="shared" si="8"/>
        <v>775117.6218153144</v>
      </c>
      <c r="H26" s="1">
        <f t="shared" si="8"/>
        <v>846352.55839954596</v>
      </c>
      <c r="I26" s="1">
        <f t="shared" si="8"/>
        <v>941816.48474329012</v>
      </c>
      <c r="K26" s="1">
        <f>K17</f>
        <v>92587.861837822071</v>
      </c>
      <c r="L26" s="1">
        <f t="shared" ref="L26:R26" si="9">L17</f>
        <v>99419.519104530089</v>
      </c>
      <c r="M26" s="1">
        <f t="shared" si="9"/>
        <v>107723.5788713113</v>
      </c>
      <c r="N26" s="1">
        <f t="shared" si="9"/>
        <v>114536.1344049139</v>
      </c>
      <c r="O26" s="1">
        <f t="shared" si="9"/>
        <v>124239.12309590749</v>
      </c>
      <c r="P26" s="1">
        <f t="shared" si="9"/>
        <v>132494.51009313119</v>
      </c>
      <c r="Q26" s="1">
        <f t="shared" si="9"/>
        <v>144671.03370530091</v>
      </c>
      <c r="R26" s="1">
        <f t="shared" si="9"/>
        <v>160989.13278664893</v>
      </c>
      <c r="T26" s="1">
        <f>T17</f>
        <v>275867.09721695591</v>
      </c>
      <c r="U26" s="1">
        <f t="shared" ref="U26:AA26" si="10">U17</f>
        <v>296222.1353606059</v>
      </c>
      <c r="V26" s="1">
        <f t="shared" si="10"/>
        <v>320964.22160718829</v>
      </c>
      <c r="W26" s="1">
        <f t="shared" si="10"/>
        <v>341262.3458146159</v>
      </c>
      <c r="X26" s="1">
        <f t="shared" si="10"/>
        <v>370172.56440462871</v>
      </c>
      <c r="Y26" s="1">
        <f t="shared" si="10"/>
        <v>394769.62931272446</v>
      </c>
      <c r="Z26" s="1">
        <f t="shared" si="10"/>
        <v>431049.78695333214</v>
      </c>
      <c r="AA26" s="1">
        <f t="shared" si="10"/>
        <v>479669.83861361624</v>
      </c>
      <c r="AC26" s="1">
        <f>AC17</f>
        <v>2491.0011990265971</v>
      </c>
      <c r="AD26" s="1">
        <f t="shared" ref="AD26:AJ26" si="11">AD17</f>
        <v>2674.8013873549198</v>
      </c>
      <c r="AE26" s="1">
        <f t="shared" si="11"/>
        <v>2898.2153686829843</v>
      </c>
      <c r="AF26" s="1">
        <f t="shared" si="11"/>
        <v>3081.5016404014555</v>
      </c>
      <c r="AG26" s="1">
        <f t="shared" si="11"/>
        <v>3342.5526678648962</v>
      </c>
      <c r="AH26" s="1">
        <f t="shared" si="11"/>
        <v>3564.6571478725818</v>
      </c>
      <c r="AI26" s="1">
        <f t="shared" si="11"/>
        <v>3892.2566227478083</v>
      </c>
      <c r="AJ26" s="1">
        <f t="shared" si="11"/>
        <v>4331.2818207664523</v>
      </c>
      <c r="AL26" s="1">
        <f>AL17</f>
        <v>203619.49746272762</v>
      </c>
      <c r="AM26" s="1">
        <f t="shared" ref="AM26:AS26" si="12">AM17</f>
        <v>218643.69817190125</v>
      </c>
      <c r="AN26" s="1">
        <f t="shared" si="12"/>
        <v>236906.01078015863</v>
      </c>
      <c r="AO26" s="1">
        <f t="shared" si="12"/>
        <v>251888.20290183081</v>
      </c>
      <c r="AP26" s="1">
        <f t="shared" si="12"/>
        <v>273227.04410552263</v>
      </c>
      <c r="AQ26" s="1">
        <f t="shared" si="12"/>
        <v>291382.31541613367</v>
      </c>
      <c r="AR26" s="1">
        <f t="shared" si="12"/>
        <v>318160.96187732904</v>
      </c>
      <c r="AS26" s="1">
        <f t="shared" si="12"/>
        <v>354047.77326423774</v>
      </c>
      <c r="AU26" s="1">
        <f>AU17</f>
        <v>149409.82469719951</v>
      </c>
      <c r="AV26" s="1">
        <f t="shared" ref="AV26:BB26" si="13">AV17</f>
        <v>165867.03732660241</v>
      </c>
      <c r="AW26" s="1">
        <f t="shared" si="13"/>
        <v>175438.51981177923</v>
      </c>
      <c r="AX26" s="1">
        <f t="shared" si="13"/>
        <v>179017.51604752941</v>
      </c>
      <c r="AY26" s="1">
        <f t="shared" si="13"/>
        <v>209972.66897880399</v>
      </c>
      <c r="AZ26" s="1">
        <f t="shared" si="13"/>
        <v>212149.50349124527</v>
      </c>
      <c r="BA26" s="1">
        <f t="shared" si="13"/>
        <v>231975.42069771499</v>
      </c>
      <c r="BB26" s="1">
        <f t="shared" si="13"/>
        <v>230105.69394638948</v>
      </c>
    </row>
    <row r="27" spans="1:54" x14ac:dyDescent="0.25">
      <c r="A27" s="24" t="s">
        <v>84</v>
      </c>
      <c r="B27" s="1">
        <f>WACC!C44*B26</f>
        <v>216662.51145425552</v>
      </c>
      <c r="C27" s="1">
        <f>WACC!D44*C26</f>
        <v>232649.09966807941</v>
      </c>
      <c r="D27" s="1">
        <f>WACC!E44*D26</f>
        <v>252081.2196957405</v>
      </c>
      <c r="E27" s="1">
        <f>WACC!F44*E26</f>
        <v>268023.10842751991</v>
      </c>
      <c r="F27" s="1">
        <f>WACC!G44*F26</f>
        <v>290728.82661426527</v>
      </c>
      <c r="G27" s="1">
        <f>WACC!H44*G26</f>
        <v>310047.04872612579</v>
      </c>
      <c r="H27" s="1">
        <f>WACC!I44*H26</f>
        <v>338541.02335981838</v>
      </c>
      <c r="I27" s="1">
        <f>WACC!J44*I26</f>
        <v>376726.59389731608</v>
      </c>
      <c r="K27" s="1">
        <f>WACC!C44*K26</f>
        <v>37035.14473512883</v>
      </c>
      <c r="L27" s="1">
        <f>WACC!D44*L26</f>
        <v>39767.80764181204</v>
      </c>
      <c r="M27" s="1">
        <f>WACC!E44*M26</f>
        <v>43089.431548524524</v>
      </c>
      <c r="N27" s="1">
        <f>WACC!F44*N26</f>
        <v>45814.45376196556</v>
      </c>
      <c r="O27" s="1">
        <f>WACC!G44*O26</f>
        <v>49695.649238362996</v>
      </c>
      <c r="P27" s="1">
        <f>WACC!H44*P26</f>
        <v>52997.804037252477</v>
      </c>
      <c r="Q27" s="1">
        <f>WACC!I44*Q26</f>
        <v>57868.41348212037</v>
      </c>
      <c r="R27" s="1">
        <f>WACC!J44*R26</f>
        <v>64395.653114659573</v>
      </c>
      <c r="T27" s="1">
        <f>WACC!C44*T26</f>
        <v>110346.83888678237</v>
      </c>
      <c r="U27" s="1">
        <f>WACC!D44*U26</f>
        <v>118488.85414424236</v>
      </c>
      <c r="V27" s="1">
        <f>WACC!E44*V26</f>
        <v>128385.68864287532</v>
      </c>
      <c r="W27" s="1">
        <f>WACC!F44*W26</f>
        <v>136504.93832584636</v>
      </c>
      <c r="X27" s="1">
        <f>WACC!G44*X26</f>
        <v>148069.02576185149</v>
      </c>
      <c r="Y27" s="1">
        <f>WACC!H44*Y26</f>
        <v>157907.8517250898</v>
      </c>
      <c r="Z27" s="1">
        <f>WACC!I44*Z26</f>
        <v>172419.91478133286</v>
      </c>
      <c r="AA27" s="1">
        <f>WACC!J44*AA26</f>
        <v>191867.93544544652</v>
      </c>
      <c r="AC27" s="1">
        <f>WACC!C44*AC26</f>
        <v>996.40047961063885</v>
      </c>
      <c r="AD27" s="1">
        <f>WACC!D44*AD26</f>
        <v>1069.920554941968</v>
      </c>
      <c r="AE27" s="1">
        <f>WACC!E44*AE26</f>
        <v>1159.2861474731938</v>
      </c>
      <c r="AF27" s="1">
        <f>WACC!F44*AF26</f>
        <v>1232.6006561605823</v>
      </c>
      <c r="AG27" s="1">
        <f>WACC!G44*AG26</f>
        <v>1337.0210671459586</v>
      </c>
      <c r="AH27" s="1">
        <f>WACC!H44*AH26</f>
        <v>1425.8628591490328</v>
      </c>
      <c r="AI27" s="1">
        <f>WACC!I44*AI26</f>
        <v>1556.9026490991234</v>
      </c>
      <c r="AJ27" s="1">
        <f>WACC!J44*AJ26</f>
        <v>1732.512728306581</v>
      </c>
      <c r="AL27" s="1">
        <f>WACC!C44*AL26</f>
        <v>81447.798985091053</v>
      </c>
      <c r="AM27" s="1">
        <f>WACC!D44*AM26</f>
        <v>87457.479268760508</v>
      </c>
      <c r="AN27" s="1">
        <f>WACC!E44*AN26</f>
        <v>94762.40431206346</v>
      </c>
      <c r="AO27" s="1">
        <f>WACC!F44*AO26</f>
        <v>100755.28116073232</v>
      </c>
      <c r="AP27" s="1">
        <f>WACC!G44*AP26</f>
        <v>109290.81764220906</v>
      </c>
      <c r="AQ27" s="1">
        <f>WACC!H44*AQ26</f>
        <v>116552.92616645347</v>
      </c>
      <c r="AR27" s="1">
        <f>WACC!I44*AR26</f>
        <v>127264.38475093163</v>
      </c>
      <c r="AS27" s="1">
        <f>WACC!J44*AS26</f>
        <v>141619.10930569511</v>
      </c>
      <c r="AU27" s="1">
        <f>WACC!C44*AU26</f>
        <v>59763.929878879804</v>
      </c>
      <c r="AV27" s="1">
        <f>WACC!D44*AV26</f>
        <v>66346.814930640961</v>
      </c>
      <c r="AW27" s="1">
        <f>WACC!E44*AW26</f>
        <v>70175.40792471169</v>
      </c>
      <c r="AX27" s="1">
        <f>WACC!F44*AX26</f>
        <v>71607.00641901177</v>
      </c>
      <c r="AY27" s="1">
        <f>WACC!G44*AY26</f>
        <v>83989.067591521598</v>
      </c>
      <c r="AZ27" s="1">
        <f>WACC!H44*AZ26</f>
        <v>84859.801396498107</v>
      </c>
      <c r="BA27" s="1">
        <f>WACC!I44*BA26</f>
        <v>92790.168279086007</v>
      </c>
      <c r="BB27" s="1">
        <f>WACC!J44*BB26</f>
        <v>92042.277578555804</v>
      </c>
    </row>
    <row r="28" spans="1:54" x14ac:dyDescent="0.25">
      <c r="A28" s="24" t="s">
        <v>85</v>
      </c>
      <c r="B28" s="1">
        <f>WACC!C45*B26</f>
        <v>324993.76718138327</v>
      </c>
      <c r="C28" s="1">
        <f>WACC!D45*C26</f>
        <v>348973.64950211905</v>
      </c>
      <c r="D28" s="1">
        <f>WACC!E45*D26</f>
        <v>378121.82954361069</v>
      </c>
      <c r="E28" s="1">
        <f>WACC!F45*E26</f>
        <v>402034.66264127987</v>
      </c>
      <c r="F28" s="1">
        <f>WACC!G45*F26</f>
        <v>436093.23992139794</v>
      </c>
      <c r="G28" s="1">
        <f>WACC!H45*G26</f>
        <v>465070.57308918861</v>
      </c>
      <c r="H28" s="1">
        <f>WACC!I45*H26</f>
        <v>507811.53503972758</v>
      </c>
      <c r="I28" s="1">
        <f>WACC!J45*I26</f>
        <v>565089.89084597409</v>
      </c>
      <c r="K28" s="1">
        <f>WACC!C45*K26</f>
        <v>55552.717102693241</v>
      </c>
      <c r="L28" s="1">
        <f>WACC!D45*L26</f>
        <v>59651.711462718049</v>
      </c>
      <c r="M28" s="1">
        <f>WACC!E45*M26</f>
        <v>64634.147322786775</v>
      </c>
      <c r="N28" s="1">
        <f>WACC!F45*N26</f>
        <v>68721.68064294834</v>
      </c>
      <c r="O28" s="1">
        <f>WACC!G45*O26</f>
        <v>74543.473857544494</v>
      </c>
      <c r="P28" s="1">
        <f>WACC!H45*P26</f>
        <v>79496.706055878705</v>
      </c>
      <c r="Q28" s="1">
        <f>WACC!I45*Q26</f>
        <v>86802.620223180551</v>
      </c>
      <c r="R28" s="1">
        <f>WACC!J45*R26</f>
        <v>96593.479671989349</v>
      </c>
      <c r="T28" s="1">
        <f>WACC!C45*T26</f>
        <v>165520.25833017353</v>
      </c>
      <c r="U28" s="1">
        <f>WACC!D45*U26</f>
        <v>177733.28121636354</v>
      </c>
      <c r="V28" s="1">
        <f>WACC!E45*V26</f>
        <v>192578.53296431297</v>
      </c>
      <c r="W28" s="1">
        <f>WACC!F45*W26</f>
        <v>204757.40748876953</v>
      </c>
      <c r="X28" s="1">
        <f>WACC!G45*X26</f>
        <v>222103.53864277722</v>
      </c>
      <c r="Y28" s="1">
        <f>WACC!H45*Y26</f>
        <v>236861.77758763466</v>
      </c>
      <c r="Z28" s="1">
        <f>WACC!I45*Z26</f>
        <v>258629.87217199928</v>
      </c>
      <c r="AA28" s="1">
        <f>WACC!J45*AA26</f>
        <v>287801.90316816972</v>
      </c>
      <c r="AC28" s="1">
        <f>WACC!C45*AC26</f>
        <v>1494.6007194159581</v>
      </c>
      <c r="AD28" s="1">
        <f>WACC!D45*AD26</f>
        <v>1604.8808324129518</v>
      </c>
      <c r="AE28" s="1">
        <f>WACC!E45*AE26</f>
        <v>1738.9292212097905</v>
      </c>
      <c r="AF28" s="1">
        <f>WACC!F45*AF26</f>
        <v>1848.9009842408732</v>
      </c>
      <c r="AG28" s="1">
        <f>WACC!G45*AG26</f>
        <v>2005.5316007189376</v>
      </c>
      <c r="AH28" s="1">
        <f>WACC!H45*AH26</f>
        <v>2138.794288723549</v>
      </c>
      <c r="AI28" s="1">
        <f>WACC!I45*AI26</f>
        <v>2335.353973648685</v>
      </c>
      <c r="AJ28" s="1">
        <f>WACC!J45*AJ26</f>
        <v>2598.7690924598714</v>
      </c>
      <c r="AL28" s="1">
        <f>WACC!C45*AL26</f>
        <v>122171.69847763657</v>
      </c>
      <c r="AM28" s="1">
        <f>WACC!D45*AM26</f>
        <v>131186.21890314075</v>
      </c>
      <c r="AN28" s="1">
        <f>WACC!E45*AN26</f>
        <v>142143.60646809518</v>
      </c>
      <c r="AO28" s="1">
        <f>WACC!F45*AO26</f>
        <v>151132.92174109849</v>
      </c>
      <c r="AP28" s="1">
        <f>WACC!G45*AP26</f>
        <v>163936.22646331356</v>
      </c>
      <c r="AQ28" s="1">
        <f>WACC!H45*AQ26</f>
        <v>174829.38924968019</v>
      </c>
      <c r="AR28" s="1">
        <f>WACC!I45*AR26</f>
        <v>190896.57712639743</v>
      </c>
      <c r="AS28" s="1">
        <f>WACC!J45*AS26</f>
        <v>212428.66395854263</v>
      </c>
      <c r="AU28" s="1">
        <f>WACC!C45*AU26</f>
        <v>89645.894818319706</v>
      </c>
      <c r="AV28" s="1">
        <f>WACC!D45*AV26</f>
        <v>99520.222395961449</v>
      </c>
      <c r="AW28" s="1">
        <f>WACC!E45*AW26</f>
        <v>105263.11188706754</v>
      </c>
      <c r="AX28" s="1">
        <f>WACC!F45*AX26</f>
        <v>107410.50962851764</v>
      </c>
      <c r="AY28" s="1">
        <f>WACC!G45*AY26</f>
        <v>125983.6013872824</v>
      </c>
      <c r="AZ28" s="1">
        <f>WACC!H45*AZ26</f>
        <v>127289.70209474716</v>
      </c>
      <c r="BA28" s="1">
        <f>WACC!I45*BA26</f>
        <v>139185.25241862898</v>
      </c>
      <c r="BB28" s="1">
        <f>WACC!J45*BB26</f>
        <v>138063.41636783368</v>
      </c>
    </row>
    <row r="29" spans="1:54" x14ac:dyDescent="0.25">
      <c r="A29" s="24" t="s">
        <v>86</v>
      </c>
      <c r="B29" s="1">
        <f>(WACC!C33+WACC!C39*WACC!C46)*B27</f>
        <v>21431.687310621066</v>
      </c>
      <c r="C29" s="1">
        <f>(WACC!D33+WACC!D39*WACC!D46)*C27</f>
        <v>23597.769981745358</v>
      </c>
      <c r="D29" s="1">
        <f>(WACC!E33+WACC!E39*WACC!E46)*D27</f>
        <v>26570.73245949209</v>
      </c>
      <c r="E29" s="1">
        <f>(WACC!F33+WACC!F39*WACC!F46)*E27</f>
        <v>27779.061271645747</v>
      </c>
      <c r="F29" s="1">
        <f>(WACC!G33+WACC!G39*WACC!G46)*F27</f>
        <v>28023.467888879662</v>
      </c>
      <c r="G29" s="1">
        <f>(WACC!H33+WACC!H39*WACC!H46)*G27</f>
        <v>30809.279832823202</v>
      </c>
      <c r="H29" s="1">
        <f>(WACC!I33+WACC!I39*WACC!I46)*H27</f>
        <v>32052.070604012133</v>
      </c>
      <c r="I29" s="1">
        <f>(WACC!J33+WACC!J39*WACC!J46)*I27</f>
        <v>30094.392452130684</v>
      </c>
      <c r="K29" s="1">
        <f>(WACC!C33+WACC!C39*WACC!C46)*K27</f>
        <v>3663.4193711654461</v>
      </c>
      <c r="L29" s="1">
        <f>(WACC!D33+WACC!D39*WACC!D46)*L27</f>
        <v>4033.6780961054078</v>
      </c>
      <c r="M29" s="1">
        <f>(WACC!E33+WACC!E39*WACC!E46)*M27</f>
        <v>4541.8605911592595</v>
      </c>
      <c r="N29" s="1">
        <f>(WACC!F33+WACC!F39*WACC!F46)*N27</f>
        <v>4748.4059327846617</v>
      </c>
      <c r="O29" s="1">
        <f>(WACC!G33+WACC!G39*WACC!G46)*O27</f>
        <v>4790.1835083455026</v>
      </c>
      <c r="P29" s="1">
        <f>(WACC!H33+WACC!H39*WACC!H46)*P27</f>
        <v>5266.3754801651512</v>
      </c>
      <c r="Q29" s="1">
        <f>(WACC!I33+WACC!I39*WACC!I46)*Q27</f>
        <v>5478.8115669506697</v>
      </c>
      <c r="R29" s="1">
        <f>(WACC!J33+WACC!J39*WACC!J46)*R27</f>
        <v>5144.1764091973309</v>
      </c>
      <c r="T29" s="1">
        <f>(WACC!C33+WACC!C39*WACC!C46)*T27</f>
        <v>10915.219854433893</v>
      </c>
      <c r="U29" s="1">
        <f>(WACC!D33+WACC!D39*WACC!D46)*U27</f>
        <v>12018.411975312025</v>
      </c>
      <c r="V29" s="1">
        <f>(WACC!E33+WACC!E39*WACC!E46)*V27</f>
        <v>13532.550297379945</v>
      </c>
      <c r="W29" s="1">
        <f>(WACC!F33+WACC!F39*WACC!F46)*W27</f>
        <v>14147.955629211558</v>
      </c>
      <c r="X29" s="1">
        <f>(WACC!G33+WACC!G39*WACC!G46)*X27</f>
        <v>14272.432620795164</v>
      </c>
      <c r="Y29" s="1">
        <f>(WACC!H33+WACC!H39*WACC!H46)*Y27</f>
        <v>15691.254638890872</v>
      </c>
      <c r="Z29" s="1">
        <f>(WACC!I33+WACC!I39*WACC!I46)*Z27</f>
        <v>16324.211545362066</v>
      </c>
      <c r="AA29" s="1">
        <f>(WACC!J33+WACC!J39*WACC!J46)*AA27</f>
        <v>15327.160444237699</v>
      </c>
      <c r="AC29" s="1">
        <f>(WACC!C33+WACC!C39*WACC!C46)*AC27</f>
        <v>98.561321807980178</v>
      </c>
      <c r="AD29" s="1">
        <f>(WACC!D33+WACC!D39*WACC!D46)*AD27</f>
        <v>108.52283198294286</v>
      </c>
      <c r="AE29" s="1">
        <f>(WACC!E33+WACC!E39*WACC!E46)*AE27</f>
        <v>122.19506913559263</v>
      </c>
      <c r="AF29" s="1">
        <f>(WACC!F33+WACC!F39*WACC!F46)*AF27</f>
        <v>127.75200374267372</v>
      </c>
      <c r="AG29" s="1">
        <f>(WACC!G33+WACC!G39*WACC!G46)*AG27</f>
        <v>128.87599547062575</v>
      </c>
      <c r="AH29" s="1">
        <f>(WACC!H33+WACC!H39*WACC!H46)*AH27</f>
        <v>141.68755358660579</v>
      </c>
      <c r="AI29" s="1">
        <f>(WACC!I33+WACC!I39*WACC!I46)*AI27</f>
        <v>147.40297390623863</v>
      </c>
      <c r="AJ29" s="1">
        <f>(WACC!J33+WACC!J39*WACC!J46)*AJ27</f>
        <v>138.39988686379107</v>
      </c>
      <c r="AL29" s="1">
        <f>(WACC!C33+WACC!C39*WACC!C46)*AL27</f>
        <v>8056.6026317632541</v>
      </c>
      <c r="AM29" s="1">
        <f>(WACC!D33+WACC!D39*WACC!D46)*AM27</f>
        <v>8870.8767062150691</v>
      </c>
      <c r="AN29" s="1">
        <f>(WACC!E33+WACC!E39*WACC!E46)*AN27</f>
        <v>9988.4731406534193</v>
      </c>
      <c r="AO29" s="1">
        <f>(WACC!F33+WACC!F39*WACC!F46)*AO27</f>
        <v>10442.708262085416</v>
      </c>
      <c r="AP29" s="1">
        <f>(WACC!G33+WACC!G39*WACC!G46)*AP27</f>
        <v>10534.585628859584</v>
      </c>
      <c r="AQ29" s="1">
        <f>(WACC!H33+WACC!H39*WACC!H46)*AQ27</f>
        <v>11581.82841072166</v>
      </c>
      <c r="AR29" s="1">
        <f>(WACC!I33+WACC!I39*WACC!I46)*AR27</f>
        <v>12049.018476196805</v>
      </c>
      <c r="AS29" s="1">
        <f>(WACC!J33+WACC!J39*WACC!J46)*AS27</f>
        <v>11313.08785524298</v>
      </c>
      <c r="AU29" s="1">
        <f>(WACC!C33+WACC!C39*WACC!C46)*AU27</f>
        <v>5911.6911782334928</v>
      </c>
      <c r="AV29" s="1">
        <f>(WACC!D33+WACC!D39*WACC!D46)*AV27</f>
        <v>6729.6064329859391</v>
      </c>
      <c r="AW29" s="1">
        <f>(WACC!E33+WACC!E39*WACC!E46)*AW27</f>
        <v>7396.869911426973</v>
      </c>
      <c r="AX29" s="1">
        <f>(WACC!F33+WACC!F39*WACC!F46)*AX27</f>
        <v>7421.6564029246028</v>
      </c>
      <c r="AY29" s="1">
        <f>(WACC!G33+WACC!G39*WACC!G46)*AY27</f>
        <v>8095.7398207737997</v>
      </c>
      <c r="AZ29" s="1">
        <f>(WACC!H33+WACC!H39*WACC!H46)*AZ27</f>
        <v>8432.4923540618947</v>
      </c>
      <c r="BA29" s="1">
        <f>(WACC!I33+WACC!I39*WACC!I46)*BA27</f>
        <v>8785.1008292084916</v>
      </c>
      <c r="BB29" s="1">
        <f>(WACC!J33+WACC!J39*WACC!J46)*BB27</f>
        <v>7352.6968058751136</v>
      </c>
    </row>
    <row r="30" spans="1:54" x14ac:dyDescent="0.25">
      <c r="A30" s="24" t="s">
        <v>87</v>
      </c>
      <c r="B30" s="1">
        <f>WACC!C37*B28</f>
        <v>21787.837037900725</v>
      </c>
      <c r="C30" s="1">
        <f>WACC!D37*C28</f>
        <v>23615.817205936502</v>
      </c>
      <c r="D30" s="1">
        <f>WACC!E37*D28</f>
        <v>28637.32414328571</v>
      </c>
      <c r="E30" s="1">
        <f>WACC!F37*E28</f>
        <v>35734.333980952055</v>
      </c>
      <c r="F30" s="1">
        <f>WACC!G37*F28</f>
        <v>37708.388100758828</v>
      </c>
      <c r="G30" s="1">
        <f>WACC!H37*G28</f>
        <v>43850.516782540253</v>
      </c>
      <c r="H30" s="1">
        <f>WACC!I37*H28</f>
        <v>44403.98627323519</v>
      </c>
      <c r="I30" s="1">
        <f>WACC!J37*I28</f>
        <v>38042.946789536749</v>
      </c>
      <c r="K30" s="1">
        <f>WACC!C37*K28</f>
        <v>3724.2977234408181</v>
      </c>
      <c r="L30" s="1">
        <f>WACC!D37*L28</f>
        <v>4036.7629932364352</v>
      </c>
      <c r="M30" s="1">
        <f>WACC!E37*M28</f>
        <v>4895.1128524941405</v>
      </c>
      <c r="N30" s="1">
        <f>WACC!F37*N28</f>
        <v>6108.2382093471178</v>
      </c>
      <c r="O30" s="1">
        <f>WACC!G37*O28</f>
        <v>6445.67258851731</v>
      </c>
      <c r="P30" s="1">
        <f>WACC!H37*P28</f>
        <v>7495.5756067401371</v>
      </c>
      <c r="Q30" s="1">
        <f>WACC!I37*Q28</f>
        <v>7590.182756619377</v>
      </c>
      <c r="R30" s="1">
        <f>WACC!J37*R28</f>
        <v>6502.8602827710101</v>
      </c>
      <c r="T30" s="1">
        <f>WACC!C37*T28</f>
        <v>11096.607932657096</v>
      </c>
      <c r="U30" s="1">
        <f>WACC!D37*U28</f>
        <v>12027.603478386589</v>
      </c>
      <c r="V30" s="1">
        <f>WACC!E37*V28</f>
        <v>14585.071372879829</v>
      </c>
      <c r="W30" s="1">
        <f>WACC!F37*W28</f>
        <v>18199.59885102282</v>
      </c>
      <c r="X30" s="1">
        <f>WACC!G37*X28</f>
        <v>19204.990279609196</v>
      </c>
      <c r="Y30" s="1">
        <f>WACC!H37*Y28</f>
        <v>22333.194044631637</v>
      </c>
      <c r="Z30" s="1">
        <f>WACC!I37*Z28</f>
        <v>22615.07764465332</v>
      </c>
      <c r="AA30" s="1">
        <f>WACC!J37*AA28</f>
        <v>19375.381979959006</v>
      </c>
      <c r="AC30" s="1">
        <f>WACC!C37*AC28</f>
        <v>100.19920441486381</v>
      </c>
      <c r="AD30" s="1">
        <f>WACC!D37*AD28</f>
        <v>108.60582863390476</v>
      </c>
      <c r="AE30" s="1">
        <f>WACC!E37*AE28</f>
        <v>131.69903422429269</v>
      </c>
      <c r="AF30" s="1">
        <f>WACC!F37*AF28</f>
        <v>164.33718633740145</v>
      </c>
      <c r="AG30" s="1">
        <f>WACC!G37*AG28</f>
        <v>173.41558415782049</v>
      </c>
      <c r="AH30" s="1">
        <f>WACC!H37*AH28</f>
        <v>201.66237186132875</v>
      </c>
      <c r="AI30" s="1">
        <f>WACC!I37*AI28</f>
        <v>204.20770036452362</v>
      </c>
      <c r="AJ30" s="1">
        <f>WACC!J37*AJ28</f>
        <v>174.95417260913462</v>
      </c>
      <c r="AL30" s="1">
        <f>WACC!C37*AL28</f>
        <v>8190.4864827412912</v>
      </c>
      <c r="AM30" s="1">
        <f>WACC!D37*AM28</f>
        <v>8877.6610210385861</v>
      </c>
      <c r="AN30" s="1">
        <f>WACC!E37*AN28</f>
        <v>10765.346550437656</v>
      </c>
      <c r="AO30" s="1">
        <f>WACC!F37*AO28</f>
        <v>13433.255395274915</v>
      </c>
      <c r="AP30" s="1">
        <f>WACC!G37*AP28</f>
        <v>14175.342072183299</v>
      </c>
      <c r="AQ30" s="1">
        <f>WACC!H37*AQ28</f>
        <v>16484.291870911711</v>
      </c>
      <c r="AR30" s="1">
        <f>WACC!I37*AR28</f>
        <v>16692.352192560942</v>
      </c>
      <c r="AS30" s="1">
        <f>WACC!J37*AS28</f>
        <v>14301.109417209451</v>
      </c>
      <c r="AU30" s="1">
        <f>WACC!C37*AU28</f>
        <v>6009.9310960884923</v>
      </c>
      <c r="AV30" s="1">
        <f>WACC!D37*AV28</f>
        <v>6734.7531360900148</v>
      </c>
      <c r="AW30" s="1">
        <f>WACC!E37*AW28</f>
        <v>7972.1762138920158</v>
      </c>
      <c r="AX30" s="1">
        <f>WACC!F37*AX28</f>
        <v>9547.0450207285558</v>
      </c>
      <c r="AY30" s="1">
        <f>WACC!G37*AY28</f>
        <v>10893.630307819503</v>
      </c>
      <c r="AZ30" s="1">
        <f>WACC!H37*AZ28</f>
        <v>12001.875717214705</v>
      </c>
      <c r="BA30" s="1">
        <f>WACC!I37*BA28</f>
        <v>12170.61766300773</v>
      </c>
      <c r="BB30" s="1">
        <f>WACC!J37*BB28</f>
        <v>9294.6968040785177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43219.524348521787</v>
      </c>
      <c r="C33" s="1">
        <f>C17*WACC!D51</f>
        <v>47213.587187681856</v>
      </c>
      <c r="D33" s="1">
        <f>D17*WACC!E51</f>
        <v>55208.056602777804</v>
      </c>
      <c r="E33" s="1">
        <f>E17*WACC!F51</f>
        <v>63513.395252597795</v>
      </c>
      <c r="F33" s="1">
        <f>F17*WACC!G51</f>
        <v>65731.855989638483</v>
      </c>
      <c r="G33" s="1">
        <f>G17*WACC!H51</f>
        <v>74659.796615363448</v>
      </c>
      <c r="H33" s="1">
        <f>H17*WACC!I51</f>
        <v>76456.056877247334</v>
      </c>
      <c r="I33" s="1">
        <f>I17*WACC!J51</f>
        <v>68137.339241667432</v>
      </c>
      <c r="K33" s="1">
        <f>K17*WACC!C51</f>
        <v>7387.7170946062643</v>
      </c>
      <c r="L33" s="1">
        <f>L17*WACC!D51</f>
        <v>8070.4410893418426</v>
      </c>
      <c r="M33" s="1">
        <f>M17*WACC!E51</f>
        <v>9436.9734436534</v>
      </c>
      <c r="N33" s="1">
        <f>N17*WACC!F51</f>
        <v>10856.64414213178</v>
      </c>
      <c r="O33" s="1">
        <f>O17*WACC!G51</f>
        <v>11235.856096862812</v>
      </c>
      <c r="P33" s="1">
        <f>P17*WACC!H51</f>
        <v>12761.951086905288</v>
      </c>
      <c r="Q33" s="1">
        <f>Q17*WACC!I51</f>
        <v>13068.994323570047</v>
      </c>
      <c r="R33" s="1">
        <f>R17*WACC!J51</f>
        <v>11647.036691968342</v>
      </c>
      <c r="T33" s="1">
        <f>T17*WACC!C51</f>
        <v>22011.827787090991</v>
      </c>
      <c r="U33" s="1">
        <f>U17*WACC!D51</f>
        <v>24046.015453698612</v>
      </c>
      <c r="V33" s="1">
        <f>V17*WACC!E51</f>
        <v>28117.621670259778</v>
      </c>
      <c r="W33" s="1">
        <f>W17*WACC!F51</f>
        <v>32347.554480234376</v>
      </c>
      <c r="X33" s="1">
        <f>X17*WACC!G51</f>
        <v>33477.422900404359</v>
      </c>
      <c r="Y33" s="1">
        <f>Y17*WACC!H51</f>
        <v>38024.448683522511</v>
      </c>
      <c r="Z33" s="1">
        <f>Z17*WACC!I51</f>
        <v>38939.289190015385</v>
      </c>
      <c r="AA33" s="1">
        <f>AA17*WACC!J51</f>
        <v>34702.542424196705</v>
      </c>
      <c r="AC33" s="1">
        <f>AC17*WACC!C51</f>
        <v>198.76052622284402</v>
      </c>
      <c r="AD33" s="1">
        <f>AD17*WACC!D51</f>
        <v>217.12866061684761</v>
      </c>
      <c r="AE33" s="1">
        <f>AE17*WACC!E51</f>
        <v>253.89410335988535</v>
      </c>
      <c r="AF33" s="1">
        <f>AF17*WACC!F51</f>
        <v>292.08919008007513</v>
      </c>
      <c r="AG33" s="1">
        <f>AG17*WACC!G51</f>
        <v>302.29157962844624</v>
      </c>
      <c r="AH33" s="1">
        <f>AH17*WACC!H51</f>
        <v>343.34992544793454</v>
      </c>
      <c r="AI33" s="1">
        <f>AI17*WACC!I51</f>
        <v>351.61067427076227</v>
      </c>
      <c r="AJ33" s="1">
        <f>AJ17*WACC!J51</f>
        <v>313.35405947292571</v>
      </c>
      <c r="AL33" s="1">
        <f>AL17*WACC!C51</f>
        <v>16247.089114504544</v>
      </c>
      <c r="AM33" s="1">
        <f>AM17*WACC!D51</f>
        <v>17748.537727253653</v>
      </c>
      <c r="AN33" s="1">
        <f>AN17*WACC!E51</f>
        <v>20753.819691091077</v>
      </c>
      <c r="AO33" s="1">
        <f>AO17*WACC!F51</f>
        <v>23875.963657360331</v>
      </c>
      <c r="AP33" s="1">
        <f>AP17*WACC!G51</f>
        <v>24709.927701042881</v>
      </c>
      <c r="AQ33" s="1">
        <f>AQ17*WACC!H51</f>
        <v>28066.120281633372</v>
      </c>
      <c r="AR33" s="1">
        <f>AR17*WACC!I51</f>
        <v>28741.370668757747</v>
      </c>
      <c r="AS33" s="1">
        <f>AS17*WACC!J51</f>
        <v>25614.197272452431</v>
      </c>
      <c r="AU33" s="1">
        <f>AU17*WACC!C51</f>
        <v>11921.622274321984</v>
      </c>
      <c r="AV33" s="1">
        <f>AV17*WACC!D51</f>
        <v>13464.359569075952</v>
      </c>
      <c r="AW33" s="1">
        <f>AW17*WACC!E51</f>
        <v>15369.046125318991</v>
      </c>
      <c r="AX33" s="1">
        <f>AX17*WACC!F51</f>
        <v>16968.701423653158</v>
      </c>
      <c r="AY33" s="1">
        <f>AY17*WACC!G51</f>
        <v>18989.370128593302</v>
      </c>
      <c r="AZ33" s="1">
        <f>AZ17*WACC!H51</f>
        <v>20434.3680712766</v>
      </c>
      <c r="BA33" s="1">
        <f>BA17*WACC!I51</f>
        <v>20955.718492216223</v>
      </c>
      <c r="BB33" s="1">
        <f>BB17*WACC!J51</f>
        <v>16647.393609953633</v>
      </c>
    </row>
    <row r="34" spans="1:54" x14ac:dyDescent="0.25">
      <c r="A34" s="24" t="s">
        <v>65</v>
      </c>
      <c r="B34" s="1">
        <f>B20</f>
        <v>-12874.870814546961</v>
      </c>
      <c r="C34" s="1">
        <f t="shared" ref="C34:I34" si="14">C20</f>
        <v>-7840.7787153363897</v>
      </c>
      <c r="D34" s="1">
        <f t="shared" si="14"/>
        <v>-19874.629215612578</v>
      </c>
      <c r="E34" s="1">
        <f t="shared" si="14"/>
        <v>-54.160566787184507</v>
      </c>
      <c r="F34" s="1">
        <f t="shared" si="14"/>
        <v>-25035.431300289616</v>
      </c>
      <c r="G34" s="1">
        <f t="shared" si="14"/>
        <v>-8952.5127598604304</v>
      </c>
      <c r="H34" s="1">
        <f t="shared" si="14"/>
        <v>-3247.9885531730433</v>
      </c>
      <c r="I34" s="1">
        <f t="shared" si="14"/>
        <v>-17418.071819371562</v>
      </c>
      <c r="K34" s="1">
        <f>K20</f>
        <v>-2200.7623786060717</v>
      </c>
      <c r="L34" s="1">
        <f t="shared" ref="L34:R34" si="15">L20</f>
        <v>-1340.2612782872234</v>
      </c>
      <c r="M34" s="1">
        <f t="shared" si="15"/>
        <v>-3397.2640888206342</v>
      </c>
      <c r="N34" s="1">
        <f t="shared" si="15"/>
        <v>-9.2579210701314878</v>
      </c>
      <c r="O34" s="1">
        <f t="shared" si="15"/>
        <v>-4279.4243244446116</v>
      </c>
      <c r="P34" s="1">
        <f t="shared" si="15"/>
        <v>-1530.2952207979047</v>
      </c>
      <c r="Q34" s="1">
        <f t="shared" si="15"/>
        <v>-555.19399898677148</v>
      </c>
      <c r="R34" s="1">
        <f t="shared" si="15"/>
        <v>-2977.3531494094755</v>
      </c>
      <c r="T34" s="1">
        <f>T20</f>
        <v>-6557.2086556418653</v>
      </c>
      <c r="U34" s="1">
        <f t="shared" ref="U34:AA34" si="16">U20</f>
        <v>-3993.3311020942801</v>
      </c>
      <c r="V34" s="1">
        <f t="shared" si="16"/>
        <v>-10122.205698020694</v>
      </c>
      <c r="W34" s="1">
        <f t="shared" si="16"/>
        <v>-27.584132100968418</v>
      </c>
      <c r="X34" s="1">
        <f t="shared" si="16"/>
        <v>-12750.617010813319</v>
      </c>
      <c r="Y34" s="1">
        <f t="shared" si="16"/>
        <v>-4559.5404415532939</v>
      </c>
      <c r="Z34" s="1">
        <f t="shared" si="16"/>
        <v>-1654.2098915841743</v>
      </c>
      <c r="AA34" s="1">
        <f t="shared" si="16"/>
        <v>-8871.073966002652</v>
      </c>
      <c r="AC34" s="1">
        <f t="shared" ref="AC34:AJ34" si="17">AC20</f>
        <v>-59.209723770086214</v>
      </c>
      <c r="AD34" s="1">
        <f t="shared" si="17"/>
        <v>-36.058640786740597</v>
      </c>
      <c r="AE34" s="1">
        <f t="shared" si="17"/>
        <v>-91.400630176397925</v>
      </c>
      <c r="AF34" s="1">
        <f t="shared" si="17"/>
        <v>-0.24907684472273672</v>
      </c>
      <c r="AG34" s="1">
        <f t="shared" si="17"/>
        <v>-115.13443459799707</v>
      </c>
      <c r="AH34" s="1">
        <f t="shared" si="17"/>
        <v>-41.171349615453252</v>
      </c>
      <c r="AI34" s="1">
        <f t="shared" si="17"/>
        <v>-14.937043471107245</v>
      </c>
      <c r="AJ34" s="1">
        <f t="shared" si="17"/>
        <v>-80.103267511410962</v>
      </c>
      <c r="AL34" s="1">
        <f t="shared" ref="AL34:AS34" si="18">AL20</f>
        <v>-4839.923081403198</v>
      </c>
      <c r="AM34" s="1">
        <f t="shared" si="18"/>
        <v>-2947.5065363494191</v>
      </c>
      <c r="AN34" s="1">
        <f t="shared" si="18"/>
        <v>-7471.2731537693853</v>
      </c>
      <c r="AO34" s="1">
        <f t="shared" si="18"/>
        <v>-20.360047185793519</v>
      </c>
      <c r="AP34" s="1">
        <f t="shared" si="18"/>
        <v>-9411.3225327472574</v>
      </c>
      <c r="AQ34" s="1">
        <f t="shared" si="18"/>
        <v>-3365.4297403938513</v>
      </c>
      <c r="AR34" s="1">
        <f t="shared" si="18"/>
        <v>-1220.9842718479154</v>
      </c>
      <c r="AS34" s="1">
        <f t="shared" si="18"/>
        <v>-6547.8037835427749</v>
      </c>
      <c r="AU34" s="1">
        <f t="shared" ref="AU34:BB34" si="19">AU20</f>
        <v>-12829.895539706395</v>
      </c>
      <c r="AV34" s="1">
        <f t="shared" si="19"/>
        <v>-12095.973773124104</v>
      </c>
      <c r="AW34" s="1">
        <f t="shared" si="19"/>
        <v>-17049.615096298301</v>
      </c>
      <c r="AX34" s="1">
        <f t="shared" si="19"/>
        <v>-14905.693137169186</v>
      </c>
      <c r="AY34" s="1">
        <f t="shared" si="19"/>
        <v>-24271.000861628301</v>
      </c>
      <c r="AZ34" s="1">
        <f t="shared" si="19"/>
        <v>-22687.251456173217</v>
      </c>
      <c r="BA34" s="1">
        <f t="shared" si="19"/>
        <v>-25801.206930191864</v>
      </c>
      <c r="BB34" s="1">
        <f t="shared" si="19"/>
        <v>-33668.288491807667</v>
      </c>
    </row>
    <row r="35" spans="1:54" x14ac:dyDescent="0.25">
      <c r="A35" s="24" t="s">
        <v>101</v>
      </c>
      <c r="B35" s="20">
        <f>B12*B4</f>
        <v>51007.021777173286</v>
      </c>
      <c r="C35" s="20">
        <f t="shared" ref="C35:I35" si="20">C12*C4</f>
        <v>46238.362551213693</v>
      </c>
      <c r="D35" s="20">
        <f t="shared" si="20"/>
        <v>49492.338856164853</v>
      </c>
      <c r="E35" s="20">
        <f t="shared" si="20"/>
        <v>56131.393909179904</v>
      </c>
      <c r="F35" s="20">
        <f t="shared" si="20"/>
        <v>55242.279558877708</v>
      </c>
      <c r="G35" s="20">
        <f t="shared" si="20"/>
        <v>60014.967693673265</v>
      </c>
      <c r="H35" s="20">
        <f t="shared" si="20"/>
        <v>73404.916112291496</v>
      </c>
      <c r="I35" s="20">
        <f t="shared" si="20"/>
        <v>81533.317511327565</v>
      </c>
      <c r="J35" s="19"/>
      <c r="K35" s="20">
        <f>B5*B12</f>
        <v>8718.8707513174049</v>
      </c>
      <c r="L35" s="20">
        <f t="shared" ref="L35:R35" si="21">C5*C12</f>
        <v>7903.7413436477782</v>
      </c>
      <c r="M35" s="20">
        <f t="shared" si="21"/>
        <v>8459.958857280677</v>
      </c>
      <c r="N35" s="20">
        <f t="shared" si="21"/>
        <v>9594.803843349313</v>
      </c>
      <c r="O35" s="20">
        <f t="shared" si="21"/>
        <v>9442.8233349147777</v>
      </c>
      <c r="P35" s="20">
        <f t="shared" si="21"/>
        <v>10258.641422969684</v>
      </c>
      <c r="Q35" s="20">
        <f t="shared" si="21"/>
        <v>12547.44844524098</v>
      </c>
      <c r="R35" s="20">
        <f t="shared" si="21"/>
        <v>13936.874425111444</v>
      </c>
      <c r="T35" s="20">
        <f>B6*B12</f>
        <v>25978.022576963856</v>
      </c>
      <c r="U35" s="20">
        <f t="shared" ref="U35:AA35" si="22">C6*C12</f>
        <v>23549.330747532942</v>
      </c>
      <c r="V35" s="20">
        <f t="shared" si="22"/>
        <v>25206.590218282054</v>
      </c>
      <c r="W35" s="20">
        <f t="shared" si="22"/>
        <v>28587.880010310539</v>
      </c>
      <c r="X35" s="20">
        <f t="shared" si="22"/>
        <v>28135.051520018453</v>
      </c>
      <c r="Y35" s="20">
        <f t="shared" si="22"/>
        <v>30565.795284282143</v>
      </c>
      <c r="Z35" s="20">
        <f t="shared" si="22"/>
        <v>37385.33444190678</v>
      </c>
      <c r="AA35" s="20">
        <f t="shared" si="22"/>
        <v>41525.152602262155</v>
      </c>
      <c r="AC35" s="20">
        <f>B12*B7</f>
        <v>234.57413385063725</v>
      </c>
      <c r="AD35" s="20">
        <f t="shared" ref="AD35:AJ35" si="23">C12*C7</f>
        <v>212.6437393954385</v>
      </c>
      <c r="AE35" s="20">
        <f t="shared" si="23"/>
        <v>227.60831969653751</v>
      </c>
      <c r="AF35" s="20">
        <f t="shared" si="23"/>
        <v>258.14040203318251</v>
      </c>
      <c r="AG35" s="20">
        <f t="shared" si="23"/>
        <v>254.05148993148356</v>
      </c>
      <c r="AH35" s="20">
        <f t="shared" si="23"/>
        <v>276.00041277292468</v>
      </c>
      <c r="AI35" s="20">
        <f t="shared" si="23"/>
        <v>337.57890614827625</v>
      </c>
      <c r="AJ35" s="20">
        <f t="shared" si="23"/>
        <v>374.96028328687424</v>
      </c>
      <c r="AK35" s="19"/>
      <c r="AL35" s="20">
        <f t="shared" ref="AL35:AS35" si="24">B8*B12</f>
        <v>19174.56614275655</v>
      </c>
      <c r="AM35" s="20">
        <f t="shared" si="24"/>
        <v>17381.931157325027</v>
      </c>
      <c r="AN35" s="20">
        <f t="shared" si="24"/>
        <v>18605.16634558632</v>
      </c>
      <c r="AO35" s="20">
        <f t="shared" si="24"/>
        <v>21100.920769272532</v>
      </c>
      <c r="AP35" s="20">
        <f t="shared" si="24"/>
        <v>20766.684789120234</v>
      </c>
      <c r="AQ35" s="20">
        <f t="shared" si="24"/>
        <v>22560.834322476076</v>
      </c>
      <c r="AR35" s="20">
        <f t="shared" si="24"/>
        <v>27594.385442604267</v>
      </c>
      <c r="AS35" s="20">
        <f t="shared" si="24"/>
        <v>30650.015134954629</v>
      </c>
      <c r="AT35" s="19"/>
      <c r="AU35" s="20">
        <f t="shared" ref="AU35:BB35" si="25">B9*B12</f>
        <v>14069.716317606202</v>
      </c>
      <c r="AV35" s="20">
        <f t="shared" si="25"/>
        <v>13186.245239109207</v>
      </c>
      <c r="AW35" s="20">
        <f t="shared" si="25"/>
        <v>13777.881083610588</v>
      </c>
      <c r="AX35" s="20">
        <f t="shared" si="25"/>
        <v>14996.47216071919</v>
      </c>
      <c r="AY35" s="20">
        <f t="shared" si="25"/>
        <v>15959.021352692558</v>
      </c>
      <c r="AZ35" s="20">
        <f t="shared" si="25"/>
        <v>16426.081977645412</v>
      </c>
      <c r="BA35" s="20">
        <f t="shared" si="25"/>
        <v>20119.43619409567</v>
      </c>
      <c r="BB35" s="20">
        <f t="shared" si="25"/>
        <v>19920.314530074382</v>
      </c>
    </row>
    <row r="36" spans="1:54" x14ac:dyDescent="0.25">
      <c r="A36" s="25" t="s">
        <v>66</v>
      </c>
      <c r="B36" s="20">
        <f>B52</f>
        <v>1778.9781753391828</v>
      </c>
      <c r="C36" s="20">
        <f t="shared" ref="C36:I36" si="26">C52</f>
        <v>243.55232033597025</v>
      </c>
      <c r="D36" s="20">
        <f t="shared" si="26"/>
        <v>5235.1222966065234</v>
      </c>
      <c r="E36" s="20">
        <f t="shared" si="26"/>
        <v>-1975.4408584530418</v>
      </c>
      <c r="F36" s="20">
        <f t="shared" si="26"/>
        <v>6644.7679907856918</v>
      </c>
      <c r="G36" s="20">
        <f t="shared" si="26"/>
        <v>3247.6277104488936</v>
      </c>
      <c r="H36" s="20">
        <f t="shared" si="26"/>
        <v>798.08539310533979</v>
      </c>
      <c r="I36" s="20">
        <f t="shared" si="26"/>
        <v>3960.1110358446172</v>
      </c>
      <c r="J36" s="19"/>
      <c r="K36" s="20">
        <f>K52</f>
        <v>304.08912811957561</v>
      </c>
      <c r="L36" s="20">
        <f t="shared" ref="L36:R36" si="27">L52</f>
        <v>41.631546563714316</v>
      </c>
      <c r="M36" s="20">
        <f t="shared" si="27"/>
        <v>894.86413989924449</v>
      </c>
      <c r="N36" s="20">
        <f t="shared" si="27"/>
        <v>-337.67142094603793</v>
      </c>
      <c r="O36" s="20">
        <f t="shared" si="27"/>
        <v>1135.8215254606102</v>
      </c>
      <c r="P36" s="20">
        <f t="shared" si="27"/>
        <v>555.13231843841186</v>
      </c>
      <c r="Q36" s="20">
        <f t="shared" si="27"/>
        <v>136.42049954216088</v>
      </c>
      <c r="R36" s="20">
        <f t="shared" si="27"/>
        <v>676.92045289824591</v>
      </c>
      <c r="T36" s="20">
        <f>T52</f>
        <v>906.03869021753189</v>
      </c>
      <c r="U36" s="20">
        <f t="shared" ref="U36:AA36" si="28">U52</f>
        <v>124.04189572172365</v>
      </c>
      <c r="V36" s="20">
        <f t="shared" si="28"/>
        <v>2666.2628100210604</v>
      </c>
      <c r="W36" s="20">
        <f t="shared" si="28"/>
        <v>-1006.0976985587465</v>
      </c>
      <c r="X36" s="20">
        <f t="shared" si="28"/>
        <v>3384.1994076307283</v>
      </c>
      <c r="Y36" s="20">
        <f t="shared" si="28"/>
        <v>1654.0261133491808</v>
      </c>
      <c r="Z36" s="20">
        <f t="shared" si="28"/>
        <v>406.46718114630522</v>
      </c>
      <c r="AA36" s="20">
        <f t="shared" si="28"/>
        <v>2016.8959157402512</v>
      </c>
      <c r="AC36" s="20">
        <f t="shared" ref="AC36:AJ36" si="29">AC52</f>
        <v>8.181270932507724</v>
      </c>
      <c r="AD36" s="20">
        <f t="shared" si="29"/>
        <v>1.1200629364267511</v>
      </c>
      <c r="AE36" s="20">
        <f t="shared" si="29"/>
        <v>24.075592644740571</v>
      </c>
      <c r="AF36" s="20">
        <f t="shared" si="29"/>
        <v>-9.0847752368117902</v>
      </c>
      <c r="AG36" s="20">
        <f t="shared" si="29"/>
        <v>30.558355335589095</v>
      </c>
      <c r="AH36" s="20">
        <f t="shared" si="29"/>
        <v>14.93538400606645</v>
      </c>
      <c r="AI36" s="20">
        <f t="shared" si="29"/>
        <v>3.6702827042984496</v>
      </c>
      <c r="AJ36" s="20">
        <f t="shared" si="29"/>
        <v>18.211994816002388</v>
      </c>
      <c r="AK36" s="19"/>
      <c r="AL36" s="20">
        <f t="shared" ref="AL36:AS36" si="30">AL52</f>
        <v>668.75370294265906</v>
      </c>
      <c r="AM36" s="20">
        <f t="shared" si="30"/>
        <v>91.556219375152196</v>
      </c>
      <c r="AN36" s="20">
        <f t="shared" si="30"/>
        <v>1967.9878425410054</v>
      </c>
      <c r="AO36" s="20">
        <f t="shared" si="30"/>
        <v>-742.60797987744616</v>
      </c>
      <c r="AP36" s="20">
        <f t="shared" si="30"/>
        <v>2497.9020319827951</v>
      </c>
      <c r="AQ36" s="20">
        <f t="shared" si="30"/>
        <v>1220.8486238049547</v>
      </c>
      <c r="AR36" s="20">
        <f t="shared" si="30"/>
        <v>300.01636293367699</v>
      </c>
      <c r="AS36" s="20">
        <f t="shared" si="30"/>
        <v>1488.6854465093368</v>
      </c>
      <c r="AT36" s="19"/>
      <c r="AU36" s="20">
        <f t="shared" ref="AU36:BB36" si="31">AU52</f>
        <v>490.7112273988198</v>
      </c>
      <c r="AV36" s="20">
        <f t="shared" si="31"/>
        <v>69.456192808450183</v>
      </c>
      <c r="AW36" s="20">
        <f t="shared" si="31"/>
        <v>1457.3749014049392</v>
      </c>
      <c r="AX36" s="20">
        <f t="shared" si="31"/>
        <v>-527.77317247582823</v>
      </c>
      <c r="AY36" s="20">
        <f t="shared" si="31"/>
        <v>2047.8152166369284</v>
      </c>
      <c r="AZ36" s="20">
        <f t="shared" si="31"/>
        <v>888.87490995567623</v>
      </c>
      <c r="BA36" s="20">
        <f t="shared" si="31"/>
        <v>218.74595046821432</v>
      </c>
      <c r="BB36" s="20">
        <f t="shared" si="31"/>
        <v>967.53891312080714</v>
      </c>
    </row>
    <row r="37" spans="1:54" x14ac:dyDescent="0.25">
      <c r="A37" s="25" t="s">
        <v>67</v>
      </c>
      <c r="B37" s="20">
        <f>-B36*WACC!C43</f>
        <v>-889.48908766959141</v>
      </c>
      <c r="C37" s="20">
        <f>-C36*WACC!D43</f>
        <v>-121.77616016798513</v>
      </c>
      <c r="D37" s="20">
        <f>-D36*WACC!E43</f>
        <v>-2617.5611483032617</v>
      </c>
      <c r="E37" s="20">
        <f>-E36*WACC!F43</f>
        <v>987.72042922652088</v>
      </c>
      <c r="F37" s="20">
        <f>-F36*WACC!G43</f>
        <v>-3322.3839953928459</v>
      </c>
      <c r="G37" s="20">
        <f>-G36*WACC!H43</f>
        <v>-1623.8138552244468</v>
      </c>
      <c r="H37" s="20">
        <f>-H36*WACC!I43</f>
        <v>-399.0426965526699</v>
      </c>
      <c r="I37" s="20">
        <f>-I36*WACC!J43</f>
        <v>-1980.0555179223086</v>
      </c>
      <c r="J37" s="19"/>
      <c r="K37" s="20">
        <f>-K36*WACC!C43</f>
        <v>-152.0445640597878</v>
      </c>
      <c r="L37" s="20">
        <f>-L36*WACC!D43</f>
        <v>-20.815773281857158</v>
      </c>
      <c r="M37" s="20">
        <f>-M36*WACC!E43</f>
        <v>-447.43206994962225</v>
      </c>
      <c r="N37" s="20">
        <f>-N36*WACC!F43</f>
        <v>168.83571047301896</v>
      </c>
      <c r="O37" s="20">
        <f>-O36*WACC!G43</f>
        <v>-567.91076273030512</v>
      </c>
      <c r="P37" s="20">
        <f>-P36*WACC!H43</f>
        <v>-277.56615921920593</v>
      </c>
      <c r="Q37" s="20">
        <f>-Q36*WACC!I43</f>
        <v>-68.210249771080441</v>
      </c>
      <c r="R37" s="20">
        <f>-R36*WACC!J43</f>
        <v>-338.46022644912296</v>
      </c>
      <c r="T37" s="20">
        <f>-T36*WACC!C43</f>
        <v>-453.01934510876595</v>
      </c>
      <c r="U37" s="20">
        <f>-U36*WACC!D43</f>
        <v>-62.020947860861824</v>
      </c>
      <c r="V37" s="20">
        <f>-V36*WACC!E43</f>
        <v>-1333.1314050105302</v>
      </c>
      <c r="W37" s="20">
        <f>-W36*WACC!F43</f>
        <v>503.04884927937326</v>
      </c>
      <c r="X37" s="20">
        <f>-X36*WACC!G43</f>
        <v>-1692.0997038153641</v>
      </c>
      <c r="Y37" s="20">
        <f>-Y36*WACC!H43</f>
        <v>-827.01305667459042</v>
      </c>
      <c r="Z37" s="20">
        <f>-Z36*WACC!I43</f>
        <v>-203.23359057315261</v>
      </c>
      <c r="AA37" s="20">
        <f>-AA36*WACC!J43</f>
        <v>-1008.4479578701256</v>
      </c>
      <c r="AC37" s="20">
        <f>-AC36*WACC!C43</f>
        <v>-4.090635466253862</v>
      </c>
      <c r="AD37" s="20">
        <f>-AD36*WACC!D43</f>
        <v>-0.56003146821337557</v>
      </c>
      <c r="AE37" s="20">
        <f>-AE36*WACC!E43</f>
        <v>-12.037796322370285</v>
      </c>
      <c r="AF37" s="20">
        <f>-AF36*WACC!F43</f>
        <v>4.5423876184058951</v>
      </c>
      <c r="AG37" s="20">
        <f>-AG36*WACC!G43</f>
        <v>-15.279177667794547</v>
      </c>
      <c r="AH37" s="20">
        <f>-AH36*WACC!H43</f>
        <v>-7.4676920030332248</v>
      </c>
      <c r="AI37" s="20">
        <f>-AI36*WACC!I43</f>
        <v>-1.8351413521492248</v>
      </c>
      <c r="AJ37" s="20">
        <f>-AJ36*WACC!J43</f>
        <v>-9.1059974080011941</v>
      </c>
      <c r="AK37" s="19"/>
      <c r="AL37" s="20">
        <f>-AL36*WACC!C43</f>
        <v>-334.37685147132953</v>
      </c>
      <c r="AM37" s="20">
        <f>-AM36*WACC!D43</f>
        <v>-45.778109687576098</v>
      </c>
      <c r="AN37" s="20">
        <f>-AN36*WACC!E43</f>
        <v>-983.99392127050271</v>
      </c>
      <c r="AO37" s="20">
        <f>-AO36*WACC!F43</f>
        <v>371.30398993872308</v>
      </c>
      <c r="AP37" s="20">
        <f>-AP36*WACC!G43</f>
        <v>-1248.9510159913975</v>
      </c>
      <c r="AQ37" s="20">
        <f>-AQ36*WACC!H43</f>
        <v>-610.42431190247737</v>
      </c>
      <c r="AR37" s="20">
        <f>-AR36*WACC!I43</f>
        <v>-150.00818146683849</v>
      </c>
      <c r="AS37" s="20">
        <f>-AS36*WACC!J43</f>
        <v>-744.34272325466839</v>
      </c>
      <c r="AT37" s="19"/>
      <c r="AU37" s="20">
        <f>-AU36*WACC!C43</f>
        <v>-245.3556136994099</v>
      </c>
      <c r="AV37" s="20">
        <f>-AV36*WACC!D43</f>
        <v>-34.728096404225091</v>
      </c>
      <c r="AW37" s="20">
        <f>-AW36*WACC!E43</f>
        <v>-728.68745070246962</v>
      </c>
      <c r="AX37" s="20">
        <f>-AX36*WACC!F43</f>
        <v>263.88658623791412</v>
      </c>
      <c r="AY37" s="20">
        <f>-AY36*WACC!G43</f>
        <v>-1023.9076083184642</v>
      </c>
      <c r="AZ37" s="20">
        <f>-AZ36*WACC!H43</f>
        <v>-444.43745497783812</v>
      </c>
      <c r="BA37" s="20">
        <f>-BA36*WACC!I43</f>
        <v>-109.37297523410716</v>
      </c>
      <c r="BB37" s="20">
        <f>-BB36*WACC!J43</f>
        <v>-483.76945656040357</v>
      </c>
    </row>
    <row r="38" spans="1:54" x14ac:dyDescent="0.25">
      <c r="A38" s="24" t="s">
        <v>68</v>
      </c>
      <c r="B38" s="20">
        <f>B36+B37</f>
        <v>889.48908766959141</v>
      </c>
      <c r="C38" s="20">
        <f t="shared" ref="C38:I38" si="32">C36+C37</f>
        <v>121.77616016798513</v>
      </c>
      <c r="D38" s="20">
        <f t="shared" si="32"/>
        <v>2617.5611483032617</v>
      </c>
      <c r="E38" s="20">
        <f t="shared" si="32"/>
        <v>-987.72042922652088</v>
      </c>
      <c r="F38" s="20">
        <f t="shared" si="32"/>
        <v>3322.3839953928459</v>
      </c>
      <c r="G38" s="20">
        <f t="shared" si="32"/>
        <v>1623.8138552244468</v>
      </c>
      <c r="H38" s="20">
        <f t="shared" si="32"/>
        <v>399.0426965526699</v>
      </c>
      <c r="I38" s="20">
        <f t="shared" si="32"/>
        <v>1980.0555179223086</v>
      </c>
      <c r="J38" s="19"/>
      <c r="K38" s="20">
        <f>K36+K37</f>
        <v>152.0445640597878</v>
      </c>
      <c r="L38" s="20">
        <f t="shared" ref="L38:R38" si="33">L36+L37</f>
        <v>20.815773281857158</v>
      </c>
      <c r="M38" s="20">
        <f t="shared" si="33"/>
        <v>447.43206994962225</v>
      </c>
      <c r="N38" s="20">
        <f t="shared" si="33"/>
        <v>-168.83571047301896</v>
      </c>
      <c r="O38" s="20">
        <f t="shared" si="33"/>
        <v>567.91076273030512</v>
      </c>
      <c r="P38" s="20">
        <f t="shared" si="33"/>
        <v>277.56615921920593</v>
      </c>
      <c r="Q38" s="20">
        <f t="shared" si="33"/>
        <v>68.210249771080441</v>
      </c>
      <c r="R38" s="20">
        <f t="shared" si="33"/>
        <v>338.46022644912296</v>
      </c>
      <c r="T38" s="20">
        <f>T36+T37</f>
        <v>453.01934510876595</v>
      </c>
      <c r="U38" s="20">
        <f t="shared" ref="U38:AA38" si="34">U36+U37</f>
        <v>62.020947860861824</v>
      </c>
      <c r="V38" s="20">
        <f t="shared" si="34"/>
        <v>1333.1314050105302</v>
      </c>
      <c r="W38" s="20">
        <f t="shared" si="34"/>
        <v>-503.04884927937326</v>
      </c>
      <c r="X38" s="20">
        <f t="shared" si="34"/>
        <v>1692.0997038153641</v>
      </c>
      <c r="Y38" s="20">
        <f t="shared" si="34"/>
        <v>827.01305667459042</v>
      </c>
      <c r="Z38" s="20">
        <f t="shared" si="34"/>
        <v>203.23359057315261</v>
      </c>
      <c r="AA38" s="20">
        <f t="shared" si="34"/>
        <v>1008.4479578701256</v>
      </c>
      <c r="AC38" s="20">
        <f t="shared" ref="AC38:AJ38" si="35">AC36+AC37</f>
        <v>4.090635466253862</v>
      </c>
      <c r="AD38" s="20">
        <f t="shared" si="35"/>
        <v>0.56003146821337557</v>
      </c>
      <c r="AE38" s="20">
        <f t="shared" si="35"/>
        <v>12.037796322370285</v>
      </c>
      <c r="AF38" s="20">
        <f t="shared" si="35"/>
        <v>-4.5423876184058951</v>
      </c>
      <c r="AG38" s="20">
        <f t="shared" si="35"/>
        <v>15.279177667794547</v>
      </c>
      <c r="AH38" s="20">
        <f t="shared" si="35"/>
        <v>7.4676920030332248</v>
      </c>
      <c r="AI38" s="20">
        <f t="shared" si="35"/>
        <v>1.8351413521492248</v>
      </c>
      <c r="AJ38" s="20">
        <f t="shared" si="35"/>
        <v>9.1059974080011941</v>
      </c>
      <c r="AK38" s="19"/>
      <c r="AL38" s="20">
        <f t="shared" ref="AL38:AS38" si="36">AL36+AL37</f>
        <v>334.37685147132953</v>
      </c>
      <c r="AM38" s="20">
        <f t="shared" si="36"/>
        <v>45.778109687576098</v>
      </c>
      <c r="AN38" s="20">
        <f t="shared" si="36"/>
        <v>983.99392127050271</v>
      </c>
      <c r="AO38" s="20">
        <f t="shared" si="36"/>
        <v>-371.30398993872308</v>
      </c>
      <c r="AP38" s="20">
        <f t="shared" si="36"/>
        <v>1248.9510159913975</v>
      </c>
      <c r="AQ38" s="20">
        <f t="shared" si="36"/>
        <v>610.42431190247737</v>
      </c>
      <c r="AR38" s="20">
        <f t="shared" si="36"/>
        <v>150.00818146683849</v>
      </c>
      <c r="AS38" s="20">
        <f t="shared" si="36"/>
        <v>744.34272325466839</v>
      </c>
      <c r="AT38" s="19"/>
      <c r="AU38" s="20">
        <f t="shared" ref="AU38:BB38" si="37">AU36+AU37</f>
        <v>245.3556136994099</v>
      </c>
      <c r="AV38" s="20">
        <f t="shared" si="37"/>
        <v>34.728096404225091</v>
      </c>
      <c r="AW38" s="20">
        <f t="shared" si="37"/>
        <v>728.68745070246962</v>
      </c>
      <c r="AX38" s="20">
        <f t="shared" si="37"/>
        <v>-263.88658623791412</v>
      </c>
      <c r="AY38" s="20">
        <f t="shared" si="37"/>
        <v>1023.9076083184642</v>
      </c>
      <c r="AZ38" s="20">
        <f t="shared" si="37"/>
        <v>444.43745497783812</v>
      </c>
      <c r="BA38" s="20">
        <f t="shared" si="37"/>
        <v>109.37297523410716</v>
      </c>
      <c r="BB38" s="20">
        <f t="shared" si="37"/>
        <v>483.76945656040357</v>
      </c>
    </row>
    <row r="39" spans="1:54" x14ac:dyDescent="0.25">
      <c r="A39" s="23" t="s">
        <v>102</v>
      </c>
      <c r="B39" s="20">
        <f t="shared" ref="B39:I39" si="38">B33-B34+B35+B38</f>
        <v>107990.90602791162</v>
      </c>
      <c r="C39" s="20">
        <f t="shared" si="38"/>
        <v>101414.50461439992</v>
      </c>
      <c r="D39" s="20">
        <f t="shared" si="38"/>
        <v>127192.58582285848</v>
      </c>
      <c r="E39" s="20">
        <f t="shared" si="38"/>
        <v>118711.22929933836</v>
      </c>
      <c r="F39" s="20">
        <f t="shared" si="38"/>
        <v>149331.95084419867</v>
      </c>
      <c r="G39" s="20">
        <f t="shared" si="38"/>
        <v>145251.09092412158</v>
      </c>
      <c r="H39" s="20">
        <f t="shared" si="38"/>
        <v>153508.00423926456</v>
      </c>
      <c r="I39" s="20">
        <f t="shared" si="38"/>
        <v>169068.78409028886</v>
      </c>
      <c r="J39" s="19"/>
      <c r="K39" s="20">
        <f t="shared" ref="K39:R39" si="39">K33-K34+K35+K38</f>
        <v>18459.394788589529</v>
      </c>
      <c r="L39" s="20">
        <f t="shared" si="39"/>
        <v>17335.259484558701</v>
      </c>
      <c r="M39" s="20">
        <f t="shared" si="39"/>
        <v>21741.628459704334</v>
      </c>
      <c r="N39" s="20">
        <f t="shared" si="39"/>
        <v>20291.870196078202</v>
      </c>
      <c r="O39" s="20">
        <f t="shared" si="39"/>
        <v>25526.014518952506</v>
      </c>
      <c r="P39" s="20">
        <f t="shared" si="39"/>
        <v>24828.45388989208</v>
      </c>
      <c r="Q39" s="20">
        <f t="shared" si="39"/>
        <v>26239.847017568878</v>
      </c>
      <c r="R39" s="20">
        <f t="shared" si="39"/>
        <v>28899.724492938385</v>
      </c>
      <c r="T39" s="20">
        <f t="shared" ref="T39:AA39" si="40">T33-T34+T35+T38</f>
        <v>55000.078364805478</v>
      </c>
      <c r="U39" s="20">
        <f t="shared" si="40"/>
        <v>51650.698251186695</v>
      </c>
      <c r="V39" s="20">
        <f t="shared" si="40"/>
        <v>64779.548991573058</v>
      </c>
      <c r="W39" s="20">
        <f t="shared" si="40"/>
        <v>60459.969773366509</v>
      </c>
      <c r="X39" s="20">
        <f t="shared" si="40"/>
        <v>76055.191135051486</v>
      </c>
      <c r="Y39" s="20">
        <f t="shared" si="40"/>
        <v>73976.797466032542</v>
      </c>
      <c r="Z39" s="20">
        <f t="shared" si="40"/>
        <v>78182.067114079488</v>
      </c>
      <c r="AA39" s="20">
        <f t="shared" si="40"/>
        <v>86107.21695033164</v>
      </c>
      <c r="AC39" s="20">
        <f t="shared" ref="AC39:AJ39" si="41">AC33-AC34+AC35+AC38</f>
        <v>496.63501930982136</v>
      </c>
      <c r="AD39" s="20">
        <f t="shared" si="41"/>
        <v>466.39107226724008</v>
      </c>
      <c r="AE39" s="20">
        <f t="shared" si="41"/>
        <v>584.94084955519099</v>
      </c>
      <c r="AF39" s="20">
        <f t="shared" si="41"/>
        <v>545.93628133957441</v>
      </c>
      <c r="AG39" s="20">
        <f t="shared" si="41"/>
        <v>686.75668182572144</v>
      </c>
      <c r="AH39" s="20">
        <f t="shared" si="41"/>
        <v>667.9893798393457</v>
      </c>
      <c r="AI39" s="20">
        <f t="shared" si="41"/>
        <v>705.96176524229497</v>
      </c>
      <c r="AJ39" s="20">
        <f t="shared" si="41"/>
        <v>777.52360767921198</v>
      </c>
      <c r="AK39" s="19"/>
      <c r="AL39" s="20">
        <f t="shared" ref="AL39:AS39" si="42">AL33-AL34+AL35+AL38</f>
        <v>40595.955190135624</v>
      </c>
      <c r="AM39" s="20">
        <f t="shared" si="42"/>
        <v>38123.753530615671</v>
      </c>
      <c r="AN39" s="20">
        <f t="shared" si="42"/>
        <v>47814.253111717284</v>
      </c>
      <c r="AO39" s="20">
        <f t="shared" si="42"/>
        <v>44625.940483879938</v>
      </c>
      <c r="AP39" s="20">
        <f t="shared" si="42"/>
        <v>56136.886038901772</v>
      </c>
      <c r="AQ39" s="20">
        <f t="shared" si="42"/>
        <v>54602.808656405774</v>
      </c>
      <c r="AR39" s="20">
        <f t="shared" si="42"/>
        <v>57706.748564676767</v>
      </c>
      <c r="AS39" s="20">
        <f t="shared" si="42"/>
        <v>63556.358914204502</v>
      </c>
      <c r="AT39" s="19"/>
      <c r="AU39" s="20">
        <f t="shared" ref="AU39:BB39" si="43">AU33-AU34+AU35+AU38</f>
        <v>39066.589745333993</v>
      </c>
      <c r="AV39" s="20">
        <f t="shared" si="43"/>
        <v>38781.306677713488</v>
      </c>
      <c r="AW39" s="20">
        <f t="shared" si="43"/>
        <v>46925.229755930348</v>
      </c>
      <c r="AX39" s="20">
        <f t="shared" si="43"/>
        <v>46606.980135303616</v>
      </c>
      <c r="AY39" s="20">
        <f t="shared" si="43"/>
        <v>60243.299951232628</v>
      </c>
      <c r="AZ39" s="20">
        <f t="shared" si="43"/>
        <v>59992.138960073069</v>
      </c>
      <c r="BA39" s="20">
        <f t="shared" si="43"/>
        <v>66985.734591737855</v>
      </c>
      <c r="BB39" s="20">
        <f t="shared" si="43"/>
        <v>70719.766088396078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51007.021777173286</v>
      </c>
      <c r="C43" s="17">
        <f t="shared" ref="C43:I43" si="44">C35</f>
        <v>46238.362551213693</v>
      </c>
      <c r="D43" s="17">
        <f t="shared" si="44"/>
        <v>49492.338856164853</v>
      </c>
      <c r="E43" s="17">
        <f t="shared" si="44"/>
        <v>56131.393909179904</v>
      </c>
      <c r="F43" s="17">
        <f t="shared" si="44"/>
        <v>55242.279558877708</v>
      </c>
      <c r="G43" s="17">
        <f t="shared" si="44"/>
        <v>60014.967693673265</v>
      </c>
      <c r="H43" s="17">
        <f t="shared" si="44"/>
        <v>73404.916112291496</v>
      </c>
      <c r="I43" s="17">
        <f t="shared" si="44"/>
        <v>81533.317511327565</v>
      </c>
      <c r="K43" s="17">
        <f>K35</f>
        <v>8718.8707513174049</v>
      </c>
      <c r="L43" s="17">
        <f t="shared" ref="L43:R43" si="45">L35</f>
        <v>7903.7413436477782</v>
      </c>
      <c r="M43" s="17">
        <f t="shared" si="45"/>
        <v>8459.958857280677</v>
      </c>
      <c r="N43" s="17">
        <f t="shared" si="45"/>
        <v>9594.803843349313</v>
      </c>
      <c r="O43" s="17">
        <f t="shared" si="45"/>
        <v>9442.8233349147777</v>
      </c>
      <c r="P43" s="17">
        <f t="shared" si="45"/>
        <v>10258.641422969684</v>
      </c>
      <c r="Q43" s="17">
        <f t="shared" si="45"/>
        <v>12547.44844524098</v>
      </c>
      <c r="R43" s="17">
        <f t="shared" si="45"/>
        <v>13936.874425111444</v>
      </c>
      <c r="T43" s="17">
        <f>T35</f>
        <v>25978.022576963856</v>
      </c>
      <c r="U43" s="17">
        <f t="shared" ref="U43:AA43" si="46">U35</f>
        <v>23549.330747532942</v>
      </c>
      <c r="V43" s="17">
        <f t="shared" si="46"/>
        <v>25206.590218282054</v>
      </c>
      <c r="W43" s="17">
        <f t="shared" si="46"/>
        <v>28587.880010310539</v>
      </c>
      <c r="X43" s="17">
        <f t="shared" si="46"/>
        <v>28135.051520018453</v>
      </c>
      <c r="Y43" s="17">
        <f t="shared" si="46"/>
        <v>30565.795284282143</v>
      </c>
      <c r="Z43" s="17">
        <f t="shared" si="46"/>
        <v>37385.33444190678</v>
      </c>
      <c r="AA43" s="17">
        <f t="shared" si="46"/>
        <v>41525.152602262155</v>
      </c>
      <c r="AC43" s="17">
        <f t="shared" ref="AC43:AJ43" si="47">AC35</f>
        <v>234.57413385063725</v>
      </c>
      <c r="AD43" s="17">
        <f t="shared" si="47"/>
        <v>212.6437393954385</v>
      </c>
      <c r="AE43" s="17">
        <f t="shared" si="47"/>
        <v>227.60831969653751</v>
      </c>
      <c r="AF43" s="17">
        <f t="shared" si="47"/>
        <v>258.14040203318251</v>
      </c>
      <c r="AG43" s="17">
        <f t="shared" si="47"/>
        <v>254.05148993148356</v>
      </c>
      <c r="AH43" s="17">
        <f t="shared" si="47"/>
        <v>276.00041277292468</v>
      </c>
      <c r="AI43" s="17">
        <f t="shared" si="47"/>
        <v>337.57890614827625</v>
      </c>
      <c r="AJ43" s="17">
        <f t="shared" si="47"/>
        <v>374.96028328687424</v>
      </c>
      <c r="AL43" s="17">
        <f t="shared" ref="AL43:AS43" si="48">AL35</f>
        <v>19174.56614275655</v>
      </c>
      <c r="AM43" s="17">
        <f t="shared" si="48"/>
        <v>17381.931157325027</v>
      </c>
      <c r="AN43" s="17">
        <f t="shared" si="48"/>
        <v>18605.16634558632</v>
      </c>
      <c r="AO43" s="17">
        <f t="shared" si="48"/>
        <v>21100.920769272532</v>
      </c>
      <c r="AP43" s="17">
        <f t="shared" si="48"/>
        <v>20766.684789120234</v>
      </c>
      <c r="AQ43" s="17">
        <f t="shared" si="48"/>
        <v>22560.834322476076</v>
      </c>
      <c r="AR43" s="17">
        <f t="shared" si="48"/>
        <v>27594.385442604267</v>
      </c>
      <c r="AS43" s="17">
        <f t="shared" si="48"/>
        <v>30650.015134954629</v>
      </c>
      <c r="AU43" s="17">
        <f t="shared" ref="AU43:BB43" si="49">AU35</f>
        <v>14069.716317606202</v>
      </c>
      <c r="AV43" s="17">
        <f t="shared" si="49"/>
        <v>13186.245239109207</v>
      </c>
      <c r="AW43" s="17">
        <f t="shared" si="49"/>
        <v>13777.881083610588</v>
      </c>
      <c r="AX43" s="17">
        <f t="shared" si="49"/>
        <v>14996.47216071919</v>
      </c>
      <c r="AY43" s="17">
        <f t="shared" si="49"/>
        <v>15959.021352692558</v>
      </c>
      <c r="AZ43" s="17">
        <f t="shared" si="49"/>
        <v>16426.081977645412</v>
      </c>
      <c r="BA43" s="17">
        <f t="shared" si="49"/>
        <v>20119.43619409567</v>
      </c>
      <c r="BB43" s="17">
        <f t="shared" si="49"/>
        <v>19920.314530074382</v>
      </c>
    </row>
    <row r="44" spans="1:54" x14ac:dyDescent="0.25">
      <c r="A44" s="21" t="s">
        <v>79</v>
      </c>
      <c r="B44" s="1">
        <f>B19</f>
        <v>-29266.119961705215</v>
      </c>
      <c r="C44" s="1">
        <f t="shared" ref="C44:I44" si="50">C19</f>
        <v>-30748.483789462913</v>
      </c>
      <c r="D44" s="1">
        <f t="shared" si="50"/>
        <v>-31612.515168047568</v>
      </c>
      <c r="E44" s="1">
        <f t="shared" si="50"/>
        <v>-33430.304270718538</v>
      </c>
      <c r="F44" s="1">
        <f t="shared" si="50"/>
        <v>-34232.056548603126</v>
      </c>
      <c r="G44" s="1">
        <f t="shared" si="50"/>
        <v>-30560.180746408489</v>
      </c>
      <c r="H44" s="1">
        <f t="shared" si="50"/>
        <v>-33038.817210052555</v>
      </c>
      <c r="I44" s="1">
        <f t="shared" si="50"/>
        <v>-36292.149669938517</v>
      </c>
      <c r="K44" s="1">
        <f>K19</f>
        <v>-5002.5958867657482</v>
      </c>
      <c r="L44" s="1">
        <f t="shared" ref="L44:R44" si="51">L19</f>
        <v>-5255.9833257953969</v>
      </c>
      <c r="M44" s="1">
        <f t="shared" si="51"/>
        <v>-5403.6762835977979</v>
      </c>
      <c r="N44" s="1">
        <f t="shared" si="51"/>
        <v>-5714.3995465355729</v>
      </c>
      <c r="O44" s="1">
        <f t="shared" si="51"/>
        <v>-5851.4468439839093</v>
      </c>
      <c r="P44" s="1">
        <f t="shared" si="51"/>
        <v>-5223.7957987203299</v>
      </c>
      <c r="Q44" s="1">
        <f t="shared" si="51"/>
        <v>-5647.4808172345147</v>
      </c>
      <c r="R44" s="1">
        <f t="shared" si="51"/>
        <v>-6203.5882753944279</v>
      </c>
      <c r="T44" s="1">
        <f>T19</f>
        <v>-14905.318887791835</v>
      </c>
      <c r="U44" s="1">
        <f t="shared" ref="U44:AA44" si="52">U19</f>
        <v>-15660.291039527961</v>
      </c>
      <c r="V44" s="1">
        <f t="shared" si="52"/>
        <v>-16100.344700338297</v>
      </c>
      <c r="W44" s="1">
        <f t="shared" si="52"/>
        <v>-17026.149907229992</v>
      </c>
      <c r="X44" s="1">
        <f t="shared" si="52"/>
        <v>-17434.484643318014</v>
      </c>
      <c r="Y44" s="1">
        <f t="shared" si="52"/>
        <v>-15564.387759286496</v>
      </c>
      <c r="Z44" s="1">
        <f t="shared" si="52"/>
        <v>-16826.764423697969</v>
      </c>
      <c r="AA44" s="1">
        <f t="shared" si="52"/>
        <v>-18483.695982307596</v>
      </c>
      <c r="AC44" s="1">
        <f t="shared" ref="AC44:AJ44" si="53">AC19</f>
        <v>-134.59077793595296</v>
      </c>
      <c r="AD44" s="1">
        <f t="shared" si="53"/>
        <v>-141.40796111647322</v>
      </c>
      <c r="AE44" s="1">
        <f t="shared" si="53"/>
        <v>-145.38152015186805</v>
      </c>
      <c r="AF44" s="1">
        <f t="shared" si="53"/>
        <v>-153.7412770917056</v>
      </c>
      <c r="AG44" s="1">
        <f t="shared" si="53"/>
        <v>-157.42842328442291</v>
      </c>
      <c r="AH44" s="1">
        <f t="shared" si="53"/>
        <v>-140.54198185152234</v>
      </c>
      <c r="AI44" s="1">
        <f t="shared" si="53"/>
        <v>-151.9408830484966</v>
      </c>
      <c r="AJ44" s="1">
        <f t="shared" si="53"/>
        <v>-166.9025023965103</v>
      </c>
      <c r="AL44" s="1">
        <f t="shared" ref="AL44:AS44" si="54">AL19</f>
        <v>-11001.723554828244</v>
      </c>
      <c r="AM44" s="1">
        <f t="shared" si="54"/>
        <v>-11558.973954334808</v>
      </c>
      <c r="AN44" s="1">
        <f t="shared" si="54"/>
        <v>-11883.780740554637</v>
      </c>
      <c r="AO44" s="1">
        <f t="shared" si="54"/>
        <v>-12567.124252258061</v>
      </c>
      <c r="AP44" s="1">
        <f t="shared" si="54"/>
        <v>-12868.519070986404</v>
      </c>
      <c r="AQ44" s="1">
        <f t="shared" si="54"/>
        <v>-11488.187050333576</v>
      </c>
      <c r="AR44" s="1">
        <f t="shared" si="54"/>
        <v>-12419.956386399001</v>
      </c>
      <c r="AS44" s="1">
        <f t="shared" si="54"/>
        <v>-13642.949540341135</v>
      </c>
      <c r="AU44" s="1">
        <f t="shared" ref="AU44:BB44" si="55">AU19</f>
        <v>-17351.238240309405</v>
      </c>
      <c r="AV44" s="1">
        <f t="shared" si="55"/>
        <v>-18628.787659819362</v>
      </c>
      <c r="AW44" s="1">
        <f t="shared" si="55"/>
        <v>-20317.256120409813</v>
      </c>
      <c r="AX44" s="1">
        <f t="shared" si="55"/>
        <v>-23822.706862109168</v>
      </c>
      <c r="AY44" s="1">
        <f t="shared" si="55"/>
        <v>-26564.597568595404</v>
      </c>
      <c r="AZ44" s="1">
        <f t="shared" si="55"/>
        <v>-28601.264898693138</v>
      </c>
      <c r="BA44" s="1">
        <f t="shared" si="55"/>
        <v>-33966.527566406861</v>
      </c>
      <c r="BB44" s="1">
        <f t="shared" si="55"/>
        <v>-38279.625043839522</v>
      </c>
    </row>
    <row r="45" spans="1:54" x14ac:dyDescent="0.25">
      <c r="A45" s="21" t="s">
        <v>80</v>
      </c>
      <c r="B45" s="1">
        <f t="shared" ref="B45:I45" si="56">B30</f>
        <v>21787.837037900725</v>
      </c>
      <c r="C45" s="1">
        <f t="shared" si="56"/>
        <v>23615.817205936502</v>
      </c>
      <c r="D45" s="1">
        <f t="shared" si="56"/>
        <v>28637.32414328571</v>
      </c>
      <c r="E45" s="1">
        <f t="shared" si="56"/>
        <v>35734.333980952055</v>
      </c>
      <c r="F45" s="1">
        <f t="shared" si="56"/>
        <v>37708.388100758828</v>
      </c>
      <c r="G45" s="1">
        <f t="shared" si="56"/>
        <v>43850.516782540253</v>
      </c>
      <c r="H45" s="1">
        <f t="shared" si="56"/>
        <v>44403.98627323519</v>
      </c>
      <c r="I45" s="1">
        <f t="shared" si="56"/>
        <v>38042.946789536749</v>
      </c>
      <c r="K45" s="1">
        <f t="shared" ref="K45:R45" si="57">K30</f>
        <v>3724.2977234408181</v>
      </c>
      <c r="L45" s="1">
        <f t="shared" si="57"/>
        <v>4036.7629932364352</v>
      </c>
      <c r="M45" s="1">
        <f t="shared" si="57"/>
        <v>4895.1128524941405</v>
      </c>
      <c r="N45" s="1">
        <f t="shared" si="57"/>
        <v>6108.2382093471178</v>
      </c>
      <c r="O45" s="1">
        <f t="shared" si="57"/>
        <v>6445.67258851731</v>
      </c>
      <c r="P45" s="1">
        <f t="shared" si="57"/>
        <v>7495.5756067401371</v>
      </c>
      <c r="Q45" s="1">
        <f t="shared" si="57"/>
        <v>7590.182756619377</v>
      </c>
      <c r="R45" s="1">
        <f t="shared" si="57"/>
        <v>6502.8602827710101</v>
      </c>
      <c r="T45" s="1">
        <f t="shared" ref="T45:AA45" si="58">T30</f>
        <v>11096.607932657096</v>
      </c>
      <c r="U45" s="1">
        <f t="shared" si="58"/>
        <v>12027.603478386589</v>
      </c>
      <c r="V45" s="1">
        <f t="shared" si="58"/>
        <v>14585.071372879829</v>
      </c>
      <c r="W45" s="1">
        <f t="shared" si="58"/>
        <v>18199.59885102282</v>
      </c>
      <c r="X45" s="1">
        <f t="shared" si="58"/>
        <v>19204.990279609196</v>
      </c>
      <c r="Y45" s="1">
        <f t="shared" si="58"/>
        <v>22333.194044631637</v>
      </c>
      <c r="Z45" s="1">
        <f t="shared" si="58"/>
        <v>22615.07764465332</v>
      </c>
      <c r="AA45" s="1">
        <f t="shared" si="58"/>
        <v>19375.381979959006</v>
      </c>
      <c r="AC45" s="1">
        <f t="shared" ref="AC45:AJ45" si="59">AC30</f>
        <v>100.19920441486381</v>
      </c>
      <c r="AD45" s="1">
        <f t="shared" si="59"/>
        <v>108.60582863390476</v>
      </c>
      <c r="AE45" s="1">
        <f t="shared" si="59"/>
        <v>131.69903422429269</v>
      </c>
      <c r="AF45" s="1">
        <f t="shared" si="59"/>
        <v>164.33718633740145</v>
      </c>
      <c r="AG45" s="1">
        <f t="shared" si="59"/>
        <v>173.41558415782049</v>
      </c>
      <c r="AH45" s="1">
        <f t="shared" si="59"/>
        <v>201.66237186132875</v>
      </c>
      <c r="AI45" s="1">
        <f t="shared" si="59"/>
        <v>204.20770036452362</v>
      </c>
      <c r="AJ45" s="1">
        <f t="shared" si="59"/>
        <v>174.95417260913462</v>
      </c>
      <c r="AL45" s="1">
        <f t="shared" ref="AL45:AS45" si="60">AL30</f>
        <v>8190.4864827412912</v>
      </c>
      <c r="AM45" s="1">
        <f t="shared" si="60"/>
        <v>8877.6610210385861</v>
      </c>
      <c r="AN45" s="1">
        <f t="shared" si="60"/>
        <v>10765.346550437656</v>
      </c>
      <c r="AO45" s="1">
        <f t="shared" si="60"/>
        <v>13433.255395274915</v>
      </c>
      <c r="AP45" s="1">
        <f t="shared" si="60"/>
        <v>14175.342072183299</v>
      </c>
      <c r="AQ45" s="1">
        <f t="shared" si="60"/>
        <v>16484.291870911711</v>
      </c>
      <c r="AR45" s="1">
        <f t="shared" si="60"/>
        <v>16692.352192560942</v>
      </c>
      <c r="AS45" s="1">
        <f t="shared" si="60"/>
        <v>14301.109417209451</v>
      </c>
      <c r="AU45" s="1">
        <f t="shared" ref="AU45:BB45" si="61">AU30</f>
        <v>6009.9310960884923</v>
      </c>
      <c r="AV45" s="1">
        <f t="shared" si="61"/>
        <v>6734.7531360900148</v>
      </c>
      <c r="AW45" s="1">
        <f t="shared" si="61"/>
        <v>7972.1762138920158</v>
      </c>
      <c r="AX45" s="1">
        <f t="shared" si="61"/>
        <v>9547.0450207285558</v>
      </c>
      <c r="AY45" s="1">
        <f t="shared" si="61"/>
        <v>10893.630307819503</v>
      </c>
      <c r="AZ45" s="1">
        <f t="shared" si="61"/>
        <v>12001.875717214705</v>
      </c>
      <c r="BA45" s="1">
        <f t="shared" si="61"/>
        <v>12170.61766300773</v>
      </c>
      <c r="BB45" s="1">
        <f t="shared" si="61"/>
        <v>9294.6968040785177</v>
      </c>
    </row>
    <row r="46" spans="1:54" x14ac:dyDescent="0.25">
      <c r="A46" s="21" t="s">
        <v>88</v>
      </c>
      <c r="B46" s="1">
        <f t="shared" ref="B46:I46" si="62">B43-B44+B45</f>
        <v>102060.97877677923</v>
      </c>
      <c r="C46" s="1">
        <f t="shared" si="62"/>
        <v>100602.66354661311</v>
      </c>
      <c r="D46" s="1">
        <f t="shared" si="62"/>
        <v>109742.17816749815</v>
      </c>
      <c r="E46" s="1">
        <f t="shared" si="62"/>
        <v>125296.03216085049</v>
      </c>
      <c r="F46" s="1">
        <f t="shared" si="62"/>
        <v>127182.72420823967</v>
      </c>
      <c r="G46" s="1">
        <f t="shared" si="62"/>
        <v>134425.66522262202</v>
      </c>
      <c r="H46" s="1">
        <f t="shared" si="62"/>
        <v>150847.71959557926</v>
      </c>
      <c r="I46" s="1">
        <f t="shared" si="62"/>
        <v>155868.41397080282</v>
      </c>
      <c r="K46" s="1">
        <f t="shared" ref="K46:R46" si="63">K43-K44+K45</f>
        <v>17445.764361523972</v>
      </c>
      <c r="L46" s="1">
        <f t="shared" si="63"/>
        <v>17196.48766267961</v>
      </c>
      <c r="M46" s="1">
        <f t="shared" si="63"/>
        <v>18758.747993372617</v>
      </c>
      <c r="N46" s="1">
        <f t="shared" si="63"/>
        <v>21417.441599232003</v>
      </c>
      <c r="O46" s="1">
        <f t="shared" si="63"/>
        <v>21739.942767415996</v>
      </c>
      <c r="P46" s="1">
        <f t="shared" si="63"/>
        <v>22978.01282843015</v>
      </c>
      <c r="Q46" s="1">
        <f t="shared" si="63"/>
        <v>25785.112019094871</v>
      </c>
      <c r="R46" s="1">
        <f t="shared" si="63"/>
        <v>26643.322983276881</v>
      </c>
      <c r="T46" s="1">
        <f t="shared" ref="T46:AA46" si="64">T43-T44+T45</f>
        <v>51979.949397412791</v>
      </c>
      <c r="U46" s="1">
        <f t="shared" si="64"/>
        <v>51237.225265447494</v>
      </c>
      <c r="V46" s="1">
        <f t="shared" si="64"/>
        <v>55892.006291500176</v>
      </c>
      <c r="W46" s="1">
        <f t="shared" si="64"/>
        <v>63813.628768563351</v>
      </c>
      <c r="X46" s="1">
        <f t="shared" si="64"/>
        <v>64774.526442945658</v>
      </c>
      <c r="Y46" s="1">
        <f t="shared" si="64"/>
        <v>68463.377088200272</v>
      </c>
      <c r="Z46" s="1">
        <f t="shared" si="64"/>
        <v>76827.176510258068</v>
      </c>
      <c r="AA46" s="1">
        <f t="shared" si="64"/>
        <v>79384.230564528756</v>
      </c>
      <c r="AC46" s="1">
        <f t="shared" ref="AC46:AJ46" si="65">AC43-AC44+AC45</f>
        <v>469.36411620145401</v>
      </c>
      <c r="AD46" s="1">
        <f t="shared" si="65"/>
        <v>462.65752914581645</v>
      </c>
      <c r="AE46" s="1">
        <f t="shared" si="65"/>
        <v>504.68887407269824</v>
      </c>
      <c r="AF46" s="1">
        <f t="shared" si="65"/>
        <v>576.21886546228961</v>
      </c>
      <c r="AG46" s="1">
        <f t="shared" si="65"/>
        <v>584.89549737372693</v>
      </c>
      <c r="AH46" s="1">
        <f t="shared" si="65"/>
        <v>618.20476648577574</v>
      </c>
      <c r="AI46" s="1">
        <f t="shared" si="65"/>
        <v>693.72748956129647</v>
      </c>
      <c r="AJ46" s="1">
        <f t="shared" si="65"/>
        <v>716.81695829251919</v>
      </c>
      <c r="AL46" s="1">
        <f t="shared" ref="AL46:AS46" si="66">AL43-AL44+AL45</f>
        <v>38366.776180326087</v>
      </c>
      <c r="AM46" s="1">
        <f t="shared" si="66"/>
        <v>37818.566132698419</v>
      </c>
      <c r="AN46" s="1">
        <f t="shared" si="66"/>
        <v>41254.293636578615</v>
      </c>
      <c r="AO46" s="1">
        <f t="shared" si="66"/>
        <v>47101.300416805505</v>
      </c>
      <c r="AP46" s="1">
        <f t="shared" si="66"/>
        <v>47810.545932289941</v>
      </c>
      <c r="AQ46" s="1">
        <f t="shared" si="66"/>
        <v>50533.313243721364</v>
      </c>
      <c r="AR46" s="1">
        <f t="shared" si="66"/>
        <v>56706.69402156421</v>
      </c>
      <c r="AS46" s="1">
        <f t="shared" si="66"/>
        <v>58594.074092505216</v>
      </c>
      <c r="AU46" s="1">
        <f t="shared" ref="AU46:BB46" si="67">AU43-AU44+AU45</f>
        <v>37430.885654004102</v>
      </c>
      <c r="AV46" s="1">
        <f t="shared" si="67"/>
        <v>38549.786035018587</v>
      </c>
      <c r="AW46" s="1">
        <f t="shared" si="67"/>
        <v>42067.313417912417</v>
      </c>
      <c r="AX46" s="1">
        <f t="shared" si="67"/>
        <v>48366.224043556911</v>
      </c>
      <c r="AY46" s="1">
        <f t="shared" si="67"/>
        <v>53417.249229107467</v>
      </c>
      <c r="AZ46" s="1">
        <f t="shared" si="67"/>
        <v>57029.222593553248</v>
      </c>
      <c r="BA46" s="1">
        <f t="shared" si="67"/>
        <v>66256.581423510259</v>
      </c>
      <c r="BB46" s="1">
        <f t="shared" si="67"/>
        <v>67494.636377992414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5929.9272511323943</v>
      </c>
      <c r="C49" s="1">
        <f t="shared" si="68"/>
        <v>811.84106778680871</v>
      </c>
      <c r="D49" s="1">
        <f t="shared" si="68"/>
        <v>17450.407655360337</v>
      </c>
      <c r="E49" s="1">
        <f t="shared" si="68"/>
        <v>-6584.8028615121293</v>
      </c>
      <c r="F49" s="1">
        <f t="shared" si="68"/>
        <v>22149.226635958999</v>
      </c>
      <c r="G49" s="1">
        <f t="shared" si="68"/>
        <v>10825.425701499567</v>
      </c>
      <c r="H49" s="1">
        <f t="shared" si="68"/>
        <v>2660.2846436852997</v>
      </c>
      <c r="I49" s="1">
        <f t="shared" si="68"/>
        <v>13200.370119486033</v>
      </c>
      <c r="K49" s="1">
        <f t="shared" ref="K49:R49" si="69">K39-K46</f>
        <v>1013.6304270655564</v>
      </c>
      <c r="L49" s="1">
        <f t="shared" si="69"/>
        <v>138.77182187909057</v>
      </c>
      <c r="M49" s="1">
        <f t="shared" si="69"/>
        <v>2982.8804663317169</v>
      </c>
      <c r="N49" s="1">
        <f t="shared" si="69"/>
        <v>-1125.5714031538009</v>
      </c>
      <c r="O49" s="1">
        <f t="shared" si="69"/>
        <v>3786.0717515365104</v>
      </c>
      <c r="P49" s="1">
        <f t="shared" si="69"/>
        <v>1850.4410614619301</v>
      </c>
      <c r="Q49" s="1">
        <f t="shared" si="69"/>
        <v>454.73499847400672</v>
      </c>
      <c r="R49" s="1">
        <f t="shared" si="69"/>
        <v>2256.401509661504</v>
      </c>
      <c r="T49" s="1">
        <f t="shared" ref="T49:AA49" si="70">T39-T46</f>
        <v>3020.1289673926876</v>
      </c>
      <c r="U49" s="1">
        <f t="shared" si="70"/>
        <v>413.47298573920125</v>
      </c>
      <c r="V49" s="1">
        <f t="shared" si="70"/>
        <v>8887.5427000728814</v>
      </c>
      <c r="W49" s="1">
        <f t="shared" si="70"/>
        <v>-3353.6589951968417</v>
      </c>
      <c r="X49" s="1">
        <f t="shared" si="70"/>
        <v>11280.664692105827</v>
      </c>
      <c r="Y49" s="1">
        <f t="shared" si="70"/>
        <v>5513.4203778322699</v>
      </c>
      <c r="Z49" s="1">
        <f t="shared" si="70"/>
        <v>1354.8906038214191</v>
      </c>
      <c r="AA49" s="1">
        <f t="shared" si="70"/>
        <v>6722.9863858028839</v>
      </c>
      <c r="AC49" s="1">
        <f t="shared" ref="AC49:AJ49" si="71">AC39-AC46</f>
        <v>27.270903108367349</v>
      </c>
      <c r="AD49" s="1">
        <f t="shared" si="71"/>
        <v>3.7335431214236223</v>
      </c>
      <c r="AE49" s="1">
        <f t="shared" si="71"/>
        <v>80.251975482492753</v>
      </c>
      <c r="AF49" s="1">
        <f t="shared" si="71"/>
        <v>-30.282584122715207</v>
      </c>
      <c r="AG49" s="1">
        <f t="shared" si="71"/>
        <v>101.86118445199452</v>
      </c>
      <c r="AH49" s="1">
        <f t="shared" si="71"/>
        <v>49.784613353569966</v>
      </c>
      <c r="AI49" s="1">
        <f t="shared" si="71"/>
        <v>12.234275680998508</v>
      </c>
      <c r="AJ49" s="1">
        <f t="shared" si="71"/>
        <v>60.706649386692789</v>
      </c>
      <c r="AL49" s="1">
        <f t="shared" ref="AL49:AS49" si="72">AL39-AL46</f>
        <v>2229.1790098095371</v>
      </c>
      <c r="AM49" s="1">
        <f t="shared" si="72"/>
        <v>305.18739791725238</v>
      </c>
      <c r="AN49" s="1">
        <f t="shared" si="72"/>
        <v>6559.9594751386685</v>
      </c>
      <c r="AO49" s="1">
        <f t="shared" si="72"/>
        <v>-2475.3599329255667</v>
      </c>
      <c r="AP49" s="1">
        <f t="shared" si="72"/>
        <v>8326.3401066118313</v>
      </c>
      <c r="AQ49" s="1">
        <f t="shared" si="72"/>
        <v>4069.4954126844095</v>
      </c>
      <c r="AR49" s="1">
        <f t="shared" si="72"/>
        <v>1000.0545431125574</v>
      </c>
      <c r="AS49" s="1">
        <f t="shared" si="72"/>
        <v>4962.2848216992861</v>
      </c>
      <c r="AU49" s="1">
        <f t="shared" ref="AU49:BB49" si="73">AU39-AU46</f>
        <v>1635.7040913298915</v>
      </c>
      <c r="AV49" s="1">
        <f t="shared" si="73"/>
        <v>231.52064269490074</v>
      </c>
      <c r="AW49" s="1">
        <f t="shared" si="73"/>
        <v>4857.9163380179307</v>
      </c>
      <c r="AX49" s="1">
        <f t="shared" si="73"/>
        <v>-1759.2439082532946</v>
      </c>
      <c r="AY49" s="1">
        <f t="shared" si="73"/>
        <v>6826.050722125161</v>
      </c>
      <c r="AZ49" s="1">
        <f t="shared" si="73"/>
        <v>2962.9163665198212</v>
      </c>
      <c r="BA49" s="1">
        <f t="shared" si="73"/>
        <v>729.15316822759632</v>
      </c>
      <c r="BB49" s="1">
        <f t="shared" si="73"/>
        <v>3225.1297104036639</v>
      </c>
    </row>
    <row r="50" spans="1:54" x14ac:dyDescent="0.25">
      <c r="A50" s="21" t="s">
        <v>95</v>
      </c>
      <c r="B50" s="1">
        <f>B49*WACC!C42</f>
        <v>1778.9781753391812</v>
      </c>
      <c r="C50" s="1">
        <f>C49*WACC!D42</f>
        <v>243.55232033596911</v>
      </c>
      <c r="D50" s="1">
        <f>D49*WACC!E42</f>
        <v>5235.1222966065206</v>
      </c>
      <c r="E50" s="1">
        <f>E49*WACC!F42</f>
        <v>-1975.4408584530424</v>
      </c>
      <c r="F50" s="1">
        <f>F49*WACC!G42</f>
        <v>6644.7679907856946</v>
      </c>
      <c r="G50" s="1">
        <f>G49*WACC!H42</f>
        <v>3247.62771044889</v>
      </c>
      <c r="H50" s="1">
        <f>H49*WACC!I42</f>
        <v>798.085393105349</v>
      </c>
      <c r="I50" s="1">
        <f>I49*WACC!J42</f>
        <v>3960.1110358446149</v>
      </c>
      <c r="K50" s="1">
        <f>K49*WACC!C42</f>
        <v>304.08912811957515</v>
      </c>
      <c r="L50" s="1">
        <f>L49*WACC!D42</f>
        <v>41.631546563714608</v>
      </c>
      <c r="M50" s="1">
        <f>M49*WACC!E42</f>
        <v>894.86413989924495</v>
      </c>
      <c r="N50" s="1">
        <f>N49*WACC!F42</f>
        <v>-337.67142094603838</v>
      </c>
      <c r="O50" s="1">
        <f>O49*WACC!G42</f>
        <v>1135.8215254606102</v>
      </c>
      <c r="P50" s="1">
        <f>P49*WACC!H42</f>
        <v>555.13231843841152</v>
      </c>
      <c r="Q50" s="1">
        <f>Q49*WACC!I42</f>
        <v>136.42049954216083</v>
      </c>
      <c r="R50" s="1">
        <f>R49*WACC!J42</f>
        <v>676.92045289824682</v>
      </c>
      <c r="T50" s="1">
        <f>T49*WACC!C42</f>
        <v>906.0386902175328</v>
      </c>
      <c r="U50" s="1">
        <f>U49*WACC!D42</f>
        <v>124.04189572172294</v>
      </c>
      <c r="V50" s="1">
        <f>V49*WACC!E42</f>
        <v>2666.2628100210595</v>
      </c>
      <c r="W50" s="1">
        <f>W49*WACC!F42</f>
        <v>-1006.0976985587488</v>
      </c>
      <c r="X50" s="1">
        <f>X49*WACC!G42</f>
        <v>3384.1994076307269</v>
      </c>
      <c r="Y50" s="1">
        <f>Y49*WACC!H42</f>
        <v>1654.0261133491817</v>
      </c>
      <c r="Z50" s="1">
        <f>Z49*WACC!I42</f>
        <v>406.46718114630306</v>
      </c>
      <c r="AA50" s="1">
        <f>AA49*WACC!J42</f>
        <v>2016.8959157402564</v>
      </c>
      <c r="AC50" s="1">
        <f>AC49*WACC!C42</f>
        <v>8.1812709325077346</v>
      </c>
      <c r="AD50" s="1">
        <f>AD49*WACC!D42</f>
        <v>1.1200629364267487</v>
      </c>
      <c r="AE50" s="1">
        <f>AE49*WACC!E42</f>
        <v>24.07559264474056</v>
      </c>
      <c r="AF50" s="1">
        <f>AF49*WACC!F42</f>
        <v>-9.0847752368118204</v>
      </c>
      <c r="AG50" s="1">
        <f>AG49*WACC!G42</f>
        <v>30.55835533558913</v>
      </c>
      <c r="AH50" s="1">
        <f>AH49*WACC!H42</f>
        <v>14.935384006066482</v>
      </c>
      <c r="AI50" s="1">
        <f>AI49*WACC!I42</f>
        <v>3.6702827042984443</v>
      </c>
      <c r="AJ50" s="1">
        <f>AJ49*WACC!J42</f>
        <v>18.211994816002338</v>
      </c>
      <c r="AL50" s="1">
        <f>AL49*WACC!C42</f>
        <v>668.75370294265929</v>
      </c>
      <c r="AM50" s="1">
        <f>AM49*WACC!D42</f>
        <v>91.556219375148075</v>
      </c>
      <c r="AN50" s="1">
        <f>AN49*WACC!E42</f>
        <v>1967.9878425410066</v>
      </c>
      <c r="AO50" s="1">
        <f>AO49*WACC!F42</f>
        <v>-742.60797987744581</v>
      </c>
      <c r="AP50" s="1">
        <f>AP49*WACC!G42</f>
        <v>2497.9020319827955</v>
      </c>
      <c r="AQ50" s="1">
        <f>AQ49*WACC!H42</f>
        <v>1220.8486238049543</v>
      </c>
      <c r="AR50" s="1">
        <f>AR49*WACC!I42</f>
        <v>300.0163629336767</v>
      </c>
      <c r="AS50" s="1">
        <f>AS49*WACC!J42</f>
        <v>1488.6854465093365</v>
      </c>
      <c r="AU50" s="1">
        <f>AU49*WACC!C42</f>
        <v>490.71122739881935</v>
      </c>
      <c r="AV50" s="1">
        <f>AV49*WACC!D42</f>
        <v>69.456192808449259</v>
      </c>
      <c r="AW50" s="1">
        <f>AW49*WACC!E42</f>
        <v>1457.3749014049392</v>
      </c>
      <c r="AX50" s="1">
        <f>AX49*WACC!F42</f>
        <v>-527.77317247582914</v>
      </c>
      <c r="AY50" s="1">
        <f>AY49*WACC!G42</f>
        <v>2047.8152166369302</v>
      </c>
      <c r="AZ50" s="1">
        <f>AZ49*WACC!H42</f>
        <v>888.87490995567805</v>
      </c>
      <c r="BA50" s="1">
        <f>BA49*WACC!I42</f>
        <v>218.74595046821287</v>
      </c>
      <c r="BB50" s="1">
        <f>BB49*WACC!J42</f>
        <v>967.53891312080714</v>
      </c>
    </row>
    <row r="51" spans="1:54" x14ac:dyDescent="0.25">
      <c r="A51" s="21" t="s">
        <v>96</v>
      </c>
      <c r="B51" s="1">
        <f>B50*WACC!C43</f>
        <v>889.48908766959062</v>
      </c>
      <c r="C51" s="1">
        <f>C50*WACC!D43</f>
        <v>121.77616016798456</v>
      </c>
      <c r="D51" s="1">
        <f>D50*WACC!E43</f>
        <v>2617.5611483032603</v>
      </c>
      <c r="E51" s="1">
        <f>E50*WACC!F43</f>
        <v>-987.72042922652122</v>
      </c>
      <c r="F51" s="1">
        <f>F50*WACC!G43</f>
        <v>3322.3839953928473</v>
      </c>
      <c r="G51" s="1">
        <f>G50*WACC!H43</f>
        <v>1623.813855224445</v>
      </c>
      <c r="H51" s="1">
        <f>H50*WACC!I43</f>
        <v>399.0426965526745</v>
      </c>
      <c r="I51" s="1">
        <f>I50*WACC!J43</f>
        <v>1980.0555179223074</v>
      </c>
      <c r="K51" s="1">
        <f>K50*WACC!C43</f>
        <v>152.04456405978758</v>
      </c>
      <c r="L51" s="1">
        <f>L50*WACC!D43</f>
        <v>20.815773281857304</v>
      </c>
      <c r="M51" s="1">
        <f>M50*WACC!E43</f>
        <v>447.43206994962247</v>
      </c>
      <c r="N51" s="1">
        <f>N50*WACC!F43</f>
        <v>-168.83571047301919</v>
      </c>
      <c r="O51" s="1">
        <f>O50*WACC!G43</f>
        <v>567.91076273030512</v>
      </c>
      <c r="P51" s="1">
        <f>P50*WACC!H43</f>
        <v>277.56615921920576</v>
      </c>
      <c r="Q51" s="1">
        <f>Q50*WACC!I43</f>
        <v>68.210249771080413</v>
      </c>
      <c r="R51" s="1">
        <f>R50*WACC!J43</f>
        <v>338.46022644912341</v>
      </c>
      <c r="T51" s="1">
        <f>T50*WACC!C43</f>
        <v>453.0193451087664</v>
      </c>
      <c r="U51" s="1">
        <f>U50*WACC!D43</f>
        <v>62.020947860861469</v>
      </c>
      <c r="V51" s="1">
        <f>V50*WACC!E43</f>
        <v>1333.1314050105298</v>
      </c>
      <c r="W51" s="1">
        <f>W50*WACC!F43</f>
        <v>-503.04884927937439</v>
      </c>
      <c r="X51" s="1">
        <f>X50*WACC!G43</f>
        <v>1692.0997038153635</v>
      </c>
      <c r="Y51" s="1">
        <f>Y50*WACC!H43</f>
        <v>827.01305667459087</v>
      </c>
      <c r="Z51" s="1">
        <f>Z50*WACC!I43</f>
        <v>203.23359057315153</v>
      </c>
      <c r="AA51" s="1">
        <f>AA50*WACC!J43</f>
        <v>1008.4479578701282</v>
      </c>
      <c r="AC51" s="1">
        <f>AC50*WACC!C43</f>
        <v>4.0906354662538673</v>
      </c>
      <c r="AD51" s="1">
        <f>AD50*WACC!D43</f>
        <v>0.56003146821337435</v>
      </c>
      <c r="AE51" s="1">
        <f>AE50*WACC!E43</f>
        <v>12.03779632237028</v>
      </c>
      <c r="AF51" s="1">
        <f>AF50*WACC!F43</f>
        <v>-4.5423876184059102</v>
      </c>
      <c r="AG51" s="1">
        <f>AG50*WACC!G43</f>
        <v>15.279177667794565</v>
      </c>
      <c r="AH51" s="1">
        <f>AH50*WACC!H43</f>
        <v>7.4676920030332408</v>
      </c>
      <c r="AI51" s="1">
        <f>AI50*WACC!I43</f>
        <v>1.8351413521492221</v>
      </c>
      <c r="AJ51" s="1">
        <f>AJ50*WACC!J43</f>
        <v>9.1059974080011692</v>
      </c>
      <c r="AL51" s="1">
        <f>AL50*WACC!C43</f>
        <v>334.37685147132964</v>
      </c>
      <c r="AM51" s="1">
        <f>AM50*WACC!D43</f>
        <v>45.778109687574037</v>
      </c>
      <c r="AN51" s="1">
        <f>AN50*WACC!E43</f>
        <v>983.99392127050328</v>
      </c>
      <c r="AO51" s="1">
        <f>AO50*WACC!F43</f>
        <v>-371.30398993872291</v>
      </c>
      <c r="AP51" s="1">
        <f>AP50*WACC!G43</f>
        <v>1248.9510159913978</v>
      </c>
      <c r="AQ51" s="1">
        <f>AQ50*WACC!H43</f>
        <v>610.42431190247714</v>
      </c>
      <c r="AR51" s="1">
        <f>AR50*WACC!I43</f>
        <v>150.00818146683835</v>
      </c>
      <c r="AS51" s="1">
        <f>AS50*WACC!J43</f>
        <v>744.34272325466827</v>
      </c>
      <c r="AU51" s="1">
        <f>AU50*WACC!C43</f>
        <v>245.35561369940967</v>
      </c>
      <c r="AV51" s="1">
        <f>AV50*WACC!D43</f>
        <v>34.72809640422463</v>
      </c>
      <c r="AW51" s="1">
        <f>AW50*WACC!E43</f>
        <v>728.68745070246962</v>
      </c>
      <c r="AX51" s="1">
        <f>AX50*WACC!F43</f>
        <v>-263.88658623791457</v>
      </c>
      <c r="AY51" s="1">
        <f>AY50*WACC!G43</f>
        <v>1023.9076083184651</v>
      </c>
      <c r="AZ51" s="1">
        <f>AZ50*WACC!H43</f>
        <v>444.43745497783902</v>
      </c>
      <c r="BA51" s="1">
        <f>BA50*WACC!I43</f>
        <v>109.37297523410643</v>
      </c>
      <c r="BB51" s="1">
        <f>BB50*WACC!J43</f>
        <v>483.76945656040357</v>
      </c>
    </row>
    <row r="52" spans="1:54" x14ac:dyDescent="0.25">
      <c r="A52" s="21" t="s">
        <v>97</v>
      </c>
      <c r="B52" s="20">
        <f>(B29+B30+B43-B34-B46)*WACC!C42/(1-(1-WACC!C43)*WACC!C42)</f>
        <v>1778.9781753391828</v>
      </c>
      <c r="C52" s="20">
        <f>(C29+C30+C43-C34-C46)*WACC!D42/(1-(1-WACC!D43)*WACC!D42)</f>
        <v>243.55232033597025</v>
      </c>
      <c r="D52" s="20">
        <f>(D29+D30+D43-D34-D46)*WACC!E42/(1-(1-WACC!E43)*WACC!E42)</f>
        <v>5235.1222966065234</v>
      </c>
      <c r="E52" s="20">
        <f>(E29+E30+E43-E34-E46)*WACC!F42/(1-(1-WACC!F43)*WACC!F42)</f>
        <v>-1975.4408584530418</v>
      </c>
      <c r="F52" s="20">
        <f>(F29+F30+F43-F34-F46)*WACC!G42/(1-(1-WACC!G43)*WACC!G42)</f>
        <v>6644.7679907856918</v>
      </c>
      <c r="G52" s="20">
        <f>(G29+G30+G43-G34-G46)*WACC!H42/(1-(1-WACC!H43)*WACC!H42)</f>
        <v>3247.6277104488936</v>
      </c>
      <c r="H52" s="20">
        <f>(H29+H30+H43-H34-H46)*WACC!I42/(1-(1-WACC!I43)*WACC!I42)</f>
        <v>798.08539310533979</v>
      </c>
      <c r="I52" s="20">
        <f>(I29+I30+I43-I34-I46)*WACC!J42/(1-(1-WACC!J43)*WACC!J42)</f>
        <v>3960.1110358446172</v>
      </c>
      <c r="J52" s="19"/>
      <c r="K52" s="20">
        <f>(K29+K30+K43-K34-K46)*WACC!C42/(1-(1-WACC!C43)*WACC!C42)</f>
        <v>304.08912811957561</v>
      </c>
      <c r="L52" s="20">
        <f>(L29+L30+L43-L34-L46)*WACC!D42/(1-(1-WACC!D43)*WACC!D42)</f>
        <v>41.631546563714316</v>
      </c>
      <c r="M52" s="20">
        <f>(M29+M30+M43-M34-M46)*WACC!E42/(1-(1-WACC!E43)*WACC!E42)</f>
        <v>894.86413989924449</v>
      </c>
      <c r="N52" s="20">
        <f>(N29+N30+N43-N34-N46)*WACC!F42/(1-(1-WACC!F43)*WACC!F42)</f>
        <v>-337.67142094603793</v>
      </c>
      <c r="O52" s="20">
        <f>(O29+O30+O43-O34-O46)*WACC!G42/(1-(1-WACC!G43)*WACC!G42)</f>
        <v>1135.8215254606102</v>
      </c>
      <c r="P52" s="20">
        <f>(P29+P30+P43-P34-P46)*WACC!H42/(1-(1-WACC!H43)*WACC!H42)</f>
        <v>555.13231843841186</v>
      </c>
      <c r="Q52" s="20">
        <f>(Q29+Q30+Q43-Q34-Q46)*WACC!I42/(1-(1-WACC!I43)*WACC!I42)</f>
        <v>136.42049954216088</v>
      </c>
      <c r="R52" s="20">
        <f>(R29+R30+R43-R34-R46)*WACC!J42/(1-(1-WACC!J43)*WACC!J42)</f>
        <v>676.92045289824591</v>
      </c>
      <c r="T52" s="20">
        <f>(T29+T30+T43-T34-T46)*WACC!C42/(1-(1-WACC!C43)*WACC!C42)</f>
        <v>906.03869021753189</v>
      </c>
      <c r="U52" s="20">
        <f>(U29+U30+U43-U34-U46)*WACC!D42/(1-(1-WACC!D43)*WACC!D42)</f>
        <v>124.04189572172365</v>
      </c>
      <c r="V52" s="20">
        <f>(V29+V30+V43-V34-V46)*WACC!E42/(1-(1-WACC!E43)*WACC!E42)</f>
        <v>2666.2628100210604</v>
      </c>
      <c r="W52" s="20">
        <f>(W29+W30+W43-W34-W46)*WACC!F42/(1-(1-WACC!F43)*WACC!F42)</f>
        <v>-1006.0976985587465</v>
      </c>
      <c r="X52" s="20">
        <f>(X29+X30+X43-X34-X46)*WACC!G42/(1-(1-WACC!G43)*WACC!G42)</f>
        <v>3384.1994076307283</v>
      </c>
      <c r="Y52" s="20">
        <f>(Y29+Y30+Y43-Y34-Y46)*WACC!H42/(1-(1-WACC!H43)*WACC!H42)</f>
        <v>1654.0261133491808</v>
      </c>
      <c r="Z52" s="20">
        <f>(Z29+Z30+Z43-Z34-Z46)*WACC!I42/(1-(1-WACC!I43)*WACC!I42)</f>
        <v>406.46718114630522</v>
      </c>
      <c r="AA52" s="20">
        <f>(AA29+AA30+AA43-AA34-AA46)*WACC!J42/(1-(1-WACC!J43)*WACC!J42)</f>
        <v>2016.8959157402512</v>
      </c>
      <c r="AC52" s="20">
        <f>(AC29+AC30+AC43-AC34-AC46)*WACC!C42/(1-(1-WACC!C43)*WACC!C42)</f>
        <v>8.181270932507724</v>
      </c>
      <c r="AD52" s="20">
        <f>(AD29+AD30+AD43-AD34-AD46)*WACC!D42/(1-(1-WACC!D43)*WACC!D42)</f>
        <v>1.1200629364267511</v>
      </c>
      <c r="AE52" s="20">
        <f>(AE29+AE30+AE43-AE34-AE46)*WACC!E42/(1-(1-WACC!E43)*WACC!E42)</f>
        <v>24.075592644740571</v>
      </c>
      <c r="AF52" s="20">
        <f>(AF29+AF30+AF43-AF34-AF46)*WACC!F42/(1-(1-WACC!F43)*WACC!F42)</f>
        <v>-9.0847752368117902</v>
      </c>
      <c r="AG52" s="20">
        <f>(AG29+AG30+AG43-AG34-AG46)*WACC!G42/(1-(1-WACC!G43)*WACC!G42)</f>
        <v>30.558355335589095</v>
      </c>
      <c r="AH52" s="20">
        <f>(AH29+AH30+AH43-AH34-AH46)*WACC!H42/(1-(1-WACC!H43)*WACC!H42)</f>
        <v>14.93538400606645</v>
      </c>
      <c r="AI52" s="20">
        <f>(AI29+AI30+AI43-AI34-AI46)*WACC!I42/(1-(1-WACC!I43)*WACC!I42)</f>
        <v>3.6702827042984496</v>
      </c>
      <c r="AJ52" s="20">
        <f>(AJ29+AJ30+AJ43-AJ34-AJ46)*WACC!J42/(1-(1-WACC!J43)*WACC!J42)</f>
        <v>18.211994816002388</v>
      </c>
      <c r="AK52" s="19"/>
      <c r="AL52" s="20">
        <f>(AL29+AL30+AL43-AL34-AL46)*WACC!C42/(1-(1-WACC!C43)*WACC!C42)</f>
        <v>668.75370294265906</v>
      </c>
      <c r="AM52" s="20">
        <f>(AM29+AM30+AM43-AM34-AM46)*WACC!D42/(1-(1-WACC!D43)*WACC!D42)</f>
        <v>91.556219375152196</v>
      </c>
      <c r="AN52" s="20">
        <f>(AN29+AN30+AN43-AN34-AN46)*WACC!E42/(1-(1-WACC!E43)*WACC!E42)</f>
        <v>1967.9878425410054</v>
      </c>
      <c r="AO52" s="20">
        <f>(AO29+AO30+AO43-AO34-AO46)*WACC!F42/(1-(1-WACC!F43)*WACC!F42)</f>
        <v>-742.60797987744616</v>
      </c>
      <c r="AP52" s="20">
        <f>(AP29+AP30+AP43-AP34-AP46)*WACC!G42/(1-(1-WACC!G43)*WACC!G42)</f>
        <v>2497.9020319827951</v>
      </c>
      <c r="AQ52" s="20">
        <f>(AQ29+AQ30+AQ43-AQ34-AQ46)*WACC!H42/(1-(1-WACC!H43)*WACC!H42)</f>
        <v>1220.8486238049547</v>
      </c>
      <c r="AR52" s="20">
        <f>(AR29+AR30+AR43-AR34-AR46)*WACC!I42/(1-(1-WACC!I43)*WACC!I42)</f>
        <v>300.01636293367699</v>
      </c>
      <c r="AS52" s="20">
        <f>(AS29+AS30+AS43-AS34-AS46)*WACC!J42/(1-(1-WACC!J43)*WACC!J42)</f>
        <v>1488.6854465093368</v>
      </c>
      <c r="AT52" s="19"/>
      <c r="AU52" s="20">
        <f>(AU29+AU30+AU43-AU34-AU46)*WACC!C42/(1-(1-WACC!C43)*WACC!C42)</f>
        <v>490.7112273988198</v>
      </c>
      <c r="AV52" s="20">
        <f>(AV29+AV30+AV43-AV34-AV46)*WACC!D42/(1-(1-WACC!D43)*WACC!D42)</f>
        <v>69.456192808450183</v>
      </c>
      <c r="AW52" s="20">
        <f>(AW29+AW30+AW43-AW34-AW46)*WACC!E42/(1-(1-WACC!E43)*WACC!E42)</f>
        <v>1457.3749014049392</v>
      </c>
      <c r="AX52" s="20">
        <f>(AX29+AX30+AX43-AX34-AX46)*WACC!F42/(1-(1-WACC!F43)*WACC!F42)</f>
        <v>-527.77317247582823</v>
      </c>
      <c r="AY52" s="20">
        <f>(AY29+AY30+AY43-AY34-AY46)*WACC!G42/(1-(1-WACC!G43)*WACC!G42)</f>
        <v>2047.8152166369284</v>
      </c>
      <c r="AZ52" s="20">
        <f>(AZ29+AZ30+AZ43-AZ34-AZ46)*WACC!H42/(1-(1-WACC!H43)*WACC!H42)</f>
        <v>888.87490995567623</v>
      </c>
      <c r="BA52" s="20">
        <f>(BA29+BA30+BA43-BA34-BA46)*WACC!I42/(1-(1-WACC!I43)*WACC!I42)</f>
        <v>218.74595046821432</v>
      </c>
      <c r="BB52" s="20">
        <f>(BB29+BB30+BB43-BB34-BB46)*WACC!J42/(1-(1-WACC!J43)*WACC!J42)</f>
        <v>967.53891312080714</v>
      </c>
    </row>
    <row r="53" spans="1:54" x14ac:dyDescent="0.25">
      <c r="A53" s="21" t="s">
        <v>98</v>
      </c>
      <c r="B53" s="1">
        <f t="shared" ref="B53:I53" si="74">B50-B51</f>
        <v>889.48908766959062</v>
      </c>
      <c r="C53" s="1">
        <f t="shared" si="74"/>
        <v>121.77616016798456</v>
      </c>
      <c r="D53" s="1">
        <f t="shared" si="74"/>
        <v>2617.5611483032603</v>
      </c>
      <c r="E53" s="1">
        <f t="shared" si="74"/>
        <v>-987.72042922652122</v>
      </c>
      <c r="F53" s="1">
        <f t="shared" si="74"/>
        <v>3322.3839953928473</v>
      </c>
      <c r="G53" s="1">
        <f t="shared" si="74"/>
        <v>1623.813855224445</v>
      </c>
      <c r="H53" s="1">
        <f t="shared" si="74"/>
        <v>399.0426965526745</v>
      </c>
      <c r="I53" s="1">
        <f t="shared" si="74"/>
        <v>1980.0555179223074</v>
      </c>
      <c r="K53" s="1">
        <f t="shared" ref="K53:R53" si="75">K50-K51</f>
        <v>152.04456405978758</v>
      </c>
      <c r="L53" s="1">
        <f t="shared" si="75"/>
        <v>20.815773281857304</v>
      </c>
      <c r="M53" s="1">
        <f t="shared" si="75"/>
        <v>447.43206994962247</v>
      </c>
      <c r="N53" s="1">
        <f t="shared" si="75"/>
        <v>-168.83571047301919</v>
      </c>
      <c r="O53" s="1">
        <f t="shared" si="75"/>
        <v>567.91076273030512</v>
      </c>
      <c r="P53" s="1">
        <f t="shared" si="75"/>
        <v>277.56615921920576</v>
      </c>
      <c r="Q53" s="1">
        <f t="shared" si="75"/>
        <v>68.210249771080413</v>
      </c>
      <c r="R53" s="1">
        <f t="shared" si="75"/>
        <v>338.46022644912341</v>
      </c>
      <c r="T53" s="1">
        <f t="shared" ref="T53:AA53" si="76">T50-T51</f>
        <v>453.0193451087664</v>
      </c>
      <c r="U53" s="1">
        <f t="shared" si="76"/>
        <v>62.020947860861469</v>
      </c>
      <c r="V53" s="1">
        <f t="shared" si="76"/>
        <v>1333.1314050105298</v>
      </c>
      <c r="W53" s="1">
        <f t="shared" si="76"/>
        <v>-503.04884927937439</v>
      </c>
      <c r="X53" s="1">
        <f t="shared" si="76"/>
        <v>1692.0997038153635</v>
      </c>
      <c r="Y53" s="1">
        <f t="shared" si="76"/>
        <v>827.01305667459087</v>
      </c>
      <c r="Z53" s="1">
        <f t="shared" si="76"/>
        <v>203.23359057315153</v>
      </c>
      <c r="AA53" s="1">
        <f t="shared" si="76"/>
        <v>1008.4479578701282</v>
      </c>
      <c r="AC53" s="1">
        <f t="shared" ref="AC53:AJ53" si="77">AC50-AC51</f>
        <v>4.0906354662538673</v>
      </c>
      <c r="AD53" s="1">
        <f t="shared" si="77"/>
        <v>0.56003146821337435</v>
      </c>
      <c r="AE53" s="1">
        <f t="shared" si="77"/>
        <v>12.03779632237028</v>
      </c>
      <c r="AF53" s="1">
        <f t="shared" si="77"/>
        <v>-4.5423876184059102</v>
      </c>
      <c r="AG53" s="1">
        <f t="shared" si="77"/>
        <v>15.279177667794565</v>
      </c>
      <c r="AH53" s="1">
        <f t="shared" si="77"/>
        <v>7.4676920030332408</v>
      </c>
      <c r="AI53" s="1">
        <f t="shared" si="77"/>
        <v>1.8351413521492221</v>
      </c>
      <c r="AJ53" s="1">
        <f t="shared" si="77"/>
        <v>9.1059974080011692</v>
      </c>
      <c r="AL53" s="1">
        <f t="shared" ref="AL53:AS53" si="78">AL50-AL51</f>
        <v>334.37685147132964</v>
      </c>
      <c r="AM53" s="1">
        <f t="shared" si="78"/>
        <v>45.778109687574037</v>
      </c>
      <c r="AN53" s="1">
        <f t="shared" si="78"/>
        <v>983.99392127050328</v>
      </c>
      <c r="AO53" s="1">
        <f t="shared" si="78"/>
        <v>-371.30398993872291</v>
      </c>
      <c r="AP53" s="1">
        <f t="shared" si="78"/>
        <v>1248.9510159913978</v>
      </c>
      <c r="AQ53" s="1">
        <f t="shared" si="78"/>
        <v>610.42431190247714</v>
      </c>
      <c r="AR53" s="1">
        <f t="shared" si="78"/>
        <v>150.00818146683835</v>
      </c>
      <c r="AS53" s="1">
        <f t="shared" si="78"/>
        <v>744.34272325466827</v>
      </c>
      <c r="AU53" s="1">
        <f t="shared" ref="AU53:BB53" si="79">AU50-AU51</f>
        <v>245.35561369940967</v>
      </c>
      <c r="AV53" s="1">
        <f t="shared" si="79"/>
        <v>34.72809640422463</v>
      </c>
      <c r="AW53" s="1">
        <f t="shared" si="79"/>
        <v>728.68745070246962</v>
      </c>
      <c r="AX53" s="1">
        <f t="shared" si="79"/>
        <v>-263.88658623791457</v>
      </c>
      <c r="AY53" s="1">
        <f t="shared" si="79"/>
        <v>1023.9076083184651</v>
      </c>
      <c r="AZ53" s="1">
        <f t="shared" si="79"/>
        <v>444.43745497783902</v>
      </c>
      <c r="BA53" s="1">
        <f t="shared" si="79"/>
        <v>109.37297523410643</v>
      </c>
      <c r="BB53" s="1">
        <f t="shared" si="79"/>
        <v>483.76945656040357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56983.884250738345</v>
      </c>
      <c r="C55" s="15">
        <f>C33-C34+C53</f>
        <v>55176.142063186227</v>
      </c>
      <c r="D55" s="15">
        <f t="shared" si="80"/>
        <v>77700.246966693638</v>
      </c>
      <c r="E55" s="15">
        <f t="shared" si="80"/>
        <v>62579.835390158456</v>
      </c>
      <c r="F55" s="15">
        <f t="shared" si="80"/>
        <v>94089.671285320946</v>
      </c>
      <c r="G55" s="15">
        <f t="shared" si="80"/>
        <v>85236.123230448327</v>
      </c>
      <c r="H55" s="15">
        <f t="shared" si="80"/>
        <v>80103.088126973045</v>
      </c>
      <c r="I55" s="15">
        <f t="shared" si="80"/>
        <v>87535.466578961292</v>
      </c>
      <c r="K55" s="15">
        <f t="shared" ref="K55:R55" si="81">K33-K34+K53</f>
        <v>9740.5240372721237</v>
      </c>
      <c r="L55" s="15">
        <f t="shared" si="81"/>
        <v>9431.5181409109246</v>
      </c>
      <c r="M55" s="15">
        <f t="shared" si="81"/>
        <v>13281.669602423657</v>
      </c>
      <c r="N55" s="15">
        <f t="shared" si="81"/>
        <v>10697.066352728893</v>
      </c>
      <c r="O55" s="15">
        <f t="shared" si="81"/>
        <v>16083.191184037729</v>
      </c>
      <c r="P55" s="15">
        <f t="shared" si="81"/>
        <v>14569.8124669224</v>
      </c>
      <c r="Q55" s="15">
        <f t="shared" si="81"/>
        <v>13692.398572327898</v>
      </c>
      <c r="R55" s="15">
        <f t="shared" si="81"/>
        <v>14962.850067826941</v>
      </c>
      <c r="T55" s="15">
        <f t="shared" ref="T55:AA55" si="82">T33-T34+T53</f>
        <v>29022.055787841622</v>
      </c>
      <c r="U55" s="15">
        <f t="shared" si="82"/>
        <v>28101.367503653757</v>
      </c>
      <c r="V55" s="15">
        <f t="shared" si="82"/>
        <v>39572.958773291</v>
      </c>
      <c r="W55" s="15">
        <f t="shared" si="82"/>
        <v>31872.08976305597</v>
      </c>
      <c r="X55" s="15">
        <f t="shared" si="82"/>
        <v>47920.139615033047</v>
      </c>
      <c r="Y55" s="15">
        <f t="shared" si="82"/>
        <v>43411.002181750402</v>
      </c>
      <c r="Z55" s="15">
        <f t="shared" si="82"/>
        <v>40796.732672172708</v>
      </c>
      <c r="AA55" s="15">
        <f t="shared" si="82"/>
        <v>44582.064348069485</v>
      </c>
      <c r="AC55" s="15">
        <f t="shared" ref="AC55:AJ55" si="83">AC33-AC34+AC53</f>
        <v>262.06088545918408</v>
      </c>
      <c r="AD55" s="15">
        <f t="shared" si="83"/>
        <v>253.74733287180158</v>
      </c>
      <c r="AE55" s="15">
        <f t="shared" si="83"/>
        <v>357.33252985865357</v>
      </c>
      <c r="AF55" s="15">
        <f t="shared" si="83"/>
        <v>287.79587930639195</v>
      </c>
      <c r="AG55" s="15">
        <f t="shared" si="83"/>
        <v>432.70519189423788</v>
      </c>
      <c r="AH55" s="15">
        <f t="shared" si="83"/>
        <v>391.98896706642103</v>
      </c>
      <c r="AI55" s="15">
        <f t="shared" si="83"/>
        <v>368.38285909401873</v>
      </c>
      <c r="AJ55" s="15">
        <f t="shared" si="83"/>
        <v>402.56332439233779</v>
      </c>
      <c r="AL55" s="15">
        <f t="shared" ref="AL55:AS55" si="84">AL33-AL34+AL53</f>
        <v>21421.389047379074</v>
      </c>
      <c r="AM55" s="15">
        <f t="shared" si="84"/>
        <v>20741.822373290644</v>
      </c>
      <c r="AN55" s="15">
        <f t="shared" si="84"/>
        <v>29209.086766130964</v>
      </c>
      <c r="AO55" s="15">
        <f t="shared" si="84"/>
        <v>23525.019714607402</v>
      </c>
      <c r="AP55" s="15">
        <f t="shared" si="84"/>
        <v>35370.201249781538</v>
      </c>
      <c r="AQ55" s="15">
        <f t="shared" si="84"/>
        <v>32041.974333929698</v>
      </c>
      <c r="AR55" s="15">
        <f t="shared" si="84"/>
        <v>30112.3631220725</v>
      </c>
      <c r="AS55" s="15">
        <f t="shared" si="84"/>
        <v>32906.343779249873</v>
      </c>
      <c r="AU55" s="15">
        <f t="shared" ref="AU55:BB55" si="85">AU33-AU34+AU53</f>
        <v>24996.873427727787</v>
      </c>
      <c r="AV55" s="15">
        <f t="shared" si="85"/>
        <v>25595.061438604283</v>
      </c>
      <c r="AW55" s="15">
        <f t="shared" si="85"/>
        <v>33147.348672319764</v>
      </c>
      <c r="AX55" s="15">
        <f t="shared" si="85"/>
        <v>31610.50797458443</v>
      </c>
      <c r="AY55" s="15">
        <f t="shared" si="85"/>
        <v>44284.27859854007</v>
      </c>
      <c r="AZ55" s="15">
        <f t="shared" si="85"/>
        <v>43566.056982427654</v>
      </c>
      <c r="BA55" s="15">
        <f t="shared" si="85"/>
        <v>46866.298397642197</v>
      </c>
      <c r="BB55" s="15">
        <f t="shared" si="85"/>
        <v>50799.4515583217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B27" sqref="B2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2497680.9018860045</v>
      </c>
      <c r="C3" s="1">
        <f t="shared" ref="C3:I3" si="0">C17+L17+U17+AD17+AM17+AV17</f>
        <v>2574172.2582963649</v>
      </c>
      <c r="D3" s="1">
        <f t="shared" si="0"/>
        <v>2597655.3215982122</v>
      </c>
      <c r="E3" s="1">
        <f t="shared" si="0"/>
        <v>2655385.0031922744</v>
      </c>
      <c r="F3" s="1">
        <f t="shared" si="0"/>
        <v>2706169.3553336705</v>
      </c>
      <c r="G3" s="1">
        <f t="shared" si="0"/>
        <v>2723122.6196551505</v>
      </c>
      <c r="H3" s="1">
        <f t="shared" si="0"/>
        <v>2909040.1003326168</v>
      </c>
      <c r="I3" s="1">
        <f t="shared" si="0"/>
        <v>3092390.2859548749</v>
      </c>
    </row>
    <row r="4" spans="1:54" x14ac:dyDescent="0.25">
      <c r="A4" s="21" t="s">
        <v>122</v>
      </c>
      <c r="B4" s="16">
        <f>B17/B$3</f>
        <v>0.20944840336322906</v>
      </c>
      <c r="C4" s="16">
        <f t="shared" ref="C4:I4" si="1">C17/C$3</f>
        <v>0.20420308201590801</v>
      </c>
      <c r="D4" s="16">
        <f t="shared" si="1"/>
        <v>0.2016254081696176</v>
      </c>
      <c r="E4" s="16">
        <f t="shared" si="1"/>
        <v>0.19852604755334941</v>
      </c>
      <c r="F4" s="16">
        <f t="shared" si="1"/>
        <v>0.19269285142088433</v>
      </c>
      <c r="G4" s="16">
        <f t="shared" si="1"/>
        <v>0.19058833538222919</v>
      </c>
      <c r="H4" s="16">
        <f t="shared" si="1"/>
        <v>0.18251716654195058</v>
      </c>
      <c r="I4" s="16">
        <f t="shared" si="1"/>
        <v>0.17349950170780698</v>
      </c>
    </row>
    <row r="5" spans="1:54" x14ac:dyDescent="0.25">
      <c r="A5" s="42" t="s">
        <v>123</v>
      </c>
      <c r="B5" s="16">
        <f>K17/B3</f>
        <v>3.6724728096748475E-2</v>
      </c>
      <c r="C5" s="16">
        <f t="shared" ref="C5:I5" si="2">L17/C3</f>
        <v>3.7072470188512383E-2</v>
      </c>
      <c r="D5" s="16">
        <f t="shared" si="2"/>
        <v>3.7972440149465166E-2</v>
      </c>
      <c r="E5" s="16">
        <f t="shared" si="2"/>
        <v>3.8893658561719772E-2</v>
      </c>
      <c r="F5" s="16">
        <f t="shared" si="2"/>
        <v>4.0198936204901663E-2</v>
      </c>
      <c r="G5" s="16">
        <f t="shared" si="2"/>
        <v>4.3703819224373622E-2</v>
      </c>
      <c r="H5" s="16">
        <f t="shared" si="2"/>
        <v>4.4360411720710119E-2</v>
      </c>
      <c r="I5" s="16">
        <f t="shared" si="2"/>
        <v>4.3831880358414101E-2</v>
      </c>
    </row>
    <row r="6" spans="1:54" x14ac:dyDescent="0.25">
      <c r="A6" s="21" t="s">
        <v>124</v>
      </c>
      <c r="B6" s="16">
        <f>T17/B3</f>
        <v>0.32780845231107442</v>
      </c>
      <c r="C6" s="16">
        <f t="shared" ref="C6:I6" si="3">U17/C3</f>
        <v>0.31572634391656956</v>
      </c>
      <c r="D6" s="16">
        <f t="shared" si="3"/>
        <v>0.31189411908503789</v>
      </c>
      <c r="E6" s="16">
        <f t="shared" si="3"/>
        <v>0.30993081101225667</v>
      </c>
      <c r="F6" s="16">
        <f t="shared" si="3"/>
        <v>0.29604033301263871</v>
      </c>
      <c r="G6" s="16">
        <f t="shared" si="3"/>
        <v>0.27856158907443201</v>
      </c>
      <c r="H6" s="16">
        <f t="shared" si="3"/>
        <v>0.2661096250852637</v>
      </c>
      <c r="I6" s="16">
        <f t="shared" si="3"/>
        <v>0.25185952192077032</v>
      </c>
    </row>
    <row r="7" spans="1:54" x14ac:dyDescent="0.25">
      <c r="A7" s="42" t="s">
        <v>125</v>
      </c>
      <c r="B7" s="16">
        <f>AC17/B3</f>
        <v>6.3510274938732673E-3</v>
      </c>
      <c r="C7" s="16">
        <f t="shared" ref="C7:I7" si="4">AD17/C3</f>
        <v>6.4111646194566453E-3</v>
      </c>
      <c r="D7" s="16">
        <f t="shared" si="4"/>
        <v>6.566801822558966E-3</v>
      </c>
      <c r="E7" s="16">
        <f t="shared" si="4"/>
        <v>6.7261136477868655E-3</v>
      </c>
      <c r="F7" s="16">
        <f t="shared" si="4"/>
        <v>6.9518431392931682E-3</v>
      </c>
      <c r="G7" s="16">
        <f t="shared" si="4"/>
        <v>7.5069469679701142E-3</v>
      </c>
      <c r="H7" s="16">
        <f t="shared" si="4"/>
        <v>7.606863212761562E-3</v>
      </c>
      <c r="I7" s="16">
        <f t="shared" si="4"/>
        <v>7.4089184094928194E-3</v>
      </c>
    </row>
    <row r="8" spans="1:54" x14ac:dyDescent="0.25">
      <c r="A8" s="21" t="s">
        <v>2</v>
      </c>
      <c r="B8" s="16">
        <f>AL17/B3</f>
        <v>0.29655311725624656</v>
      </c>
      <c r="C8" s="16">
        <f t="shared" ref="C8:I8" si="5">AM17/C3</f>
        <v>0.2999688150896051</v>
      </c>
      <c r="D8" s="16">
        <f t="shared" si="5"/>
        <v>0.3089848867713062</v>
      </c>
      <c r="E8" s="16">
        <f t="shared" si="5"/>
        <v>0.31748545960897573</v>
      </c>
      <c r="F8" s="16">
        <f t="shared" si="5"/>
        <v>0.32649486435219865</v>
      </c>
      <c r="G8" s="16">
        <f t="shared" si="5"/>
        <v>0.35271740982260119</v>
      </c>
      <c r="H8" s="16">
        <f t="shared" si="5"/>
        <v>0.36712752172343194</v>
      </c>
      <c r="I8" s="16">
        <f t="shared" si="5"/>
        <v>0.38607694152931121</v>
      </c>
    </row>
    <row r="9" spans="1:54" x14ac:dyDescent="0.25">
      <c r="A9" s="21" t="s">
        <v>22</v>
      </c>
      <c r="B9" s="16">
        <f>AU17/B3</f>
        <v>0.12311427147882816</v>
      </c>
      <c r="C9" s="16">
        <f t="shared" ref="C9:I9" si="6">AV17/C3</f>
        <v>0.13661812416994845</v>
      </c>
      <c r="D9" s="16">
        <f t="shared" si="6"/>
        <v>0.13295634400201423</v>
      </c>
      <c r="E9" s="16">
        <f t="shared" si="6"/>
        <v>0.12843790961591151</v>
      </c>
      <c r="F9" s="16">
        <f t="shared" si="6"/>
        <v>0.13762117187008358</v>
      </c>
      <c r="G9" s="16">
        <f t="shared" si="6"/>
        <v>0.12692189952839394</v>
      </c>
      <c r="H9" s="16">
        <f t="shared" si="6"/>
        <v>0.13227841171588206</v>
      </c>
      <c r="I9" s="16">
        <f t="shared" si="6"/>
        <v>0.1373232360742046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7">SUM(C4:C9)</f>
        <v>1.0000000000000002</v>
      </c>
      <c r="D10" s="16">
        <f t="shared" si="7"/>
        <v>1</v>
      </c>
      <c r="E10" s="16">
        <f t="shared" si="7"/>
        <v>0.99999999999999989</v>
      </c>
      <c r="F10" s="16">
        <f t="shared" si="7"/>
        <v>1.0000000000000002</v>
      </c>
      <c r="G10" s="16">
        <f t="shared" si="7"/>
        <v>1</v>
      </c>
      <c r="H10" s="16">
        <f t="shared" si="7"/>
        <v>0.99999999999999989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data'!B143</f>
        <v>112506.535</v>
      </c>
      <c r="C12" s="1">
        <f>'DNSP stacked data'!C143</f>
        <v>108991.583</v>
      </c>
      <c r="D12" s="1">
        <f>'DNSP stacked data'!D143</f>
        <v>126897.56800000001</v>
      </c>
      <c r="E12" s="1">
        <f>'DNSP stacked data'!E143</f>
        <v>145514.894</v>
      </c>
      <c r="F12" s="1">
        <f>'DNSP stacked data'!F143</f>
        <v>147956.514</v>
      </c>
      <c r="G12" s="1">
        <f>'DNSP stacked data'!G143</f>
        <v>191519.79499999998</v>
      </c>
      <c r="H12" s="1">
        <f>'DNSP stacked data'!H143</f>
        <v>203371.86000000002</v>
      </c>
      <c r="I12" s="1">
        <f>'DNSP stacked data'!I143</f>
        <v>222412.64300000001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data'!B135</f>
        <v>523135.27701085364</v>
      </c>
      <c r="C17" s="1">
        <f>'DNSP stacked data'!C135</f>
        <v>525653.90878396772</v>
      </c>
      <c r="D17" s="1">
        <f>'DNSP stacked data'!D135</f>
        <v>523753.31450121879</v>
      </c>
      <c r="E17" s="1">
        <f>'DNSP stacked data'!E135</f>
        <v>527163.0894162003</v>
      </c>
      <c r="F17" s="1">
        <f>'DNSP stacked data'!F135</f>
        <v>521459.48950706125</v>
      </c>
      <c r="G17" s="1">
        <f>'DNSP stacked data'!G135</f>
        <v>518995.40712177032</v>
      </c>
      <c r="H17" s="1">
        <f>'DNSP stacked data'!H135</f>
        <v>530949.75646962086</v>
      </c>
      <c r="I17" s="1">
        <f>'DNSP stacked data'!I135</f>
        <v>536528.17369923356</v>
      </c>
      <c r="J17" s="46"/>
      <c r="K17" s="1">
        <f>'DNSP stacked data'!K135</f>
        <v>91726.651994205022</v>
      </c>
      <c r="L17" s="1">
        <f>'DNSP stacked data'!L135</f>
        <v>95430.924305787586</v>
      </c>
      <c r="M17" s="1">
        <f>'DNSP stacked data'!M135</f>
        <v>98639.311228327802</v>
      </c>
      <c r="N17" s="1">
        <f>'DNSP stacked data'!N135</f>
        <v>103277.63766407149</v>
      </c>
      <c r="O17" s="1">
        <f>'DNSP stacked data'!O135</f>
        <v>108785.12927471807</v>
      </c>
      <c r="P17" s="1">
        <f>'DNSP stacked data'!P135</f>
        <v>119010.85869521143</v>
      </c>
      <c r="Q17" s="1">
        <f>'DNSP stacked data'!Q135</f>
        <v>129046.21656281076</v>
      </c>
      <c r="R17" s="1">
        <f>'DNSP stacked data'!R135</f>
        <v>135545.28103549604</v>
      </c>
      <c r="T17" s="1">
        <f>'DNSP stacked data'!T135</f>
        <v>818760.91081417957</v>
      </c>
      <c r="U17" s="1">
        <f>'DNSP stacked data'!U135</f>
        <v>812733.9957233707</v>
      </c>
      <c r="V17" s="1">
        <f>'DNSP stacked data'!V135</f>
        <v>810193.41821643524</v>
      </c>
      <c r="W17" s="1">
        <f>'DNSP stacked data'!W135</f>
        <v>822985.62758916535</v>
      </c>
      <c r="X17" s="1">
        <f>'DNSP stacked data'!X135</f>
        <v>801135.27714157768</v>
      </c>
      <c r="Y17" s="1">
        <f>'DNSP stacked data'!Y135</f>
        <v>758557.3641756688</v>
      </c>
      <c r="Z17" s="1">
        <f>'DNSP stacked data'!Z135</f>
        <v>774123.57045751053</v>
      </c>
      <c r="AA17" s="1">
        <f>'DNSP stacked data'!AA135</f>
        <v>778847.9390130291</v>
      </c>
      <c r="AC17" s="1">
        <f>'DNSP stacked data'!AC135</f>
        <v>15862.840078800193</v>
      </c>
      <c r="AD17" s="1">
        <f>'DNSP stacked data'!AD135</f>
        <v>16503.442106776467</v>
      </c>
      <c r="AE17" s="1">
        <f>'DNSP stacked data'!AE135</f>
        <v>17058.287700251138</v>
      </c>
      <c r="AF17" s="1">
        <f>'DNSP stacked data'!AF135</f>
        <v>17860.421310100126</v>
      </c>
      <c r="AG17" s="1">
        <f>'DNSP stacked data'!AG135</f>
        <v>18812.864866641794</v>
      </c>
      <c r="AH17" s="1">
        <f>'DNSP stacked data'!AH135</f>
        <v>20442.337093031067</v>
      </c>
      <c r="AI17" s="1">
        <f>'DNSP stacked data'!AI135</f>
        <v>22128.670123668388</v>
      </c>
      <c r="AJ17" s="1">
        <f>'DNSP stacked data'!AJ135</f>
        <v>22911.267318947837</v>
      </c>
      <c r="AK17" s="46"/>
      <c r="AL17" s="1">
        <f>'DNSP stacked data'!AL135</f>
        <v>740695.05736568791</v>
      </c>
      <c r="AM17" s="1">
        <f>'DNSP stacked data'!AM135</f>
        <v>772171.4021576934</v>
      </c>
      <c r="AN17" s="1">
        <f>'DNSP stacked data'!AN135</f>
        <v>802636.23541490454</v>
      </c>
      <c r="AO17" s="1">
        <f>'DNSP stacked data'!AO135</f>
        <v>843046.12817728077</v>
      </c>
      <c r="AP17" s="1">
        <f>'DNSP stacked data'!AP135</f>
        <v>883550.39658374363</v>
      </c>
      <c r="AQ17" s="1">
        <f>'DNSP stacked data'!AQ135</f>
        <v>960492.75703410106</v>
      </c>
      <c r="AR17" s="1">
        <f>'DNSP stacked data'!AR135</f>
        <v>1067988.6826291974</v>
      </c>
      <c r="AS17" s="1">
        <f>'DNSP stacked data'!AS135</f>
        <v>1193900.5836164101</v>
      </c>
      <c r="AT17" s="46"/>
      <c r="AU17" s="1">
        <f>'DNSP stacked data'!AU135</f>
        <v>307500.16462227789</v>
      </c>
      <c r="AV17" s="1">
        <f>'DNSP stacked data'!AV135</f>
        <v>351678.58521876938</v>
      </c>
      <c r="AW17" s="1">
        <f>'DNSP stacked data'!AW135</f>
        <v>345374.75453707483</v>
      </c>
      <c r="AX17" s="1">
        <f>'DNSP stacked data'!AX135</f>
        <v>341052.09903545625</v>
      </c>
      <c r="AY17" s="1">
        <f>'DNSP stacked data'!AY135</f>
        <v>372426.19795992831</v>
      </c>
      <c r="AZ17" s="1">
        <f>'DNSP stacked data'!AZ135</f>
        <v>345623.89553536795</v>
      </c>
      <c r="BA17" s="1">
        <f>'DNSP stacked data'!BA135</f>
        <v>384803.20408980874</v>
      </c>
      <c r="BB17" s="1">
        <f>'DNSP stacked data'!BB135</f>
        <v>424657.04127175838</v>
      </c>
    </row>
    <row r="18" spans="1:54" x14ac:dyDescent="0.25">
      <c r="A18" s="21" t="s">
        <v>70</v>
      </c>
      <c r="B18" s="1">
        <f>'DNSP stacked data'!B136</f>
        <v>15586.820114146336</v>
      </c>
      <c r="C18" s="1">
        <f>'DNSP stacked data'!C136</f>
        <v>12830.325530147484</v>
      </c>
      <c r="D18" s="1">
        <f>'DNSP stacked data'!D136</f>
        <v>22205.110880690234</v>
      </c>
      <c r="E18" s="1">
        <f>'DNSP stacked data'!E136</f>
        <v>13020.928308580147</v>
      </c>
      <c r="F18" s="1">
        <f>'DNSP stacked data'!F136</f>
        <v>15070.179246754071</v>
      </c>
      <c r="G18" s="1">
        <f>'DNSP stacked data'!G136</f>
        <v>17282.547057154956</v>
      </c>
      <c r="H18" s="1">
        <f>'DNSP stacked data'!H136</f>
        <v>8389.0061522200085</v>
      </c>
      <c r="I18" s="1">
        <f>'DNSP stacked data'!I136</f>
        <v>13405.710800560257</v>
      </c>
      <c r="J18" s="46"/>
      <c r="K18" s="1">
        <f>'DNSP stacked data'!K136</f>
        <v>2736.1716993290788</v>
      </c>
      <c r="L18" s="1">
        <f>'DNSP stacked data'!L136</f>
        <v>2324.6414866188402</v>
      </c>
      <c r="M18" s="1">
        <f>'DNSP stacked data'!M136</f>
        <v>4183.8767915786148</v>
      </c>
      <c r="N18" s="1">
        <f>'DNSP stacked data'!N136</f>
        <v>2550.9576503025669</v>
      </c>
      <c r="O18" s="1">
        <f>'DNSP stacked data'!O136</f>
        <v>3143.8902360393531</v>
      </c>
      <c r="P18" s="1">
        <f>'DNSP stacked data'!P136</f>
        <v>3963.0615945505424</v>
      </c>
      <c r="Q18" s="1">
        <f>'DNSP stacked data'!Q136</f>
        <v>2038.9302216924109</v>
      </c>
      <c r="R18" s="1">
        <f>'DNSP stacked data'!R136</f>
        <v>3391.8045162211929</v>
      </c>
      <c r="T18" s="1">
        <f>'DNSP stacked data'!T136</f>
        <v>24394.591565077058</v>
      </c>
      <c r="U18" s="1">
        <f>'DNSP stacked data'!U136</f>
        <v>19838.445637172594</v>
      </c>
      <c r="V18" s="1">
        <f>'DNSP stacked data'!V136</f>
        <v>34348.514528222026</v>
      </c>
      <c r="W18" s="1">
        <f>'DNSP stacked data'!W136</f>
        <v>20327.745001452378</v>
      </c>
      <c r="X18" s="1">
        <f>'DNSP stacked data'!X136</f>
        <v>23152.809509391591</v>
      </c>
      <c r="Y18" s="1">
        <f>'DNSP stacked data'!Y136</f>
        <v>25259.960227049774</v>
      </c>
      <c r="Z18" s="1">
        <f>'DNSP stacked data'!Z136</f>
        <v>12231.152413228667</v>
      </c>
      <c r="AA18" s="1">
        <f>'DNSP stacked data'!AA136</f>
        <v>19456.747699562267</v>
      </c>
      <c r="AC18" s="1">
        <f>'DNSP stacked data'!AC136</f>
        <v>473.18258271694276</v>
      </c>
      <c r="AD18" s="1">
        <f>'DNSP stacked data'!AD136</f>
        <v>402.01419479595387</v>
      </c>
      <c r="AE18" s="1">
        <f>'DNSP stacked data'!AE136</f>
        <v>723.54290722840426</v>
      </c>
      <c r="AF18" s="1">
        <f>'DNSP stacked data'!AF136</f>
        <v>441.15240635947328</v>
      </c>
      <c r="AG18" s="1">
        <f>'DNSP stacked data'!AG136</f>
        <v>543.69179464594799</v>
      </c>
      <c r="AH18" s="1">
        <f>'DNSP stacked data'!AH136</f>
        <v>680.72982519793482</v>
      </c>
      <c r="AI18" s="1">
        <f>'DNSP stacked data'!AI136</f>
        <v>349.63298795396065</v>
      </c>
      <c r="AJ18" s="1">
        <f>'DNSP stacked data'!AJ136</f>
        <v>573.32125545128883</v>
      </c>
      <c r="AK18" s="46"/>
      <c r="AL18" s="1">
        <f>'DNSP stacked data'!AL136</f>
        <v>22094.354221072404</v>
      </c>
      <c r="AM18" s="1">
        <f>'DNSP stacked data'!AM136</f>
        <v>18810.099043127386</v>
      </c>
      <c r="AN18" s="1">
        <f>'DNSP stacked data'!AN136</f>
        <v>34044.357599322342</v>
      </c>
      <c r="AO18" s="1">
        <f>'DNSP stacked data'!AO136</f>
        <v>20823.239365978839</v>
      </c>
      <c r="AP18" s="1">
        <f>'DNSP stacked data'!AP136</f>
        <v>25534.606461270188</v>
      </c>
      <c r="AQ18" s="1">
        <f>'DNSP stacked data'!AQ136</f>
        <v>31984.408809235574</v>
      </c>
      <c r="AR18" s="1">
        <f>'DNSP stacked data'!AR136</f>
        <v>16874.221185541326</v>
      </c>
      <c r="AS18" s="1">
        <f>'DNSP stacked data'!AS136</f>
        <v>29876.086965669459</v>
      </c>
      <c r="AT18" s="46"/>
      <c r="AU18" s="1">
        <f>'DNSP stacked data'!AU136</f>
        <v>9173.1808290241279</v>
      </c>
      <c r="AV18" s="1">
        <f>'DNSP stacked data'!AV136</f>
        <v>8565.7868378269504</v>
      </c>
      <c r="AW18" s="1">
        <f>'DNSP stacked data'!AW136</f>
        <v>14649.764157690775</v>
      </c>
      <c r="AX18" s="1">
        <f>'DNSP stacked data'!AX136</f>
        <v>8423.9868461757687</v>
      </c>
      <c r="AY18" s="1">
        <f>'DNSP stacked data'!AY136</f>
        <v>10763.117121041925</v>
      </c>
      <c r="AZ18" s="1">
        <f>'DNSP stacked data'!AZ136</f>
        <v>11509.275721327753</v>
      </c>
      <c r="BA18" s="1">
        <f>'DNSP stacked data'!BA136</f>
        <v>6079.890624618979</v>
      </c>
      <c r="BB18" s="1">
        <f>'DNSP stacked data'!BB136</f>
        <v>10628.062865249523</v>
      </c>
    </row>
    <row r="19" spans="1:54" x14ac:dyDescent="0.25">
      <c r="A19" s="21" t="s">
        <v>71</v>
      </c>
      <c r="B19" s="1">
        <f>'DNSP stacked data'!B137</f>
        <v>-24127.873371474798</v>
      </c>
      <c r="C19" s="1">
        <f>'DNSP stacked data'!C137</f>
        <v>-24921.875401069916</v>
      </c>
      <c r="D19" s="1">
        <f>'DNSP stacked data'!D137</f>
        <v>-25571.103227591811</v>
      </c>
      <c r="E19" s="1">
        <f>'DNSP stacked data'!E137</f>
        <v>-26749.516379586836</v>
      </c>
      <c r="F19" s="1">
        <f>'DNSP stacked data'!F137</f>
        <v>-27392.212563327368</v>
      </c>
      <c r="G19" s="1">
        <f>'DNSP stacked data'!G137</f>
        <v>-28772.140033195432</v>
      </c>
      <c r="H19" s="1">
        <f>'DNSP stacked data'!H137</f>
        <v>-29558.830329127028</v>
      </c>
      <c r="I19" s="1">
        <f>'DNSP stacked data'!I137</f>
        <v>-30623.157682762001</v>
      </c>
      <c r="J19" s="46"/>
      <c r="K19" s="1">
        <f>'DNSP stacked data'!K137</f>
        <v>-3789.726177697059</v>
      </c>
      <c r="L19" s="1">
        <f>'DNSP stacked data'!L137</f>
        <v>-3983.4908682953801</v>
      </c>
      <c r="M19" s="1">
        <f>'DNSP stacked data'!M137</f>
        <v>-4156.2706713938542</v>
      </c>
      <c r="N19" s="1">
        <f>'DNSP stacked data'!N137</f>
        <v>-4431.1632210807302</v>
      </c>
      <c r="O19" s="1">
        <f>'DNSP stacked data'!O137</f>
        <v>-4680.1979008942426</v>
      </c>
      <c r="P19" s="1">
        <f>'DNSP stacked data'!P137</f>
        <v>-5140.2271755963584</v>
      </c>
      <c r="Q19" s="1">
        <f>'DNSP stacked data'!Q137</f>
        <v>-5431.2481278819296</v>
      </c>
      <c r="R19" s="1">
        <f>'DNSP stacked data'!R137</f>
        <v>-5713.0290724384913</v>
      </c>
      <c r="T19" s="1">
        <f>'DNSP stacked data'!T137</f>
        <v>-44565.030679271105</v>
      </c>
      <c r="U19" s="1">
        <f>'DNSP stacked data'!U137</f>
        <v>-46078.3106417542</v>
      </c>
      <c r="V19" s="1">
        <f>'DNSP stacked data'!V137</f>
        <v>-47729.629508745311</v>
      </c>
      <c r="W19" s="1">
        <f>'DNSP stacked data'!W137</f>
        <v>-50752.741855089669</v>
      </c>
      <c r="X19" s="1">
        <f>'DNSP stacked data'!X137</f>
        <v>-52272.393716237777</v>
      </c>
      <c r="Y19" s="1">
        <f>'DNSP stacked data'!Y137</f>
        <v>-51498.675675433573</v>
      </c>
      <c r="Z19" s="1">
        <f>'DNSP stacked data'!Z137</f>
        <v>-53095.245039260488</v>
      </c>
      <c r="AA19" s="1">
        <f>'DNSP stacked data'!AA137</f>
        <v>-54947.510473888935</v>
      </c>
      <c r="AC19" s="1">
        <f>'DNSP stacked data'!AC137</f>
        <v>-655.38007757057437</v>
      </c>
      <c r="AD19" s="1">
        <f>'DNSP stacked data'!AD137</f>
        <v>-688.88896765928666</v>
      </c>
      <c r="AE19" s="1">
        <f>'DNSP stacked data'!AE137</f>
        <v>-718.76881529147556</v>
      </c>
      <c r="AF19" s="1">
        <f>'DNSP stacked data'!AF137</f>
        <v>-766.30763263337576</v>
      </c>
      <c r="AG19" s="1">
        <f>'DNSP stacked data'!AG137</f>
        <v>-809.37469345018758</v>
      </c>
      <c r="AH19" s="1">
        <f>'DNSP stacked data'!AH137</f>
        <v>-888.93031504452119</v>
      </c>
      <c r="AI19" s="1">
        <f>'DNSP stacked data'!AI137</f>
        <v>-939.25831378122211</v>
      </c>
      <c r="AJ19" s="1">
        <f>'DNSP stacked data'!AJ137</f>
        <v>-987.98838256250076</v>
      </c>
      <c r="AK19" s="46"/>
      <c r="AL19" s="1">
        <f>'DNSP stacked data'!AL137</f>
        <v>-34906.917373694232</v>
      </c>
      <c r="AM19" s="1">
        <f>'DNSP stacked data'!AM137</f>
        <v>-36855.485441866163</v>
      </c>
      <c r="AN19" s="1">
        <f>'DNSP stacked data'!AN137</f>
        <v>-38676.026921335353</v>
      </c>
      <c r="AO19" s="1">
        <f>'DNSP stacked data'!AO137</f>
        <v>-41473.315438844584</v>
      </c>
      <c r="AP19" s="1">
        <f>'DNSP stacked data'!AP137</f>
        <v>-43897.347670461284</v>
      </c>
      <c r="AQ19" s="1">
        <f>'DNSP stacked data'!AQ137</f>
        <v>-49421.971629972439</v>
      </c>
      <c r="AR19" s="1">
        <f>'DNSP stacked data'!AR137</f>
        <v>-52981.829667306316</v>
      </c>
      <c r="AS19" s="1">
        <f>'DNSP stacked data'!AS137</f>
        <v>-57970.633619328211</v>
      </c>
      <c r="AT19" s="46"/>
      <c r="AU19" s="1">
        <f>'DNSP stacked data'!AU137</f>
        <v>-22250.160102376896</v>
      </c>
      <c r="AV19" s="1">
        <f>'DNSP stacked data'!AV137</f>
        <v>-31476.77047809945</v>
      </c>
      <c r="AW19" s="1">
        <f>'DNSP stacked data'!AW137</f>
        <v>-34982.158411746968</v>
      </c>
      <c r="AX19" s="1">
        <f>'DNSP stacked data'!AX137</f>
        <v>-39249.224794849433</v>
      </c>
      <c r="AY19" s="1">
        <f>'DNSP stacked data'!AY137</f>
        <v>-48900.814446031283</v>
      </c>
      <c r="AZ19" s="1">
        <f>'DNSP stacked data'!AZ137</f>
        <v>-27147.270865817445</v>
      </c>
      <c r="BA19" s="1">
        <f>'DNSP stacked data'!BA137</f>
        <v>-33369.553562531255</v>
      </c>
      <c r="BB19" s="1">
        <f>'DNSP stacked data'!BB137</f>
        <v>-44679.647264592</v>
      </c>
    </row>
    <row r="20" spans="1:54" x14ac:dyDescent="0.25">
      <c r="A20" s="21" t="s">
        <v>72</v>
      </c>
      <c r="B20" s="1">
        <f>'DNSP stacked data'!B138</f>
        <v>-8541.0532573284618</v>
      </c>
      <c r="C20" s="1">
        <f>'DNSP stacked data'!C138</f>
        <v>-12091.549870922432</v>
      </c>
      <c r="D20" s="1">
        <f>'DNSP stacked data'!D138</f>
        <v>-3365.9923469015775</v>
      </c>
      <c r="E20" s="1">
        <f>'DNSP stacked data'!E138</f>
        <v>-13728.588071006689</v>
      </c>
      <c r="F20" s="1">
        <f>'DNSP stacked data'!F138</f>
        <v>-12322.033316573297</v>
      </c>
      <c r="G20" s="1">
        <f>'DNSP stacked data'!G138</f>
        <v>-11489.592976040476</v>
      </c>
      <c r="H20" s="1">
        <f>'DNSP stacked data'!H138</f>
        <v>-21169.824176907019</v>
      </c>
      <c r="I20" s="1">
        <f>'DNSP stacked data'!I138</f>
        <v>-17217.446882201744</v>
      </c>
      <c r="J20" s="46"/>
      <c r="K20" s="1">
        <f>'DNSP stacked data'!K138</f>
        <v>-1053.5544783679802</v>
      </c>
      <c r="L20" s="1">
        <f>'DNSP stacked data'!L138</f>
        <v>-1658.8493816765399</v>
      </c>
      <c r="M20" s="1">
        <f>'DNSP stacked data'!M138</f>
        <v>27.606120184760584</v>
      </c>
      <c r="N20" s="1">
        <f>'DNSP stacked data'!N138</f>
        <v>-1880.2055707781633</v>
      </c>
      <c r="O20" s="1">
        <f>'DNSP stacked data'!O138</f>
        <v>-1536.3076648548895</v>
      </c>
      <c r="P20" s="1">
        <f>'DNSP stacked data'!P138</f>
        <v>-1203.9164350338274</v>
      </c>
      <c r="Q20" s="1">
        <f>'DNSP stacked data'!Q138</f>
        <v>-3409.5002408432338</v>
      </c>
      <c r="R20" s="1">
        <f>'DNSP stacked data'!R138</f>
        <v>-2397.8068916423067</v>
      </c>
      <c r="T20" s="1">
        <f>'DNSP stacked data'!T138</f>
        <v>-20170.439114194047</v>
      </c>
      <c r="U20" s="1">
        <f>'DNSP stacked data'!U138</f>
        <v>-26239.865004581607</v>
      </c>
      <c r="V20" s="1">
        <f>'DNSP stacked data'!V138</f>
        <v>-13381.114980523285</v>
      </c>
      <c r="W20" s="1">
        <f>'DNSP stacked data'!W138</f>
        <v>-30424.996853637291</v>
      </c>
      <c r="X20" s="1">
        <f>'DNSP stacked data'!X138</f>
        <v>-29119.584206846186</v>
      </c>
      <c r="Y20" s="1">
        <f>'DNSP stacked data'!Y138</f>
        <v>-26238.715448383799</v>
      </c>
      <c r="Z20" s="1">
        <f>'DNSP stacked data'!Z138</f>
        <v>-40864.092626031823</v>
      </c>
      <c r="AA20" s="1">
        <f>'DNSP stacked data'!AA138</f>
        <v>-35490.762774326664</v>
      </c>
      <c r="AC20" s="1">
        <f>'DNSP stacked data'!AC138</f>
        <v>-182.19749485363161</v>
      </c>
      <c r="AD20" s="1">
        <f>'DNSP stacked data'!AD138</f>
        <v>-286.87477286333279</v>
      </c>
      <c r="AE20" s="1">
        <f>'DNSP stacked data'!AE138</f>
        <v>4.7740919369286985</v>
      </c>
      <c r="AF20" s="1">
        <f>'DNSP stacked data'!AF138</f>
        <v>-325.15522627390249</v>
      </c>
      <c r="AG20" s="1">
        <f>'DNSP stacked data'!AG138</f>
        <v>-265.68289880423958</v>
      </c>
      <c r="AH20" s="1">
        <f>'DNSP stacked data'!AH138</f>
        <v>-208.20048984658638</v>
      </c>
      <c r="AI20" s="1">
        <f>'DNSP stacked data'!AI138</f>
        <v>-589.62532582726146</v>
      </c>
      <c r="AJ20" s="1">
        <f>'DNSP stacked data'!AJ138</f>
        <v>-414.66712711121193</v>
      </c>
      <c r="AK20" s="46"/>
      <c r="AL20" s="1">
        <f>'DNSP stacked data'!AL138</f>
        <v>-12812.563152621831</v>
      </c>
      <c r="AM20" s="1">
        <f>'DNSP stacked data'!AM138</f>
        <v>-18045.386398738781</v>
      </c>
      <c r="AN20" s="1">
        <f>'DNSP stacked data'!AN138</f>
        <v>-4631.669322013011</v>
      </c>
      <c r="AO20" s="1">
        <f>'DNSP stacked data'!AO138</f>
        <v>-20650.076072865744</v>
      </c>
      <c r="AP20" s="1">
        <f>'DNSP stacked data'!AP138</f>
        <v>-18362.741209191096</v>
      </c>
      <c r="AQ20" s="1">
        <f>'DNSP stacked data'!AQ138</f>
        <v>-17437.562820736865</v>
      </c>
      <c r="AR20" s="1">
        <f>'DNSP stacked data'!AR138</f>
        <v>-36107.60848176499</v>
      </c>
      <c r="AS20" s="1">
        <f>'DNSP stacked data'!AS138</f>
        <v>-28094.546653658752</v>
      </c>
      <c r="AT20" s="46"/>
      <c r="AU20" s="1">
        <f>'DNSP stacked data'!AU138</f>
        <v>-13076.979273352768</v>
      </c>
      <c r="AV20" s="1">
        <f>'DNSP stacked data'!AV138</f>
        <v>-22910.983640272501</v>
      </c>
      <c r="AW20" s="1">
        <f>'DNSP stacked data'!AW138</f>
        <v>-20332.394254056195</v>
      </c>
      <c r="AX20" s="1">
        <f>'DNSP stacked data'!AX138</f>
        <v>-30825.237948673661</v>
      </c>
      <c r="AY20" s="1">
        <f>'DNSP stacked data'!AY138</f>
        <v>-38137.697324989356</v>
      </c>
      <c r="AZ20" s="1">
        <f>'DNSP stacked data'!AZ138</f>
        <v>-15637.995144489692</v>
      </c>
      <c r="BA20" s="1">
        <f>'DNSP stacked data'!BA138</f>
        <v>-27289.662937912275</v>
      </c>
      <c r="BB20" s="1">
        <f>'DNSP stacked data'!BB138</f>
        <v>-34051.584399342479</v>
      </c>
    </row>
    <row r="21" spans="1:54" x14ac:dyDescent="0.25">
      <c r="A21" s="21" t="s">
        <v>73</v>
      </c>
      <c r="B21" s="1">
        <f>'DNSP stacked data'!B139</f>
        <v>11059.685030442492</v>
      </c>
      <c r="C21" s="1">
        <f>'DNSP stacked data'!C139</f>
        <v>10190.955588173461</v>
      </c>
      <c r="D21" s="1">
        <f>'DNSP stacked data'!D139</f>
        <v>6775.7672618831566</v>
      </c>
      <c r="E21" s="1">
        <f>'DNSP stacked data'!E139</f>
        <v>8024.9881618676218</v>
      </c>
      <c r="F21" s="1">
        <f>'DNSP stacked data'!F139</f>
        <v>9857.950931282392</v>
      </c>
      <c r="G21" s="1">
        <f>'DNSP stacked data'!G139</f>
        <v>23443.942323891035</v>
      </c>
      <c r="H21" s="1">
        <f>'DNSP stacked data'!H139</f>
        <v>26748.241406519825</v>
      </c>
      <c r="I21" s="1">
        <f>'DNSP stacked data'!I139</f>
        <v>30643.234792358529</v>
      </c>
      <c r="J21" s="46"/>
      <c r="K21" s="1">
        <f>'DNSP stacked data'!K139</f>
        <v>4757.826789950549</v>
      </c>
      <c r="L21" s="1">
        <f>'DNSP stacked data'!L139</f>
        <v>4867.236304216759</v>
      </c>
      <c r="M21" s="1">
        <f>'DNSP stacked data'!M139</f>
        <v>4610.7203155589177</v>
      </c>
      <c r="N21" s="1">
        <f>'DNSP stacked data'!N139</f>
        <v>7387.6971814247499</v>
      </c>
      <c r="O21" s="1">
        <f>'DNSP stacked data'!O139</f>
        <v>11762.037085348244</v>
      </c>
      <c r="P21" s="1">
        <f>'DNSP stacked data'!P139</f>
        <v>11212.523448645145</v>
      </c>
      <c r="Q21" s="1">
        <f>'DNSP stacked data'!Q139</f>
        <v>9891.3823788748068</v>
      </c>
      <c r="R21" s="1">
        <f>'DNSP stacked data'!R139</f>
        <v>10192.239304416045</v>
      </c>
      <c r="T21" s="1">
        <f>'DNSP stacked data'!T139</f>
        <v>14143.524023385189</v>
      </c>
      <c r="U21" s="1">
        <f>'DNSP stacked data'!U139</f>
        <v>23699.287497646121</v>
      </c>
      <c r="V21" s="1">
        <f>'DNSP stacked data'!V139</f>
        <v>26173.324353253374</v>
      </c>
      <c r="W21" s="1">
        <f>'DNSP stacked data'!W139</f>
        <v>8574.6464060496364</v>
      </c>
      <c r="X21" s="1">
        <f>'DNSP stacked data'!X139</f>
        <v>-13458.328759062688</v>
      </c>
      <c r="Y21" s="1">
        <f>'DNSP stacked data'!Y139</f>
        <v>41804.92173022552</v>
      </c>
      <c r="Z21" s="1">
        <f>'DNSP stacked data'!Z139</f>
        <v>45588.461181550367</v>
      </c>
      <c r="AA21" s="1">
        <f>'DNSP stacked data'!AA139</f>
        <v>79639.672688578808</v>
      </c>
      <c r="AC21" s="1">
        <f>'DNSP stacked data'!AC139</f>
        <v>822.79952282990712</v>
      </c>
      <c r="AD21" s="1">
        <f>'DNSP stacked data'!AD139</f>
        <v>841.72036633800496</v>
      </c>
      <c r="AE21" s="1">
        <f>'DNSP stacked data'!AE139</f>
        <v>797.35951791205639</v>
      </c>
      <c r="AF21" s="1">
        <f>'DNSP stacked data'!AF139</f>
        <v>1277.5987828155705</v>
      </c>
      <c r="AG21" s="1">
        <f>'DNSP stacked data'!AG139</f>
        <v>1895.1551251935141</v>
      </c>
      <c r="AH21" s="1">
        <f>'DNSP stacked data'!AH139</f>
        <v>1894.5335204839075</v>
      </c>
      <c r="AI21" s="1">
        <f>'DNSP stacked data'!AI139</f>
        <v>1372.2225211067107</v>
      </c>
      <c r="AJ21" s="1">
        <f>'DNSP stacked data'!AJ139</f>
        <v>1591.2593050210651</v>
      </c>
      <c r="AK21" s="46"/>
      <c r="AL21" s="1">
        <f>'DNSP stacked data'!AL139</f>
        <v>44288.907944627194</v>
      </c>
      <c r="AM21" s="1">
        <f>'DNSP stacked data'!AM139</f>
        <v>48510.219655950074</v>
      </c>
      <c r="AN21" s="1">
        <f>'DNSP stacked data'!AN139</f>
        <v>45041.562084389167</v>
      </c>
      <c r="AO21" s="1">
        <f>'DNSP stacked data'!AO139</f>
        <v>61154.344479328633</v>
      </c>
      <c r="AP21" s="1">
        <f>'DNSP stacked data'!AP139</f>
        <v>95305.101659548585</v>
      </c>
      <c r="AQ21" s="1">
        <f>'DNSP stacked data'!AQ139</f>
        <v>124933.48841583313</v>
      </c>
      <c r="AR21" s="1">
        <f>'DNSP stacked data'!AR139</f>
        <v>162019.50946897783</v>
      </c>
      <c r="AS21" s="1">
        <f>'DNSP stacked data'!AS139</f>
        <v>128382.0335404143</v>
      </c>
      <c r="AT21" s="46"/>
      <c r="AU21" s="1">
        <f>'DNSP stacked data'!AU139</f>
        <v>60853.39986984423</v>
      </c>
      <c r="AV21" s="1">
        <f>'DNSP stacked data'!AV139</f>
        <v>22438.152958577957</v>
      </c>
      <c r="AW21" s="1">
        <f>'DNSP stacked data'!AW139</f>
        <v>18318.738752437646</v>
      </c>
      <c r="AX21" s="1">
        <f>'DNSP stacked data'!AX139</f>
        <v>66549.336873145745</v>
      </c>
      <c r="AY21" s="1">
        <f>'DNSP stacked data'!AY139</f>
        <v>12656.394900429026</v>
      </c>
      <c r="AZ21" s="1">
        <f>'DNSP stacked data'!AZ139</f>
        <v>57168.303698930555</v>
      </c>
      <c r="BA21" s="1">
        <f>'DNSP stacked data'!BA139</f>
        <v>68624.500119861914</v>
      </c>
      <c r="BB21" s="1">
        <f>'DNSP stacked data'!BB139</f>
        <v>72911.410305815109</v>
      </c>
    </row>
    <row r="22" spans="1:54" x14ac:dyDescent="0.25">
      <c r="A22" s="21" t="s">
        <v>74</v>
      </c>
      <c r="B22" s="1">
        <f>'DNSP stacked data'!B140</f>
        <v>0</v>
      </c>
      <c r="C22" s="1">
        <f>'DNSP stacked data'!C140</f>
        <v>0</v>
      </c>
      <c r="D22" s="1">
        <f>'DNSP stacked data'!D140</f>
        <v>0</v>
      </c>
      <c r="E22" s="1">
        <f>'DNSP stacked data'!E140</f>
        <v>0</v>
      </c>
      <c r="F22" s="1">
        <f>'DNSP stacked data'!F140</f>
        <v>0</v>
      </c>
      <c r="G22" s="1">
        <f>'DNSP stacked data'!G140</f>
        <v>0</v>
      </c>
      <c r="H22" s="1">
        <f>'DNSP stacked data'!H140</f>
        <v>0</v>
      </c>
      <c r="I22" s="1">
        <f>'DNSP stacked data'!I140</f>
        <v>0</v>
      </c>
      <c r="J22" s="46"/>
      <c r="K22" s="1">
        <f>'DNSP stacked data'!K140</f>
        <v>0</v>
      </c>
      <c r="L22" s="1">
        <f>'DNSP stacked data'!L140</f>
        <v>0</v>
      </c>
      <c r="M22" s="1">
        <f>'DNSP stacked data'!M140</f>
        <v>0</v>
      </c>
      <c r="N22" s="1">
        <f>'DNSP stacked data'!N140</f>
        <v>0</v>
      </c>
      <c r="O22" s="1">
        <f>'DNSP stacked data'!O140</f>
        <v>0</v>
      </c>
      <c r="P22" s="1">
        <f>'DNSP stacked data'!P140</f>
        <v>0</v>
      </c>
      <c r="Q22" s="1">
        <f>'DNSP stacked data'!Q140</f>
        <v>0</v>
      </c>
      <c r="R22" s="1">
        <f>'DNSP stacked data'!R140</f>
        <v>0</v>
      </c>
      <c r="T22" s="1">
        <f>'DNSP stacked data'!T140</f>
        <v>0</v>
      </c>
      <c r="U22" s="1">
        <f>'DNSP stacked data'!U140</f>
        <v>0</v>
      </c>
      <c r="V22" s="1">
        <f>'DNSP stacked data'!V140</f>
        <v>0</v>
      </c>
      <c r="W22" s="1">
        <f>'DNSP stacked data'!W140</f>
        <v>0</v>
      </c>
      <c r="X22" s="1">
        <f>'DNSP stacked data'!X140</f>
        <v>0</v>
      </c>
      <c r="Y22" s="1">
        <f>'DNSP stacked data'!Y140</f>
        <v>0</v>
      </c>
      <c r="Z22" s="1">
        <f>'DNSP stacked data'!Z140</f>
        <v>0</v>
      </c>
      <c r="AA22" s="1">
        <f>'DNSP stacked data'!AA140</f>
        <v>0</v>
      </c>
      <c r="AC22" s="1">
        <f>'DNSP stacked data'!AC140</f>
        <v>0</v>
      </c>
      <c r="AD22" s="1">
        <f>'DNSP stacked data'!AD140</f>
        <v>0</v>
      </c>
      <c r="AE22" s="1">
        <f>'DNSP stacked data'!AE140</f>
        <v>0</v>
      </c>
      <c r="AF22" s="1">
        <f>'DNSP stacked data'!AF140</f>
        <v>0</v>
      </c>
      <c r="AG22" s="1">
        <f>'DNSP stacked data'!AG140</f>
        <v>0</v>
      </c>
      <c r="AH22" s="1">
        <f>'DNSP stacked data'!AH140</f>
        <v>0</v>
      </c>
      <c r="AI22" s="1">
        <f>'DNSP stacked data'!AI140</f>
        <v>0</v>
      </c>
      <c r="AJ22" s="1">
        <f>'DNSP stacked data'!AJ140</f>
        <v>0</v>
      </c>
      <c r="AK22" s="46"/>
      <c r="AL22" s="1">
        <f>'DNSP stacked data'!AL140</f>
        <v>0</v>
      </c>
      <c r="AM22" s="1">
        <f>'DNSP stacked data'!AM140</f>
        <v>0</v>
      </c>
      <c r="AN22" s="1">
        <f>'DNSP stacked data'!AN140</f>
        <v>0</v>
      </c>
      <c r="AO22" s="1">
        <f>'DNSP stacked data'!AO140</f>
        <v>0</v>
      </c>
      <c r="AP22" s="1">
        <f>'DNSP stacked data'!AP140</f>
        <v>0</v>
      </c>
      <c r="AQ22" s="1">
        <f>'DNSP stacked data'!AQ140</f>
        <v>0</v>
      </c>
      <c r="AR22" s="1">
        <f>'DNSP stacked data'!AR140</f>
        <v>0</v>
      </c>
      <c r="AS22" s="1">
        <f>'DNSP stacked data'!AS140</f>
        <v>0</v>
      </c>
      <c r="AT22" s="46"/>
      <c r="AU22" s="1">
        <f>'DNSP stacked data'!AU140</f>
        <v>-3598</v>
      </c>
      <c r="AV22" s="1">
        <f>'DNSP stacked data'!AV140</f>
        <v>-5831</v>
      </c>
      <c r="AW22" s="1">
        <f>'DNSP stacked data'!AW140</f>
        <v>-2308.9999999999995</v>
      </c>
      <c r="AX22" s="1">
        <f>'DNSP stacked data'!AX140</f>
        <v>-4350</v>
      </c>
      <c r="AY22" s="1">
        <f>'DNSP stacked data'!AY140</f>
        <v>-1321</v>
      </c>
      <c r="AZ22" s="1">
        <f>'DNSP stacked data'!AZ140</f>
        <v>-2351</v>
      </c>
      <c r="BA22" s="1">
        <f>'DNSP stacked data'!BA140</f>
        <v>-1481</v>
      </c>
      <c r="BB22" s="1">
        <f>'DNSP stacked data'!BB140</f>
        <v>-1906</v>
      </c>
    </row>
    <row r="23" spans="1:54" x14ac:dyDescent="0.25">
      <c r="A23" s="21" t="s">
        <v>75</v>
      </c>
      <c r="B23" s="1">
        <f>'DNSP stacked data'!B141</f>
        <v>525653.90878396772</v>
      </c>
      <c r="C23" s="1">
        <f>'DNSP stacked data'!C141</f>
        <v>523753.31450121879</v>
      </c>
      <c r="D23" s="1">
        <f>'DNSP stacked data'!D141</f>
        <v>527163.0894162003</v>
      </c>
      <c r="E23" s="1">
        <f>'DNSP stacked data'!E141</f>
        <v>521459.48950706125</v>
      </c>
      <c r="F23" s="1">
        <f>'DNSP stacked data'!F141</f>
        <v>518995.40712177032</v>
      </c>
      <c r="G23" s="1">
        <f>'DNSP stacked data'!G141</f>
        <v>530949.75646962086</v>
      </c>
      <c r="H23" s="1">
        <f>'DNSP stacked data'!H141</f>
        <v>536528.17369923356</v>
      </c>
      <c r="I23" s="1">
        <f>'DNSP stacked data'!I141</f>
        <v>549953.96160939033</v>
      </c>
      <c r="J23" s="46"/>
      <c r="K23" s="1">
        <f>'DNSP stacked data'!K141</f>
        <v>95430.924305787586</v>
      </c>
      <c r="L23" s="1">
        <f>'DNSP stacked data'!L141</f>
        <v>98639.311228327802</v>
      </c>
      <c r="M23" s="1">
        <f>'DNSP stacked data'!M141</f>
        <v>103277.63766407149</v>
      </c>
      <c r="N23" s="1">
        <f>'DNSP stacked data'!N141</f>
        <v>108785.12927471807</v>
      </c>
      <c r="O23" s="1">
        <f>'DNSP stacked data'!O141</f>
        <v>119010.85869521143</v>
      </c>
      <c r="P23" s="1">
        <f>'DNSP stacked data'!P141</f>
        <v>129046.21656281076</v>
      </c>
      <c r="Q23" s="1">
        <f>'DNSP stacked data'!Q141</f>
        <v>135545.28103549604</v>
      </c>
      <c r="R23" s="1">
        <f>'DNSP stacked data'!R141</f>
        <v>143416.29578369478</v>
      </c>
      <c r="T23" s="1">
        <f>'DNSP stacked data'!T141</f>
        <v>812733.9957233707</v>
      </c>
      <c r="U23" s="1">
        <f>'DNSP stacked data'!U141</f>
        <v>810193.41821643524</v>
      </c>
      <c r="V23" s="1">
        <f>'DNSP stacked data'!V141</f>
        <v>822985.62758916535</v>
      </c>
      <c r="W23" s="1">
        <f>'DNSP stacked data'!W141</f>
        <v>801135.27714157768</v>
      </c>
      <c r="X23" s="1">
        <f>'DNSP stacked data'!X141</f>
        <v>758557.3641756688</v>
      </c>
      <c r="Y23" s="1">
        <f>'DNSP stacked data'!Y141</f>
        <v>774123.57045751053</v>
      </c>
      <c r="Z23" s="1">
        <f>'DNSP stacked data'!Z141</f>
        <v>778847.9390130291</v>
      </c>
      <c r="AA23" s="1">
        <f>'DNSP stacked data'!AA141</f>
        <v>822996.84892728121</v>
      </c>
      <c r="AC23" s="1">
        <f>'DNSP stacked data'!AC141</f>
        <v>16503.442106776467</v>
      </c>
      <c r="AD23" s="1">
        <f>'DNSP stacked data'!AD141</f>
        <v>17058.287700251138</v>
      </c>
      <c r="AE23" s="1">
        <f>'DNSP stacked data'!AE141</f>
        <v>17860.421310100126</v>
      </c>
      <c r="AF23" s="1">
        <f>'DNSP stacked data'!AF141</f>
        <v>18812.864866641794</v>
      </c>
      <c r="AG23" s="1">
        <f>'DNSP stacked data'!AG141</f>
        <v>20442.337093031067</v>
      </c>
      <c r="AH23" s="1">
        <f>'DNSP stacked data'!AH141</f>
        <v>22128.670123668388</v>
      </c>
      <c r="AI23" s="1">
        <f>'DNSP stacked data'!AI141</f>
        <v>22911.267318947837</v>
      </c>
      <c r="AJ23" s="1">
        <f>'DNSP stacked data'!AJ141</f>
        <v>24087.859496857691</v>
      </c>
      <c r="AK23" s="46"/>
      <c r="AL23" s="1">
        <f>'DNSP stacked data'!AL141</f>
        <v>772171.4021576934</v>
      </c>
      <c r="AM23" s="1">
        <f>'DNSP stacked data'!AM141</f>
        <v>802636.23541490454</v>
      </c>
      <c r="AN23" s="1">
        <f>'DNSP stacked data'!AN141</f>
        <v>843046.12817728077</v>
      </c>
      <c r="AO23" s="1">
        <f>'DNSP stacked data'!AO141</f>
        <v>883550.39658374363</v>
      </c>
      <c r="AP23" s="1">
        <f>'DNSP stacked data'!AP141</f>
        <v>960492.75703410106</v>
      </c>
      <c r="AQ23" s="1">
        <f>'DNSP stacked data'!AQ141</f>
        <v>1067988.6826291974</v>
      </c>
      <c r="AR23" s="1">
        <f>'DNSP stacked data'!AR141</f>
        <v>1193900.5836164101</v>
      </c>
      <c r="AS23" s="1">
        <f>'DNSP stacked data'!AS141</f>
        <v>1294188.0705031659</v>
      </c>
      <c r="AT23" s="46"/>
      <c r="AU23" s="1">
        <f>'DNSP stacked data'!AU141</f>
        <v>351678.58521876938</v>
      </c>
      <c r="AV23" s="1">
        <f>'DNSP stacked data'!AV141</f>
        <v>345374.75453707483</v>
      </c>
      <c r="AW23" s="1">
        <f>'DNSP stacked data'!AW141</f>
        <v>341052.09903545625</v>
      </c>
      <c r="AX23" s="1">
        <f>'DNSP stacked data'!AX141</f>
        <v>372426.19795992831</v>
      </c>
      <c r="AY23" s="1">
        <f>'DNSP stacked data'!AY141</f>
        <v>345623.89553536795</v>
      </c>
      <c r="AZ23" s="1">
        <f>'DNSP stacked data'!AZ141</f>
        <v>384803.20408980874</v>
      </c>
      <c r="BA23" s="1">
        <f>'DNSP stacked data'!BA141</f>
        <v>424657.04127175838</v>
      </c>
      <c r="BB23" s="1">
        <f>'DNSP stacked data'!BB141</f>
        <v>461610.86717823095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523135.27701085364</v>
      </c>
      <c r="C26" s="1">
        <f t="shared" ref="C26:I26" si="8">C17</f>
        <v>525653.90878396772</v>
      </c>
      <c r="D26" s="1">
        <f t="shared" si="8"/>
        <v>523753.31450121879</v>
      </c>
      <c r="E26" s="1">
        <f t="shared" si="8"/>
        <v>527163.0894162003</v>
      </c>
      <c r="F26" s="1">
        <f t="shared" si="8"/>
        <v>521459.48950706125</v>
      </c>
      <c r="G26" s="1">
        <f t="shared" si="8"/>
        <v>518995.40712177032</v>
      </c>
      <c r="H26" s="1">
        <f t="shared" si="8"/>
        <v>530949.75646962086</v>
      </c>
      <c r="I26" s="1">
        <f t="shared" si="8"/>
        <v>536528.17369923356</v>
      </c>
      <c r="K26" s="1">
        <f>K17</f>
        <v>91726.651994205022</v>
      </c>
      <c r="L26" s="1">
        <f t="shared" ref="L26:R26" si="9">L17</f>
        <v>95430.924305787586</v>
      </c>
      <c r="M26" s="1">
        <f t="shared" si="9"/>
        <v>98639.311228327802</v>
      </c>
      <c r="N26" s="1">
        <f t="shared" si="9"/>
        <v>103277.63766407149</v>
      </c>
      <c r="O26" s="1">
        <f t="shared" si="9"/>
        <v>108785.12927471807</v>
      </c>
      <c r="P26" s="1">
        <f t="shared" si="9"/>
        <v>119010.85869521143</v>
      </c>
      <c r="Q26" s="1">
        <f t="shared" si="9"/>
        <v>129046.21656281076</v>
      </c>
      <c r="R26" s="1">
        <f t="shared" si="9"/>
        <v>135545.28103549604</v>
      </c>
      <c r="T26" s="1">
        <f>T17</f>
        <v>818760.91081417957</v>
      </c>
      <c r="U26" s="1">
        <f t="shared" ref="U26:AA26" si="10">U17</f>
        <v>812733.9957233707</v>
      </c>
      <c r="V26" s="1">
        <f t="shared" si="10"/>
        <v>810193.41821643524</v>
      </c>
      <c r="W26" s="1">
        <f t="shared" si="10"/>
        <v>822985.62758916535</v>
      </c>
      <c r="X26" s="1">
        <f t="shared" si="10"/>
        <v>801135.27714157768</v>
      </c>
      <c r="Y26" s="1">
        <f t="shared" si="10"/>
        <v>758557.3641756688</v>
      </c>
      <c r="Z26" s="1">
        <f t="shared" si="10"/>
        <v>774123.57045751053</v>
      </c>
      <c r="AA26" s="1">
        <f t="shared" si="10"/>
        <v>778847.9390130291</v>
      </c>
      <c r="AC26" s="1">
        <f>AC17</f>
        <v>15862.840078800193</v>
      </c>
      <c r="AD26" s="1">
        <f t="shared" ref="AD26:AJ26" si="11">AD17</f>
        <v>16503.442106776467</v>
      </c>
      <c r="AE26" s="1">
        <f t="shared" si="11"/>
        <v>17058.287700251138</v>
      </c>
      <c r="AF26" s="1">
        <f t="shared" si="11"/>
        <v>17860.421310100126</v>
      </c>
      <c r="AG26" s="1">
        <f t="shared" si="11"/>
        <v>18812.864866641794</v>
      </c>
      <c r="AH26" s="1">
        <f t="shared" si="11"/>
        <v>20442.337093031067</v>
      </c>
      <c r="AI26" s="1">
        <f t="shared" si="11"/>
        <v>22128.670123668388</v>
      </c>
      <c r="AJ26" s="1">
        <f t="shared" si="11"/>
        <v>22911.267318947837</v>
      </c>
      <c r="AL26" s="1">
        <f>AL17</f>
        <v>740695.05736568791</v>
      </c>
      <c r="AM26" s="1">
        <f t="shared" ref="AM26:AS26" si="12">AM17</f>
        <v>772171.4021576934</v>
      </c>
      <c r="AN26" s="1">
        <f t="shared" si="12"/>
        <v>802636.23541490454</v>
      </c>
      <c r="AO26" s="1">
        <f t="shared" si="12"/>
        <v>843046.12817728077</v>
      </c>
      <c r="AP26" s="1">
        <f t="shared" si="12"/>
        <v>883550.39658374363</v>
      </c>
      <c r="AQ26" s="1">
        <f t="shared" si="12"/>
        <v>960492.75703410106</v>
      </c>
      <c r="AR26" s="1">
        <f t="shared" si="12"/>
        <v>1067988.6826291974</v>
      </c>
      <c r="AS26" s="1">
        <f t="shared" si="12"/>
        <v>1193900.5836164101</v>
      </c>
      <c r="AU26" s="1">
        <f>AU17</f>
        <v>307500.16462227789</v>
      </c>
      <c r="AV26" s="1">
        <f t="shared" ref="AV26:BB26" si="13">AV17</f>
        <v>351678.58521876938</v>
      </c>
      <c r="AW26" s="1">
        <f t="shared" si="13"/>
        <v>345374.75453707483</v>
      </c>
      <c r="AX26" s="1">
        <f t="shared" si="13"/>
        <v>341052.09903545625</v>
      </c>
      <c r="AY26" s="1">
        <f t="shared" si="13"/>
        <v>372426.19795992831</v>
      </c>
      <c r="AZ26" s="1">
        <f t="shared" si="13"/>
        <v>345623.89553536795</v>
      </c>
      <c r="BA26" s="1">
        <f t="shared" si="13"/>
        <v>384803.20408980874</v>
      </c>
      <c r="BB26" s="1">
        <f t="shared" si="13"/>
        <v>424657.04127175838</v>
      </c>
    </row>
    <row r="27" spans="1:54" x14ac:dyDescent="0.25">
      <c r="A27" s="24" t="s">
        <v>84</v>
      </c>
      <c r="B27" s="1">
        <f>WACC!$C$14*B26</f>
        <v>209254.11080434147</v>
      </c>
      <c r="C27" s="1">
        <f>WACC!$D$14*C26</f>
        <v>210261.56351358711</v>
      </c>
      <c r="D27" s="1">
        <f>WACC!$E$14*D26</f>
        <v>209501.32580048754</v>
      </c>
      <c r="E27" s="1">
        <f>WACC!$F$14*E26</f>
        <v>210865.23576648012</v>
      </c>
      <c r="F27" s="1">
        <f>WACC!$G$14*F26</f>
        <v>208583.79580282452</v>
      </c>
      <c r="G27" s="1">
        <f>WACC!$H$14*G26</f>
        <v>207598.16284870813</v>
      </c>
      <c r="H27" s="1">
        <f>WACC!$I$14*H26</f>
        <v>212379.90258784837</v>
      </c>
      <c r="I27" s="1">
        <f>WACC!$J$14*I26</f>
        <v>214611.26947969344</v>
      </c>
      <c r="K27" s="1">
        <f>WACC!$C$14*K26</f>
        <v>36690.660797682009</v>
      </c>
      <c r="L27" s="1">
        <f>WACC!$D$14*L26</f>
        <v>38172.369722315038</v>
      </c>
      <c r="M27" s="1">
        <f>WACC!$E$14*M26</f>
        <v>39455.724491331122</v>
      </c>
      <c r="N27" s="1">
        <f>WACC!$F$14*N26</f>
        <v>41311.0550656286</v>
      </c>
      <c r="O27" s="1">
        <f>WACC!$G$14*O26</f>
        <v>43514.05170988723</v>
      </c>
      <c r="P27" s="1">
        <f>WACC!$H$14*P26</f>
        <v>47604.343478084571</v>
      </c>
      <c r="Q27" s="1">
        <f>WACC!$I$14*Q26</f>
        <v>51618.486625124307</v>
      </c>
      <c r="R27" s="1">
        <f>WACC!$J$14*R26</f>
        <v>54218.112414198418</v>
      </c>
      <c r="T27" s="1">
        <f>WACC!$C$14*T26</f>
        <v>327504.36432567186</v>
      </c>
      <c r="U27" s="1">
        <f>WACC!$D$14*U26</f>
        <v>325093.5982893483</v>
      </c>
      <c r="V27" s="1">
        <f>WACC!$E$14*V26</f>
        <v>324077.3672865741</v>
      </c>
      <c r="W27" s="1">
        <f>WACC!$F$14*W26</f>
        <v>329194.25103566615</v>
      </c>
      <c r="X27" s="1">
        <f>WACC!$G$14*X26</f>
        <v>320454.11085663107</v>
      </c>
      <c r="Y27" s="1">
        <f>WACC!$H$14*Y26</f>
        <v>303422.94567026751</v>
      </c>
      <c r="Z27" s="1">
        <f>WACC!$I$14*Z26</f>
        <v>309649.4281830042</v>
      </c>
      <c r="AA27" s="1">
        <f>WACC!$J$14*AA26</f>
        <v>311539.17560521164</v>
      </c>
      <c r="AC27" s="1">
        <f>WACC!$C$14*AC26</f>
        <v>6345.1360315200773</v>
      </c>
      <c r="AD27" s="1">
        <f>WACC!$D$14*AD26</f>
        <v>6601.376842710587</v>
      </c>
      <c r="AE27" s="1">
        <f>WACC!$E$14*AE26</f>
        <v>6823.3150801004558</v>
      </c>
      <c r="AF27" s="1">
        <f>WACC!$F$14*AF26</f>
        <v>7144.1685240400511</v>
      </c>
      <c r="AG27" s="1">
        <f>WACC!$G$14*AG26</f>
        <v>7525.1459466567176</v>
      </c>
      <c r="AH27" s="1">
        <f>WACC!$H$14*AH26</f>
        <v>8176.9348372124268</v>
      </c>
      <c r="AI27" s="1">
        <f>WACC!$I$14*AI26</f>
        <v>8851.4680494673557</v>
      </c>
      <c r="AJ27" s="1">
        <f>WACC!$J$14*AJ26</f>
        <v>9164.5069275791357</v>
      </c>
      <c r="AL27" s="1">
        <f>WACC!C14*AL26</f>
        <v>296278.02294627519</v>
      </c>
      <c r="AM27" s="1">
        <f>WACC!D14*AM26</f>
        <v>308868.56086307735</v>
      </c>
      <c r="AN27" s="1">
        <f>WACC!E14*AN26</f>
        <v>321054.49416596186</v>
      </c>
      <c r="AO27" s="1">
        <f>WACC!F14*AO26</f>
        <v>337218.45127091231</v>
      </c>
      <c r="AP27" s="1">
        <f>WACC!G14*AP26</f>
        <v>353420.15863349749</v>
      </c>
      <c r="AQ27" s="1">
        <f>WACC!H14*AQ26</f>
        <v>384197.10281364043</v>
      </c>
      <c r="AR27" s="1">
        <f>WACC!I14*AR26</f>
        <v>427195.47305167897</v>
      </c>
      <c r="AS27" s="1">
        <f>WACC!J14*AS26</f>
        <v>477560.23344656406</v>
      </c>
      <c r="AU27" s="1">
        <f>WACC!C14*AU26</f>
        <v>123000.06584891117</v>
      </c>
      <c r="AV27" s="1">
        <f>WACC!D14*AV26</f>
        <v>140671.43408750775</v>
      </c>
      <c r="AW27" s="1">
        <f>WACC!E14*AW26</f>
        <v>138149.90181482994</v>
      </c>
      <c r="AX27" s="1">
        <f>WACC!F14*AX26</f>
        <v>136420.83961418251</v>
      </c>
      <c r="AY27" s="1">
        <f>WACC!G14*AY26</f>
        <v>148970.47918397133</v>
      </c>
      <c r="AZ27" s="1">
        <f>WACC!H14*AZ26</f>
        <v>138249.5582141472</v>
      </c>
      <c r="BA27" s="1">
        <f>WACC!I14*BA26</f>
        <v>153921.28163592351</v>
      </c>
      <c r="BB27" s="1">
        <f>WACC!J14*BB26</f>
        <v>169862.81650870337</v>
      </c>
    </row>
    <row r="28" spans="1:54" x14ac:dyDescent="0.25">
      <c r="A28" s="24" t="s">
        <v>85</v>
      </c>
      <c r="B28" s="1">
        <f>WACC!$C$15*B26</f>
        <v>313881.16620651219</v>
      </c>
      <c r="C28" s="1">
        <f>WACC!$D$15*C26</f>
        <v>315392.34527038061</v>
      </c>
      <c r="D28" s="1">
        <f>WACC!$E$15*D26</f>
        <v>314251.98870073125</v>
      </c>
      <c r="E28" s="1">
        <f>WACC!$F$15*E26</f>
        <v>316297.85364972014</v>
      </c>
      <c r="F28" s="1">
        <f>WACC!$G$15*F26</f>
        <v>312875.69370423676</v>
      </c>
      <c r="G28" s="1">
        <f>WACC!$H$15*G26</f>
        <v>311397.24427306216</v>
      </c>
      <c r="H28" s="1">
        <f>WACC!$I$15*H26</f>
        <v>318569.85388177249</v>
      </c>
      <c r="I28" s="1">
        <f>WACC!$J$15*I26</f>
        <v>321916.90421954013</v>
      </c>
      <c r="K28" s="1">
        <f>WACC!$C$15*K26</f>
        <v>55035.991196523013</v>
      </c>
      <c r="L28" s="1">
        <f>WACC!$D$15*L26</f>
        <v>57258.554583472549</v>
      </c>
      <c r="M28" s="1">
        <f>WACC!$E$15*M26</f>
        <v>59183.58673699668</v>
      </c>
      <c r="N28" s="1">
        <f>WACC!$F$15*N26</f>
        <v>61966.582598442888</v>
      </c>
      <c r="O28" s="1">
        <f>WACC!$G$15*O26</f>
        <v>65271.077564830841</v>
      </c>
      <c r="P28" s="1">
        <f>WACC!$H$15*P26</f>
        <v>71406.515217126856</v>
      </c>
      <c r="Q28" s="1">
        <f>WACC!$I$15*Q26</f>
        <v>77427.729937686454</v>
      </c>
      <c r="R28" s="1">
        <f>WACC!$J$15*R26</f>
        <v>81327.16862129762</v>
      </c>
      <c r="T28" s="1">
        <f>WACC!$C$15*T26</f>
        <v>491256.54648850771</v>
      </c>
      <c r="U28" s="1">
        <f>WACC!$D$15*U26</f>
        <v>487640.39743402239</v>
      </c>
      <c r="V28" s="1">
        <f>WACC!$E$15*V26</f>
        <v>486116.05092986114</v>
      </c>
      <c r="W28" s="1">
        <f>WACC!$F$15*W26</f>
        <v>493791.3765534992</v>
      </c>
      <c r="X28" s="1">
        <f>WACC!$G$15*X26</f>
        <v>480681.16628494661</v>
      </c>
      <c r="Y28" s="1">
        <f>WACC!$H$15*Y26</f>
        <v>455134.41850540129</v>
      </c>
      <c r="Z28" s="1">
        <f>WACC!$I$15*Z26</f>
        <v>464474.14227450633</v>
      </c>
      <c r="AA28" s="1">
        <f>WACC!$J$15*AA26</f>
        <v>467308.76340781746</v>
      </c>
      <c r="AC28" s="1">
        <f>WACC!$C$15*AC26</f>
        <v>9517.7040472801145</v>
      </c>
      <c r="AD28" s="1">
        <f>WACC!$D$15*AD26</f>
        <v>9902.0652640658791</v>
      </c>
      <c r="AE28" s="1">
        <f>WACC!$E$15*AE26</f>
        <v>10234.972620150682</v>
      </c>
      <c r="AF28" s="1">
        <f>WACC!$F$15*AF26</f>
        <v>10716.252786060075</v>
      </c>
      <c r="AG28" s="1">
        <f>WACC!$G$15*AG26</f>
        <v>11287.718919985076</v>
      </c>
      <c r="AH28" s="1">
        <f>WACC!$H$15*AH26</f>
        <v>12265.402255818639</v>
      </c>
      <c r="AI28" s="1">
        <f>WACC!$I$15*AI26</f>
        <v>13277.202074201032</v>
      </c>
      <c r="AJ28" s="1">
        <f>WACC!$J$15*AJ26</f>
        <v>13746.760391368702</v>
      </c>
      <c r="AL28" s="1">
        <f>WACC!C15*AL26</f>
        <v>444417.03441941272</v>
      </c>
      <c r="AM28" s="1">
        <f>WACC!D15*AM26</f>
        <v>463302.84129461605</v>
      </c>
      <c r="AN28" s="1">
        <f>WACC!E15*AN26</f>
        <v>481581.74124894268</v>
      </c>
      <c r="AO28" s="1">
        <f>WACC!F15*AO26</f>
        <v>505827.67690636846</v>
      </c>
      <c r="AP28" s="1">
        <f>WACC!G15*AP26</f>
        <v>530130.2379502462</v>
      </c>
      <c r="AQ28" s="1">
        <f>WACC!H15*AQ26</f>
        <v>576295.65422046056</v>
      </c>
      <c r="AR28" s="1">
        <f>WACC!I15*AR26</f>
        <v>640793.2095775184</v>
      </c>
      <c r="AS28" s="1">
        <f>WACC!J15*AS26</f>
        <v>716340.35016984609</v>
      </c>
      <c r="AU28" s="1">
        <f>WACC!C15*AU26</f>
        <v>184500.09877336674</v>
      </c>
      <c r="AV28" s="1">
        <f>WACC!D15*AV26</f>
        <v>211007.15113126163</v>
      </c>
      <c r="AW28" s="1">
        <f>WACC!E15*AW26</f>
        <v>207224.85272224489</v>
      </c>
      <c r="AX28" s="1">
        <f>WACC!F15*AX26</f>
        <v>204631.25942127375</v>
      </c>
      <c r="AY28" s="1">
        <f>WACC!G15*AY26</f>
        <v>223455.71877595698</v>
      </c>
      <c r="AZ28" s="1">
        <f>WACC!H15*AZ26</f>
        <v>207374.33732122075</v>
      </c>
      <c r="BA28" s="1">
        <f>WACC!I15*BA26</f>
        <v>230881.92245388523</v>
      </c>
      <c r="BB28" s="1">
        <f>WACC!J15*BB26</f>
        <v>254794.22476305501</v>
      </c>
    </row>
    <row r="29" spans="1:54" x14ac:dyDescent="0.25">
      <c r="A29" s="24" t="s">
        <v>86</v>
      </c>
      <c r="B29" s="1">
        <f>(WACC!$C$3+WACC!$C$9*WACC!$C$16)*B27</f>
        <v>20873.361534842068</v>
      </c>
      <c r="C29" s="1">
        <f>(WACC!$D$3+WACC!$D$9*WACC!$D$16)*C27</f>
        <v>20906.386512591442</v>
      </c>
      <c r="D29" s="1">
        <f>(WACC!$E$3+WACC!$E$9*WACC!$E$16)*D27</f>
        <v>21680.474346147505</v>
      </c>
      <c r="E29" s="1">
        <f>(WACC!$F$3+WACC!$F$9*WACC!$F$16)*E27</f>
        <v>22596.939095141242</v>
      </c>
      <c r="F29" s="1">
        <f>(WACC!$G$3+WACC!$G$9*WACC!$G$16)*F27</f>
        <v>19949.896868890093</v>
      </c>
      <c r="G29" s="1">
        <f>(WACC!$H$3+WACC!$H$9*WACC!$H$16)*G27</f>
        <v>20943.372983552694</v>
      </c>
      <c r="H29" s="1">
        <f>(WACC!$I$3+WACC!$I$9*WACC!$I$16)*H27</f>
        <v>20980.791661984716</v>
      </c>
      <c r="I29" s="1">
        <f>(WACC!$J$3+WACC!$J$9*WACC!$J$16)*I27</f>
        <v>18488.293673450487</v>
      </c>
      <c r="K29" s="1">
        <f>(WACC!$C$3+WACC!$C$9*WACC!$C$16)*K27</f>
        <v>3659.9397012485547</v>
      </c>
      <c r="L29" s="1">
        <f>(WACC!$D$3+WACC!$D$9*WACC!$D$16)*L27</f>
        <v>3795.4931095368329</v>
      </c>
      <c r="M29" s="1">
        <f>(WACC!$E$3+WACC!$E$9*WACC!$E$16)*M27</f>
        <v>4083.1188985295553</v>
      </c>
      <c r="N29" s="1">
        <f>(WACC!$F$3+WACC!$F$9*WACC!$F$16)*N27</f>
        <v>4427.0142106678568</v>
      </c>
      <c r="O29" s="1">
        <f>(WACC!$G$3+WACC!$G$9*WACC!$G$16)*O27</f>
        <v>4161.8805555749959</v>
      </c>
      <c r="P29" s="1">
        <f>(WACC!$H$3+WACC!$H$9*WACC!$H$16)*P27</f>
        <v>4802.5257421245215</v>
      </c>
      <c r="Q29" s="1">
        <f>(WACC!$I$3+WACC!$I$9*WACC!$I$16)*Q27</f>
        <v>5099.3370869482778</v>
      </c>
      <c r="R29" s="1">
        <f>(WACC!$J$3+WACC!$J$9*WACC!$J$16)*R27</f>
        <v>4670.7723558230909</v>
      </c>
      <c r="T29" s="1">
        <f>(WACC!$C$3+WACC!$C$9*WACC!$C$16)*T27</f>
        <v>32668.973500837677</v>
      </c>
      <c r="U29" s="1">
        <f>(WACC!$D$3+WACC!$D$9*WACC!$D$16)*U27</f>
        <v>32324.179013189252</v>
      </c>
      <c r="V29" s="1">
        <f>(WACC!$E$3+WACC!$E$9*WACC!$E$16)*V27</f>
        <v>33537.501592303721</v>
      </c>
      <c r="W29" s="1">
        <f>(WACC!$F$3+WACC!$F$9*WACC!$F$16)*W27</f>
        <v>35277.424531759061</v>
      </c>
      <c r="X29" s="1">
        <f>(WACC!$G$3+WACC!$G$9*WACC!$G$16)*X27</f>
        <v>30649.679368406105</v>
      </c>
      <c r="Y29" s="1">
        <f>(WACC!$H$3+WACC!$H$9*WACC!$H$16)*Y27</f>
        <v>30610.578801565742</v>
      </c>
      <c r="Z29" s="1">
        <f>(WACC!$I$3+WACC!$I$9*WACC!$I$16)*Z27</f>
        <v>30589.947833096085</v>
      </c>
      <c r="AA29" s="1">
        <f>(WACC!$J$3+WACC!$J$9*WACC!$J$16)*AA27</f>
        <v>26838.421781568239</v>
      </c>
      <c r="AC29" s="1">
        <f>(WACC!$C$3+WACC!$C$9*WACC!$C$16)*AC27</f>
        <v>632.9353237772749</v>
      </c>
      <c r="AD29" s="1">
        <f>(WACC!$D$3+WACC!$D$9*WACC!$D$16)*AD27</f>
        <v>656.37738768198506</v>
      </c>
      <c r="AE29" s="1">
        <f>(WACC!$E$3+WACC!$E$9*WACC!$E$16)*AE27</f>
        <v>706.11824046726429</v>
      </c>
      <c r="AF29" s="1">
        <f>(WACC!$F$3+WACC!$F$9*WACC!$F$16)*AF27</f>
        <v>765.59011937813511</v>
      </c>
      <c r="AG29" s="1">
        <f>(WACC!$G$3+WACC!$G$9*WACC!$G$16)*AG27</f>
        <v>719.73896620935363</v>
      </c>
      <c r="AH29" s="1">
        <f>(WACC!$H$3+WACC!$H$9*WACC!$H$16)*AH27</f>
        <v>824.92346660480712</v>
      </c>
      <c r="AI29" s="1">
        <f>(WACC!$I$3+WACC!$I$9*WACC!$I$16)*AI27</f>
        <v>874.42740478596738</v>
      </c>
      <c r="AJ29" s="1">
        <f>(WACC!$J$3+WACC!$J$9*WACC!$J$16)*AJ27</f>
        <v>789.50232138432318</v>
      </c>
      <c r="AL29" s="1">
        <f>(WACC!C3+WACC!C9*WACC!C16)*AL27</f>
        <v>29554.106555012197</v>
      </c>
      <c r="AM29" s="1">
        <f>(WACC!D3+WACC!D9*WACC!D16)*AM27</f>
        <v>30710.917426304102</v>
      </c>
      <c r="AN29" s="1">
        <f>(WACC!E3+WACC!E9*WACC!E16)*AN27</f>
        <v>33224.676253883168</v>
      </c>
      <c r="AO29" s="1">
        <f>(WACC!F3+WACC!F9*WACC!F16)*AO27</f>
        <v>36137.321438634121</v>
      </c>
      <c r="AP29" s="1">
        <f>(WACC!G3+WACC!G9*WACC!G16)*AP27</f>
        <v>33802.701158963064</v>
      </c>
      <c r="AQ29" s="1">
        <f>(WACC!H3+WACC!H9*WACC!H16)*AQ27</f>
        <v>38759.414404309529</v>
      </c>
      <c r="AR29" s="1">
        <f>(WACC!I3+WACC!I9*WACC!I16)*AR27</f>
        <v>42202.200442826215</v>
      </c>
      <c r="AS29" s="1">
        <f>(WACC!J3+WACC!J9*WACC!J16)*AS27</f>
        <v>41140.774499528678</v>
      </c>
      <c r="AU29" s="1">
        <f>(WACC!C3+WACC!C9*WACC!C16)*AU27</f>
        <v>12269.411737742725</v>
      </c>
      <c r="AV29" s="1">
        <f>(WACC!D3+WACC!D9*WACC!D16)*AV27</f>
        <v>13987.013713630664</v>
      </c>
      <c r="AW29" s="1">
        <f>(WACC!E3+WACC!E9*WACC!E16)*AW27</f>
        <v>14296.594022853897</v>
      </c>
      <c r="AX29" s="1">
        <f>(WACC!F3+WACC!F9*WACC!F16)*AX27</f>
        <v>14619.258565141583</v>
      </c>
      <c r="AY29" s="1">
        <f>(WACC!G3+WACC!G9*WACC!G16)*AY27</f>
        <v>14248.209861128254</v>
      </c>
      <c r="AZ29" s="1">
        <f>(WACC!H3+WACC!H9*WACC!H16)*AZ27</f>
        <v>13947.195017329528</v>
      </c>
      <c r="BA29" s="1">
        <f>(WACC!I3+WACC!I9*WACC!I16)*BA27</f>
        <v>15205.72475549181</v>
      </c>
      <c r="BB29" s="1">
        <f>(WACC!J3+WACC!J9*WACC!J16)*BB27</f>
        <v>14633.311863939623</v>
      </c>
    </row>
    <row r="30" spans="1:54" x14ac:dyDescent="0.25">
      <c r="A30" s="24" t="s">
        <v>87</v>
      </c>
      <c r="B30" s="1">
        <f>WACC!$C$7*B28</f>
        <v>21601.887480557652</v>
      </c>
      <c r="C30" s="1">
        <f>WACC!$D$7*C28</f>
        <v>20804.775360544802</v>
      </c>
      <c r="D30" s="1">
        <f>WACC!$E$7*D28</f>
        <v>22146.024805713128</v>
      </c>
      <c r="E30" s="1">
        <f>WACC!$F$7*E28</f>
        <v>27191.090038736893</v>
      </c>
      <c r="F30" s="1">
        <f>WACC!$G$7*F28</f>
        <v>26053.774159644458</v>
      </c>
      <c r="G30" s="1">
        <f>WACC!$H$7*G28</f>
        <v>29068.981429899657</v>
      </c>
      <c r="H30" s="1">
        <f>WACC!$I$7*H28</f>
        <v>30048.260272184845</v>
      </c>
      <c r="I30" s="1">
        <f>WACC!$J$7*I28</f>
        <v>24520.649992085917</v>
      </c>
      <c r="K30" s="1">
        <f>WACC!$C$7*K28</f>
        <v>3787.6795972716936</v>
      </c>
      <c r="L30" s="1">
        <f>WACC!$D$7*L28</f>
        <v>3777.0459031191745</v>
      </c>
      <c r="M30" s="1">
        <f>WACC!$E$7*M28</f>
        <v>4170.7967716850062</v>
      </c>
      <c r="N30" s="1">
        <f>WACC!$F$7*N28</f>
        <v>5327.0640549241625</v>
      </c>
      <c r="O30" s="1">
        <f>WACC!$G$7*O28</f>
        <v>5435.2509582872435</v>
      </c>
      <c r="P30" s="1">
        <f>WACC!$H$7*P28</f>
        <v>6665.8093576458486</v>
      </c>
      <c r="Q30" s="1">
        <f>WACC!$I$7*Q28</f>
        <v>7303.1661756528792</v>
      </c>
      <c r="R30" s="1">
        <f>WACC!$J$7*R28</f>
        <v>6194.7509138886198</v>
      </c>
      <c r="T30" s="1">
        <f>WACC!$C$7*T28</f>
        <v>33809.192088798576</v>
      </c>
      <c r="U30" s="1">
        <f>WACC!$D$7*U28</f>
        <v>32167.074050716958</v>
      </c>
      <c r="V30" s="1">
        <f>WACC!$E$7*V28</f>
        <v>34257.661079116537</v>
      </c>
      <c r="W30" s="1">
        <f>WACC!$F$7*W28</f>
        <v>42449.626594960333</v>
      </c>
      <c r="X30" s="1">
        <f>WACC!$G$7*X28</f>
        <v>40027.265783775125</v>
      </c>
      <c r="Y30" s="1">
        <f>WACC!$H$7*Y28</f>
        <v>42486.869113202985</v>
      </c>
      <c r="Z30" s="1">
        <f>WACC!$I$7*Z28</f>
        <v>43810.297009282498</v>
      </c>
      <c r="AA30" s="1">
        <f>WACC!$J$7*AA28</f>
        <v>35595.256028999931</v>
      </c>
      <c r="AC30" s="1">
        <f>WACC!$C$7*AC28</f>
        <v>655.02615014282924</v>
      </c>
      <c r="AD30" s="1">
        <f>WACC!$D$7*AD28</f>
        <v>653.18720163526859</v>
      </c>
      <c r="AE30" s="1">
        <f>WACC!$E$7*AE28</f>
        <v>721.28090093809567</v>
      </c>
      <c r="AF30" s="1">
        <f>WACC!$F$7*AF28</f>
        <v>921.24113717925127</v>
      </c>
      <c r="AG30" s="1">
        <f>WACC!$G$7*AG28</f>
        <v>939.95054725101102</v>
      </c>
      <c r="AH30" s="1">
        <f>WACC!$H$7*AH28</f>
        <v>1144.9772178844057</v>
      </c>
      <c r="AI30" s="1">
        <f>WACC!$I$7*AI28</f>
        <v>1252.3370267170533</v>
      </c>
      <c r="AJ30" s="1">
        <f>WACC!$J$7*AJ28</f>
        <v>1047.1009619673196</v>
      </c>
      <c r="AL30" s="1">
        <f>WACC!C7*AL28</f>
        <v>30585.609477616665</v>
      </c>
      <c r="AM30" s="1">
        <f>WACC!D7*AM28</f>
        <v>30561.653386905593</v>
      </c>
      <c r="AN30" s="1">
        <f>WACC!E7*AN28</f>
        <v>33938.11836091266</v>
      </c>
      <c r="AO30" s="1">
        <f>WACC!F7*AO28</f>
        <v>43484.347895948325</v>
      </c>
      <c r="AP30" s="1">
        <f>WACC!G7*AP28</f>
        <v>44144.987203163044</v>
      </c>
      <c r="AQ30" s="1">
        <f>WACC!H7*AQ28</f>
        <v>53797.289406891599</v>
      </c>
      <c r="AR30" s="1">
        <f>WACC!I7*AR28</f>
        <v>60441.127455769143</v>
      </c>
      <c r="AS30" s="1">
        <f>WACC!J7*AS28</f>
        <v>54564.177188234993</v>
      </c>
      <c r="AU30" s="1">
        <f>WACC!C7*AU28</f>
        <v>12697.641027725198</v>
      </c>
      <c r="AV30" s="1">
        <f>WACC!D7*AV28</f>
        <v>13919.032736799583</v>
      </c>
      <c r="AW30" s="1">
        <f>WACC!E7*AW28</f>
        <v>14603.588501447743</v>
      </c>
      <c r="AX30" s="1">
        <f>WACC!F7*AX28</f>
        <v>17591.478840150216</v>
      </c>
      <c r="AY30" s="1">
        <f>WACC!G7*AY28</f>
        <v>18607.59703875639</v>
      </c>
      <c r="AZ30" s="1">
        <f>WACC!H7*AZ28</f>
        <v>19358.426805287527</v>
      </c>
      <c r="BA30" s="1">
        <f>WACC!I7*BA28</f>
        <v>21777.327683401647</v>
      </c>
      <c r="BB30" s="1">
        <f>WACC!J7*BB28</f>
        <v>19407.865581233775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42475.249015399721</v>
      </c>
      <c r="C33" s="1">
        <f>C17*WACC!$D$21</f>
        <v>41711.16187313624</v>
      </c>
      <c r="D33" s="1">
        <f>D17*WACC!$E$21</f>
        <v>43826.49915186064</v>
      </c>
      <c r="E33" s="1">
        <f>E17*WACC!$F$21</f>
        <v>49788.029133878139</v>
      </c>
      <c r="F33" s="1">
        <f>F17*WACC!$G$21</f>
        <v>46003.671028534547</v>
      </c>
      <c r="G33" s="1">
        <f>G17*WACC!$H$21</f>
        <v>50012.354413452362</v>
      </c>
      <c r="H33" s="1">
        <f>H17*WACC!$I$21</f>
        <v>51029.051934169562</v>
      </c>
      <c r="I33" s="1">
        <f>I17*WACC!$J$21</f>
        <v>43008.943665536404</v>
      </c>
      <c r="K33" s="1">
        <f>K17*WACC!$C$21</f>
        <v>7447.6192985202488</v>
      </c>
      <c r="L33" s="1">
        <f>L17*WACC!$D$21</f>
        <v>7572.5390126560069</v>
      </c>
      <c r="M33" s="1">
        <f>M17*WACC!$E$21</f>
        <v>8253.9156702145629</v>
      </c>
      <c r="N33" s="1">
        <f>N17*WACC!$F$21</f>
        <v>9754.0782655920193</v>
      </c>
      <c r="O33" s="1">
        <f>O17*WACC!$G$21</f>
        <v>9597.1315138622394</v>
      </c>
      <c r="P33" s="1">
        <f>P17*WACC!$H$21</f>
        <v>11468.335099770371</v>
      </c>
      <c r="Q33" s="1">
        <f>Q17*WACC!$I$21</f>
        <v>12402.503262601158</v>
      </c>
      <c r="R33" s="1">
        <f>R17*WACC!$J$21</f>
        <v>10865.523269711712</v>
      </c>
      <c r="T33" s="1">
        <f>T17*WACC!C21</f>
        <v>66478.16558963625</v>
      </c>
      <c r="U33" s="1">
        <f>U17*WACC!D21</f>
        <v>64491.253063906202</v>
      </c>
      <c r="V33" s="1">
        <f>V17*WACC!E21</f>
        <v>67795.162671420272</v>
      </c>
      <c r="W33" s="1">
        <f>W17*WACC!F21</f>
        <v>77727.051126719394</v>
      </c>
      <c r="X33" s="1">
        <f>X17*WACC!G21</f>
        <v>70676.94515218123</v>
      </c>
      <c r="Y33" s="1">
        <f>Y17*WACC!H21</f>
        <v>73097.447914768723</v>
      </c>
      <c r="Z33" s="1">
        <f>Z17*WACC!I21</f>
        <v>74400.244842378583</v>
      </c>
      <c r="AA33" s="1">
        <f>AA17*WACC!J21</f>
        <v>62433.677810568173</v>
      </c>
      <c r="AC33" s="1">
        <f>AC17*WACC!C21</f>
        <v>1287.9614739201043</v>
      </c>
      <c r="AD33" s="1">
        <f>AD17*WACC!D21</f>
        <v>1309.5645893172536</v>
      </c>
      <c r="AE33" s="1">
        <f>AE17*WACC!E21</f>
        <v>1427.3991414053601</v>
      </c>
      <c r="AF33" s="1">
        <f>AF17*WACC!F21</f>
        <v>1686.8312565573865</v>
      </c>
      <c r="AG33" s="1">
        <f>AG17*WACC!G21</f>
        <v>1659.6895134603644</v>
      </c>
      <c r="AH33" s="1">
        <f>AH17*WACC!H21</f>
        <v>1969.9006844892131</v>
      </c>
      <c r="AI33" s="1">
        <f>AI17*WACC!I21</f>
        <v>2126.7644315030207</v>
      </c>
      <c r="AJ33" s="1">
        <f>AJ17*WACC!J21</f>
        <v>1836.6032833516429</v>
      </c>
      <c r="AL33" s="1">
        <f>AL17*WACC!C21</f>
        <v>60139.716032628858</v>
      </c>
      <c r="AM33" s="1">
        <f>AM17*WACC!D21</f>
        <v>61272.570813209692</v>
      </c>
      <c r="AN33" s="1">
        <f>AN17*WACC!E21</f>
        <v>67162.794614795843</v>
      </c>
      <c r="AO33" s="1">
        <f>AO17*WACC!F21</f>
        <v>79621.669334582446</v>
      </c>
      <c r="AP33" s="1">
        <f>AP17*WACC!G21</f>
        <v>77947.688362126093</v>
      </c>
      <c r="AQ33" s="1">
        <f>AQ17*WACC!H21</f>
        <v>92556.703811201151</v>
      </c>
      <c r="AR33" s="1">
        <f>AR17*WACC!I21</f>
        <v>102643.32789859535</v>
      </c>
      <c r="AS33" s="1">
        <f>AS17*WACC!J21</f>
        <v>95704.951687763663</v>
      </c>
      <c r="AU33" s="1">
        <f>AU17*WACC!C21</f>
        <v>24967.052765467921</v>
      </c>
      <c r="AV33" s="1">
        <f>AV17*WACC!D21</f>
        <v>27906.046450430247</v>
      </c>
      <c r="AW33" s="1">
        <f>AW17*WACC!E21</f>
        <v>28900.182524301643</v>
      </c>
      <c r="AX33" s="1">
        <f>AX17*WACC!F21</f>
        <v>32210.737405291798</v>
      </c>
      <c r="AY33" s="1">
        <f>AY17*WACC!G21</f>
        <v>32855.806899884643</v>
      </c>
      <c r="AZ33" s="1">
        <f>AZ17*WACC!H21</f>
        <v>33305.621822617053</v>
      </c>
      <c r="BA33" s="1">
        <f>BA17*WACC!I21</f>
        <v>36983.052438893457</v>
      </c>
      <c r="BB33" s="1">
        <f>BB17*WACC!J21</f>
        <v>34041.177445173402</v>
      </c>
    </row>
    <row r="34" spans="1:54" x14ac:dyDescent="0.25">
      <c r="A34" s="24" t="s">
        <v>65</v>
      </c>
      <c r="B34" s="1">
        <f>B20</f>
        <v>-8541.0532573284618</v>
      </c>
      <c r="C34" s="1">
        <f t="shared" ref="C34:I34" si="14">C20</f>
        <v>-12091.549870922432</v>
      </c>
      <c r="D34" s="1">
        <f t="shared" si="14"/>
        <v>-3365.9923469015775</v>
      </c>
      <c r="E34" s="1">
        <f t="shared" si="14"/>
        <v>-13728.588071006689</v>
      </c>
      <c r="F34" s="1">
        <f t="shared" si="14"/>
        <v>-12322.033316573297</v>
      </c>
      <c r="G34" s="1">
        <f t="shared" si="14"/>
        <v>-11489.592976040476</v>
      </c>
      <c r="H34" s="1">
        <f t="shared" si="14"/>
        <v>-21169.824176907019</v>
      </c>
      <c r="I34" s="1">
        <f t="shared" si="14"/>
        <v>-17217.446882201744</v>
      </c>
      <c r="K34" s="1">
        <f>K20</f>
        <v>-1053.5544783679802</v>
      </c>
      <c r="L34" s="1">
        <f t="shared" ref="L34:R34" si="15">L20</f>
        <v>-1658.8493816765399</v>
      </c>
      <c r="M34" s="1">
        <f t="shared" si="15"/>
        <v>27.606120184760584</v>
      </c>
      <c r="N34" s="1">
        <f t="shared" si="15"/>
        <v>-1880.2055707781633</v>
      </c>
      <c r="O34" s="1">
        <f t="shared" si="15"/>
        <v>-1536.3076648548895</v>
      </c>
      <c r="P34" s="1">
        <f t="shared" si="15"/>
        <v>-1203.9164350338274</v>
      </c>
      <c r="Q34" s="1">
        <f t="shared" si="15"/>
        <v>-3409.5002408432338</v>
      </c>
      <c r="R34" s="1">
        <f t="shared" si="15"/>
        <v>-2397.8068916423067</v>
      </c>
      <c r="T34" s="1">
        <f>T20</f>
        <v>-20170.439114194047</v>
      </c>
      <c r="U34" s="1">
        <f t="shared" ref="U34:AA34" si="16">U20</f>
        <v>-26239.865004581607</v>
      </c>
      <c r="V34" s="1">
        <f t="shared" si="16"/>
        <v>-13381.114980523285</v>
      </c>
      <c r="W34" s="1">
        <f t="shared" si="16"/>
        <v>-30424.996853637291</v>
      </c>
      <c r="X34" s="1">
        <f t="shared" si="16"/>
        <v>-29119.584206846186</v>
      </c>
      <c r="Y34" s="1">
        <f t="shared" si="16"/>
        <v>-26238.715448383799</v>
      </c>
      <c r="Z34" s="1">
        <f t="shared" si="16"/>
        <v>-40864.092626031823</v>
      </c>
      <c r="AA34" s="1">
        <f t="shared" si="16"/>
        <v>-35490.762774326664</v>
      </c>
      <c r="AC34" s="1">
        <f t="shared" ref="AC34:AJ34" si="17">AC20</f>
        <v>-182.19749485363161</v>
      </c>
      <c r="AD34" s="1">
        <f t="shared" si="17"/>
        <v>-286.87477286333279</v>
      </c>
      <c r="AE34" s="1">
        <f t="shared" si="17"/>
        <v>4.7740919369286985</v>
      </c>
      <c r="AF34" s="1">
        <f t="shared" si="17"/>
        <v>-325.15522627390249</v>
      </c>
      <c r="AG34" s="1">
        <f t="shared" si="17"/>
        <v>-265.68289880423958</v>
      </c>
      <c r="AH34" s="1">
        <f t="shared" si="17"/>
        <v>-208.20048984658638</v>
      </c>
      <c r="AI34" s="1">
        <f t="shared" si="17"/>
        <v>-589.62532582726146</v>
      </c>
      <c r="AJ34" s="1">
        <f t="shared" si="17"/>
        <v>-414.66712711121193</v>
      </c>
      <c r="AL34" s="1">
        <f t="shared" ref="AL34:AS34" si="18">AL20</f>
        <v>-12812.563152621831</v>
      </c>
      <c r="AM34" s="1">
        <f t="shared" si="18"/>
        <v>-18045.386398738781</v>
      </c>
      <c r="AN34" s="1">
        <f t="shared" si="18"/>
        <v>-4631.669322013011</v>
      </c>
      <c r="AO34" s="1">
        <f t="shared" si="18"/>
        <v>-20650.076072865744</v>
      </c>
      <c r="AP34" s="1">
        <f t="shared" si="18"/>
        <v>-18362.741209191096</v>
      </c>
      <c r="AQ34" s="1">
        <f t="shared" si="18"/>
        <v>-17437.562820736865</v>
      </c>
      <c r="AR34" s="1">
        <f t="shared" si="18"/>
        <v>-36107.60848176499</v>
      </c>
      <c r="AS34" s="1">
        <f t="shared" si="18"/>
        <v>-28094.546653658752</v>
      </c>
      <c r="AU34" s="1">
        <f t="shared" ref="AU34:BB34" si="19">AU20</f>
        <v>-13076.979273352768</v>
      </c>
      <c r="AV34" s="1">
        <f t="shared" si="19"/>
        <v>-22910.983640272501</v>
      </c>
      <c r="AW34" s="1">
        <f t="shared" si="19"/>
        <v>-20332.394254056195</v>
      </c>
      <c r="AX34" s="1">
        <f t="shared" si="19"/>
        <v>-30825.237948673661</v>
      </c>
      <c r="AY34" s="1">
        <f t="shared" si="19"/>
        <v>-38137.697324989356</v>
      </c>
      <c r="AZ34" s="1">
        <f t="shared" si="19"/>
        <v>-15637.995144489692</v>
      </c>
      <c r="BA34" s="1">
        <f t="shared" si="19"/>
        <v>-27289.662937912275</v>
      </c>
      <c r="BB34" s="1">
        <f t="shared" si="19"/>
        <v>-34051.584399342479</v>
      </c>
    </row>
    <row r="35" spans="1:54" x14ac:dyDescent="0.25">
      <c r="A35" s="24" t="s">
        <v>101</v>
      </c>
      <c r="B35" s="20">
        <f>B12*B4</f>
        <v>23564.314123679251</v>
      </c>
      <c r="C35" s="20">
        <f t="shared" ref="C35:I35" si="20">C12*C4</f>
        <v>22256.417162392645</v>
      </c>
      <c r="D35" s="20">
        <f t="shared" si="20"/>
        <v>25585.773943731809</v>
      </c>
      <c r="E35" s="20">
        <f t="shared" si="20"/>
        <v>28888.496765964599</v>
      </c>
      <c r="F35" s="20">
        <f t="shared" si="20"/>
        <v>28510.162568953991</v>
      </c>
      <c r="G35" s="20">
        <f t="shared" si="20"/>
        <v>36501.43892179578</v>
      </c>
      <c r="H35" s="20">
        <f t="shared" si="20"/>
        <v>37118.855641566261</v>
      </c>
      <c r="I35" s="20">
        <f t="shared" si="20"/>
        <v>38588.482734016368</v>
      </c>
      <c r="J35" s="19"/>
      <c r="K35" s="20">
        <f>B12*B5</f>
        <v>4131.7719069823161</v>
      </c>
      <c r="L35" s="20">
        <f t="shared" ref="L35:R35" si="21">C12*C5</f>
        <v>4040.5872115662728</v>
      </c>
      <c r="M35" s="20">
        <f t="shared" si="21"/>
        <v>4818.6103059926863</v>
      </c>
      <c r="N35" s="20">
        <f t="shared" si="21"/>
        <v>5659.6066028808455</v>
      </c>
      <c r="O35" s="20">
        <f t="shared" si="21"/>
        <v>5947.6944673856397</v>
      </c>
      <c r="P35" s="20">
        <f t="shared" si="21"/>
        <v>8370.1464985690945</v>
      </c>
      <c r="Q35" s="20">
        <f t="shared" si="21"/>
        <v>9021.6594420066176</v>
      </c>
      <c r="R35" s="20">
        <f t="shared" si="21"/>
        <v>9748.764358174667</v>
      </c>
      <c r="T35" s="20">
        <f>B12*B6</f>
        <v>36880.593113231727</v>
      </c>
      <c r="U35" s="20">
        <f t="shared" ref="U35:AA35" si="22">C12*C6</f>
        <v>34411.514018269336</v>
      </c>
      <c r="V35" s="20">
        <f t="shared" si="22"/>
        <v>39578.605185393695</v>
      </c>
      <c r="W35" s="20">
        <f t="shared" si="22"/>
        <v>45099.549111782559</v>
      </c>
      <c r="X35" s="20">
        <f t="shared" si="22"/>
        <v>43801.095675949138</v>
      </c>
      <c r="Y35" s="20">
        <f t="shared" si="22"/>
        <v>53350.058434409453</v>
      </c>
      <c r="Z35" s="20">
        <f t="shared" si="22"/>
        <v>54119.209417492741</v>
      </c>
      <c r="AA35" s="20">
        <f t="shared" si="22"/>
        <v>56016.741935114966</v>
      </c>
      <c r="AC35" s="20">
        <f>B12*B7</f>
        <v>714.53209702541506</v>
      </c>
      <c r="AD35" s="20">
        <f t="shared" ref="AD35:AJ35" si="23">C12*C7</f>
        <v>698.76298074817237</v>
      </c>
      <c r="AE35" s="20">
        <f t="shared" si="23"/>
        <v>833.31118082070043</v>
      </c>
      <c r="AF35" s="20">
        <f t="shared" si="23"/>
        <v>978.74971448965903</v>
      </c>
      <c r="AG35" s="20">
        <f t="shared" si="23"/>
        <v>1028.5704767646337</v>
      </c>
      <c r="AH35" s="20">
        <f t="shared" si="23"/>
        <v>1437.7289443815077</v>
      </c>
      <c r="AI35" s="20">
        <f t="shared" si="23"/>
        <v>1547.0219203448946</v>
      </c>
      <c r="AJ35" s="20">
        <f t="shared" si="23"/>
        <v>1647.8371252266543</v>
      </c>
      <c r="AK35" s="19"/>
      <c r="AL35" s="20">
        <f t="shared" ref="AL35:AS35" si="24">B8*B12</f>
        <v>33364.16366594901</v>
      </c>
      <c r="AM35" s="20">
        <f t="shared" si="24"/>
        <v>32694.076007250347</v>
      </c>
      <c r="AN35" s="20">
        <f t="shared" si="24"/>
        <v>39209.430680034136</v>
      </c>
      <c r="AO35" s="20">
        <f t="shared" si="24"/>
        <v>46198.863001541387</v>
      </c>
      <c r="AP35" s="20">
        <f t="shared" si="24"/>
        <v>48307.041968454178</v>
      </c>
      <c r="AQ35" s="20">
        <f t="shared" si="24"/>
        <v>67552.366022155562</v>
      </c>
      <c r="AR35" s="20">
        <f t="shared" si="24"/>
        <v>74663.406950084769</v>
      </c>
      <c r="AS35" s="20">
        <f t="shared" si="24"/>
        <v>85868.392966890577</v>
      </c>
      <c r="AT35" s="19"/>
      <c r="AU35" s="20">
        <f t="shared" ref="AU35:BB35" si="25">B9*B12</f>
        <v>13851.160093132283</v>
      </c>
      <c r="AV35" s="20">
        <f t="shared" si="25"/>
        <v>14890.225619773242</v>
      </c>
      <c r="AW35" s="20">
        <f t="shared" si="25"/>
        <v>16871.836704026995</v>
      </c>
      <c r="AX35" s="20">
        <f t="shared" si="25"/>
        <v>18689.628803340944</v>
      </c>
      <c r="AY35" s="20">
        <f t="shared" si="25"/>
        <v>20361.948842492428</v>
      </c>
      <c r="AZ35" s="20">
        <f t="shared" si="25"/>
        <v>24308.056178688603</v>
      </c>
      <c r="BA35" s="20">
        <f t="shared" si="25"/>
        <v>26901.706628504729</v>
      </c>
      <c r="BB35" s="20">
        <f t="shared" si="25"/>
        <v>30542.423880576793</v>
      </c>
    </row>
    <row r="36" spans="1:54" x14ac:dyDescent="0.25">
      <c r="A36" s="25" t="s">
        <v>66</v>
      </c>
      <c r="B36" s="20">
        <f t="shared" ref="B36:I36" si="26">B52</f>
        <v>1865.8381484801803</v>
      </c>
      <c r="C36" s="20">
        <f t="shared" si="26"/>
        <v>2850.3744643909686</v>
      </c>
      <c r="D36" s="20">
        <f t="shared" si="26"/>
        <v>-185.16583572089371</v>
      </c>
      <c r="E36" s="20">
        <f t="shared" si="26"/>
        <v>3379.7685129027145</v>
      </c>
      <c r="F36" s="20">
        <f t="shared" si="26"/>
        <v>1722.2532784003395</v>
      </c>
      <c r="G36" s="20">
        <f t="shared" si="26"/>
        <v>1292.0562093163849</v>
      </c>
      <c r="H36" s="20">
        <f t="shared" si="26"/>
        <v>4444.1595916800852</v>
      </c>
      <c r="I36" s="20">
        <f t="shared" si="26"/>
        <v>1793.8527786665072</v>
      </c>
      <c r="J36" s="19"/>
      <c r="K36" s="20">
        <f t="shared" ref="K36:R36" si="27">K52</f>
        <v>326.03576538322864</v>
      </c>
      <c r="L36" s="20">
        <f t="shared" si="27"/>
        <v>519.12410220616619</v>
      </c>
      <c r="M36" s="20">
        <f t="shared" si="27"/>
        <v>-35.561609311420291</v>
      </c>
      <c r="N36" s="20">
        <f t="shared" si="27"/>
        <v>662.13760954045551</v>
      </c>
      <c r="O36" s="20">
        <f t="shared" si="27"/>
        <v>359.29070101245196</v>
      </c>
      <c r="P36" s="20">
        <f t="shared" si="27"/>
        <v>305.72294172765328</v>
      </c>
      <c r="Q36" s="20">
        <f t="shared" si="27"/>
        <v>1086.2079529088778</v>
      </c>
      <c r="R36" s="20">
        <f t="shared" si="27"/>
        <v>478.42947353873836</v>
      </c>
      <c r="T36" s="20">
        <f t="shared" ref="T36:AA36" si="28">T52</f>
        <v>2920.3700949733015</v>
      </c>
      <c r="U36" s="20">
        <f t="shared" si="28"/>
        <v>4406.7294268278465</v>
      </c>
      <c r="V36" s="20">
        <f t="shared" si="28"/>
        <v>-286.23985973577578</v>
      </c>
      <c r="W36" s="20">
        <f t="shared" si="28"/>
        <v>5276.3574812828401</v>
      </c>
      <c r="X36" s="20">
        <f t="shared" si="28"/>
        <v>2645.9540678865283</v>
      </c>
      <c r="Y36" s="20">
        <f t="shared" si="28"/>
        <v>1888.4536145343691</v>
      </c>
      <c r="Z36" s="20">
        <f t="shared" si="28"/>
        <v>6479.5748540685609</v>
      </c>
      <c r="AA36" s="20">
        <f t="shared" si="28"/>
        <v>2605.2967348247148</v>
      </c>
      <c r="AC36" s="20">
        <f t="shared" ref="AC36:AJ36" si="29">AC52</f>
        <v>56.383320374214975</v>
      </c>
      <c r="AD36" s="20">
        <f t="shared" si="29"/>
        <v>89.775244547979113</v>
      </c>
      <c r="AE36" s="20">
        <f t="shared" si="29"/>
        <v>-6.1498823862827141</v>
      </c>
      <c r="AF36" s="20">
        <f t="shared" si="29"/>
        <v>114.50742812419304</v>
      </c>
      <c r="AG36" s="20">
        <f t="shared" si="29"/>
        <v>62.134295845886008</v>
      </c>
      <c r="AH36" s="20">
        <f t="shared" si="29"/>
        <v>50.891873437701562</v>
      </c>
      <c r="AI36" s="20">
        <f t="shared" si="29"/>
        <v>185.22155888181916</v>
      </c>
      <c r="AJ36" s="20">
        <f t="shared" si="29"/>
        <v>76.299199741043893</v>
      </c>
      <c r="AK36" s="19"/>
      <c r="AL36" s="20">
        <f t="shared" ref="AL36:AS36" si="30">AL52</f>
        <v>2632.8537649189907</v>
      </c>
      <c r="AM36" s="20">
        <f t="shared" si="30"/>
        <v>4200.2888411197055</v>
      </c>
      <c r="AN36" s="20">
        <f t="shared" si="30"/>
        <v>-289.29929839019655</v>
      </c>
      <c r="AO36" s="20">
        <f t="shared" si="30"/>
        <v>5404.9701432881839</v>
      </c>
      <c r="AP36" s="20">
        <f t="shared" si="30"/>
        <v>2918.1510697729277</v>
      </c>
      <c r="AQ36" s="20">
        <f t="shared" si="30"/>
        <v>2391.1784453193677</v>
      </c>
      <c r="AR36" s="20">
        <f t="shared" si="30"/>
        <v>8939.2867966856229</v>
      </c>
      <c r="AS36" s="20">
        <f t="shared" si="30"/>
        <v>3975.7720707724416</v>
      </c>
      <c r="AT36" s="19"/>
      <c r="AU36" s="20">
        <f t="shared" ref="AU36:BB36" si="31">AU52</f>
        <v>1092.7873795473533</v>
      </c>
      <c r="AV36" s="20">
        <f t="shared" si="31"/>
        <v>1913.3741914594561</v>
      </c>
      <c r="AW36" s="20">
        <f t="shared" si="31"/>
        <v>-124.64828288356065</v>
      </c>
      <c r="AX36" s="20">
        <f t="shared" si="31"/>
        <v>2186.5664890459816</v>
      </c>
      <c r="AY36" s="20">
        <f t="shared" si="31"/>
        <v>1230.0327317947383</v>
      </c>
      <c r="AZ36" s="20">
        <f t="shared" si="31"/>
        <v>860.44210447090677</v>
      </c>
      <c r="BA36" s="20">
        <f t="shared" si="31"/>
        <v>3220.8826344245649</v>
      </c>
      <c r="BB36" s="20">
        <f t="shared" si="31"/>
        <v>1413.6172936548242</v>
      </c>
    </row>
    <row r="37" spans="1:54" x14ac:dyDescent="0.25">
      <c r="A37" s="25" t="s">
        <v>67</v>
      </c>
      <c r="B37" s="20">
        <f>-B36*WACC!$C$13</f>
        <v>-932.91907424009014</v>
      </c>
      <c r="C37" s="20">
        <f>-C36*WACC!$D$13</f>
        <v>-1425.1872321954843</v>
      </c>
      <c r="D37" s="20">
        <f>-D36*WACC!$E$13</f>
        <v>92.582917860446855</v>
      </c>
      <c r="E37" s="20">
        <f>-E36*WACC!$F$13</f>
        <v>-1689.8842564513573</v>
      </c>
      <c r="F37" s="20">
        <f>-F36*WACC!$G$13</f>
        <v>-861.12663920016973</v>
      </c>
      <c r="G37" s="20">
        <f>-G36*WACC!$H$13</f>
        <v>-646.02810465819243</v>
      </c>
      <c r="H37" s="20">
        <f>-H36*WACC!$I$13</f>
        <v>-2222.0797958400426</v>
      </c>
      <c r="I37" s="20">
        <f>-I36*WACC!$J$13</f>
        <v>-896.92638933325361</v>
      </c>
      <c r="J37" s="19"/>
      <c r="K37" s="20">
        <f>-K36*WACC!$C$13</f>
        <v>-163.01788269161432</v>
      </c>
      <c r="L37" s="20">
        <f>-L36*WACC!$D$13</f>
        <v>-259.56205110308309</v>
      </c>
      <c r="M37" s="20">
        <f>-M36*WACC!$E$13</f>
        <v>17.780804655710146</v>
      </c>
      <c r="N37" s="20">
        <f>-N36*WACC!$F$13</f>
        <v>-331.06880477022776</v>
      </c>
      <c r="O37" s="20">
        <f>-O36*WACC!$G$13</f>
        <v>-179.64535050622598</v>
      </c>
      <c r="P37" s="20">
        <f>-P36*WACC!$H$13</f>
        <v>-152.86147086382664</v>
      </c>
      <c r="Q37" s="20">
        <f>-Q36*WACC!$I$13</f>
        <v>-543.10397645443891</v>
      </c>
      <c r="R37" s="20">
        <f>-R36*WACC!$J$13</f>
        <v>-239.21473676936918</v>
      </c>
      <c r="T37" s="20">
        <f>-T36*WACC!C13</f>
        <v>-1460.1850474866508</v>
      </c>
      <c r="U37" s="20">
        <f>-U36*WACC!D13</f>
        <v>-2203.3647134139233</v>
      </c>
      <c r="V37" s="20">
        <f>-V36*WACC!E13</f>
        <v>143.11992986788789</v>
      </c>
      <c r="W37" s="20">
        <f>-W36*WACC!F13</f>
        <v>-2638.1787406414201</v>
      </c>
      <c r="X37" s="20">
        <f>-X36*WACC!G13</f>
        <v>-1322.9770339432641</v>
      </c>
      <c r="Y37" s="20">
        <f>-Y36*WACC!H13</f>
        <v>-944.22680726718454</v>
      </c>
      <c r="Z37" s="20">
        <f>-Z36*WACC!I13</f>
        <v>-3239.7874270342804</v>
      </c>
      <c r="AA37" s="20">
        <f>-AA36*WACC!J13</f>
        <v>-1302.6483674123574</v>
      </c>
      <c r="AC37" s="20">
        <f>-AC36*WACC!C13</f>
        <v>-28.191660187107487</v>
      </c>
      <c r="AD37" s="20">
        <f>-AD36*WACC!D13</f>
        <v>-44.887622273989557</v>
      </c>
      <c r="AE37" s="20">
        <f>-AE36*WACC!E13</f>
        <v>3.0749411931413571</v>
      </c>
      <c r="AF37" s="20">
        <f>-AF36*WACC!F13</f>
        <v>-57.25371406209652</v>
      </c>
      <c r="AG37" s="20">
        <f>-AG36*WACC!G13</f>
        <v>-31.067147922943004</v>
      </c>
      <c r="AH37" s="20">
        <f>-AH36*WACC!H13</f>
        <v>-25.445936718850781</v>
      </c>
      <c r="AI37" s="20">
        <f>-AI36*WACC!I13</f>
        <v>-92.610779440909582</v>
      </c>
      <c r="AJ37" s="20">
        <f>-AJ36*WACC!J13</f>
        <v>-38.149599870521946</v>
      </c>
      <c r="AK37" s="19"/>
      <c r="AL37" s="20">
        <f>-AL36*WACC!C13</f>
        <v>-1316.4268824594953</v>
      </c>
      <c r="AM37" s="20">
        <f>-AM36*WACC!D13</f>
        <v>-2100.1444205598527</v>
      </c>
      <c r="AN37" s="20">
        <f>-AN36*WACC!E13</f>
        <v>144.64964919509828</v>
      </c>
      <c r="AO37" s="20">
        <f>-AO36*WACC!F13</f>
        <v>-2702.4850716440919</v>
      </c>
      <c r="AP37" s="20">
        <f>-AP36*WACC!G13</f>
        <v>-1459.0755348864639</v>
      </c>
      <c r="AQ37" s="20">
        <f>-AQ36*WACC!H13</f>
        <v>-1195.5892226596839</v>
      </c>
      <c r="AR37" s="20">
        <f>-AR36*WACC!I13</f>
        <v>-4469.6433983428115</v>
      </c>
      <c r="AS37" s="20">
        <f>-AS36*WACC!J13</f>
        <v>-1987.8860353862208</v>
      </c>
      <c r="AT37" s="19"/>
      <c r="AU37" s="20">
        <f>-AU36*WACC!C13</f>
        <v>-546.39368977367667</v>
      </c>
      <c r="AV37" s="20">
        <f>-AV36*WACC!D13</f>
        <v>-956.68709572972807</v>
      </c>
      <c r="AW37" s="20">
        <f>-AW36*WACC!E13</f>
        <v>62.324141441780327</v>
      </c>
      <c r="AX37" s="20">
        <f>-AX36*WACC!F13</f>
        <v>-1093.2832445229908</v>
      </c>
      <c r="AY37" s="20">
        <f>-AY36*WACC!G13</f>
        <v>-615.01636589736916</v>
      </c>
      <c r="AZ37" s="20">
        <f>-AZ36*WACC!H13</f>
        <v>-430.22105223545339</v>
      </c>
      <c r="BA37" s="20">
        <f>-BA36*WACC!I13</f>
        <v>-1610.4413172122825</v>
      </c>
      <c r="BB37" s="20">
        <f>-BB36*WACC!J13</f>
        <v>-706.80864682741208</v>
      </c>
    </row>
    <row r="38" spans="1:54" x14ac:dyDescent="0.25">
      <c r="A38" s="24" t="s">
        <v>68</v>
      </c>
      <c r="B38" s="20">
        <f t="shared" ref="B38:I38" si="32">B36+B37</f>
        <v>932.91907424009014</v>
      </c>
      <c r="C38" s="20">
        <f t="shared" si="32"/>
        <v>1425.1872321954843</v>
      </c>
      <c r="D38" s="20">
        <f t="shared" si="32"/>
        <v>-92.582917860446855</v>
      </c>
      <c r="E38" s="20">
        <f t="shared" si="32"/>
        <v>1689.8842564513573</v>
      </c>
      <c r="F38" s="20">
        <f t="shared" si="32"/>
        <v>861.12663920016973</v>
      </c>
      <c r="G38" s="20">
        <f t="shared" si="32"/>
        <v>646.02810465819243</v>
      </c>
      <c r="H38" s="20">
        <f t="shared" si="32"/>
        <v>2222.0797958400426</v>
      </c>
      <c r="I38" s="20">
        <f t="shared" si="32"/>
        <v>896.92638933325361</v>
      </c>
      <c r="J38" s="19"/>
      <c r="K38" s="20">
        <f t="shared" ref="K38:R38" si="33">K36+K37</f>
        <v>163.01788269161432</v>
      </c>
      <c r="L38" s="20">
        <f t="shared" si="33"/>
        <v>259.56205110308309</v>
      </c>
      <c r="M38" s="20">
        <f t="shared" si="33"/>
        <v>-17.780804655710146</v>
      </c>
      <c r="N38" s="20">
        <f t="shared" si="33"/>
        <v>331.06880477022776</v>
      </c>
      <c r="O38" s="20">
        <f t="shared" si="33"/>
        <v>179.64535050622598</v>
      </c>
      <c r="P38" s="20">
        <f t="shared" si="33"/>
        <v>152.86147086382664</v>
      </c>
      <c r="Q38" s="20">
        <f t="shared" si="33"/>
        <v>543.10397645443891</v>
      </c>
      <c r="R38" s="20">
        <f t="shared" si="33"/>
        <v>239.21473676936918</v>
      </c>
      <c r="T38" s="20">
        <f t="shared" ref="T38:AA38" si="34">T36+T37</f>
        <v>1460.1850474866508</v>
      </c>
      <c r="U38" s="20">
        <f t="shared" si="34"/>
        <v>2203.3647134139233</v>
      </c>
      <c r="V38" s="20">
        <f t="shared" si="34"/>
        <v>-143.11992986788789</v>
      </c>
      <c r="W38" s="20">
        <f t="shared" si="34"/>
        <v>2638.1787406414201</v>
      </c>
      <c r="X38" s="20">
        <f t="shared" si="34"/>
        <v>1322.9770339432641</v>
      </c>
      <c r="Y38" s="20">
        <f t="shared" si="34"/>
        <v>944.22680726718454</v>
      </c>
      <c r="Z38" s="20">
        <f t="shared" si="34"/>
        <v>3239.7874270342804</v>
      </c>
      <c r="AA38" s="20">
        <f t="shared" si="34"/>
        <v>1302.6483674123574</v>
      </c>
      <c r="AC38" s="20">
        <f t="shared" ref="AC38:AJ38" si="35">AC36+AC37</f>
        <v>28.191660187107487</v>
      </c>
      <c r="AD38" s="20">
        <f t="shared" si="35"/>
        <v>44.887622273989557</v>
      </c>
      <c r="AE38" s="20">
        <f t="shared" si="35"/>
        <v>-3.0749411931413571</v>
      </c>
      <c r="AF38" s="20">
        <f t="shared" si="35"/>
        <v>57.25371406209652</v>
      </c>
      <c r="AG38" s="20">
        <f t="shared" si="35"/>
        <v>31.067147922943004</v>
      </c>
      <c r="AH38" s="20">
        <f t="shared" si="35"/>
        <v>25.445936718850781</v>
      </c>
      <c r="AI38" s="20">
        <f t="shared" si="35"/>
        <v>92.610779440909582</v>
      </c>
      <c r="AJ38" s="20">
        <f t="shared" si="35"/>
        <v>38.149599870521946</v>
      </c>
      <c r="AK38" s="19"/>
      <c r="AL38" s="20">
        <f t="shared" ref="AL38:AS38" si="36">AL36+AL37</f>
        <v>1316.4268824594953</v>
      </c>
      <c r="AM38" s="20">
        <f t="shared" si="36"/>
        <v>2100.1444205598527</v>
      </c>
      <c r="AN38" s="20">
        <f t="shared" si="36"/>
        <v>-144.64964919509828</v>
      </c>
      <c r="AO38" s="20">
        <f t="shared" si="36"/>
        <v>2702.4850716440919</v>
      </c>
      <c r="AP38" s="20">
        <f t="shared" si="36"/>
        <v>1459.0755348864639</v>
      </c>
      <c r="AQ38" s="20">
        <f t="shared" si="36"/>
        <v>1195.5892226596839</v>
      </c>
      <c r="AR38" s="20">
        <f t="shared" si="36"/>
        <v>4469.6433983428115</v>
      </c>
      <c r="AS38" s="20">
        <f t="shared" si="36"/>
        <v>1987.8860353862208</v>
      </c>
      <c r="AT38" s="19"/>
      <c r="AU38" s="20">
        <f t="shared" ref="AU38:BB38" si="37">AU36+AU37</f>
        <v>546.39368977367667</v>
      </c>
      <c r="AV38" s="20">
        <f t="shared" si="37"/>
        <v>956.68709572972807</v>
      </c>
      <c r="AW38" s="20">
        <f t="shared" si="37"/>
        <v>-62.324141441780327</v>
      </c>
      <c r="AX38" s="20">
        <f t="shared" si="37"/>
        <v>1093.2832445229908</v>
      </c>
      <c r="AY38" s="20">
        <f t="shared" si="37"/>
        <v>615.01636589736916</v>
      </c>
      <c r="AZ38" s="20">
        <f t="shared" si="37"/>
        <v>430.22105223545339</v>
      </c>
      <c r="BA38" s="20">
        <f t="shared" si="37"/>
        <v>1610.4413172122825</v>
      </c>
      <c r="BB38" s="20">
        <f t="shared" si="37"/>
        <v>706.80864682741208</v>
      </c>
    </row>
    <row r="39" spans="1:54" x14ac:dyDescent="0.25">
      <c r="A39" s="23" t="s">
        <v>102</v>
      </c>
      <c r="B39" s="20">
        <f t="shared" ref="B39:I39" si="38">B33-B34+B35+B38</f>
        <v>75513.535470647519</v>
      </c>
      <c r="C39" s="20">
        <f t="shared" si="38"/>
        <v>77484.316138646798</v>
      </c>
      <c r="D39" s="20">
        <f t="shared" si="38"/>
        <v>72685.682524633579</v>
      </c>
      <c r="E39" s="20">
        <f t="shared" si="38"/>
        <v>94094.998227300792</v>
      </c>
      <c r="F39" s="20">
        <f t="shared" si="38"/>
        <v>87696.993553262</v>
      </c>
      <c r="G39" s="20">
        <f t="shared" si="38"/>
        <v>98649.414415946812</v>
      </c>
      <c r="H39" s="20">
        <f t="shared" si="38"/>
        <v>111539.81154848287</v>
      </c>
      <c r="I39" s="20">
        <f t="shared" si="38"/>
        <v>99711.799671087778</v>
      </c>
      <c r="J39" s="19"/>
      <c r="K39" s="20">
        <f t="shared" ref="K39:R39" si="39">K33-K34+K35+K38</f>
        <v>12795.963566562159</v>
      </c>
      <c r="L39" s="20">
        <f t="shared" si="39"/>
        <v>13531.537657001903</v>
      </c>
      <c r="M39" s="20">
        <f t="shared" si="39"/>
        <v>13027.139051366779</v>
      </c>
      <c r="N39" s="20">
        <f t="shared" si="39"/>
        <v>17624.959244021258</v>
      </c>
      <c r="O39" s="20">
        <f t="shared" si="39"/>
        <v>17260.778996608995</v>
      </c>
      <c r="P39" s="20">
        <f t="shared" si="39"/>
        <v>21195.259504237118</v>
      </c>
      <c r="Q39" s="20">
        <f t="shared" si="39"/>
        <v>25376.766921905451</v>
      </c>
      <c r="R39" s="20">
        <f t="shared" si="39"/>
        <v>23251.309256298053</v>
      </c>
      <c r="T39" s="20">
        <f t="shared" ref="T39:AA39" si="40">T33-T34+T35+T38</f>
        <v>124989.38286454868</v>
      </c>
      <c r="U39" s="20">
        <f t="shared" si="40"/>
        <v>127345.99680017105</v>
      </c>
      <c r="V39" s="20">
        <f t="shared" si="40"/>
        <v>120611.76290746937</v>
      </c>
      <c r="W39" s="20">
        <f t="shared" si="40"/>
        <v>155889.77583278067</v>
      </c>
      <c r="X39" s="20">
        <f t="shared" si="40"/>
        <v>144920.60206891983</v>
      </c>
      <c r="Y39" s="20">
        <f t="shared" si="40"/>
        <v>153630.44860482914</v>
      </c>
      <c r="Z39" s="20">
        <f t="shared" si="40"/>
        <v>172623.33431293743</v>
      </c>
      <c r="AA39" s="20">
        <f t="shared" si="40"/>
        <v>155243.83088742217</v>
      </c>
      <c r="AC39" s="20">
        <f t="shared" ref="AC39:AJ39" si="41">AC33-AC34+AC35+AC38</f>
        <v>2212.8827259862587</v>
      </c>
      <c r="AD39" s="20">
        <f t="shared" si="41"/>
        <v>2340.0899652027483</v>
      </c>
      <c r="AE39" s="20">
        <f t="shared" si="41"/>
        <v>2252.8612890959903</v>
      </c>
      <c r="AF39" s="20">
        <f t="shared" si="41"/>
        <v>3047.9899113830447</v>
      </c>
      <c r="AG39" s="20">
        <f t="shared" si="41"/>
        <v>2985.0100369521806</v>
      </c>
      <c r="AH39" s="20">
        <f t="shared" si="41"/>
        <v>3641.276055436158</v>
      </c>
      <c r="AI39" s="20">
        <f t="shared" si="41"/>
        <v>4356.0224571160861</v>
      </c>
      <c r="AJ39" s="20">
        <f t="shared" si="41"/>
        <v>3937.2571355600307</v>
      </c>
      <c r="AK39" s="19"/>
      <c r="AL39" s="20">
        <f t="shared" ref="AL39:AS39" si="42">AL33-AL34+AL35+AL38</f>
        <v>107632.8697336592</v>
      </c>
      <c r="AM39" s="20">
        <f t="shared" si="42"/>
        <v>114112.17763975867</v>
      </c>
      <c r="AN39" s="20">
        <f t="shared" si="42"/>
        <v>110859.2449676479</v>
      </c>
      <c r="AO39" s="20">
        <f t="shared" si="42"/>
        <v>149173.09348063369</v>
      </c>
      <c r="AP39" s="20">
        <f t="shared" si="42"/>
        <v>146076.54707465784</v>
      </c>
      <c r="AQ39" s="20">
        <f t="shared" si="42"/>
        <v>178742.22187675326</v>
      </c>
      <c r="AR39" s="20">
        <f t="shared" si="42"/>
        <v>217883.98672878792</v>
      </c>
      <c r="AS39" s="20">
        <f t="shared" si="42"/>
        <v>211655.77734369921</v>
      </c>
      <c r="AT39" s="19"/>
      <c r="AU39" s="20">
        <f t="shared" ref="AU39:BB39" si="43">AU33-AU34+AU35+AU38</f>
        <v>52441.58582172665</v>
      </c>
      <c r="AV39" s="20">
        <f t="shared" si="43"/>
        <v>66663.942806205712</v>
      </c>
      <c r="AW39" s="20">
        <f t="shared" si="43"/>
        <v>66042.089340943043</v>
      </c>
      <c r="AX39" s="20">
        <f t="shared" si="43"/>
        <v>82818.887401829386</v>
      </c>
      <c r="AY39" s="20">
        <f t="shared" si="43"/>
        <v>91970.469433263788</v>
      </c>
      <c r="AZ39" s="20">
        <f t="shared" si="43"/>
        <v>73681.894198030815</v>
      </c>
      <c r="BA39" s="20">
        <f t="shared" si="43"/>
        <v>92784.863322522753</v>
      </c>
      <c r="BB39" s="20">
        <f t="shared" si="43"/>
        <v>99341.994371920096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23564.314123679251</v>
      </c>
      <c r="C43" s="17">
        <f t="shared" ref="C43:I43" si="44">C35</f>
        <v>22256.417162392645</v>
      </c>
      <c r="D43" s="17">
        <f t="shared" si="44"/>
        <v>25585.773943731809</v>
      </c>
      <c r="E43" s="17">
        <f t="shared" si="44"/>
        <v>28888.496765964599</v>
      </c>
      <c r="F43" s="17">
        <f t="shared" si="44"/>
        <v>28510.162568953991</v>
      </c>
      <c r="G43" s="17">
        <f t="shared" si="44"/>
        <v>36501.43892179578</v>
      </c>
      <c r="H43" s="17">
        <f t="shared" si="44"/>
        <v>37118.855641566261</v>
      </c>
      <c r="I43" s="17">
        <f t="shared" si="44"/>
        <v>38588.482734016368</v>
      </c>
      <c r="K43" s="17">
        <f>K35</f>
        <v>4131.7719069823161</v>
      </c>
      <c r="L43" s="17">
        <f t="shared" ref="L43:R43" si="45">L35</f>
        <v>4040.5872115662728</v>
      </c>
      <c r="M43" s="17">
        <f t="shared" si="45"/>
        <v>4818.6103059926863</v>
      </c>
      <c r="N43" s="17">
        <f t="shared" si="45"/>
        <v>5659.6066028808455</v>
      </c>
      <c r="O43" s="17">
        <f t="shared" si="45"/>
        <v>5947.6944673856397</v>
      </c>
      <c r="P43" s="17">
        <f t="shared" si="45"/>
        <v>8370.1464985690945</v>
      </c>
      <c r="Q43" s="17">
        <f t="shared" si="45"/>
        <v>9021.6594420066176</v>
      </c>
      <c r="R43" s="17">
        <f t="shared" si="45"/>
        <v>9748.764358174667</v>
      </c>
      <c r="T43" s="17">
        <f>T35</f>
        <v>36880.593113231727</v>
      </c>
      <c r="U43" s="17">
        <f t="shared" ref="U43:AA43" si="46">U35</f>
        <v>34411.514018269336</v>
      </c>
      <c r="V43" s="17">
        <f t="shared" si="46"/>
        <v>39578.605185393695</v>
      </c>
      <c r="W43" s="17">
        <f t="shared" si="46"/>
        <v>45099.549111782559</v>
      </c>
      <c r="X43" s="17">
        <f t="shared" si="46"/>
        <v>43801.095675949138</v>
      </c>
      <c r="Y43" s="17">
        <f t="shared" si="46"/>
        <v>53350.058434409453</v>
      </c>
      <c r="Z43" s="17">
        <f t="shared" si="46"/>
        <v>54119.209417492741</v>
      </c>
      <c r="AA43" s="17">
        <f t="shared" si="46"/>
        <v>56016.741935114966</v>
      </c>
      <c r="AC43" s="17">
        <f>AC35</f>
        <v>714.53209702541506</v>
      </c>
      <c r="AD43" s="17">
        <f t="shared" ref="AD43:AJ43" si="47">AD35</f>
        <v>698.76298074817237</v>
      </c>
      <c r="AE43" s="17">
        <f t="shared" si="47"/>
        <v>833.31118082070043</v>
      </c>
      <c r="AF43" s="17">
        <f t="shared" si="47"/>
        <v>978.74971448965903</v>
      </c>
      <c r="AG43" s="17">
        <f t="shared" si="47"/>
        <v>1028.5704767646337</v>
      </c>
      <c r="AH43" s="17">
        <f t="shared" si="47"/>
        <v>1437.7289443815077</v>
      </c>
      <c r="AI43" s="17">
        <f t="shared" si="47"/>
        <v>1547.0219203448946</v>
      </c>
      <c r="AJ43" s="17">
        <f t="shared" si="47"/>
        <v>1647.8371252266543</v>
      </c>
      <c r="AL43" s="17">
        <f>AL35</f>
        <v>33364.16366594901</v>
      </c>
      <c r="AM43" s="17">
        <f t="shared" ref="AM43:AS43" si="48">AM35</f>
        <v>32694.076007250347</v>
      </c>
      <c r="AN43" s="17">
        <f t="shared" si="48"/>
        <v>39209.430680034136</v>
      </c>
      <c r="AO43" s="17">
        <f t="shared" si="48"/>
        <v>46198.863001541387</v>
      </c>
      <c r="AP43" s="17">
        <f t="shared" si="48"/>
        <v>48307.041968454178</v>
      </c>
      <c r="AQ43" s="17">
        <f t="shared" si="48"/>
        <v>67552.366022155562</v>
      </c>
      <c r="AR43" s="17">
        <f t="shared" si="48"/>
        <v>74663.406950084769</v>
      </c>
      <c r="AS43" s="17">
        <f t="shared" si="48"/>
        <v>85868.392966890577</v>
      </c>
      <c r="AU43" s="17">
        <f>AU35</f>
        <v>13851.160093132283</v>
      </c>
      <c r="AV43" s="17">
        <f t="shared" ref="AV43:BB43" si="49">AV35</f>
        <v>14890.225619773242</v>
      </c>
      <c r="AW43" s="17">
        <f t="shared" si="49"/>
        <v>16871.836704026995</v>
      </c>
      <c r="AX43" s="17">
        <f t="shared" si="49"/>
        <v>18689.628803340944</v>
      </c>
      <c r="AY43" s="17">
        <f t="shared" si="49"/>
        <v>20361.948842492428</v>
      </c>
      <c r="AZ43" s="17">
        <f t="shared" si="49"/>
        <v>24308.056178688603</v>
      </c>
      <c r="BA43" s="17">
        <f t="shared" si="49"/>
        <v>26901.706628504729</v>
      </c>
      <c r="BB43" s="17">
        <f t="shared" si="49"/>
        <v>30542.423880576793</v>
      </c>
    </row>
    <row r="44" spans="1:54" x14ac:dyDescent="0.25">
      <c r="A44" s="21" t="s">
        <v>79</v>
      </c>
      <c r="B44" s="1">
        <f>B19</f>
        <v>-24127.873371474798</v>
      </c>
      <c r="C44" s="1">
        <f t="shared" ref="C44:I44" si="50">C19</f>
        <v>-24921.875401069916</v>
      </c>
      <c r="D44" s="1">
        <f t="shared" si="50"/>
        <v>-25571.103227591811</v>
      </c>
      <c r="E44" s="1">
        <f t="shared" si="50"/>
        <v>-26749.516379586836</v>
      </c>
      <c r="F44" s="1">
        <f t="shared" si="50"/>
        <v>-27392.212563327368</v>
      </c>
      <c r="G44" s="1">
        <f t="shared" si="50"/>
        <v>-28772.140033195432</v>
      </c>
      <c r="H44" s="1">
        <f t="shared" si="50"/>
        <v>-29558.830329127028</v>
      </c>
      <c r="I44" s="1">
        <f t="shared" si="50"/>
        <v>-30623.157682762001</v>
      </c>
      <c r="K44" s="1">
        <f>K19</f>
        <v>-3789.726177697059</v>
      </c>
      <c r="L44" s="1">
        <f t="shared" ref="L44:R44" si="51">L19</f>
        <v>-3983.4908682953801</v>
      </c>
      <c r="M44" s="1">
        <f t="shared" si="51"/>
        <v>-4156.2706713938542</v>
      </c>
      <c r="N44" s="1">
        <f t="shared" si="51"/>
        <v>-4431.1632210807302</v>
      </c>
      <c r="O44" s="1">
        <f t="shared" si="51"/>
        <v>-4680.1979008942426</v>
      </c>
      <c r="P44" s="1">
        <f t="shared" si="51"/>
        <v>-5140.2271755963584</v>
      </c>
      <c r="Q44" s="1">
        <f t="shared" si="51"/>
        <v>-5431.2481278819296</v>
      </c>
      <c r="R44" s="1">
        <f t="shared" si="51"/>
        <v>-5713.0290724384913</v>
      </c>
      <c r="T44" s="1">
        <f>T19</f>
        <v>-44565.030679271105</v>
      </c>
      <c r="U44" s="1">
        <f t="shared" ref="U44:AA44" si="52">U19</f>
        <v>-46078.3106417542</v>
      </c>
      <c r="V44" s="1">
        <f t="shared" si="52"/>
        <v>-47729.629508745311</v>
      </c>
      <c r="W44" s="1">
        <f t="shared" si="52"/>
        <v>-50752.741855089669</v>
      </c>
      <c r="X44" s="1">
        <f t="shared" si="52"/>
        <v>-52272.393716237777</v>
      </c>
      <c r="Y44" s="1">
        <f t="shared" si="52"/>
        <v>-51498.675675433573</v>
      </c>
      <c r="Z44" s="1">
        <f t="shared" si="52"/>
        <v>-53095.245039260488</v>
      </c>
      <c r="AA44" s="1">
        <f t="shared" si="52"/>
        <v>-54947.510473888935</v>
      </c>
      <c r="AC44" s="1">
        <f t="shared" ref="AC44:AJ44" si="53">AC19</f>
        <v>-655.38007757057437</v>
      </c>
      <c r="AD44" s="1">
        <f t="shared" si="53"/>
        <v>-688.88896765928666</v>
      </c>
      <c r="AE44" s="1">
        <f t="shared" si="53"/>
        <v>-718.76881529147556</v>
      </c>
      <c r="AF44" s="1">
        <f t="shared" si="53"/>
        <v>-766.30763263337576</v>
      </c>
      <c r="AG44" s="1">
        <f t="shared" si="53"/>
        <v>-809.37469345018758</v>
      </c>
      <c r="AH44" s="1">
        <f t="shared" si="53"/>
        <v>-888.93031504452119</v>
      </c>
      <c r="AI44" s="1">
        <f t="shared" si="53"/>
        <v>-939.25831378122211</v>
      </c>
      <c r="AJ44" s="1">
        <f t="shared" si="53"/>
        <v>-987.98838256250076</v>
      </c>
      <c r="AL44" s="1">
        <f t="shared" ref="AL44:AS44" si="54">AL19</f>
        <v>-34906.917373694232</v>
      </c>
      <c r="AM44" s="1">
        <f t="shared" si="54"/>
        <v>-36855.485441866163</v>
      </c>
      <c r="AN44" s="1">
        <f t="shared" si="54"/>
        <v>-38676.026921335353</v>
      </c>
      <c r="AO44" s="1">
        <f t="shared" si="54"/>
        <v>-41473.315438844584</v>
      </c>
      <c r="AP44" s="1">
        <f t="shared" si="54"/>
        <v>-43897.347670461284</v>
      </c>
      <c r="AQ44" s="1">
        <f t="shared" si="54"/>
        <v>-49421.971629972439</v>
      </c>
      <c r="AR44" s="1">
        <f t="shared" si="54"/>
        <v>-52981.829667306316</v>
      </c>
      <c r="AS44" s="1">
        <f t="shared" si="54"/>
        <v>-57970.633619328211</v>
      </c>
      <c r="AU44" s="1">
        <f t="shared" ref="AU44:BB44" si="55">AU19</f>
        <v>-22250.160102376896</v>
      </c>
      <c r="AV44" s="1">
        <f t="shared" si="55"/>
        <v>-31476.77047809945</v>
      </c>
      <c r="AW44" s="1">
        <f t="shared" si="55"/>
        <v>-34982.158411746968</v>
      </c>
      <c r="AX44" s="1">
        <f t="shared" si="55"/>
        <v>-39249.224794849433</v>
      </c>
      <c r="AY44" s="1">
        <f t="shared" si="55"/>
        <v>-48900.814446031283</v>
      </c>
      <c r="AZ44" s="1">
        <f t="shared" si="55"/>
        <v>-27147.270865817445</v>
      </c>
      <c r="BA44" s="1">
        <f t="shared" si="55"/>
        <v>-33369.553562531255</v>
      </c>
      <c r="BB44" s="1">
        <f t="shared" si="55"/>
        <v>-44679.647264592</v>
      </c>
    </row>
    <row r="45" spans="1:54" x14ac:dyDescent="0.25">
      <c r="A45" s="21" t="s">
        <v>80</v>
      </c>
      <c r="B45" s="1">
        <f t="shared" ref="B45:I45" si="56">B30</f>
        <v>21601.887480557652</v>
      </c>
      <c r="C45" s="1">
        <f t="shared" si="56"/>
        <v>20804.775360544802</v>
      </c>
      <c r="D45" s="1">
        <f t="shared" si="56"/>
        <v>22146.024805713128</v>
      </c>
      <c r="E45" s="1">
        <f t="shared" si="56"/>
        <v>27191.090038736893</v>
      </c>
      <c r="F45" s="1">
        <f t="shared" si="56"/>
        <v>26053.774159644458</v>
      </c>
      <c r="G45" s="1">
        <f t="shared" si="56"/>
        <v>29068.981429899657</v>
      </c>
      <c r="H45" s="1">
        <f t="shared" si="56"/>
        <v>30048.260272184845</v>
      </c>
      <c r="I45" s="1">
        <f t="shared" si="56"/>
        <v>24520.649992085917</v>
      </c>
      <c r="K45" s="1">
        <f t="shared" ref="K45:R45" si="57">K30</f>
        <v>3787.6795972716936</v>
      </c>
      <c r="L45" s="1">
        <f t="shared" si="57"/>
        <v>3777.0459031191745</v>
      </c>
      <c r="M45" s="1">
        <f t="shared" si="57"/>
        <v>4170.7967716850062</v>
      </c>
      <c r="N45" s="1">
        <f t="shared" si="57"/>
        <v>5327.0640549241625</v>
      </c>
      <c r="O45" s="1">
        <f t="shared" si="57"/>
        <v>5435.2509582872435</v>
      </c>
      <c r="P45" s="1">
        <f t="shared" si="57"/>
        <v>6665.8093576458486</v>
      </c>
      <c r="Q45" s="1">
        <f t="shared" si="57"/>
        <v>7303.1661756528792</v>
      </c>
      <c r="R45" s="1">
        <f t="shared" si="57"/>
        <v>6194.7509138886198</v>
      </c>
      <c r="T45" s="1">
        <f t="shared" ref="T45:AA45" si="58">T30</f>
        <v>33809.192088798576</v>
      </c>
      <c r="U45" s="1">
        <f t="shared" si="58"/>
        <v>32167.074050716958</v>
      </c>
      <c r="V45" s="1">
        <f t="shared" si="58"/>
        <v>34257.661079116537</v>
      </c>
      <c r="W45" s="1">
        <f t="shared" si="58"/>
        <v>42449.626594960333</v>
      </c>
      <c r="X45" s="1">
        <f t="shared" si="58"/>
        <v>40027.265783775125</v>
      </c>
      <c r="Y45" s="1">
        <f t="shared" si="58"/>
        <v>42486.869113202985</v>
      </c>
      <c r="Z45" s="1">
        <f t="shared" si="58"/>
        <v>43810.297009282498</v>
      </c>
      <c r="AA45" s="1">
        <f t="shared" si="58"/>
        <v>35595.256028999931</v>
      </c>
      <c r="AC45" s="1">
        <f t="shared" ref="AC45:AJ45" si="59">AC30</f>
        <v>655.02615014282924</v>
      </c>
      <c r="AD45" s="1">
        <f t="shared" si="59"/>
        <v>653.18720163526859</v>
      </c>
      <c r="AE45" s="1">
        <f t="shared" si="59"/>
        <v>721.28090093809567</v>
      </c>
      <c r="AF45" s="1">
        <f t="shared" si="59"/>
        <v>921.24113717925127</v>
      </c>
      <c r="AG45" s="1">
        <f t="shared" si="59"/>
        <v>939.95054725101102</v>
      </c>
      <c r="AH45" s="1">
        <f t="shared" si="59"/>
        <v>1144.9772178844057</v>
      </c>
      <c r="AI45" s="1">
        <f t="shared" si="59"/>
        <v>1252.3370267170533</v>
      </c>
      <c r="AJ45" s="1">
        <f t="shared" si="59"/>
        <v>1047.1009619673196</v>
      </c>
      <c r="AL45" s="1">
        <f t="shared" ref="AL45:AS45" si="60">AL30</f>
        <v>30585.609477616665</v>
      </c>
      <c r="AM45" s="1">
        <f t="shared" si="60"/>
        <v>30561.653386905593</v>
      </c>
      <c r="AN45" s="1">
        <f t="shared" si="60"/>
        <v>33938.11836091266</v>
      </c>
      <c r="AO45" s="1">
        <f t="shared" si="60"/>
        <v>43484.347895948325</v>
      </c>
      <c r="AP45" s="1">
        <f t="shared" si="60"/>
        <v>44144.987203163044</v>
      </c>
      <c r="AQ45" s="1">
        <f t="shared" si="60"/>
        <v>53797.289406891599</v>
      </c>
      <c r="AR45" s="1">
        <f t="shared" si="60"/>
        <v>60441.127455769143</v>
      </c>
      <c r="AS45" s="1">
        <f t="shared" si="60"/>
        <v>54564.177188234993</v>
      </c>
      <c r="AU45" s="1">
        <f t="shared" ref="AU45:BB45" si="61">AU30</f>
        <v>12697.641027725198</v>
      </c>
      <c r="AV45" s="1">
        <f t="shared" si="61"/>
        <v>13919.032736799583</v>
      </c>
      <c r="AW45" s="1">
        <f t="shared" si="61"/>
        <v>14603.588501447743</v>
      </c>
      <c r="AX45" s="1">
        <f t="shared" si="61"/>
        <v>17591.478840150216</v>
      </c>
      <c r="AY45" s="1">
        <f t="shared" si="61"/>
        <v>18607.59703875639</v>
      </c>
      <c r="AZ45" s="1">
        <f t="shared" si="61"/>
        <v>19358.426805287527</v>
      </c>
      <c r="BA45" s="1">
        <f t="shared" si="61"/>
        <v>21777.327683401647</v>
      </c>
      <c r="BB45" s="1">
        <f t="shared" si="61"/>
        <v>19407.865581233775</v>
      </c>
    </row>
    <row r="46" spans="1:54" x14ac:dyDescent="0.25">
      <c r="A46" s="21" t="s">
        <v>88</v>
      </c>
      <c r="B46" s="1">
        <f t="shared" ref="B46:I46" si="62">B43-B44+B45</f>
        <v>69294.074975711701</v>
      </c>
      <c r="C46" s="1">
        <f t="shared" si="62"/>
        <v>67983.067924007366</v>
      </c>
      <c r="D46" s="1">
        <f t="shared" si="62"/>
        <v>73302.901977036745</v>
      </c>
      <c r="E46" s="1">
        <f t="shared" si="62"/>
        <v>82829.103184288324</v>
      </c>
      <c r="F46" s="1">
        <f t="shared" si="62"/>
        <v>81956.149291925816</v>
      </c>
      <c r="G46" s="1">
        <f t="shared" si="62"/>
        <v>94342.56038489088</v>
      </c>
      <c r="H46" s="1">
        <f t="shared" si="62"/>
        <v>96725.946242878126</v>
      </c>
      <c r="I46" s="1">
        <f t="shared" si="62"/>
        <v>93732.290408864283</v>
      </c>
      <c r="K46" s="1">
        <f t="shared" ref="K46:R46" si="63">K43-K44+K45</f>
        <v>11709.177681951069</v>
      </c>
      <c r="L46" s="1">
        <f t="shared" si="63"/>
        <v>11801.123982980827</v>
      </c>
      <c r="M46" s="1">
        <f t="shared" si="63"/>
        <v>13145.677749071547</v>
      </c>
      <c r="N46" s="1">
        <f t="shared" si="63"/>
        <v>15417.833878885736</v>
      </c>
      <c r="O46" s="1">
        <f t="shared" si="63"/>
        <v>16063.143326567126</v>
      </c>
      <c r="P46" s="1">
        <f t="shared" si="63"/>
        <v>20176.183031811302</v>
      </c>
      <c r="Q46" s="1">
        <f t="shared" si="63"/>
        <v>21756.073745541427</v>
      </c>
      <c r="R46" s="1">
        <f t="shared" si="63"/>
        <v>21656.544344501777</v>
      </c>
      <c r="T46" s="1">
        <f t="shared" ref="T46:AA46" si="64">T43-T44+T45</f>
        <v>115254.8158813014</v>
      </c>
      <c r="U46" s="1">
        <f t="shared" si="64"/>
        <v>112656.89871074048</v>
      </c>
      <c r="V46" s="1">
        <f t="shared" si="64"/>
        <v>121565.89577325556</v>
      </c>
      <c r="W46" s="1">
        <f t="shared" si="64"/>
        <v>138301.91756183255</v>
      </c>
      <c r="X46" s="1">
        <f t="shared" si="64"/>
        <v>136100.75517596205</v>
      </c>
      <c r="Y46" s="1">
        <f t="shared" si="64"/>
        <v>147335.60322304603</v>
      </c>
      <c r="Z46" s="1">
        <f t="shared" si="64"/>
        <v>151024.75146603573</v>
      </c>
      <c r="AA46" s="1">
        <f t="shared" si="64"/>
        <v>146559.50843800383</v>
      </c>
      <c r="AC46" s="1">
        <f t="shared" ref="AC46:AJ46" si="65">AC43-AC44+AC45</f>
        <v>2024.9383247388187</v>
      </c>
      <c r="AD46" s="1">
        <f t="shared" si="65"/>
        <v>2040.8391500427276</v>
      </c>
      <c r="AE46" s="1">
        <f t="shared" si="65"/>
        <v>2273.3608970502719</v>
      </c>
      <c r="AF46" s="1">
        <f t="shared" si="65"/>
        <v>2666.2984843022859</v>
      </c>
      <c r="AG46" s="1">
        <f t="shared" si="65"/>
        <v>2777.8957174658321</v>
      </c>
      <c r="AH46" s="1">
        <f t="shared" si="65"/>
        <v>3471.6364773104351</v>
      </c>
      <c r="AI46" s="1">
        <f t="shared" si="65"/>
        <v>3738.6172608431698</v>
      </c>
      <c r="AJ46" s="1">
        <f t="shared" si="65"/>
        <v>3682.9264697564745</v>
      </c>
      <c r="AL46" s="1">
        <f t="shared" ref="AL46:AS46" si="66">AL43-AL44+AL45</f>
        <v>98856.690517259907</v>
      </c>
      <c r="AM46" s="1">
        <f t="shared" si="66"/>
        <v>100111.21483602209</v>
      </c>
      <c r="AN46" s="1">
        <f t="shared" si="66"/>
        <v>111823.57596228215</v>
      </c>
      <c r="AO46" s="1">
        <f t="shared" si="66"/>
        <v>131156.5263363343</v>
      </c>
      <c r="AP46" s="1">
        <f t="shared" si="66"/>
        <v>136349.37684207849</v>
      </c>
      <c r="AQ46" s="1">
        <f t="shared" si="66"/>
        <v>170771.62705901961</v>
      </c>
      <c r="AR46" s="1">
        <f t="shared" si="66"/>
        <v>188086.36407316022</v>
      </c>
      <c r="AS46" s="1">
        <f t="shared" si="66"/>
        <v>198403.20377445378</v>
      </c>
      <c r="AU46" s="1">
        <f t="shared" ref="AU46:BB46" si="67">AU43-AU44+AU45</f>
        <v>48798.961223234379</v>
      </c>
      <c r="AV46" s="1">
        <f t="shared" si="67"/>
        <v>60286.028834672274</v>
      </c>
      <c r="AW46" s="1">
        <f t="shared" si="67"/>
        <v>66457.58361722171</v>
      </c>
      <c r="AX46" s="1">
        <f t="shared" si="67"/>
        <v>75530.332438340585</v>
      </c>
      <c r="AY46" s="1">
        <f t="shared" si="67"/>
        <v>87870.360327280097</v>
      </c>
      <c r="AZ46" s="1">
        <f t="shared" si="67"/>
        <v>70813.753849793575</v>
      </c>
      <c r="BA46" s="1">
        <f t="shared" si="67"/>
        <v>82048.587874437624</v>
      </c>
      <c r="BB46" s="1">
        <f t="shared" si="67"/>
        <v>94629.936726402579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6219.4604949358181</v>
      </c>
      <c r="C49" s="1">
        <f t="shared" si="68"/>
        <v>9501.2482146394323</v>
      </c>
      <c r="D49" s="1">
        <f t="shared" si="68"/>
        <v>-617.21945240316563</v>
      </c>
      <c r="E49" s="1">
        <f t="shared" si="68"/>
        <v>11265.895043012468</v>
      </c>
      <c r="F49" s="1">
        <f t="shared" si="68"/>
        <v>5740.844261336184</v>
      </c>
      <c r="G49" s="1">
        <f t="shared" si="68"/>
        <v>4306.8540310559329</v>
      </c>
      <c r="H49" s="1">
        <f t="shared" si="68"/>
        <v>14813.865305604748</v>
      </c>
      <c r="I49" s="1">
        <f t="shared" si="68"/>
        <v>5979.5092622234952</v>
      </c>
      <c r="K49" s="1">
        <f t="shared" ref="K49:R49" si="69">K39-K46</f>
        <v>1086.7858846110903</v>
      </c>
      <c r="L49" s="1">
        <f t="shared" si="69"/>
        <v>1730.4136740210761</v>
      </c>
      <c r="M49" s="1">
        <f t="shared" si="69"/>
        <v>-118.5386977047674</v>
      </c>
      <c r="N49" s="1">
        <f t="shared" si="69"/>
        <v>2207.1253651355219</v>
      </c>
      <c r="O49" s="1">
        <f t="shared" si="69"/>
        <v>1197.6356700418692</v>
      </c>
      <c r="P49" s="1">
        <f t="shared" si="69"/>
        <v>1019.0764724258152</v>
      </c>
      <c r="Q49" s="1">
        <f t="shared" si="69"/>
        <v>3620.6931763640241</v>
      </c>
      <c r="R49" s="1">
        <f t="shared" si="69"/>
        <v>1594.7649117962756</v>
      </c>
      <c r="T49" s="1">
        <f t="shared" ref="T49:AA49" si="70">T39-T46</f>
        <v>9734.5669832472777</v>
      </c>
      <c r="U49" s="1">
        <f t="shared" si="70"/>
        <v>14689.098089430569</v>
      </c>
      <c r="V49" s="1">
        <f t="shared" si="70"/>
        <v>-954.13286578618863</v>
      </c>
      <c r="W49" s="1">
        <f t="shared" si="70"/>
        <v>17587.858270948112</v>
      </c>
      <c r="X49" s="1">
        <f t="shared" si="70"/>
        <v>8819.8468929577793</v>
      </c>
      <c r="Y49" s="1">
        <f t="shared" si="70"/>
        <v>6294.8453817831178</v>
      </c>
      <c r="Z49" s="1">
        <f t="shared" si="70"/>
        <v>21598.5828469017</v>
      </c>
      <c r="AA49" s="1">
        <f t="shared" si="70"/>
        <v>8684.3224494183378</v>
      </c>
      <c r="AC49" s="1">
        <f t="shared" ref="AC49:AJ49" si="71">AC39-AC46</f>
        <v>187.94440124744006</v>
      </c>
      <c r="AD49" s="1">
        <f t="shared" si="71"/>
        <v>299.25081516002069</v>
      </c>
      <c r="AE49" s="1">
        <f t="shared" si="71"/>
        <v>-20.499607954281601</v>
      </c>
      <c r="AF49" s="1">
        <f t="shared" si="71"/>
        <v>381.69142708075879</v>
      </c>
      <c r="AG49" s="1">
        <f t="shared" si="71"/>
        <v>207.11431948634845</v>
      </c>
      <c r="AH49" s="1">
        <f t="shared" si="71"/>
        <v>169.63957812572289</v>
      </c>
      <c r="AI49" s="1">
        <f t="shared" si="71"/>
        <v>617.40519627291633</v>
      </c>
      <c r="AJ49" s="1">
        <f t="shared" si="71"/>
        <v>254.33066580355626</v>
      </c>
      <c r="AL49" s="1">
        <f t="shared" ref="AL49:AS49" si="72">AL39-AL46</f>
        <v>8776.1792163992941</v>
      </c>
      <c r="AM49" s="1">
        <f t="shared" si="72"/>
        <v>14000.962803736576</v>
      </c>
      <c r="AN49" s="1">
        <f t="shared" si="72"/>
        <v>-964.33099463424878</v>
      </c>
      <c r="AO49" s="1">
        <f t="shared" si="72"/>
        <v>18016.567144299392</v>
      </c>
      <c r="AP49" s="1">
        <f t="shared" si="72"/>
        <v>9727.1702325793449</v>
      </c>
      <c r="AQ49" s="1">
        <f t="shared" si="72"/>
        <v>7970.5948177336541</v>
      </c>
      <c r="AR49" s="1">
        <f t="shared" si="72"/>
        <v>29797.622655627696</v>
      </c>
      <c r="AS49" s="1">
        <f t="shared" si="72"/>
        <v>13252.573569245433</v>
      </c>
      <c r="AU49" s="1">
        <f t="shared" ref="AU49:BB49" si="73">AU39-AU46</f>
        <v>3642.6245984922716</v>
      </c>
      <c r="AV49" s="1">
        <f t="shared" si="73"/>
        <v>6377.9139715334386</v>
      </c>
      <c r="AW49" s="1">
        <f t="shared" si="73"/>
        <v>-415.4942762786668</v>
      </c>
      <c r="AX49" s="1">
        <f t="shared" si="73"/>
        <v>7288.5549634888011</v>
      </c>
      <c r="AY49" s="1">
        <f t="shared" si="73"/>
        <v>4100.1091059836908</v>
      </c>
      <c r="AZ49" s="1">
        <f t="shared" si="73"/>
        <v>2868.1403482372407</v>
      </c>
      <c r="BA49" s="1">
        <f t="shared" si="73"/>
        <v>10736.275448085129</v>
      </c>
      <c r="BB49" s="1">
        <f t="shared" si="73"/>
        <v>4712.0576455175178</v>
      </c>
    </row>
    <row r="50" spans="1:54" x14ac:dyDescent="0.25">
      <c r="A50" s="21" t="s">
        <v>95</v>
      </c>
      <c r="B50" s="1">
        <f>B49*WACC!C12</f>
        <v>1865.8381484801823</v>
      </c>
      <c r="C50" s="1">
        <f>C49*WACC!D12</f>
        <v>2850.3744643909695</v>
      </c>
      <c r="D50" s="1">
        <f>D49*WACC!E12</f>
        <v>-185.1658357208938</v>
      </c>
      <c r="E50" s="1">
        <f>E49*WACC!F12</f>
        <v>3379.7685129027204</v>
      </c>
      <c r="F50" s="1">
        <f>F49*WACC!G12</f>
        <v>1722.2532784003354</v>
      </c>
      <c r="G50" s="1">
        <f>G49*WACC!H12</f>
        <v>1292.0562093163899</v>
      </c>
      <c r="H50" s="1">
        <f>H49*WACC!I12</f>
        <v>4444.1595916800834</v>
      </c>
      <c r="I50" s="1">
        <f>I49*WACC!J12</f>
        <v>1793.8527786665072</v>
      </c>
      <c r="K50" s="1">
        <f>K49*WACC!C12</f>
        <v>326.03576538322869</v>
      </c>
      <c r="L50" s="1">
        <f>L49*WACC!D12</f>
        <v>519.12410220616619</v>
      </c>
      <c r="M50" s="1">
        <f>M49*WACC!E12</f>
        <v>-35.561609311419488</v>
      </c>
      <c r="N50" s="1">
        <f>N49*WACC!F12</f>
        <v>662.13760954045665</v>
      </c>
      <c r="O50" s="1">
        <f>O49*WACC!G12</f>
        <v>359.2907010124523</v>
      </c>
      <c r="P50" s="1">
        <f>P49*WACC!H12</f>
        <v>305.72294172765226</v>
      </c>
      <c r="Q50" s="1">
        <f>Q49*WACC!I12</f>
        <v>1086.2079529088794</v>
      </c>
      <c r="R50" s="1">
        <f>R49*WACC!J12</f>
        <v>478.42947353873825</v>
      </c>
      <c r="T50" s="1">
        <f>T49*WACC!C12</f>
        <v>2920.370094973302</v>
      </c>
      <c r="U50" s="1">
        <f>U49*WACC!D12</f>
        <v>4406.7294268278401</v>
      </c>
      <c r="V50" s="1">
        <f>V49*WACC!E12</f>
        <v>-286.23985973577021</v>
      </c>
      <c r="W50" s="1">
        <f>W49*WACC!F12</f>
        <v>5276.357481282841</v>
      </c>
      <c r="X50" s="1">
        <f>X49*WACC!G12</f>
        <v>2645.9540678865351</v>
      </c>
      <c r="Y50" s="1">
        <f>Y49*WACC!H12</f>
        <v>1888.4536145343654</v>
      </c>
      <c r="Z50" s="1">
        <f>Z49*WACC!I12</f>
        <v>6479.5748540685545</v>
      </c>
      <c r="AA50" s="1">
        <f>AA49*WACC!J12</f>
        <v>2605.2967348247148</v>
      </c>
      <c r="AC50" s="1">
        <f>AC49*WACC!C12</f>
        <v>56.383320374214996</v>
      </c>
      <c r="AD50" s="1">
        <f>AD49*WACC!D12</f>
        <v>89.775244547979113</v>
      </c>
      <c r="AE50" s="1">
        <f>AE49*WACC!E12</f>
        <v>-6.1498823862826235</v>
      </c>
      <c r="AF50" s="1">
        <f>AF49*WACC!F12</f>
        <v>114.50742812419307</v>
      </c>
      <c r="AG50" s="1">
        <f>AG49*WACC!G12</f>
        <v>62.134295845885781</v>
      </c>
      <c r="AH50" s="1">
        <f>AH49*WACC!H12</f>
        <v>50.891873437701506</v>
      </c>
      <c r="AI50" s="1">
        <f>AI49*WACC!I12</f>
        <v>185.22155888181899</v>
      </c>
      <c r="AJ50" s="1">
        <f>AJ49*WACC!J12</f>
        <v>76.29919974104385</v>
      </c>
      <c r="AL50" s="1">
        <f>AL49*WACC!C12</f>
        <v>2632.8537649189934</v>
      </c>
      <c r="AM50" s="1">
        <f>AM49*WACC!D12</f>
        <v>4200.2888411197055</v>
      </c>
      <c r="AN50" s="1">
        <f>AN49*WACC!E12</f>
        <v>-289.29929839018729</v>
      </c>
      <c r="AO50" s="1">
        <f>AO49*WACC!F12</f>
        <v>5404.9701432881857</v>
      </c>
      <c r="AP50" s="1">
        <f>AP49*WACC!G12</f>
        <v>2918.1510697729227</v>
      </c>
      <c r="AQ50" s="1">
        <f>AQ49*WACC!H12</f>
        <v>2391.1784453193745</v>
      </c>
      <c r="AR50" s="1">
        <f>AR49*WACC!I12</f>
        <v>8939.2867966856102</v>
      </c>
      <c r="AS50" s="1">
        <f>AS49*WACC!J12</f>
        <v>3975.7720707724297</v>
      </c>
      <c r="AU50" s="1">
        <f>AU49*WACC!C12</f>
        <v>1092.7873795473517</v>
      </c>
      <c r="AV50" s="1">
        <f>AV49*WACC!D12</f>
        <v>1913.3741914594541</v>
      </c>
      <c r="AW50" s="1">
        <f>AW49*WACC!E12</f>
        <v>-124.64828288356242</v>
      </c>
      <c r="AX50" s="1">
        <f>AX49*WACC!F12</f>
        <v>2186.5664890459802</v>
      </c>
      <c r="AY50" s="1">
        <f>AY49*WACC!G12</f>
        <v>1230.032731794736</v>
      </c>
      <c r="AZ50" s="1">
        <f>AZ49*WACC!H12</f>
        <v>860.44210447091245</v>
      </c>
      <c r="BA50" s="1">
        <f>BA49*WACC!I12</f>
        <v>3220.8826344245667</v>
      </c>
      <c r="BB50" s="1">
        <f>BB49*WACC!J12</f>
        <v>1413.6172936548287</v>
      </c>
    </row>
    <row r="51" spans="1:54" x14ac:dyDescent="0.25">
      <c r="A51" s="21" t="s">
        <v>96</v>
      </c>
      <c r="B51" s="1">
        <f>B50*WACC!C13</f>
        <v>932.91907424009116</v>
      </c>
      <c r="C51" s="1">
        <f>C50*WACC!D13</f>
        <v>1425.1872321954847</v>
      </c>
      <c r="D51" s="1">
        <f>D50*WACC!E13</f>
        <v>-92.582917860446898</v>
      </c>
      <c r="E51" s="1">
        <f>E50*WACC!F13</f>
        <v>1689.8842564513602</v>
      </c>
      <c r="F51" s="1">
        <f>F50*WACC!G13</f>
        <v>861.12663920016769</v>
      </c>
      <c r="G51" s="1">
        <f>G50*WACC!H13</f>
        <v>646.02810465819493</v>
      </c>
      <c r="H51" s="1">
        <f>H50*WACC!I13</f>
        <v>2222.0797958400417</v>
      </c>
      <c r="I51" s="1">
        <f>I50*WACC!J13</f>
        <v>896.92638933325361</v>
      </c>
      <c r="K51" s="1">
        <f>K50*WACC!C13</f>
        <v>163.01788269161435</v>
      </c>
      <c r="L51" s="1">
        <f>L50*WACC!D13</f>
        <v>259.56205110308309</v>
      </c>
      <c r="M51" s="1">
        <f>M50*WACC!E13</f>
        <v>-17.780804655709744</v>
      </c>
      <c r="N51" s="1">
        <f>N50*WACC!F13</f>
        <v>331.06880477022833</v>
      </c>
      <c r="O51" s="1">
        <f>O50*WACC!G13</f>
        <v>179.64535050622615</v>
      </c>
      <c r="P51" s="1">
        <f>P50*WACC!H13</f>
        <v>152.86147086382613</v>
      </c>
      <c r="Q51" s="1">
        <f>Q50*WACC!I13</f>
        <v>543.1039764544397</v>
      </c>
      <c r="R51" s="1">
        <f>R50*WACC!J13</f>
        <v>239.21473676936913</v>
      </c>
      <c r="T51" s="1">
        <f>T50*WACC!C13</f>
        <v>1460.185047486651</v>
      </c>
      <c r="U51" s="1">
        <f>U50*WACC!D13</f>
        <v>2203.3647134139201</v>
      </c>
      <c r="V51" s="1">
        <f>V50*WACC!E13</f>
        <v>-143.11992986788511</v>
      </c>
      <c r="W51" s="1">
        <f>W50*WACC!F13</f>
        <v>2638.1787406414205</v>
      </c>
      <c r="X51" s="1">
        <f>X50*WACC!G13</f>
        <v>1322.9770339432675</v>
      </c>
      <c r="Y51" s="1">
        <f>Y50*WACC!H13</f>
        <v>944.22680726718272</v>
      </c>
      <c r="Z51" s="1">
        <f>Z50*WACC!I13</f>
        <v>3239.7874270342772</v>
      </c>
      <c r="AA51" s="1">
        <f>AA50*WACC!J13</f>
        <v>1302.6483674123574</v>
      </c>
      <c r="AC51" s="1">
        <f>AC50*WACC!C13</f>
        <v>28.191660187107498</v>
      </c>
      <c r="AD51" s="1">
        <f>AD50*WACC!D13</f>
        <v>44.887622273989557</v>
      </c>
      <c r="AE51" s="1">
        <f>AE50*WACC!E13</f>
        <v>-3.0749411931413118</v>
      </c>
      <c r="AF51" s="1">
        <f>AF50*WACC!F13</f>
        <v>57.253714062096535</v>
      </c>
      <c r="AG51" s="1">
        <f>AG50*WACC!G13</f>
        <v>31.06714792294289</v>
      </c>
      <c r="AH51" s="1">
        <f>AH50*WACC!H13</f>
        <v>25.445936718850753</v>
      </c>
      <c r="AI51" s="1">
        <f>AI50*WACC!I13</f>
        <v>92.610779440909496</v>
      </c>
      <c r="AJ51" s="1">
        <f>AJ50*WACC!J13</f>
        <v>38.149599870521925</v>
      </c>
      <c r="AL51" s="1">
        <f>AL50*WACC!C13</f>
        <v>1316.4268824594967</v>
      </c>
      <c r="AM51" s="1">
        <f>AM50*WACC!D13</f>
        <v>2100.1444205598527</v>
      </c>
      <c r="AN51" s="1">
        <f>AN50*WACC!E13</f>
        <v>-144.64964919509364</v>
      </c>
      <c r="AO51" s="1">
        <f>AO50*WACC!F13</f>
        <v>2702.4850716440928</v>
      </c>
      <c r="AP51" s="1">
        <f>AP50*WACC!G13</f>
        <v>1459.0755348864614</v>
      </c>
      <c r="AQ51" s="1">
        <f>AQ50*WACC!H13</f>
        <v>1195.5892226596873</v>
      </c>
      <c r="AR51" s="1">
        <f>AR50*WACC!I13</f>
        <v>4469.6433983428051</v>
      </c>
      <c r="AS51" s="1">
        <f>AS50*WACC!J13</f>
        <v>1987.8860353862149</v>
      </c>
      <c r="AU51" s="1">
        <f>AU50*WACC!C13</f>
        <v>546.39368977367587</v>
      </c>
      <c r="AV51" s="1">
        <f>AV50*WACC!D13</f>
        <v>956.68709572972705</v>
      </c>
      <c r="AW51" s="1">
        <f>AW50*WACC!E13</f>
        <v>-62.324141441781208</v>
      </c>
      <c r="AX51" s="1">
        <f>AX50*WACC!F13</f>
        <v>1093.2832445229901</v>
      </c>
      <c r="AY51" s="1">
        <f>AY50*WACC!G13</f>
        <v>615.01636589736802</v>
      </c>
      <c r="AZ51" s="1">
        <f>AZ50*WACC!H13</f>
        <v>430.22105223545623</v>
      </c>
      <c r="BA51" s="1">
        <f>BA50*WACC!I13</f>
        <v>1610.4413172122834</v>
      </c>
      <c r="BB51" s="1">
        <f>BB50*WACC!J13</f>
        <v>706.80864682741435</v>
      </c>
    </row>
    <row r="52" spans="1:54" x14ac:dyDescent="0.25">
      <c r="A52" s="21" t="s">
        <v>97</v>
      </c>
      <c r="B52" s="20">
        <f>(B29+B30+B43-B34-B46)*WACC!C12/(1-(1-WACC!C13)*WACC!C12)</f>
        <v>1865.8381484801803</v>
      </c>
      <c r="C52" s="20">
        <f>(C29+C30+C43-C34-C46)*WACC!D12/(1-(1-WACC!D13)*WACC!D12)</f>
        <v>2850.3744643909686</v>
      </c>
      <c r="D52" s="20">
        <f>(D29+D30+D43-D34-D46)*WACC!E12/(1-(1-WACC!E13)*WACC!E12)</f>
        <v>-185.16583572089371</v>
      </c>
      <c r="E52" s="20">
        <f>(E29+E30+E43-E34-E46)*WACC!F12/(1-(1-WACC!F13)*WACC!F12)</f>
        <v>3379.7685129027145</v>
      </c>
      <c r="F52" s="20">
        <f>(F29+F30+F43-F34-F46)*WACC!G12/(1-(1-WACC!G13)*WACC!G12)</f>
        <v>1722.2532784003395</v>
      </c>
      <c r="G52" s="20">
        <f>(G29+G30+G43-G34-G46)*WACC!H12/(1-(1-WACC!H13)*WACC!H12)</f>
        <v>1292.0562093163849</v>
      </c>
      <c r="H52" s="20">
        <f>(H29+H30+H43-H34-H46)*WACC!I12/(1-(1-WACC!I13)*WACC!I12)</f>
        <v>4444.1595916800852</v>
      </c>
      <c r="I52" s="20">
        <f>(I29+I30+I43-I34-I46)*WACC!J12/(1-(1-WACC!J13)*WACC!J12)</f>
        <v>1793.8527786665072</v>
      </c>
      <c r="J52" s="19"/>
      <c r="K52" s="20">
        <f>(K29+K30+K43-K34-K46)*WACC!C12/(1-(1-WACC!C13)*WACC!C12)</f>
        <v>326.03576538322864</v>
      </c>
      <c r="L52" s="20">
        <f>(L29+L30+L43-L34-L46)*WACC!D12/(1-(1-WACC!D13)*WACC!D12)</f>
        <v>519.12410220616619</v>
      </c>
      <c r="M52" s="20">
        <f>(M29+M30+M43-M34-M46)*WACC!E12/(1-(1-WACC!E13)*WACC!E12)</f>
        <v>-35.561609311420291</v>
      </c>
      <c r="N52" s="20">
        <f>(N29+N30+N43-N34-N46)*WACC!F12/(1-(1-WACC!F13)*WACC!F12)</f>
        <v>662.13760954045551</v>
      </c>
      <c r="O52" s="20">
        <f>(O29+O30+O43-O34-O46)*WACC!G12/(1-(1-WACC!G13)*WACC!G12)</f>
        <v>359.29070101245196</v>
      </c>
      <c r="P52" s="20">
        <f>(P29+P30+P43-P34-P46)*WACC!H12/(1-(1-WACC!H13)*WACC!H12)</f>
        <v>305.72294172765328</v>
      </c>
      <c r="Q52" s="20">
        <f>(Q29+Q30+Q43-Q34-Q46)*WACC!I12/(1-(1-WACC!I13)*WACC!I12)</f>
        <v>1086.2079529088778</v>
      </c>
      <c r="R52" s="20">
        <f>(R29+R30+R43-R34-R46)*WACC!J12/(1-(1-WACC!J13)*WACC!J12)</f>
        <v>478.42947353873836</v>
      </c>
      <c r="T52" s="20">
        <f>(T29+T30+T43-T34-T46)*WACC!C12/(1-(1-WACC!C13)*WACC!C12)</f>
        <v>2920.3700949733015</v>
      </c>
      <c r="U52" s="20">
        <f>(U29+U30+U43-U34-U46)*WACC!D12/(1-(1-WACC!D13)*WACC!D12)</f>
        <v>4406.7294268278465</v>
      </c>
      <c r="V52" s="20">
        <f>(V29+V30+V43-V34-V46)*WACC!E12/(1-(1-WACC!E13)*WACC!E12)</f>
        <v>-286.23985973577578</v>
      </c>
      <c r="W52" s="20">
        <f>(W29+W30+W43-W34-W46)*WACC!F12/(1-(1-WACC!F13)*WACC!F12)</f>
        <v>5276.3574812828401</v>
      </c>
      <c r="X52" s="20">
        <f>(X29+X30+X43-X34-X46)*WACC!G12/(1-(1-WACC!G13)*WACC!G12)</f>
        <v>2645.9540678865283</v>
      </c>
      <c r="Y52" s="20">
        <f>(Y29+Y30+Y43-Y34-Y46)*WACC!H12/(1-(1-WACC!H13)*WACC!H12)</f>
        <v>1888.4536145343691</v>
      </c>
      <c r="Z52" s="20">
        <f>(Z29+Z30+Z43-Z34-Z46)*WACC!I12/(1-(1-WACC!I13)*WACC!I12)</f>
        <v>6479.5748540685609</v>
      </c>
      <c r="AA52" s="20">
        <f>(AA29+AA30+AA43-AA34-AA46)*WACC!J12/(1-(1-WACC!J13)*WACC!J12)</f>
        <v>2605.2967348247148</v>
      </c>
      <c r="AC52" s="20">
        <f>(AC29+AC30+AC43-AC34-AC46)*WACC!C12/(1-(1-WACC!C13)*WACC!C12)</f>
        <v>56.383320374214975</v>
      </c>
      <c r="AD52" s="20">
        <f>(AD29+AD30+AD43-AD34-AD46)*WACC!D12/(1-(1-WACC!D13)*WACC!D12)</f>
        <v>89.775244547979113</v>
      </c>
      <c r="AE52" s="20">
        <f>(AE29+AE30+AE43-AE34-AE46)*WACC!E12/(1-(1-WACC!E13)*WACC!E12)</f>
        <v>-6.1498823862827141</v>
      </c>
      <c r="AF52" s="20">
        <f>(AF29+AF30+AF43-AF34-AF46)*WACC!F12/(1-(1-WACC!F13)*WACC!F12)</f>
        <v>114.50742812419304</v>
      </c>
      <c r="AG52" s="20">
        <f>(AG29+AG30+AG43-AG34-AG46)*WACC!G12/(1-(1-WACC!G13)*WACC!G12)</f>
        <v>62.134295845886008</v>
      </c>
      <c r="AH52" s="20">
        <f>(AH29+AH30+AH43-AH34-AH46)*WACC!H12/(1-(1-WACC!H13)*WACC!H12)</f>
        <v>50.891873437701562</v>
      </c>
      <c r="AI52" s="20">
        <f>(AI29+AI30+AI43-AI34-AI46)*WACC!I12/(1-(1-WACC!I13)*WACC!I12)</f>
        <v>185.22155888181916</v>
      </c>
      <c r="AJ52" s="20">
        <f>(AJ29+AJ30+AJ43-AJ34-AJ46)*WACC!J12/(1-(1-WACC!J13)*WACC!J12)</f>
        <v>76.299199741043893</v>
      </c>
      <c r="AK52" s="19"/>
      <c r="AL52" s="20">
        <f>(AL29+AL30+AL43-AL34-AL46)*WACC!C12/(1-(1-WACC!C13)*WACC!C12)</f>
        <v>2632.8537649189907</v>
      </c>
      <c r="AM52" s="20">
        <f>(AM29+AM30+AM43-AM34-AM46)*WACC!D12/(1-(1-WACC!D13)*WACC!D12)</f>
        <v>4200.2888411197055</v>
      </c>
      <c r="AN52" s="20">
        <f>(AN29+AN30+AN43-AN34-AN46)*WACC!E12/(1-(1-WACC!E13)*WACC!E12)</f>
        <v>-289.29929839019655</v>
      </c>
      <c r="AO52" s="20">
        <f>(AO29+AO30+AO43-AO34-AO46)*WACC!F12/(1-(1-WACC!F13)*WACC!F12)</f>
        <v>5404.9701432881839</v>
      </c>
      <c r="AP52" s="20">
        <f>(AP29+AP30+AP43-AP34-AP46)*WACC!G12/(1-(1-WACC!G13)*WACC!G12)</f>
        <v>2918.1510697729277</v>
      </c>
      <c r="AQ52" s="20">
        <f>(AQ29+AQ30+AQ43-AQ34-AQ46)*WACC!H12/(1-(1-WACC!H13)*WACC!H12)</f>
        <v>2391.1784453193677</v>
      </c>
      <c r="AR52" s="20">
        <f>(AR29+AR30+AR43-AR34-AR46)*WACC!I12/(1-(1-WACC!I13)*WACC!I12)</f>
        <v>8939.2867966856229</v>
      </c>
      <c r="AS52" s="20">
        <f>(AS29+AS30+AS43-AS34-AS46)*WACC!J12/(1-(1-WACC!J13)*WACC!J12)</f>
        <v>3975.7720707724416</v>
      </c>
      <c r="AT52" s="19"/>
      <c r="AU52" s="20">
        <f>(AU29+AU30+AU43-AU34-AU46)*WACC!C12/(1-(1-WACC!C13)*WACC!C12)</f>
        <v>1092.7873795473533</v>
      </c>
      <c r="AV52" s="20">
        <f>(AV29+AV30+AV43-AV34-AV46)*WACC!D12/(1-(1-WACC!D13)*WACC!D12)</f>
        <v>1913.3741914594561</v>
      </c>
      <c r="AW52" s="20">
        <f>(AW29+AW30+AW43-AW34-AW46)*WACC!E12/(1-(1-WACC!E13)*WACC!E12)</f>
        <v>-124.64828288356065</v>
      </c>
      <c r="AX52" s="20">
        <f>(AX29+AX30+AX43-AX34-AX46)*WACC!F12/(1-(1-WACC!F13)*WACC!F12)</f>
        <v>2186.5664890459816</v>
      </c>
      <c r="AY52" s="20">
        <f>(AY29+AY30+AY43-AY34-AY46)*WACC!G12/(1-(1-WACC!G13)*WACC!G12)</f>
        <v>1230.0327317947383</v>
      </c>
      <c r="AZ52" s="20">
        <f>(AZ29+AZ30+AZ43-AZ34-AZ46)*WACC!H12/(1-(1-WACC!H13)*WACC!H12)</f>
        <v>860.44210447090677</v>
      </c>
      <c r="BA52" s="20">
        <f>(BA29+BA30+BA43-BA34-BA46)*WACC!I12/(1-(1-WACC!I13)*WACC!I12)</f>
        <v>3220.8826344245649</v>
      </c>
      <c r="BB52" s="20">
        <f>(BB29+BB30+BB43-BB34-BB46)*WACC!J12/(1-(1-WACC!J13)*WACC!J12)</f>
        <v>1413.6172936548242</v>
      </c>
    </row>
    <row r="53" spans="1:54" x14ac:dyDescent="0.25">
      <c r="A53" s="21" t="s">
        <v>98</v>
      </c>
      <c r="B53" s="1">
        <f t="shared" ref="B53:I53" si="74">B50-B51</f>
        <v>932.91907424009116</v>
      </c>
      <c r="C53" s="1">
        <f t="shared" si="74"/>
        <v>1425.1872321954847</v>
      </c>
      <c r="D53" s="1">
        <f t="shared" si="74"/>
        <v>-92.582917860446898</v>
      </c>
      <c r="E53" s="1">
        <f t="shared" si="74"/>
        <v>1689.8842564513602</v>
      </c>
      <c r="F53" s="1">
        <f t="shared" si="74"/>
        <v>861.12663920016769</v>
      </c>
      <c r="G53" s="1">
        <f t="shared" si="74"/>
        <v>646.02810465819493</v>
      </c>
      <c r="H53" s="1">
        <f t="shared" si="74"/>
        <v>2222.0797958400417</v>
      </c>
      <c r="I53" s="1">
        <f t="shared" si="74"/>
        <v>896.92638933325361</v>
      </c>
      <c r="K53" s="1">
        <f t="shared" ref="K53:R53" si="75">K50-K51</f>
        <v>163.01788269161435</v>
      </c>
      <c r="L53" s="1">
        <f t="shared" si="75"/>
        <v>259.56205110308309</v>
      </c>
      <c r="M53" s="1">
        <f t="shared" si="75"/>
        <v>-17.780804655709744</v>
      </c>
      <c r="N53" s="1">
        <f t="shared" si="75"/>
        <v>331.06880477022833</v>
      </c>
      <c r="O53" s="1">
        <f t="shared" si="75"/>
        <v>179.64535050622615</v>
      </c>
      <c r="P53" s="1">
        <f t="shared" si="75"/>
        <v>152.86147086382613</v>
      </c>
      <c r="Q53" s="1">
        <f t="shared" si="75"/>
        <v>543.1039764544397</v>
      </c>
      <c r="R53" s="1">
        <f t="shared" si="75"/>
        <v>239.21473676936913</v>
      </c>
      <c r="T53" s="1">
        <f t="shared" ref="T53:AA53" si="76">T50-T51</f>
        <v>1460.185047486651</v>
      </c>
      <c r="U53" s="1">
        <f t="shared" si="76"/>
        <v>2203.3647134139201</v>
      </c>
      <c r="V53" s="1">
        <f t="shared" si="76"/>
        <v>-143.11992986788511</v>
      </c>
      <c r="W53" s="1">
        <f t="shared" si="76"/>
        <v>2638.1787406414205</v>
      </c>
      <c r="X53" s="1">
        <f t="shared" si="76"/>
        <v>1322.9770339432675</v>
      </c>
      <c r="Y53" s="1">
        <f t="shared" si="76"/>
        <v>944.22680726718272</v>
      </c>
      <c r="Z53" s="1">
        <f t="shared" si="76"/>
        <v>3239.7874270342772</v>
      </c>
      <c r="AA53" s="1">
        <f t="shared" si="76"/>
        <v>1302.6483674123574</v>
      </c>
      <c r="AC53" s="1">
        <f t="shared" ref="AC53:AJ53" si="77">AC50-AC51</f>
        <v>28.191660187107498</v>
      </c>
      <c r="AD53" s="1">
        <f t="shared" si="77"/>
        <v>44.887622273989557</v>
      </c>
      <c r="AE53" s="1">
        <f t="shared" si="77"/>
        <v>-3.0749411931413118</v>
      </c>
      <c r="AF53" s="1">
        <f t="shared" si="77"/>
        <v>57.253714062096535</v>
      </c>
      <c r="AG53" s="1">
        <f t="shared" si="77"/>
        <v>31.06714792294289</v>
      </c>
      <c r="AH53" s="1">
        <f t="shared" si="77"/>
        <v>25.445936718850753</v>
      </c>
      <c r="AI53" s="1">
        <f t="shared" si="77"/>
        <v>92.610779440909496</v>
      </c>
      <c r="AJ53" s="1">
        <f t="shared" si="77"/>
        <v>38.149599870521925</v>
      </c>
      <c r="AL53" s="1">
        <f t="shared" ref="AL53:AS53" si="78">AL50-AL51</f>
        <v>1316.4268824594967</v>
      </c>
      <c r="AM53" s="1">
        <f t="shared" si="78"/>
        <v>2100.1444205598527</v>
      </c>
      <c r="AN53" s="1">
        <f t="shared" si="78"/>
        <v>-144.64964919509364</v>
      </c>
      <c r="AO53" s="1">
        <f t="shared" si="78"/>
        <v>2702.4850716440928</v>
      </c>
      <c r="AP53" s="1">
        <f t="shared" si="78"/>
        <v>1459.0755348864614</v>
      </c>
      <c r="AQ53" s="1">
        <f t="shared" si="78"/>
        <v>1195.5892226596873</v>
      </c>
      <c r="AR53" s="1">
        <f t="shared" si="78"/>
        <v>4469.6433983428051</v>
      </c>
      <c r="AS53" s="1">
        <f t="shared" si="78"/>
        <v>1987.8860353862149</v>
      </c>
      <c r="AU53" s="1">
        <f t="shared" ref="AU53:BB53" si="79">AU50-AU51</f>
        <v>546.39368977367587</v>
      </c>
      <c r="AV53" s="1">
        <f t="shared" si="79"/>
        <v>956.68709572972705</v>
      </c>
      <c r="AW53" s="1">
        <f t="shared" si="79"/>
        <v>-62.324141441781208</v>
      </c>
      <c r="AX53" s="1">
        <f t="shared" si="79"/>
        <v>1093.2832445229901</v>
      </c>
      <c r="AY53" s="1">
        <f t="shared" si="79"/>
        <v>615.01636589736802</v>
      </c>
      <c r="AZ53" s="1">
        <f t="shared" si="79"/>
        <v>430.22105223545623</v>
      </c>
      <c r="BA53" s="1">
        <f t="shared" si="79"/>
        <v>1610.4413172122834</v>
      </c>
      <c r="BB53" s="1">
        <f t="shared" si="79"/>
        <v>706.80864682741435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51949.221346968268</v>
      </c>
      <c r="C55" s="15">
        <f t="shared" ref="C55:I55" si="80">C33-C34+C53</f>
        <v>55227.898976254161</v>
      </c>
      <c r="D55" s="15">
        <f t="shared" si="80"/>
        <v>47099.908580901771</v>
      </c>
      <c r="E55" s="15">
        <f t="shared" si="80"/>
        <v>65206.501461336185</v>
      </c>
      <c r="F55" s="15">
        <f t="shared" si="80"/>
        <v>59186.830984308013</v>
      </c>
      <c r="G55" s="15">
        <f t="shared" si="80"/>
        <v>62147.975494151033</v>
      </c>
      <c r="H55" s="15">
        <f t="shared" si="80"/>
        <v>74420.955906916613</v>
      </c>
      <c r="I55" s="15">
        <f t="shared" si="80"/>
        <v>61123.316937071402</v>
      </c>
      <c r="K55" s="15">
        <f>K33-K34+K53</f>
        <v>8664.191659579843</v>
      </c>
      <c r="L55" s="15">
        <f t="shared" ref="L55:R55" si="81">L33-L34+L53</f>
        <v>9490.9504454356302</v>
      </c>
      <c r="M55" s="15">
        <f t="shared" si="81"/>
        <v>8208.528745374093</v>
      </c>
      <c r="N55" s="15">
        <f t="shared" si="81"/>
        <v>11965.352641140411</v>
      </c>
      <c r="O55" s="15">
        <f t="shared" si="81"/>
        <v>11313.084529223355</v>
      </c>
      <c r="P55" s="15">
        <f t="shared" si="81"/>
        <v>12825.113005668025</v>
      </c>
      <c r="Q55" s="15">
        <f t="shared" si="81"/>
        <v>16355.107479898832</v>
      </c>
      <c r="R55" s="15">
        <f t="shared" si="81"/>
        <v>13502.544898123388</v>
      </c>
      <c r="T55" s="15">
        <f>T33-T34+T53</f>
        <v>88108.789751316945</v>
      </c>
      <c r="U55" s="15">
        <f t="shared" ref="U55:AA55" si="82">U33-U34+U53</f>
        <v>92934.482781901723</v>
      </c>
      <c r="V55" s="15">
        <f t="shared" si="82"/>
        <v>81033.157722075674</v>
      </c>
      <c r="W55" s="15">
        <f t="shared" si="82"/>
        <v>110790.22672099811</v>
      </c>
      <c r="X55" s="15">
        <f t="shared" si="82"/>
        <v>101119.5063929707</v>
      </c>
      <c r="Y55" s="15">
        <f t="shared" si="82"/>
        <v>100280.39017041971</v>
      </c>
      <c r="Z55" s="15">
        <f t="shared" si="82"/>
        <v>118504.12489544468</v>
      </c>
      <c r="AA55" s="15">
        <f t="shared" si="82"/>
        <v>99227.088952307196</v>
      </c>
      <c r="AC55" s="15">
        <f t="shared" ref="AC55:AJ55" si="83">AC33-AC34+AC53</f>
        <v>1498.3506289608436</v>
      </c>
      <c r="AD55" s="15">
        <f t="shared" si="83"/>
        <v>1641.3269844545759</v>
      </c>
      <c r="AE55" s="15">
        <f t="shared" si="83"/>
        <v>1419.5501082752901</v>
      </c>
      <c r="AF55" s="15">
        <f t="shared" si="83"/>
        <v>2069.2401968933855</v>
      </c>
      <c r="AG55" s="15">
        <f t="shared" si="83"/>
        <v>1956.4395601875469</v>
      </c>
      <c r="AH55" s="15">
        <f t="shared" si="83"/>
        <v>2203.54711105465</v>
      </c>
      <c r="AI55" s="15">
        <f t="shared" si="83"/>
        <v>2809.0005367711915</v>
      </c>
      <c r="AJ55" s="15">
        <f t="shared" si="83"/>
        <v>2289.4200103333765</v>
      </c>
      <c r="AL55" s="15">
        <f t="shared" ref="AL55:AS55" si="84">AL33-AL34+AL53</f>
        <v>74268.706067710184</v>
      </c>
      <c r="AM55" s="15">
        <f t="shared" si="84"/>
        <v>81418.101632508318</v>
      </c>
      <c r="AN55" s="15">
        <f t="shared" si="84"/>
        <v>71649.814287613757</v>
      </c>
      <c r="AO55" s="15">
        <f t="shared" si="84"/>
        <v>102974.23047909229</v>
      </c>
      <c r="AP55" s="15">
        <f t="shared" si="84"/>
        <v>97769.505106203651</v>
      </c>
      <c r="AQ55" s="15">
        <f t="shared" si="84"/>
        <v>111189.85585459771</v>
      </c>
      <c r="AR55" s="15">
        <f t="shared" si="84"/>
        <v>143220.57977870313</v>
      </c>
      <c r="AS55" s="15">
        <f t="shared" si="84"/>
        <v>125787.38437680862</v>
      </c>
      <c r="AU55" s="15">
        <f t="shared" ref="AU55:BB55" si="85">AU33-AU34+AU53</f>
        <v>38590.425728594368</v>
      </c>
      <c r="AV55" s="15">
        <f t="shared" si="85"/>
        <v>51773.717186432477</v>
      </c>
      <c r="AW55" s="15">
        <f t="shared" si="85"/>
        <v>49170.252636916055</v>
      </c>
      <c r="AX55" s="15">
        <f t="shared" si="85"/>
        <v>64129.25859848845</v>
      </c>
      <c r="AY55" s="15">
        <f t="shared" si="85"/>
        <v>71608.520590771353</v>
      </c>
      <c r="AZ55" s="15">
        <f t="shared" si="85"/>
        <v>49373.838019342205</v>
      </c>
      <c r="BA55" s="15">
        <f t="shared" si="85"/>
        <v>65883.15669401802</v>
      </c>
      <c r="BB55" s="15">
        <f t="shared" si="85"/>
        <v>68799.5704913433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AU17" sqref="AU17:BB23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1264717.1870307026</v>
      </c>
      <c r="C3" s="1">
        <f t="shared" ref="C3:I3" si="0">C17+AD17+AM17+AV17+L17+U17</f>
        <v>1365589.4555741251</v>
      </c>
      <c r="D3" s="1">
        <f t="shared" si="0"/>
        <v>1481845.5593440621</v>
      </c>
      <c r="E3" s="1">
        <f t="shared" si="0"/>
        <v>1624751.2985404762</v>
      </c>
      <c r="F3" s="1">
        <f t="shared" si="0"/>
        <v>1858761.6672907216</v>
      </c>
      <c r="G3" s="1">
        <f t="shared" si="0"/>
        <v>2077259.191217714</v>
      </c>
      <c r="H3" s="1">
        <f t="shared" si="0"/>
        <v>2264061.4039280433</v>
      </c>
      <c r="I3" s="1">
        <f t="shared" si="0"/>
        <v>2533398.8138639303</v>
      </c>
    </row>
    <row r="4" spans="1:54" x14ac:dyDescent="0.25">
      <c r="A4" s="21" t="s">
        <v>122</v>
      </c>
      <c r="B4" s="16">
        <f>B17/B$3</f>
        <v>0.42236302746396726</v>
      </c>
      <c r="C4" s="16">
        <f t="shared" ref="C4:I4" si="1">C17/C$3</f>
        <v>0.42554864833492861</v>
      </c>
      <c r="D4" s="16">
        <f t="shared" si="1"/>
        <v>0.42987200925443897</v>
      </c>
      <c r="E4" s="16">
        <f t="shared" si="1"/>
        <v>0.4291919167114473</v>
      </c>
      <c r="F4" s="16">
        <f t="shared" si="1"/>
        <v>0.4300796476856581</v>
      </c>
      <c r="G4" s="16">
        <f t="shared" si="1"/>
        <v>0.43210210733202881</v>
      </c>
      <c r="H4" s="16">
        <f t="shared" si="1"/>
        <v>0.43526671065115707</v>
      </c>
      <c r="I4" s="16">
        <f t="shared" si="1"/>
        <v>0.43001665649983084</v>
      </c>
    </row>
    <row r="5" spans="1:54" x14ac:dyDescent="0.25">
      <c r="A5" s="42" t="s">
        <v>123</v>
      </c>
      <c r="B5" s="16">
        <f>K17/B3</f>
        <v>3.9796797668392989E-2</v>
      </c>
      <c r="C5" s="16">
        <f t="shared" ref="C5:I5" si="2">L17/C3</f>
        <v>3.9737144848695324E-2</v>
      </c>
      <c r="D5" s="16">
        <f t="shared" si="2"/>
        <v>3.9192933186443624E-2</v>
      </c>
      <c r="E5" s="16">
        <f t="shared" si="2"/>
        <v>4.0230817515713224E-2</v>
      </c>
      <c r="F5" s="16">
        <f t="shared" si="2"/>
        <v>4.0685323638198261E-2</v>
      </c>
      <c r="G5" s="16">
        <f t="shared" si="2"/>
        <v>3.3240942821161398E-2</v>
      </c>
      <c r="H5" s="16">
        <f t="shared" si="2"/>
        <v>3.3642272187429059E-2</v>
      </c>
      <c r="I5" s="16">
        <f t="shared" si="2"/>
        <v>3.5832079219171184E-2</v>
      </c>
    </row>
    <row r="6" spans="1:54" x14ac:dyDescent="0.25">
      <c r="A6" s="21" t="s">
        <v>124</v>
      </c>
      <c r="B6" s="16">
        <f>T17/B3</f>
        <v>0.26941911005415009</v>
      </c>
      <c r="C6" s="16">
        <f t="shared" ref="C6:I6" si="3">U17/C3</f>
        <v>0.27145117039890521</v>
      </c>
      <c r="D6" s="16">
        <f t="shared" si="3"/>
        <v>0.27420897774250108</v>
      </c>
      <c r="E6" s="16">
        <f t="shared" si="3"/>
        <v>0.27377515709609301</v>
      </c>
      <c r="F6" s="16">
        <f t="shared" si="3"/>
        <v>0.27434142739949408</v>
      </c>
      <c r="G6" s="16">
        <f t="shared" si="3"/>
        <v>0.2756315241837296</v>
      </c>
      <c r="H6" s="16">
        <f t="shared" si="3"/>
        <v>0.27765017764508421</v>
      </c>
      <c r="I6" s="16">
        <f t="shared" si="3"/>
        <v>0.27430124614425366</v>
      </c>
    </row>
    <row r="7" spans="1:54" x14ac:dyDescent="0.25">
      <c r="A7" s="42" t="s">
        <v>125</v>
      </c>
      <c r="B7" s="16">
        <f>AC17/B3</f>
        <v>0</v>
      </c>
      <c r="C7" s="16">
        <f t="shared" ref="C7:I7" si="4">AD17/C3</f>
        <v>0</v>
      </c>
      <c r="D7" s="16">
        <f t="shared" si="4"/>
        <v>0</v>
      </c>
      <c r="E7" s="16">
        <f t="shared" si="4"/>
        <v>0</v>
      </c>
      <c r="F7" s="16">
        <f t="shared" si="4"/>
        <v>0</v>
      </c>
      <c r="G7" s="16">
        <f t="shared" si="4"/>
        <v>0</v>
      </c>
      <c r="H7" s="16">
        <f t="shared" si="4"/>
        <v>0</v>
      </c>
      <c r="I7" s="16">
        <f t="shared" si="4"/>
        <v>0</v>
      </c>
    </row>
    <row r="8" spans="1:54" x14ac:dyDescent="0.25">
      <c r="A8" s="21" t="s">
        <v>2</v>
      </c>
      <c r="B8" s="16">
        <f>AL17/B3</f>
        <v>0.20907994428447718</v>
      </c>
      <c r="C8" s="16">
        <f t="shared" ref="C8:I8" si="5">AM17/C3</f>
        <v>0.2099648278841271</v>
      </c>
      <c r="D8" s="16">
        <f t="shared" si="5"/>
        <v>0.21027471387634158</v>
      </c>
      <c r="E8" s="16">
        <f t="shared" si="5"/>
        <v>0.21205759509747929</v>
      </c>
      <c r="F8" s="16">
        <f t="shared" si="5"/>
        <v>0.2132103631003141</v>
      </c>
      <c r="G8" s="16">
        <f t="shared" si="5"/>
        <v>0.19952632090992653</v>
      </c>
      <c r="H8" s="16">
        <f t="shared" si="5"/>
        <v>0.20129127205177352</v>
      </c>
      <c r="I8" s="16">
        <f t="shared" si="5"/>
        <v>0.20385576871561989</v>
      </c>
    </row>
    <row r="9" spans="1:54" x14ac:dyDescent="0.25">
      <c r="A9" s="21" t="s">
        <v>22</v>
      </c>
      <c r="B9" s="16">
        <f>AU17/B3</f>
        <v>5.9341120529012359E-2</v>
      </c>
      <c r="C9" s="16">
        <f t="shared" ref="C9:I9" si="6">AV17/C3</f>
        <v>5.3298208533343619E-2</v>
      </c>
      <c r="D9" s="16">
        <f t="shared" si="6"/>
        <v>4.6451365940274679E-2</v>
      </c>
      <c r="E9" s="16">
        <f t="shared" si="6"/>
        <v>4.4744513579267176E-2</v>
      </c>
      <c r="F9" s="16">
        <f t="shared" si="6"/>
        <v>4.1683238176335395E-2</v>
      </c>
      <c r="G9" s="16">
        <f t="shared" si="6"/>
        <v>5.9499104753153627E-2</v>
      </c>
      <c r="H9" s="16">
        <f t="shared" si="6"/>
        <v>5.2149567464556269E-2</v>
      </c>
      <c r="I9" s="16">
        <f t="shared" si="6"/>
        <v>5.5994249421124513E-2</v>
      </c>
    </row>
    <row r="10" spans="1:54" x14ac:dyDescent="0.25">
      <c r="A10" s="21" t="s">
        <v>92</v>
      </c>
      <c r="B10" s="16">
        <f t="shared" ref="B10:I10" si="7">SUM(B4:B9)</f>
        <v>0.99999999999999978</v>
      </c>
      <c r="C10" s="16">
        <f t="shared" si="7"/>
        <v>0.99999999999999989</v>
      </c>
      <c r="D10" s="16">
        <f t="shared" si="7"/>
        <v>0.99999999999999989</v>
      </c>
      <c r="E10" s="16">
        <f t="shared" si="7"/>
        <v>1</v>
      </c>
      <c r="F10" s="16">
        <f t="shared" si="7"/>
        <v>0.99999999999999989</v>
      </c>
      <c r="G10" s="16">
        <f t="shared" si="7"/>
        <v>1</v>
      </c>
      <c r="H10" s="16">
        <f t="shared" si="7"/>
        <v>1.0000000000000002</v>
      </c>
      <c r="I10" s="16">
        <f t="shared" si="7"/>
        <v>1.0000000000000002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data'!B157</f>
        <v>82540.040999999997</v>
      </c>
      <c r="C12" s="1">
        <f>'DNSP stacked data'!C157</f>
        <v>104522.864</v>
      </c>
      <c r="D12" s="1">
        <f>'DNSP stacked data'!D157</f>
        <v>117354.963</v>
      </c>
      <c r="E12" s="1">
        <f>'DNSP stacked data'!E157</f>
        <v>139244.32199999999</v>
      </c>
      <c r="F12" s="1">
        <f>'DNSP stacked data'!F157</f>
        <v>139237.07999999999</v>
      </c>
      <c r="G12" s="1">
        <f>'DNSP stacked data'!G157</f>
        <v>145236.239</v>
      </c>
      <c r="H12" s="1">
        <f>'DNSP stacked data'!H157</f>
        <v>158632.40400000001</v>
      </c>
      <c r="I12" s="1">
        <f>'DNSP stacked data'!I157</f>
        <v>181028.39600000001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data'!B149</f>
        <v>534169.78</v>
      </c>
      <c r="C17" s="1">
        <f>'DNSP stacked data'!C149</f>
        <v>581124.74699999997</v>
      </c>
      <c r="D17" s="1">
        <f>'DNSP stacked data'!D149</f>
        <v>637003.92799999996</v>
      </c>
      <c r="E17" s="1">
        <f>'DNSP stacked data'!E149</f>
        <v>697330.12399999995</v>
      </c>
      <c r="F17" s="1">
        <f>'DNSP stacked data'!F149</f>
        <v>799415.56299999997</v>
      </c>
      <c r="G17" s="1">
        <f>'DNSP stacked data'!G149</f>
        <v>897588.07400000002</v>
      </c>
      <c r="H17" s="1">
        <f>'DNSP stacked data'!H149</f>
        <v>985470.56</v>
      </c>
      <c r="I17" s="1">
        <f>'DNSP stacked data'!I149</f>
        <v>1089403.6875184046</v>
      </c>
      <c r="J17" s="46"/>
      <c r="K17" s="1">
        <f>'DNSP stacked data'!K149</f>
        <v>50331.694000000003</v>
      </c>
      <c r="L17" s="1">
        <f>'DNSP stacked data'!L149</f>
        <v>54264.625999999997</v>
      </c>
      <c r="M17" s="1">
        <f>'DNSP stacked data'!M149</f>
        <v>58077.874000000003</v>
      </c>
      <c r="N17" s="1">
        <f>'DNSP stacked data'!N149</f>
        <v>65365.072999999997</v>
      </c>
      <c r="O17" s="1">
        <f>'DNSP stacked data'!O149</f>
        <v>75624.320000000007</v>
      </c>
      <c r="P17" s="1">
        <f>'DNSP stacked data'!P149</f>
        <v>69050.054000000004</v>
      </c>
      <c r="Q17" s="1">
        <f>'DNSP stacked data'!Q149</f>
        <v>76168.17</v>
      </c>
      <c r="R17" s="1">
        <f>'DNSP stacked data'!R149</f>
        <v>90776.946992126657</v>
      </c>
      <c r="T17" s="1">
        <f>'DNSP stacked data'!T149</f>
        <v>340738.97899999999</v>
      </c>
      <c r="U17" s="1">
        <f>'DNSP stacked data'!U149</f>
        <v>370690.85600000003</v>
      </c>
      <c r="V17" s="1">
        <f>'DNSP stacked data'!V149</f>
        <v>406335.35600000003</v>
      </c>
      <c r="W17" s="1">
        <f>'DNSP stacked data'!W149</f>
        <v>444816.54200000002</v>
      </c>
      <c r="X17" s="1">
        <f>'DNSP stacked data'!X149</f>
        <v>509935.32900000003</v>
      </c>
      <c r="Y17" s="1">
        <f>'DNSP stacked data'!Y149</f>
        <v>572558.11699999997</v>
      </c>
      <c r="Z17" s="1">
        <f>'DNSP stacked data'!Z149</f>
        <v>628617.05099999998</v>
      </c>
      <c r="AA17" s="1">
        <f>'DNSP stacked data'!AA149</f>
        <v>694914.45162325015</v>
      </c>
      <c r="AC17" s="1">
        <f>'DNSP stacked data'!AC149</f>
        <v>0</v>
      </c>
      <c r="AD17" s="1">
        <f>'DNSP stacked data'!AD149</f>
        <v>0</v>
      </c>
      <c r="AE17" s="1">
        <f>'DNSP stacked data'!AE149</f>
        <v>0</v>
      </c>
      <c r="AF17" s="1">
        <f>'DNSP stacked data'!AF149</f>
        <v>0</v>
      </c>
      <c r="AG17" s="1">
        <f>'DNSP stacked data'!AG149</f>
        <v>0</v>
      </c>
      <c r="AH17" s="1">
        <f>'DNSP stacked data'!AH149</f>
        <v>0</v>
      </c>
      <c r="AI17" s="1">
        <f>'DNSP stacked data'!AI149</f>
        <v>0</v>
      </c>
      <c r="AJ17" s="1">
        <f>'DNSP stacked data'!AJ149</f>
        <v>0</v>
      </c>
      <c r="AK17" s="46"/>
      <c r="AL17" s="1">
        <f>'DNSP stacked data'!AL149</f>
        <v>264426.99900000001</v>
      </c>
      <c r="AM17" s="1">
        <f>'DNSP stacked data'!AM149</f>
        <v>286725.755</v>
      </c>
      <c r="AN17" s="1">
        <f>'DNSP stacked data'!AN149</f>
        <v>311594.65100000001</v>
      </c>
      <c r="AO17" s="1">
        <f>'DNSP stacked data'!AO149</f>
        <v>344540.853</v>
      </c>
      <c r="AP17" s="1">
        <f>'DNSP stacked data'!AP149</f>
        <v>396307.25</v>
      </c>
      <c r="AQ17" s="1">
        <f>'DNSP stacked data'!AQ149</f>
        <v>414467.88400000002</v>
      </c>
      <c r="AR17" s="1">
        <f>'DNSP stacked data'!AR149</f>
        <v>455735.80000000005</v>
      </c>
      <c r="AS17" s="1">
        <f>'DNSP stacked data'!AS149</f>
        <v>516447.96266347112</v>
      </c>
      <c r="AT17" s="46"/>
      <c r="AU17" s="1">
        <f>'DNSP stacked data'!AU149</f>
        <v>75049.735030702388</v>
      </c>
      <c r="AV17" s="1">
        <f>'DNSP stacked data'!AV149</f>
        <v>72783.471574124895</v>
      </c>
      <c r="AW17" s="1">
        <f>'DNSP stacked data'!AW149</f>
        <v>68833.750344062049</v>
      </c>
      <c r="AX17" s="1">
        <f>'DNSP stacked data'!AX149</f>
        <v>72698.706540476313</v>
      </c>
      <c r="AY17" s="1">
        <f>'DNSP stacked data'!AY149</f>
        <v>77479.205290721438</v>
      </c>
      <c r="AZ17" s="1">
        <f>'DNSP stacked data'!AZ149</f>
        <v>123595.06221771394</v>
      </c>
      <c r="BA17" s="1">
        <f>'DNSP stacked data'!BA149</f>
        <v>118069.82292804348</v>
      </c>
      <c r="BB17" s="1">
        <f>'DNSP stacked data'!BB149</f>
        <v>141855.76506667791</v>
      </c>
    </row>
    <row r="18" spans="1:54" x14ac:dyDescent="0.25">
      <c r="A18" s="21" t="s">
        <v>70</v>
      </c>
      <c r="B18" s="1">
        <f>'DNSP stacked data'!B150</f>
        <v>16164.698</v>
      </c>
      <c r="C18" s="1">
        <f>'DNSP stacked data'!C150</f>
        <v>22888.091</v>
      </c>
      <c r="D18" s="1">
        <f>'DNSP stacked data'!D150</f>
        <v>11864.556</v>
      </c>
      <c r="E18" s="1">
        <f>'DNSP stacked data'!E150</f>
        <v>34734.603000000003</v>
      </c>
      <c r="F18" s="1">
        <f>'DNSP stacked data'!F150</f>
        <v>10082.718999999999</v>
      </c>
      <c r="G18" s="1">
        <f>'DNSP stacked data'!G150</f>
        <v>25021.732</v>
      </c>
      <c r="H18" s="1">
        <f>'DNSP stacked data'!H150</f>
        <v>34687.654000000002</v>
      </c>
      <c r="I18" s="1">
        <f>'DNSP stacked data'!I150</f>
        <v>21831.737224817749</v>
      </c>
      <c r="J18" s="46"/>
      <c r="K18" s="1">
        <f>'DNSP stacked data'!K150</f>
        <v>1523.105</v>
      </c>
      <c r="L18" s="1">
        <f>'DNSP stacked data'!L150</f>
        <v>2137.2579999999998</v>
      </c>
      <c r="M18" s="1">
        <f>'DNSP stacked data'!M150</f>
        <v>1081.7329999999999</v>
      </c>
      <c r="N18" s="1">
        <f>'DNSP stacked data'!N150</f>
        <v>3255.89</v>
      </c>
      <c r="O18" s="1">
        <f>'DNSP stacked data'!O150</f>
        <v>953.82</v>
      </c>
      <c r="P18" s="1">
        <f>'DNSP stacked data'!P150</f>
        <v>1924.883</v>
      </c>
      <c r="Q18" s="1">
        <f>'DNSP stacked data'!Q150</f>
        <v>2681.049</v>
      </c>
      <c r="R18" s="1">
        <f>'DNSP stacked data'!R150</f>
        <v>1819.1772944313975</v>
      </c>
      <c r="T18" s="1">
        <f>'DNSP stacked data'!T150</f>
        <v>10311.221</v>
      </c>
      <c r="U18" s="1">
        <f>'DNSP stacked data'!U150</f>
        <v>14599.974</v>
      </c>
      <c r="V18" s="1">
        <f>'DNSP stacked data'!V150</f>
        <v>7568.2240000000002</v>
      </c>
      <c r="W18" s="1">
        <f>'DNSP stacked data'!W150</f>
        <v>22156.687999999998</v>
      </c>
      <c r="X18" s="1">
        <f>'DNSP stacked data'!X150</f>
        <v>6431.6170000000002</v>
      </c>
      <c r="Y18" s="1">
        <f>'DNSP stacked data'!Y150</f>
        <v>15960.991</v>
      </c>
      <c r="Z18" s="1">
        <f>'DNSP stacked data'!Z150</f>
        <v>22126.74</v>
      </c>
      <c r="AA18" s="1">
        <f>'DNSP stacked data'!AA150</f>
        <v>13926.141315095207</v>
      </c>
      <c r="AC18" s="1">
        <f>'DNSP stacked data'!AC150</f>
        <v>0</v>
      </c>
      <c r="AD18" s="1">
        <f>'DNSP stacked data'!AD150</f>
        <v>0</v>
      </c>
      <c r="AE18" s="1">
        <f>'DNSP stacked data'!AE150</f>
        <v>0</v>
      </c>
      <c r="AF18" s="1">
        <f>'DNSP stacked data'!AF150</f>
        <v>0</v>
      </c>
      <c r="AG18" s="1">
        <f>'DNSP stacked data'!AG150</f>
        <v>0</v>
      </c>
      <c r="AH18" s="1">
        <f>'DNSP stacked data'!AH150</f>
        <v>0</v>
      </c>
      <c r="AI18" s="1">
        <f>'DNSP stacked data'!AI150</f>
        <v>0</v>
      </c>
      <c r="AJ18" s="1">
        <f>'DNSP stacked data'!AJ150</f>
        <v>0</v>
      </c>
      <c r="AK18" s="46"/>
      <c r="AL18" s="1">
        <f>'DNSP stacked data'!AL150</f>
        <v>8001.9179999999997</v>
      </c>
      <c r="AM18" s="1">
        <f>'DNSP stacked data'!AM150</f>
        <v>11292.937</v>
      </c>
      <c r="AN18" s="1">
        <f>'DNSP stacked data'!AN150</f>
        <v>5803.625</v>
      </c>
      <c r="AO18" s="1">
        <f>'DNSP stacked data'!AO150</f>
        <v>17161.870999999999</v>
      </c>
      <c r="AP18" s="1">
        <f>'DNSP stacked data'!AP150</f>
        <v>4998.47</v>
      </c>
      <c r="AQ18" s="1">
        <f>'DNSP stacked data'!AQ150</f>
        <v>11553.968000000001</v>
      </c>
      <c r="AR18" s="1">
        <f>'DNSP stacked data'!AR150</f>
        <v>16041.48</v>
      </c>
      <c r="AS18" s="1">
        <f>'DNSP stacked data'!AS150</f>
        <v>10349.658570410251</v>
      </c>
      <c r="AT18" s="46"/>
      <c r="AU18" s="1">
        <f>'DNSP stacked data'!AU150</f>
        <v>2271.1061494848045</v>
      </c>
      <c r="AV18" s="1">
        <f>'DNSP stacked data'!AV150</f>
        <v>2866.6387335603126</v>
      </c>
      <c r="AW18" s="1">
        <f>'DNSP stacked data'!AW150</f>
        <v>1282.0672832227422</v>
      </c>
      <c r="AX18" s="1">
        <f>'DNSP stacked data'!AX150</f>
        <v>3621.1839953957283</v>
      </c>
      <c r="AY18" s="1">
        <f>'DNSP stacked data'!AY150</f>
        <v>977.21520186494524</v>
      </c>
      <c r="AZ18" s="1">
        <f>'DNSP stacked data'!AZ150</f>
        <v>3445.4139526883723</v>
      </c>
      <c r="BA18" s="1">
        <f>'DNSP stacked data'!BA150</f>
        <v>4155.948758575094</v>
      </c>
      <c r="BB18" s="1">
        <f>'DNSP stacked data'!BB150</f>
        <v>2842.8009031398401</v>
      </c>
    </row>
    <row r="19" spans="1:54" x14ac:dyDescent="0.25">
      <c r="A19" s="21" t="s">
        <v>71</v>
      </c>
      <c r="B19" s="1">
        <f>'DNSP stacked data'!B151</f>
        <v>-17109.356</v>
      </c>
      <c r="C19" s="1">
        <f>'DNSP stacked data'!C151</f>
        <v>-19109.827000000001</v>
      </c>
      <c r="D19" s="1">
        <f>'DNSP stacked data'!D151</f>
        <v>-20920.412</v>
      </c>
      <c r="E19" s="1">
        <f>'DNSP stacked data'!E151</f>
        <v>-23628.611000000001</v>
      </c>
      <c r="F19" s="1">
        <f>'DNSP stacked data'!F151</f>
        <v>-25711.510999999999</v>
      </c>
      <c r="G19" s="1">
        <f>'DNSP stacked data'!G151</f>
        <v>-31726.945</v>
      </c>
      <c r="H19" s="1">
        <f>'DNSP stacked data'!H151</f>
        <v>-34694.125999999997</v>
      </c>
      <c r="I19" s="1">
        <f>'DNSP stacked data'!I151</f>
        <v>-37322.196009689105</v>
      </c>
      <c r="J19" s="46"/>
      <c r="K19" s="1">
        <f>'DNSP stacked data'!K151</f>
        <v>-1677.636</v>
      </c>
      <c r="L19" s="1">
        <f>'DNSP stacked data'!L151</f>
        <v>-2025.32</v>
      </c>
      <c r="M19" s="1">
        <f>'DNSP stacked data'!M151</f>
        <v>-2376.723</v>
      </c>
      <c r="N19" s="1">
        <f>'DNSP stacked data'!N151</f>
        <v>-2838.5050000000001</v>
      </c>
      <c r="O19" s="1">
        <f>'DNSP stacked data'!O151</f>
        <v>-3242.6419999999998</v>
      </c>
      <c r="P19" s="1">
        <f>'DNSP stacked data'!P151</f>
        <v>-2407.9380000000001</v>
      </c>
      <c r="Q19" s="1">
        <f>'DNSP stacked data'!Q151</f>
        <v>-3146.4879999999998</v>
      </c>
      <c r="R19" s="1">
        <f>'DNSP stacked data'!R151</f>
        <v>-3840.6531756784289</v>
      </c>
      <c r="T19" s="1">
        <f>'DNSP stacked data'!T151</f>
        <v>-10913.805</v>
      </c>
      <c r="U19" s="1">
        <f>'DNSP stacked data'!U151</f>
        <v>-12189.875</v>
      </c>
      <c r="V19" s="1">
        <f>'DNSP stacked data'!V151</f>
        <v>-13344.821</v>
      </c>
      <c r="W19" s="1">
        <f>'DNSP stacked data'!W151</f>
        <v>-15072.34</v>
      </c>
      <c r="X19" s="1">
        <f>'DNSP stacked data'!X151</f>
        <v>-16400.991999999998</v>
      </c>
      <c r="Y19" s="1">
        <f>'DNSP stacked data'!Y151</f>
        <v>-20238.147000000001</v>
      </c>
      <c r="Z19" s="1">
        <f>'DNSP stacked data'!Z151</f>
        <v>-22130.867999999999</v>
      </c>
      <c r="AA19" s="1">
        <f>'DNSP stacked data'!AA151</f>
        <v>-23807.275182378522</v>
      </c>
      <c r="AC19" s="1">
        <f>'DNSP stacked data'!AC151</f>
        <v>0</v>
      </c>
      <c r="AD19" s="1">
        <f>'DNSP stacked data'!AD151</f>
        <v>0</v>
      </c>
      <c r="AE19" s="1">
        <f>'DNSP stacked data'!AE151</f>
        <v>0</v>
      </c>
      <c r="AF19" s="1">
        <f>'DNSP stacked data'!AF151</f>
        <v>0</v>
      </c>
      <c r="AG19" s="1">
        <f>'DNSP stacked data'!AG151</f>
        <v>0</v>
      </c>
      <c r="AH19" s="1">
        <f>'DNSP stacked data'!AH151</f>
        <v>0</v>
      </c>
      <c r="AI19" s="1">
        <f>'DNSP stacked data'!AI151</f>
        <v>0</v>
      </c>
      <c r="AJ19" s="1">
        <f>'DNSP stacked data'!AJ151</f>
        <v>0</v>
      </c>
      <c r="AK19" s="46"/>
      <c r="AL19" s="1">
        <f>'DNSP stacked data'!AL151</f>
        <v>-8595.5720000000001</v>
      </c>
      <c r="AM19" s="1">
        <f>'DNSP stacked data'!AM151</f>
        <v>-9892.0439999999999</v>
      </c>
      <c r="AN19" s="1">
        <f>'DNSP stacked data'!AN151</f>
        <v>-11136.088</v>
      </c>
      <c r="AO19" s="1">
        <f>'DNSP stacked data'!AO151</f>
        <v>-12874.097</v>
      </c>
      <c r="AP19" s="1">
        <f>'DNSP stacked data'!AP151</f>
        <v>-14305.021000000001</v>
      </c>
      <c r="AQ19" s="1">
        <f>'DNSP stacked data'!AQ151</f>
        <v>-14587.125</v>
      </c>
      <c r="AR19" s="1">
        <f>'DNSP stacked data'!AR151</f>
        <v>-16938.745000000003</v>
      </c>
      <c r="AS19" s="1">
        <f>'DNSP stacked data'!AS151</f>
        <v>-19098.582371028984</v>
      </c>
      <c r="AT19" s="46"/>
      <c r="AU19" s="1">
        <f>'DNSP stacked data'!AU151</f>
        <v>-18269.049902319093</v>
      </c>
      <c r="AV19" s="1">
        <f>'DNSP stacked data'!AV151</f>
        <v>-23483.657060819896</v>
      </c>
      <c r="AW19" s="1">
        <f>'DNSP stacked data'!AW151</f>
        <v>-25774.279871907314</v>
      </c>
      <c r="AX19" s="1">
        <f>'DNSP stacked data'!AX151</f>
        <v>-27971.438237311369</v>
      </c>
      <c r="AY19" s="1">
        <f>'DNSP stacked data'!AY151</f>
        <v>-29253.149654462293</v>
      </c>
      <c r="AZ19" s="1">
        <f>'DNSP stacked data'!AZ151</f>
        <v>-61772.708557203223</v>
      </c>
      <c r="BA19" s="1">
        <f>'DNSP stacked data'!BA151</f>
        <v>-35372.119774385399</v>
      </c>
      <c r="BB19" s="1">
        <f>'DNSP stacked data'!BB151</f>
        <v>-45435.530990264699</v>
      </c>
    </row>
    <row r="20" spans="1:54" x14ac:dyDescent="0.25">
      <c r="A20" s="21" t="s">
        <v>72</v>
      </c>
      <c r="B20" s="1">
        <f>'DNSP stacked data'!B152</f>
        <v>-944.65899999999999</v>
      </c>
      <c r="C20" s="1">
        <f>'DNSP stacked data'!C152</f>
        <v>3778.2640000000001</v>
      </c>
      <c r="D20" s="1">
        <f>'DNSP stacked data'!D152</f>
        <v>-9055.8559999999998</v>
      </c>
      <c r="E20" s="1">
        <f>'DNSP stacked data'!E152</f>
        <v>11105.992</v>
      </c>
      <c r="F20" s="1">
        <f>'DNSP stacked data'!F152</f>
        <v>-15628.791999999999</v>
      </c>
      <c r="G20" s="1">
        <f>'DNSP stacked data'!G152</f>
        <v>-6705.2129999999997</v>
      </c>
      <c r="H20" s="1">
        <f>'DNSP stacked data'!H152</f>
        <v>-6.4720000000000004</v>
      </c>
      <c r="I20" s="1">
        <f>'DNSP stacked data'!I152</f>
        <v>-15490.458784871358</v>
      </c>
      <c r="J20" s="46"/>
      <c r="K20" s="1">
        <f>'DNSP stacked data'!K152</f>
        <v>-154.53200000000001</v>
      </c>
      <c r="L20" s="1">
        <f>'DNSP stacked data'!L152</f>
        <v>111.93899999999999</v>
      </c>
      <c r="M20" s="1">
        <f>'DNSP stacked data'!M152</f>
        <v>-1294.99</v>
      </c>
      <c r="N20" s="1">
        <f>'DNSP stacked data'!N152</f>
        <v>417.38499999999999</v>
      </c>
      <c r="O20" s="1">
        <f>'DNSP stacked data'!O152</f>
        <v>-2288.8220000000001</v>
      </c>
      <c r="P20" s="1">
        <f>'DNSP stacked data'!P152</f>
        <v>-483.05500000000001</v>
      </c>
      <c r="Q20" s="1">
        <f>'DNSP stacked data'!Q152</f>
        <v>-465.43900000000002</v>
      </c>
      <c r="R20" s="1">
        <f>'DNSP stacked data'!R152</f>
        <v>-2021.4758812470311</v>
      </c>
      <c r="T20" s="1">
        <f>'DNSP stacked data'!T152</f>
        <v>-602.58399999999995</v>
      </c>
      <c r="U20" s="1">
        <f>'DNSP stacked data'!U152</f>
        <v>2410.0990000000002</v>
      </c>
      <c r="V20" s="1">
        <f>'DNSP stacked data'!V152</f>
        <v>-5776.5959999999995</v>
      </c>
      <c r="W20" s="1">
        <f>'DNSP stacked data'!W152</f>
        <v>7084.3469999999998</v>
      </c>
      <c r="X20" s="1">
        <f>'DNSP stacked data'!X152</f>
        <v>-9969.375</v>
      </c>
      <c r="Y20" s="1">
        <f>'DNSP stacked data'!Y152</f>
        <v>-4277.1559999999999</v>
      </c>
      <c r="Z20" s="1">
        <f>'DNSP stacked data'!Z152</f>
        <v>-4.1280000000000001</v>
      </c>
      <c r="AA20" s="1">
        <f>'DNSP stacked data'!AA152</f>
        <v>-9881.1338672833153</v>
      </c>
      <c r="AC20" s="1">
        <f>'DNSP stacked data'!AC152</f>
        <v>0</v>
      </c>
      <c r="AD20" s="1">
        <f>'DNSP stacked data'!AD152</f>
        <v>0</v>
      </c>
      <c r="AE20" s="1">
        <f>'DNSP stacked data'!AE152</f>
        <v>0</v>
      </c>
      <c r="AF20" s="1">
        <f>'DNSP stacked data'!AF152</f>
        <v>0</v>
      </c>
      <c r="AG20" s="1">
        <f>'DNSP stacked data'!AG152</f>
        <v>0</v>
      </c>
      <c r="AH20" s="1">
        <f>'DNSP stacked data'!AH152</f>
        <v>0</v>
      </c>
      <c r="AI20" s="1">
        <f>'DNSP stacked data'!AI152</f>
        <v>0</v>
      </c>
      <c r="AJ20" s="1">
        <f>'DNSP stacked data'!AJ152</f>
        <v>0</v>
      </c>
      <c r="AK20" s="46"/>
      <c r="AL20" s="1">
        <f>'DNSP stacked data'!AL152</f>
        <v>-593.65499999999997</v>
      </c>
      <c r="AM20" s="1">
        <f>'DNSP stacked data'!AM152</f>
        <v>1400.893</v>
      </c>
      <c r="AN20" s="1">
        <f>'DNSP stacked data'!AN152</f>
        <v>-5332.4629999999997</v>
      </c>
      <c r="AO20" s="1">
        <f>'DNSP stacked data'!AO152</f>
        <v>4287.7740000000003</v>
      </c>
      <c r="AP20" s="1">
        <f>'DNSP stacked data'!AP152</f>
        <v>-9306.5509999999995</v>
      </c>
      <c r="AQ20" s="1">
        <f>'DNSP stacked data'!AQ152</f>
        <v>-3033.1579999999999</v>
      </c>
      <c r="AR20" s="1">
        <f>'DNSP stacked data'!AR152</f>
        <v>-897.26499999999999</v>
      </c>
      <c r="AS20" s="1">
        <f>'DNSP stacked data'!AS152</f>
        <v>-8748.9238006187334</v>
      </c>
      <c r="AT20" s="46"/>
      <c r="AU20" s="1">
        <f>'DNSP stacked data'!AU152</f>
        <v>-15997.94375283429</v>
      </c>
      <c r="AV20" s="1">
        <f>'DNSP stacked data'!AV152</f>
        <v>-20617.018327259582</v>
      </c>
      <c r="AW20" s="1">
        <f>'DNSP stacked data'!AW152</f>
        <v>-24492.212588684572</v>
      </c>
      <c r="AX20" s="1">
        <f>'DNSP stacked data'!AX152</f>
        <v>-24350.254241915642</v>
      </c>
      <c r="AY20" s="1">
        <f>'DNSP stacked data'!AY152</f>
        <v>-28275.934452597347</v>
      </c>
      <c r="AZ20" s="1">
        <f>'DNSP stacked data'!AZ152</f>
        <v>-58327.294604514849</v>
      </c>
      <c r="BA20" s="1">
        <f>'DNSP stacked data'!BA152</f>
        <v>-31216.171015810305</v>
      </c>
      <c r="BB20" s="1">
        <f>'DNSP stacked data'!BB152</f>
        <v>-42592.730087124859</v>
      </c>
    </row>
    <row r="21" spans="1:54" x14ac:dyDescent="0.25">
      <c r="A21" s="21" t="s">
        <v>73</v>
      </c>
      <c r="B21" s="1">
        <f>'DNSP stacked data'!B153</f>
        <v>47899.625</v>
      </c>
      <c r="C21" s="1">
        <f>'DNSP stacked data'!C153</f>
        <v>52157.086000000003</v>
      </c>
      <c r="D21" s="1">
        <f>'DNSP stacked data'!D153</f>
        <v>69382.051999999996</v>
      </c>
      <c r="E21" s="1">
        <f>'DNSP stacked data'!E153</f>
        <v>90979.447</v>
      </c>
      <c r="F21" s="1">
        <f>'DNSP stacked data'!F153</f>
        <v>88428.00442693464</v>
      </c>
      <c r="G21" s="1">
        <f>'DNSP stacked data'!G153</f>
        <v>94587.698999999993</v>
      </c>
      <c r="H21" s="1">
        <f>'DNSP stacked data'!H153</f>
        <v>104708.78200000001</v>
      </c>
      <c r="I21" s="1">
        <f>'DNSP stacked data'!I153</f>
        <v>121660.09997040965</v>
      </c>
      <c r="J21" s="46"/>
      <c r="K21" s="1">
        <f>'DNSP stacked data'!K153</f>
        <v>4087.4630000000002</v>
      </c>
      <c r="L21" s="1">
        <f>'DNSP stacked data'!L153</f>
        <v>3716.3970000000004</v>
      </c>
      <c r="M21" s="1">
        <f>'DNSP stacked data'!M153</f>
        <v>8582.19</v>
      </c>
      <c r="N21" s="1">
        <f>'DNSP stacked data'!N153</f>
        <v>9841.8610000000008</v>
      </c>
      <c r="O21" s="1">
        <f>'DNSP stacked data'!O153</f>
        <v>9052.2661170282372</v>
      </c>
      <c r="P21" s="1">
        <f>'DNSP stacked data'!P153</f>
        <v>7601.1710000000003</v>
      </c>
      <c r="Q21" s="1">
        <f>'DNSP stacked data'!Q153</f>
        <v>15074.216</v>
      </c>
      <c r="R21" s="1">
        <f>'DNSP stacked data'!R153</f>
        <v>21765.554582369674</v>
      </c>
      <c r="T21" s="1">
        <f>'DNSP stacked data'!T153</f>
        <v>30554.46</v>
      </c>
      <c r="U21" s="1">
        <f>'DNSP stacked data'!U153</f>
        <v>33270.231</v>
      </c>
      <c r="V21" s="1">
        <f>'DNSP stacked data'!V153</f>
        <v>44257.781999999999</v>
      </c>
      <c r="W21" s="1">
        <f>'DNSP stacked data'!W153</f>
        <v>58034.44</v>
      </c>
      <c r="X21" s="1">
        <f>'DNSP stacked data'!X153</f>
        <v>56406.912247984721</v>
      </c>
      <c r="Y21" s="1">
        <f>'DNSP stacked data'!Y153</f>
        <v>60336.09</v>
      </c>
      <c r="Z21" s="1">
        <f>'DNSP stacked data'!Z153</f>
        <v>66792.178999999989</v>
      </c>
      <c r="AA21" s="1">
        <f>'DNSP stacked data'!AA153</f>
        <v>77605.173017131659</v>
      </c>
      <c r="AC21" s="1">
        <f>'DNSP stacked data'!AC153</f>
        <v>0</v>
      </c>
      <c r="AD21" s="1">
        <f>'DNSP stacked data'!AD153</f>
        <v>0</v>
      </c>
      <c r="AE21" s="1">
        <f>'DNSP stacked data'!AE153</f>
        <v>0</v>
      </c>
      <c r="AF21" s="1">
        <f>'DNSP stacked data'!AF153</f>
        <v>0</v>
      </c>
      <c r="AG21" s="1">
        <f>'DNSP stacked data'!AG153</f>
        <v>0</v>
      </c>
      <c r="AH21" s="1">
        <f>'DNSP stacked data'!AH153</f>
        <v>0</v>
      </c>
      <c r="AI21" s="1">
        <f>'DNSP stacked data'!AI153</f>
        <v>0</v>
      </c>
      <c r="AJ21" s="1">
        <f>'DNSP stacked data'!AJ153</f>
        <v>0</v>
      </c>
      <c r="AK21" s="46"/>
      <c r="AL21" s="1">
        <f>'DNSP stacked data'!AL153</f>
        <v>22892.411</v>
      </c>
      <c r="AM21" s="1">
        <f>'DNSP stacked data'!AM153</f>
        <v>23514.65</v>
      </c>
      <c r="AN21" s="1">
        <f>'DNSP stacked data'!AN153</f>
        <v>38278.665000000001</v>
      </c>
      <c r="AO21" s="1">
        <f>'DNSP stacked data'!AO153</f>
        <v>47478.623</v>
      </c>
      <c r="AP21" s="1">
        <f>'DNSP stacked data'!AP153</f>
        <v>45159.278555902725</v>
      </c>
      <c r="AQ21" s="1">
        <f>'DNSP stacked data'!AQ153</f>
        <v>44301.072</v>
      </c>
      <c r="AR21" s="1">
        <f>'DNSP stacked data'!AR153</f>
        <v>61850.79</v>
      </c>
      <c r="AS21" s="1">
        <f>'DNSP stacked data'!AS153</f>
        <v>80040.22866531882</v>
      </c>
      <c r="AT21" s="46"/>
      <c r="AU21" s="1">
        <f>'DNSP stacked data'!AU153</f>
        <v>13766.680296256794</v>
      </c>
      <c r="AV21" s="1">
        <f>'DNSP stacked data'!AV153</f>
        <v>17041.297097196737</v>
      </c>
      <c r="AW21" s="1">
        <f>'DNSP stacked data'!AW153</f>
        <v>28432.168785098842</v>
      </c>
      <c r="AX21" s="1">
        <f>'DNSP stacked data'!AX153</f>
        <v>29433.75299216076</v>
      </c>
      <c r="AY21" s="1">
        <f>'DNSP stacked data'!AY153</f>
        <v>57922.85</v>
      </c>
      <c r="AZ21" s="1">
        <f>'DNSP stacked data'!AZ153</f>
        <v>52914.737664844382</v>
      </c>
      <c r="BA21" s="1">
        <f>'DNSP stacked data'!BA153</f>
        <v>57985.453154444724</v>
      </c>
      <c r="BB21" s="1">
        <f>'DNSP stacked data'!BB153</f>
        <v>58294.506989251844</v>
      </c>
    </row>
    <row r="22" spans="1:54" x14ac:dyDescent="0.25">
      <c r="A22" s="21" t="s">
        <v>74</v>
      </c>
      <c r="B22" s="1">
        <f>'DNSP stacked data'!B154</f>
        <v>0</v>
      </c>
      <c r="C22" s="1">
        <f>'DNSP stacked data'!C154</f>
        <v>-56.168999999999997</v>
      </c>
      <c r="D22" s="1">
        <f>'DNSP stacked data'!D154</f>
        <v>0</v>
      </c>
      <c r="E22" s="1">
        <f>'DNSP stacked data'!E154</f>
        <v>0</v>
      </c>
      <c r="F22" s="1">
        <f>'DNSP stacked data'!F154</f>
        <v>0</v>
      </c>
      <c r="G22" s="1">
        <f>'DNSP stacked data'!G154</f>
        <v>0</v>
      </c>
      <c r="H22" s="1">
        <f>'DNSP stacked data'!H154</f>
        <v>-769.18299999999999</v>
      </c>
      <c r="I22" s="1">
        <f>'DNSP stacked data'!I154</f>
        <v>-2382.8865590634323</v>
      </c>
      <c r="J22" s="46"/>
      <c r="K22" s="1">
        <f>'DNSP stacked data'!K154</f>
        <v>0</v>
      </c>
      <c r="L22" s="1">
        <f>'DNSP stacked data'!L154</f>
        <v>-15.087999999999999</v>
      </c>
      <c r="M22" s="1">
        <f>'DNSP stacked data'!M154</f>
        <v>0</v>
      </c>
      <c r="N22" s="1">
        <f>'DNSP stacked data'!N154</f>
        <v>0</v>
      </c>
      <c r="O22" s="1">
        <f>'DNSP stacked data'!O154</f>
        <v>0</v>
      </c>
      <c r="P22" s="1">
        <f>'DNSP stacked data'!P154</f>
        <v>0</v>
      </c>
      <c r="Q22" s="1">
        <f>'DNSP stacked data'!Q154</f>
        <v>0</v>
      </c>
      <c r="R22" s="1">
        <f>'DNSP stacked data'!R154</f>
        <v>0</v>
      </c>
      <c r="T22" s="1">
        <f>'DNSP stacked data'!T154</f>
        <v>0</v>
      </c>
      <c r="U22" s="1">
        <f>'DNSP stacked data'!U154</f>
        <v>-35.829000000000001</v>
      </c>
      <c r="V22" s="1">
        <f>'DNSP stacked data'!V154</f>
        <v>0</v>
      </c>
      <c r="W22" s="1">
        <f>'DNSP stacked data'!W154</f>
        <v>0</v>
      </c>
      <c r="X22" s="1">
        <f>'DNSP stacked data'!X154</f>
        <v>0</v>
      </c>
      <c r="Y22" s="1">
        <f>'DNSP stacked data'!Y154</f>
        <v>0</v>
      </c>
      <c r="Z22" s="1">
        <f>'DNSP stacked data'!Z154</f>
        <v>-490.65</v>
      </c>
      <c r="AA22" s="1">
        <f>'DNSP stacked data'!AA154</f>
        <v>-1520.0079873458326</v>
      </c>
      <c r="AC22" s="1">
        <f>'DNSP stacked data'!AC154</f>
        <v>0</v>
      </c>
      <c r="AD22" s="1">
        <f>'DNSP stacked data'!AD154</f>
        <v>0</v>
      </c>
      <c r="AE22" s="1">
        <f>'DNSP stacked data'!AE154</f>
        <v>0</v>
      </c>
      <c r="AF22" s="1">
        <f>'DNSP stacked data'!AF154</f>
        <v>0</v>
      </c>
      <c r="AG22" s="1">
        <f>'DNSP stacked data'!AG154</f>
        <v>0</v>
      </c>
      <c r="AH22" s="1">
        <f>'DNSP stacked data'!AH154</f>
        <v>0</v>
      </c>
      <c r="AI22" s="1">
        <f>'DNSP stacked data'!AI154</f>
        <v>0</v>
      </c>
      <c r="AJ22" s="1">
        <f>'DNSP stacked data'!AJ154</f>
        <v>0</v>
      </c>
      <c r="AK22" s="46"/>
      <c r="AL22" s="1">
        <f>'DNSP stacked data'!AL154</f>
        <v>0</v>
      </c>
      <c r="AM22" s="1">
        <f>'DNSP stacked data'!AM154</f>
        <v>-46.646000000000001</v>
      </c>
      <c r="AN22" s="1">
        <f>'DNSP stacked data'!AN154</f>
        <v>0</v>
      </c>
      <c r="AO22" s="1">
        <f>'DNSP stacked data'!AO154</f>
        <v>0</v>
      </c>
      <c r="AP22" s="1">
        <f>'DNSP stacked data'!AP154</f>
        <v>0</v>
      </c>
      <c r="AQ22" s="1">
        <f>'DNSP stacked data'!AQ154</f>
        <v>0</v>
      </c>
      <c r="AR22" s="1">
        <f>'DNSP stacked data'!AR154</f>
        <v>-241.363</v>
      </c>
      <c r="AS22" s="1">
        <f>'DNSP stacked data'!AS154</f>
        <v>-747.72981359074083</v>
      </c>
      <c r="AT22" s="46"/>
      <c r="AU22" s="1">
        <f>'DNSP stacked data'!AU154</f>
        <v>-35</v>
      </c>
      <c r="AV22" s="1">
        <f>'DNSP stacked data'!AV154</f>
        <v>-374</v>
      </c>
      <c r="AW22" s="1">
        <f>'DNSP stacked data'!AW154</f>
        <v>-75</v>
      </c>
      <c r="AX22" s="1">
        <f>'DNSP stacked data'!AX154</f>
        <v>-303</v>
      </c>
      <c r="AY22" s="1">
        <f>'DNSP stacked data'!AY154</f>
        <v>-838</v>
      </c>
      <c r="AZ22" s="1">
        <f>'DNSP stacked data'!AZ154</f>
        <v>-112.68235</v>
      </c>
      <c r="BA22" s="1">
        <f>'DNSP stacked data'!BA154</f>
        <v>-2983.34</v>
      </c>
      <c r="BB22" s="1">
        <f>'DNSP stacked data'!BB154</f>
        <v>-811.81928999999934</v>
      </c>
    </row>
    <row r="23" spans="1:54" x14ac:dyDescent="0.25">
      <c r="A23" s="21" t="s">
        <v>75</v>
      </c>
      <c r="B23" s="1">
        <f>'DNSP stacked data'!B155</f>
        <v>581124.74699999997</v>
      </c>
      <c r="C23" s="1">
        <f>'DNSP stacked data'!C155</f>
        <v>637003.92799999996</v>
      </c>
      <c r="D23" s="1">
        <f>'DNSP stacked data'!D155</f>
        <v>697330.12399999995</v>
      </c>
      <c r="E23" s="1">
        <f>'DNSP stacked data'!E155</f>
        <v>799415.56299999997</v>
      </c>
      <c r="F23" s="1">
        <f>'DNSP stacked data'!F155</f>
        <v>897588.07400000002</v>
      </c>
      <c r="G23" s="1">
        <f>'DNSP stacked data'!G155</f>
        <v>985470.56</v>
      </c>
      <c r="H23" s="1">
        <f>'DNSP stacked data'!H155</f>
        <v>1089403.6880000001</v>
      </c>
      <c r="I23" s="1">
        <f>'DNSP stacked data'!I155</f>
        <v>1193190.4421448796</v>
      </c>
      <c r="J23" s="46"/>
      <c r="K23" s="1">
        <f>'DNSP stacked data'!K155</f>
        <v>54264.625999999997</v>
      </c>
      <c r="L23" s="1">
        <f>'DNSP stacked data'!L155</f>
        <v>58077.874000000003</v>
      </c>
      <c r="M23" s="1">
        <f>'DNSP stacked data'!M155</f>
        <v>65365.072999999997</v>
      </c>
      <c r="N23" s="1">
        <f>'DNSP stacked data'!N155</f>
        <v>75624.320000000007</v>
      </c>
      <c r="O23" s="1">
        <f>'DNSP stacked data'!O155</f>
        <v>69050.054000000004</v>
      </c>
      <c r="P23" s="1">
        <f>'DNSP stacked data'!P155</f>
        <v>76168.17</v>
      </c>
      <c r="Q23" s="1">
        <f>'DNSP stacked data'!Q155</f>
        <v>90776.947</v>
      </c>
      <c r="R23" s="1">
        <f>'DNSP stacked data'!R155</f>
        <v>110521.02569324929</v>
      </c>
      <c r="T23" s="1">
        <f>'DNSP stacked data'!T155</f>
        <v>370690.85600000003</v>
      </c>
      <c r="U23" s="1">
        <f>'DNSP stacked data'!U155</f>
        <v>406335.35600000003</v>
      </c>
      <c r="V23" s="1">
        <f>'DNSP stacked data'!V155</f>
        <v>444816.54200000002</v>
      </c>
      <c r="W23" s="1">
        <f>'DNSP stacked data'!W155</f>
        <v>509935.32900000003</v>
      </c>
      <c r="X23" s="1">
        <f>'DNSP stacked data'!X155</f>
        <v>572558.11699999997</v>
      </c>
      <c r="Y23" s="1">
        <f>'DNSP stacked data'!Y155</f>
        <v>628617.05099999998</v>
      </c>
      <c r="Z23" s="1">
        <f>'DNSP stacked data'!Z155</f>
        <v>694914.45200000005</v>
      </c>
      <c r="AA23" s="1">
        <f>'DNSP stacked data'!AA155</f>
        <v>761118.48278575274</v>
      </c>
      <c r="AC23" s="1">
        <f>'DNSP stacked data'!AC155</f>
        <v>0</v>
      </c>
      <c r="AD23" s="1">
        <f>'DNSP stacked data'!AD155</f>
        <v>0</v>
      </c>
      <c r="AE23" s="1">
        <f>'DNSP stacked data'!AE155</f>
        <v>0</v>
      </c>
      <c r="AF23" s="1">
        <f>'DNSP stacked data'!AF155</f>
        <v>0</v>
      </c>
      <c r="AG23" s="1">
        <f>'DNSP stacked data'!AG155</f>
        <v>0</v>
      </c>
      <c r="AH23" s="1">
        <f>'DNSP stacked data'!AH155</f>
        <v>0</v>
      </c>
      <c r="AI23" s="1">
        <f>'DNSP stacked data'!AI155</f>
        <v>0</v>
      </c>
      <c r="AJ23" s="1">
        <f>'DNSP stacked data'!AJ155</f>
        <v>0</v>
      </c>
      <c r="AK23" s="46"/>
      <c r="AL23" s="1">
        <f>'DNSP stacked data'!AL155</f>
        <v>286725.755</v>
      </c>
      <c r="AM23" s="1">
        <f>'DNSP stacked data'!AM155</f>
        <v>311594.65100000001</v>
      </c>
      <c r="AN23" s="1">
        <f>'DNSP stacked data'!AN155</f>
        <v>344540.853</v>
      </c>
      <c r="AO23" s="1">
        <f>'DNSP stacked data'!AO155</f>
        <v>396307.25</v>
      </c>
      <c r="AP23" s="1">
        <f>'DNSP stacked data'!AP155</f>
        <v>414467.88400000002</v>
      </c>
      <c r="AQ23" s="1">
        <f>'DNSP stacked data'!AQ155</f>
        <v>455735.80000000005</v>
      </c>
      <c r="AR23" s="1">
        <f>'DNSP stacked data'!AR155</f>
        <v>516447.96299999999</v>
      </c>
      <c r="AS23" s="1">
        <f>'DNSP stacked data'!AS155</f>
        <v>586991.53771458042</v>
      </c>
      <c r="AT23" s="46"/>
      <c r="AU23" s="1">
        <f>'DNSP stacked data'!AU155</f>
        <v>72783.471574124895</v>
      </c>
      <c r="AV23" s="1">
        <f>'DNSP stacked data'!AV155</f>
        <v>68833.750344062049</v>
      </c>
      <c r="AW23" s="1">
        <f>'DNSP stacked data'!AW155</f>
        <v>72698.706540476313</v>
      </c>
      <c r="AX23" s="1">
        <f>'DNSP stacked data'!AX155</f>
        <v>77479.205290721438</v>
      </c>
      <c r="AY23" s="1">
        <f>'DNSP stacked data'!AY155</f>
        <v>123595.06221771394</v>
      </c>
      <c r="AZ23" s="1">
        <f>'DNSP stacked data'!AZ155</f>
        <v>118069.82292804348</v>
      </c>
      <c r="BA23" s="1">
        <f>'DNSP stacked data'!BA155</f>
        <v>141855.76506667788</v>
      </c>
      <c r="BB23" s="1">
        <f>'DNSP stacked data'!BB155</f>
        <v>156745.72267880492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534169.78</v>
      </c>
      <c r="C26" s="1">
        <f t="shared" ref="C26:I26" si="8">C17</f>
        <v>581124.74699999997</v>
      </c>
      <c r="D26" s="1">
        <f t="shared" si="8"/>
        <v>637003.92799999996</v>
      </c>
      <c r="E26" s="1">
        <f t="shared" si="8"/>
        <v>697330.12399999995</v>
      </c>
      <c r="F26" s="1">
        <f t="shared" si="8"/>
        <v>799415.56299999997</v>
      </c>
      <c r="G26" s="1">
        <f t="shared" si="8"/>
        <v>897588.07400000002</v>
      </c>
      <c r="H26" s="1">
        <f t="shared" si="8"/>
        <v>985470.56</v>
      </c>
      <c r="I26" s="1">
        <f t="shared" si="8"/>
        <v>1089403.6875184046</v>
      </c>
      <c r="K26" s="1">
        <f>K17</f>
        <v>50331.694000000003</v>
      </c>
      <c r="L26" s="1">
        <f t="shared" ref="L26:R26" si="9">L17</f>
        <v>54264.625999999997</v>
      </c>
      <c r="M26" s="1">
        <f t="shared" si="9"/>
        <v>58077.874000000003</v>
      </c>
      <c r="N26" s="1">
        <f t="shared" si="9"/>
        <v>65365.072999999997</v>
      </c>
      <c r="O26" s="1">
        <f t="shared" si="9"/>
        <v>75624.320000000007</v>
      </c>
      <c r="P26" s="1">
        <f t="shared" si="9"/>
        <v>69050.054000000004</v>
      </c>
      <c r="Q26" s="1">
        <f t="shared" si="9"/>
        <v>76168.17</v>
      </c>
      <c r="R26" s="1">
        <f t="shared" si="9"/>
        <v>90776.946992126657</v>
      </c>
      <c r="T26" s="1">
        <f>T17</f>
        <v>340738.97899999999</v>
      </c>
      <c r="U26" s="1">
        <f t="shared" ref="U26:AA26" si="10">U17</f>
        <v>370690.85600000003</v>
      </c>
      <c r="V26" s="1">
        <f t="shared" si="10"/>
        <v>406335.35600000003</v>
      </c>
      <c r="W26" s="1">
        <f t="shared" si="10"/>
        <v>444816.54200000002</v>
      </c>
      <c r="X26" s="1">
        <f t="shared" si="10"/>
        <v>509935.32900000003</v>
      </c>
      <c r="Y26" s="1">
        <f t="shared" si="10"/>
        <v>572558.11699999997</v>
      </c>
      <c r="Z26" s="1">
        <f t="shared" si="10"/>
        <v>628617.05099999998</v>
      </c>
      <c r="AA26" s="1">
        <f t="shared" si="10"/>
        <v>694914.45162325015</v>
      </c>
      <c r="AC26" s="1">
        <f>AC17</f>
        <v>0</v>
      </c>
      <c r="AD26" s="1">
        <f t="shared" ref="AD26:AJ26" si="11">AD17</f>
        <v>0</v>
      </c>
      <c r="AE26" s="1">
        <f t="shared" si="11"/>
        <v>0</v>
      </c>
      <c r="AF26" s="1">
        <f t="shared" si="11"/>
        <v>0</v>
      </c>
      <c r="AG26" s="1">
        <f t="shared" si="11"/>
        <v>0</v>
      </c>
      <c r="AH26" s="1">
        <f t="shared" si="11"/>
        <v>0</v>
      </c>
      <c r="AI26" s="1">
        <f t="shared" si="11"/>
        <v>0</v>
      </c>
      <c r="AJ26" s="1">
        <f t="shared" si="11"/>
        <v>0</v>
      </c>
      <c r="AL26" s="1">
        <f>AL17</f>
        <v>264426.99900000001</v>
      </c>
      <c r="AM26" s="1">
        <f t="shared" ref="AM26:AS26" si="12">AM17</f>
        <v>286725.755</v>
      </c>
      <c r="AN26" s="1">
        <f t="shared" si="12"/>
        <v>311594.65100000001</v>
      </c>
      <c r="AO26" s="1">
        <f t="shared" si="12"/>
        <v>344540.853</v>
      </c>
      <c r="AP26" s="1">
        <f t="shared" si="12"/>
        <v>396307.25</v>
      </c>
      <c r="AQ26" s="1">
        <f t="shared" si="12"/>
        <v>414467.88400000002</v>
      </c>
      <c r="AR26" s="1">
        <f t="shared" si="12"/>
        <v>455735.80000000005</v>
      </c>
      <c r="AS26" s="1">
        <f t="shared" si="12"/>
        <v>516447.96266347112</v>
      </c>
      <c r="AU26" s="1">
        <f>AU17</f>
        <v>75049.735030702388</v>
      </c>
      <c r="AV26" s="1">
        <f t="shared" ref="AV26:BB26" si="13">AV17</f>
        <v>72783.471574124895</v>
      </c>
      <c r="AW26" s="1">
        <f t="shared" si="13"/>
        <v>68833.750344062049</v>
      </c>
      <c r="AX26" s="1">
        <f t="shared" si="13"/>
        <v>72698.706540476313</v>
      </c>
      <c r="AY26" s="1">
        <f t="shared" si="13"/>
        <v>77479.205290721438</v>
      </c>
      <c r="AZ26" s="1">
        <f t="shared" si="13"/>
        <v>123595.06221771394</v>
      </c>
      <c r="BA26" s="1">
        <f t="shared" si="13"/>
        <v>118069.82292804348</v>
      </c>
      <c r="BB26" s="1">
        <f t="shared" si="13"/>
        <v>141855.76506667791</v>
      </c>
    </row>
    <row r="27" spans="1:54" x14ac:dyDescent="0.25">
      <c r="A27" s="24" t="s">
        <v>84</v>
      </c>
      <c r="B27" s="1">
        <f>WACC!C44*B26</f>
        <v>213667.91200000001</v>
      </c>
      <c r="C27" s="1">
        <f>WACC!D44*C26</f>
        <v>232449.8988</v>
      </c>
      <c r="D27" s="1">
        <f>WACC!E44*D26</f>
        <v>254801.57120000001</v>
      </c>
      <c r="E27" s="1">
        <f>WACC!F44*E26</f>
        <v>278932.04959999997</v>
      </c>
      <c r="F27" s="1">
        <f>WACC!G44*F26</f>
        <v>319766.22519999999</v>
      </c>
      <c r="G27" s="1">
        <f>WACC!H44*G26</f>
        <v>359035.22960000002</v>
      </c>
      <c r="H27" s="1">
        <f>WACC!I44*H26</f>
        <v>394188.22400000005</v>
      </c>
      <c r="I27" s="1">
        <f>WACC!J44*I26</f>
        <v>435761.47500736185</v>
      </c>
      <c r="K27" s="1">
        <f>WACC!C44*K26</f>
        <v>20132.677600000003</v>
      </c>
      <c r="L27" s="1">
        <f>WACC!D44*L26</f>
        <v>21705.850399999999</v>
      </c>
      <c r="M27" s="1">
        <f>WACC!E44*M26</f>
        <v>23231.149600000004</v>
      </c>
      <c r="N27" s="1">
        <f>WACC!F44*N26</f>
        <v>26146.029200000001</v>
      </c>
      <c r="O27" s="1">
        <f>WACC!G44*O26</f>
        <v>30249.728000000003</v>
      </c>
      <c r="P27" s="1">
        <f>WACC!H44*P26</f>
        <v>27620.021600000004</v>
      </c>
      <c r="Q27" s="1">
        <f>WACC!I44*Q26</f>
        <v>30467.268</v>
      </c>
      <c r="R27" s="1">
        <f>WACC!J44*R26</f>
        <v>36310.778796850667</v>
      </c>
      <c r="T27" s="1">
        <f>WACC!C44*T26</f>
        <v>136295.59160000001</v>
      </c>
      <c r="U27" s="1">
        <f>WACC!D44*U26</f>
        <v>148276.34240000002</v>
      </c>
      <c r="V27" s="1">
        <f>WACC!E44*V26</f>
        <v>162534.14240000001</v>
      </c>
      <c r="W27" s="1">
        <f>WACC!F44*W26</f>
        <v>177926.61680000002</v>
      </c>
      <c r="X27" s="1">
        <f>WACC!G44*X26</f>
        <v>203974.13160000002</v>
      </c>
      <c r="Y27" s="1">
        <f>WACC!H44*Y26</f>
        <v>229023.24679999999</v>
      </c>
      <c r="Z27" s="1">
        <f>WACC!I44*Z26</f>
        <v>251446.8204</v>
      </c>
      <c r="AA27" s="1">
        <f>WACC!J44*AA26</f>
        <v>277965.78064930008</v>
      </c>
      <c r="AC27" s="1">
        <f>WACC!C44*AC26</f>
        <v>0</v>
      </c>
      <c r="AD27" s="1">
        <f>WACC!D44*AD26</f>
        <v>0</v>
      </c>
      <c r="AE27" s="1">
        <f>WACC!E44*AE26</f>
        <v>0</v>
      </c>
      <c r="AF27" s="1">
        <f>WACC!F44*AF26</f>
        <v>0</v>
      </c>
      <c r="AG27" s="1">
        <f>WACC!G44*AG26</f>
        <v>0</v>
      </c>
      <c r="AH27" s="1">
        <f>WACC!H44*AH26</f>
        <v>0</v>
      </c>
      <c r="AI27" s="1">
        <f>WACC!I44*AI26</f>
        <v>0</v>
      </c>
      <c r="AJ27" s="1">
        <f>WACC!J44*AJ26</f>
        <v>0</v>
      </c>
      <c r="AL27" s="1">
        <f>WACC!C44*AL26</f>
        <v>105770.79960000001</v>
      </c>
      <c r="AM27" s="1">
        <f>WACC!D44*AM26</f>
        <v>114690.30200000001</v>
      </c>
      <c r="AN27" s="1">
        <f>WACC!E44*AN26</f>
        <v>124637.86040000001</v>
      </c>
      <c r="AO27" s="1">
        <f>WACC!F44*AO26</f>
        <v>137816.3412</v>
      </c>
      <c r="AP27" s="1">
        <f>WACC!G44*AP26</f>
        <v>158522.90000000002</v>
      </c>
      <c r="AQ27" s="1">
        <f>WACC!H44*AQ26</f>
        <v>165787.15360000002</v>
      </c>
      <c r="AR27" s="1">
        <f>WACC!I44*AR26</f>
        <v>182294.32000000004</v>
      </c>
      <c r="AS27" s="1">
        <f>WACC!J44*AS26</f>
        <v>206579.18506538845</v>
      </c>
      <c r="AU27" s="1">
        <f>WACC!C44*AU26</f>
        <v>30019.894012280958</v>
      </c>
      <c r="AV27" s="1">
        <f>WACC!D44*AV26</f>
        <v>29113.388629649959</v>
      </c>
      <c r="AW27" s="1">
        <f>WACC!E44*AW26</f>
        <v>27533.500137624822</v>
      </c>
      <c r="AX27" s="1">
        <f>WACC!F44*AX26</f>
        <v>29079.482616190526</v>
      </c>
      <c r="AY27" s="1">
        <f>WACC!G44*AY26</f>
        <v>30991.682116288575</v>
      </c>
      <c r="AZ27" s="1">
        <f>WACC!H44*AZ26</f>
        <v>49438.024887085579</v>
      </c>
      <c r="BA27" s="1">
        <f>WACC!I44*BA26</f>
        <v>47227.929171217394</v>
      </c>
      <c r="BB27" s="1">
        <f>WACC!J44*BB26</f>
        <v>56742.306026671169</v>
      </c>
    </row>
    <row r="28" spans="1:54" x14ac:dyDescent="0.25">
      <c r="A28" s="24" t="s">
        <v>85</v>
      </c>
      <c r="B28" s="1">
        <f>WACC!C45*B26</f>
        <v>320501.86800000002</v>
      </c>
      <c r="C28" s="1">
        <f>WACC!D45*C26</f>
        <v>348674.84819999995</v>
      </c>
      <c r="D28" s="1">
        <f>WACC!E45*D26</f>
        <v>382202.35679999995</v>
      </c>
      <c r="E28" s="1">
        <f>WACC!F45*E26</f>
        <v>418398.07439999998</v>
      </c>
      <c r="F28" s="1">
        <f>WACC!G45*F26</f>
        <v>479649.33779999998</v>
      </c>
      <c r="G28" s="1">
        <f>WACC!H45*G26</f>
        <v>538552.84439999994</v>
      </c>
      <c r="H28" s="1">
        <f>WACC!I45*H26</f>
        <v>591282.33600000001</v>
      </c>
      <c r="I28" s="1">
        <f>WACC!J45*I26</f>
        <v>653642.21251104272</v>
      </c>
      <c r="K28" s="1">
        <f>WACC!C45*K26</f>
        <v>30199.0164</v>
      </c>
      <c r="L28" s="1">
        <f>WACC!D45*L26</f>
        <v>32558.775599999997</v>
      </c>
      <c r="M28" s="1">
        <f>WACC!E45*M26</f>
        <v>34846.724399999999</v>
      </c>
      <c r="N28" s="1">
        <f>WACC!F45*N26</f>
        <v>39219.043799999999</v>
      </c>
      <c r="O28" s="1">
        <f>WACC!G45*O26</f>
        <v>45374.592000000004</v>
      </c>
      <c r="P28" s="1">
        <f>WACC!H45*P26</f>
        <v>41430.032400000004</v>
      </c>
      <c r="Q28" s="1">
        <f>WACC!I45*Q26</f>
        <v>45700.901999999995</v>
      </c>
      <c r="R28" s="1">
        <f>WACC!J45*R26</f>
        <v>54466.16819527599</v>
      </c>
      <c r="T28" s="1">
        <f>WACC!C45*T26</f>
        <v>204443.38739999998</v>
      </c>
      <c r="U28" s="1">
        <f>WACC!D45*U26</f>
        <v>222414.51360000001</v>
      </c>
      <c r="V28" s="1">
        <f>WACC!E45*V26</f>
        <v>243801.21360000002</v>
      </c>
      <c r="W28" s="1">
        <f>WACC!F45*W26</f>
        <v>266889.9252</v>
      </c>
      <c r="X28" s="1">
        <f>WACC!G45*X26</f>
        <v>305961.1974</v>
      </c>
      <c r="Y28" s="1">
        <f>WACC!H45*Y26</f>
        <v>343534.87019999995</v>
      </c>
      <c r="Z28" s="1">
        <f>WACC!I45*Z26</f>
        <v>377170.23059999995</v>
      </c>
      <c r="AA28" s="1">
        <f>WACC!J45*AA26</f>
        <v>416948.67097395007</v>
      </c>
      <c r="AC28" s="1">
        <f>WACC!C45*AC26</f>
        <v>0</v>
      </c>
      <c r="AD28" s="1">
        <f>WACC!D45*AD26</f>
        <v>0</v>
      </c>
      <c r="AE28" s="1">
        <f>WACC!E45*AE26</f>
        <v>0</v>
      </c>
      <c r="AF28" s="1">
        <f>WACC!F45*AF26</f>
        <v>0</v>
      </c>
      <c r="AG28" s="1">
        <f>WACC!G45*AG26</f>
        <v>0</v>
      </c>
      <c r="AH28" s="1">
        <f>WACC!H45*AH26</f>
        <v>0</v>
      </c>
      <c r="AI28" s="1">
        <f>WACC!I45*AI26</f>
        <v>0</v>
      </c>
      <c r="AJ28" s="1">
        <f>WACC!J45*AJ26</f>
        <v>0</v>
      </c>
      <c r="AL28" s="1">
        <f>WACC!C45*AL26</f>
        <v>158656.19940000001</v>
      </c>
      <c r="AM28" s="1">
        <f>WACC!D45*AM26</f>
        <v>172035.45300000001</v>
      </c>
      <c r="AN28" s="1">
        <f>WACC!E45*AN26</f>
        <v>186956.79060000001</v>
      </c>
      <c r="AO28" s="1">
        <f>WACC!F45*AO26</f>
        <v>206724.51180000001</v>
      </c>
      <c r="AP28" s="1">
        <f>WACC!G45*AP26</f>
        <v>237784.34999999998</v>
      </c>
      <c r="AQ28" s="1">
        <f>WACC!H45*AQ26</f>
        <v>248680.7304</v>
      </c>
      <c r="AR28" s="1">
        <f>WACC!I45*AR26</f>
        <v>273441.48000000004</v>
      </c>
      <c r="AS28" s="1">
        <f>WACC!J45*AS26</f>
        <v>309868.77759808267</v>
      </c>
      <c r="AU28" s="1">
        <f>WACC!C45*AU26</f>
        <v>45029.84101842143</v>
      </c>
      <c r="AV28" s="1">
        <f>WACC!D45*AV26</f>
        <v>43670.082944474932</v>
      </c>
      <c r="AW28" s="1">
        <f>WACC!E45*AW26</f>
        <v>41300.250206437231</v>
      </c>
      <c r="AX28" s="1">
        <f>WACC!F45*AX26</f>
        <v>43619.223924285783</v>
      </c>
      <c r="AY28" s="1">
        <f>WACC!G45*AY26</f>
        <v>46487.523174432863</v>
      </c>
      <c r="AZ28" s="1">
        <f>WACC!H45*AZ26</f>
        <v>74157.037330628358</v>
      </c>
      <c r="BA28" s="1">
        <f>WACC!I45*BA26</f>
        <v>70841.893756826088</v>
      </c>
      <c r="BB28" s="1">
        <f>WACC!J45*BB26</f>
        <v>85113.459040006739</v>
      </c>
    </row>
    <row r="29" spans="1:54" x14ac:dyDescent="0.25">
      <c r="A29" s="24" t="s">
        <v>86</v>
      </c>
      <c r="B29" s="1">
        <f>(WACC!C33+WACC!C39*WACC!C46)*B27</f>
        <v>21135.469387670833</v>
      </c>
      <c r="C29" s="1">
        <f>(WACC!D33+WACC!D39*WACC!D46)*C27</f>
        <v>23577.564890593883</v>
      </c>
      <c r="D29" s="1">
        <f>(WACC!E33+WACC!E39*WACC!E46)*D27</f>
        <v>26857.472313030961</v>
      </c>
      <c r="E29" s="1">
        <f>(WACC!F33+WACC!F39*WACC!F46)*E27</f>
        <v>28909.710591463827</v>
      </c>
      <c r="F29" s="1">
        <f>(WACC!G33+WACC!G39*WACC!G46)*F27</f>
        <v>30822.394353518066</v>
      </c>
      <c r="G29" s="1">
        <f>(WACC!H33+WACC!H39*WACC!H46)*G27</f>
        <v>35677.22029297366</v>
      </c>
      <c r="H29" s="1">
        <f>(WACC!I33+WACC!I39*WACC!I46)*H27</f>
        <v>37320.584257493429</v>
      </c>
      <c r="I29" s="1">
        <f>(WACC!J33+WACC!J39*WACC!J46)*I27</f>
        <v>34810.329445351934</v>
      </c>
      <c r="K29" s="1">
        <f>(WACC!C33+WACC!C39*WACC!C46)*K27</f>
        <v>1991.471658629988</v>
      </c>
      <c r="L29" s="1">
        <f>(WACC!D33+WACC!D39*WACC!D46)*L27</f>
        <v>2201.64043500768</v>
      </c>
      <c r="M29" s="1">
        <f>(WACC!E33+WACC!E39*WACC!E46)*M27</f>
        <v>2448.6895989041705</v>
      </c>
      <c r="N29" s="1">
        <f>(WACC!F33+WACC!F39*WACC!F46)*N27</f>
        <v>2709.8862908436554</v>
      </c>
      <c r="O29" s="1">
        <f>(WACC!G33+WACC!G39*WACC!G46)*O27</f>
        <v>2915.783381811199</v>
      </c>
      <c r="P29" s="1">
        <f>(WACC!H33+WACC!H39*WACC!H46)*P27</f>
        <v>2744.5930479238154</v>
      </c>
      <c r="Q29" s="1">
        <f>(WACC!I33+WACC!I39*WACC!I46)*Q27</f>
        <v>2884.5515245266006</v>
      </c>
      <c r="R29" s="1">
        <f>(WACC!J33+WACC!J39*WACC!J46)*R27</f>
        <v>2900.6469016434221</v>
      </c>
      <c r="T29" s="1">
        <f>(WACC!C33+WACC!C39*WACC!C46)*T27</f>
        <v>13482.002407250959</v>
      </c>
      <c r="U29" s="1">
        <f>(WACC!D33+WACC!D39*WACC!D46)*U27</f>
        <v>15039.778906007929</v>
      </c>
      <c r="V29" s="1">
        <f>(WACC!E33+WACC!E39*WACC!E46)*V27</f>
        <v>17131.983169773452</v>
      </c>
      <c r="W29" s="1">
        <f>(WACC!F33+WACC!F39*WACC!F46)*W27</f>
        <v>18441.075543605395</v>
      </c>
      <c r="X29" s="1">
        <f>(WACC!G33+WACC!G39*WACC!G46)*X27</f>
        <v>19661.148134576633</v>
      </c>
      <c r="Y29" s="1">
        <f>(WACC!H33+WACC!H39*WACC!H46)*Y27</f>
        <v>22757.969565824675</v>
      </c>
      <c r="Z29" s="1">
        <f>(WACC!I33+WACC!I39*WACC!I46)*Z27</f>
        <v>23806.247055764445</v>
      </c>
      <c r="AA29" s="1">
        <f>(WACC!J33+WACC!J39*WACC!J46)*AA27</f>
        <v>22204.992763008933</v>
      </c>
      <c r="AC29" s="1">
        <f>(WACC!C33+WACC!C39*WACC!C46)*AC27</f>
        <v>0</v>
      </c>
      <c r="AD29" s="1">
        <f>(WACC!D33+WACC!D39*WACC!D46)*AD27</f>
        <v>0</v>
      </c>
      <c r="AE29" s="1">
        <f>(WACC!E33+WACC!E39*WACC!E46)*AE27</f>
        <v>0</v>
      </c>
      <c r="AF29" s="1">
        <f>(WACC!F33+WACC!F39*WACC!F46)*AF27</f>
        <v>0</v>
      </c>
      <c r="AG29" s="1">
        <f>(WACC!G33+WACC!G39*WACC!G46)*AG27</f>
        <v>0</v>
      </c>
      <c r="AH29" s="1">
        <f>(WACC!H33+WACC!H39*WACC!H46)*AH27</f>
        <v>0</v>
      </c>
      <c r="AI29" s="1">
        <f>(WACC!I33+WACC!I39*WACC!I46)*AI27</f>
        <v>0</v>
      </c>
      <c r="AJ29" s="1">
        <f>(WACC!J33+WACC!J39*WACC!J46)*AJ27</f>
        <v>0</v>
      </c>
      <c r="AL29" s="1">
        <f>(WACC!C33+WACC!C39*WACC!C46)*AL27</f>
        <v>10462.570051488436</v>
      </c>
      <c r="AM29" s="1">
        <f>(WACC!D33+WACC!D39*WACC!D46)*AM27</f>
        <v>11633.122026236862</v>
      </c>
      <c r="AN29" s="1">
        <f>(WACC!E33+WACC!E39*WACC!E46)*AN27</f>
        <v>13137.508803746412</v>
      </c>
      <c r="AO29" s="1">
        <f>(WACC!F33+WACC!F39*WACC!F46)*AO27</f>
        <v>14283.875031858055</v>
      </c>
      <c r="AP29" s="1">
        <f>(WACC!G33+WACC!G39*WACC!G46)*AP27</f>
        <v>15280.085740159995</v>
      </c>
      <c r="AQ29" s="1">
        <f>(WACC!H33+WACC!H39*WACC!H46)*AQ27</f>
        <v>16474.218441800123</v>
      </c>
      <c r="AR29" s="1">
        <f>(WACC!I33+WACC!I39*WACC!I46)*AR27</f>
        <v>17259.091253884006</v>
      </c>
      <c r="AS29" s="1">
        <f>(WACC!J33+WACC!J39*WACC!J46)*AS27</f>
        <v>16502.352550915639</v>
      </c>
      <c r="AU29" s="1">
        <f>(WACC!C33+WACC!C39*WACC!C46)*AU27</f>
        <v>2969.4891712036156</v>
      </c>
      <c r="AV29" s="1">
        <f>(WACC!D33+WACC!D39*WACC!D46)*AV27</f>
        <v>2952.9925078231527</v>
      </c>
      <c r="AW29" s="1">
        <f>(WACC!E33+WACC!E39*WACC!E46)*AW27</f>
        <v>2902.1807602852518</v>
      </c>
      <c r="AX29" s="1">
        <f>(WACC!F33+WACC!F39*WACC!F46)*AX27</f>
        <v>3013.9219490522523</v>
      </c>
      <c r="AY29" s="1">
        <f>(WACC!G33+WACC!G39*WACC!G46)*AY27</f>
        <v>2987.3006358619009</v>
      </c>
      <c r="AZ29" s="1">
        <f>(WACC!H33+WACC!H39*WACC!H46)*AZ27</f>
        <v>4912.6413213297283</v>
      </c>
      <c r="BA29" s="1">
        <f>(WACC!I33+WACC!I39*WACC!I46)*BA27</f>
        <v>4471.4017381233343</v>
      </c>
      <c r="BB29" s="1">
        <f>(WACC!J33+WACC!J39*WACC!J46)*BB27</f>
        <v>4532.7971368832741</v>
      </c>
    </row>
    <row r="30" spans="1:54" x14ac:dyDescent="0.25">
      <c r="A30" s="24" t="s">
        <v>87</v>
      </c>
      <c r="B30" s="1">
        <f>WACC!C37*B28</f>
        <v>21486.696593874807</v>
      </c>
      <c r="C30" s="1">
        <f>WACC!D37*C28</f>
        <v>23595.596662231248</v>
      </c>
      <c r="D30" s="1">
        <f>WACC!E37*D28</f>
        <v>28946.365760527897</v>
      </c>
      <c r="E30" s="1">
        <f>WACC!F37*E28</f>
        <v>37188.774792130767</v>
      </c>
      <c r="F30" s="1">
        <f>WACC!G37*F28</f>
        <v>41474.624521339429</v>
      </c>
      <c r="G30" s="1">
        <f>WACC!H37*G28</f>
        <v>50779.004108518551</v>
      </c>
      <c r="H30" s="1">
        <f>WACC!I37*H28</f>
        <v>51702.828548974205</v>
      </c>
      <c r="I30" s="1">
        <f>WACC!J37*I28</f>
        <v>44004.460728763057</v>
      </c>
      <c r="K30" s="1">
        <f>WACC!C37*K28</f>
        <v>2024.5657439358495</v>
      </c>
      <c r="L30" s="1">
        <f>WACC!D37*L28</f>
        <v>2203.3242169307014</v>
      </c>
      <c r="M30" s="1">
        <f>WACC!E37*M28</f>
        <v>2639.1413137374775</v>
      </c>
      <c r="N30" s="1">
        <f>WACC!F37*N28</f>
        <v>3485.934273317278</v>
      </c>
      <c r="O30" s="1">
        <f>WACC!G37*O28</f>
        <v>3923.4791288165356</v>
      </c>
      <c r="P30" s="1">
        <f>WACC!H37*P28</f>
        <v>3906.3497803998548</v>
      </c>
      <c r="Q30" s="1">
        <f>WACC!I37*Q28</f>
        <v>3996.17197534457</v>
      </c>
      <c r="R30" s="1">
        <f>WACC!J37*R28</f>
        <v>3666.7680169978844</v>
      </c>
      <c r="T30" s="1">
        <f>WACC!C37*T28</f>
        <v>13706.045032123828</v>
      </c>
      <c r="U30" s="1">
        <f>WACC!D37*U28</f>
        <v>15051.281105661201</v>
      </c>
      <c r="V30" s="1">
        <f>WACC!E37*V28</f>
        <v>18464.457312122438</v>
      </c>
      <c r="W30" s="1">
        <f>WACC!F37*W28</f>
        <v>23722.167786705821</v>
      </c>
      <c r="X30" s="1">
        <f>WACC!G37*X28</f>
        <v>26456.047742018614</v>
      </c>
      <c r="Y30" s="1">
        <f>WACC!H37*Y28</f>
        <v>32391.173432088897</v>
      </c>
      <c r="Z30" s="1">
        <f>WACC!I37*Z28</f>
        <v>32980.467332088301</v>
      </c>
      <c r="AA30" s="1">
        <f>WACC!J37*AA28</f>
        <v>28069.792719320692</v>
      </c>
      <c r="AC30" s="1">
        <f>WACC!C37*AC28</f>
        <v>0</v>
      </c>
      <c r="AD30" s="1">
        <f>WACC!D37*AD28</f>
        <v>0</v>
      </c>
      <c r="AE30" s="1">
        <f>WACC!E37*AE28</f>
        <v>0</v>
      </c>
      <c r="AF30" s="1">
        <f>WACC!F37*AF28</f>
        <v>0</v>
      </c>
      <c r="AG30" s="1">
        <f>WACC!G37*AG28</f>
        <v>0</v>
      </c>
      <c r="AH30" s="1">
        <f>WACC!H37*AH28</f>
        <v>0</v>
      </c>
      <c r="AI30" s="1">
        <f>WACC!I37*AI28</f>
        <v>0</v>
      </c>
      <c r="AJ30" s="1">
        <f>WACC!J37*AJ28</f>
        <v>0</v>
      </c>
      <c r="AL30" s="1">
        <f>WACC!C37*AL28</f>
        <v>10636.436038635202</v>
      </c>
      <c r="AM30" s="1">
        <f>WACC!D37*AM28</f>
        <v>11642.018865277709</v>
      </c>
      <c r="AN30" s="1">
        <f>WACC!E37*AN28</f>
        <v>14159.304739593445</v>
      </c>
      <c r="AO30" s="1">
        <f>WACC!F37*AO28</f>
        <v>18374.442388072759</v>
      </c>
      <c r="AP30" s="1">
        <f>WACC!G37*AP28</f>
        <v>20560.88866615497</v>
      </c>
      <c r="AQ30" s="1">
        <f>WACC!H37*AQ28</f>
        <v>23447.578008355973</v>
      </c>
      <c r="AR30" s="1">
        <f>WACC!I37*AR28</f>
        <v>23910.232215389166</v>
      </c>
      <c r="AS30" s="1">
        <f>WACC!J37*AS28</f>
        <v>20860.966739742624</v>
      </c>
      <c r="AU30" s="1">
        <f>WACC!C37*AU28</f>
        <v>3018.8358578716293</v>
      </c>
      <c r="AV30" s="1">
        <f>WACC!D37*AV28</f>
        <v>2955.2509126582149</v>
      </c>
      <c r="AW30" s="1">
        <f>WACC!E37*AW28</f>
        <v>3127.9036541954943</v>
      </c>
      <c r="AX30" s="1">
        <f>WACC!F37*AX28</f>
        <v>3877.0386251275404</v>
      </c>
      <c r="AY30" s="1">
        <f>WACC!G37*AY28</f>
        <v>4019.7127706462315</v>
      </c>
      <c r="AZ30" s="1">
        <f>WACC!H37*AZ28</f>
        <v>6992.109581155044</v>
      </c>
      <c r="BA30" s="1">
        <f>WACC!I37*BA28</f>
        <v>6194.5471122509989</v>
      </c>
      <c r="BB30" s="1">
        <f>WACC!J37*BB28</f>
        <v>5730.0030416133577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42622.165981545637</v>
      </c>
      <c r="C33" s="1">
        <f>C17*WACC!D51</f>
        <v>47173.161552825128</v>
      </c>
      <c r="D33" s="1">
        <f>D17*WACC!E51</f>
        <v>55803.838073558865</v>
      </c>
      <c r="E33" s="1">
        <f>E17*WACC!F51</f>
        <v>66098.485383594583</v>
      </c>
      <c r="F33" s="1">
        <f>F17*WACC!G51</f>
        <v>72297.018874857487</v>
      </c>
      <c r="G33" s="1">
        <f>G17*WACC!H51</f>
        <v>86456.224401492218</v>
      </c>
      <c r="H33" s="1">
        <f>H17*WACC!I51</f>
        <v>89023.412806467633</v>
      </c>
      <c r="I33" s="1">
        <f>I17*WACC!J51</f>
        <v>78814.790174114998</v>
      </c>
      <c r="K33" s="1">
        <f>K17*WACC!C51</f>
        <v>4016.0374025658375</v>
      </c>
      <c r="L33" s="1">
        <f>L17*WACC!D51</f>
        <v>4404.9646519383814</v>
      </c>
      <c r="M33" s="1">
        <f>M17*WACC!E51</f>
        <v>5087.830912641648</v>
      </c>
      <c r="N33" s="1">
        <f>N17*WACC!F51</f>
        <v>6195.8205641609329</v>
      </c>
      <c r="O33" s="1">
        <f>O17*WACC!G51</f>
        <v>6839.2625106277337</v>
      </c>
      <c r="P33" s="1">
        <f>P17*WACC!H51</f>
        <v>6650.9428283236693</v>
      </c>
      <c r="Q33" s="1">
        <f>Q17*WACC!I51</f>
        <v>6880.723499871171</v>
      </c>
      <c r="R33" s="1">
        <f>R17*WACC!J51</f>
        <v>6567.414918641306</v>
      </c>
      <c r="T33" s="1">
        <f>T17*WACC!C51</f>
        <v>27188.047439374786</v>
      </c>
      <c r="U33" s="1">
        <f>U17*WACC!D51</f>
        <v>30091.060011669128</v>
      </c>
      <c r="V33" s="1">
        <f>V17*WACC!E51</f>
        <v>35596.440481895894</v>
      </c>
      <c r="W33" s="1">
        <f>W17*WACC!F51</f>
        <v>42163.243330311212</v>
      </c>
      <c r="X33" s="1">
        <f>X17*WACC!G51</f>
        <v>46117.195876595244</v>
      </c>
      <c r="Y33" s="1">
        <f>Y17*WACC!H51</f>
        <v>55149.142997913572</v>
      </c>
      <c r="Z33" s="1">
        <f>Z17*WACC!I51</f>
        <v>56786.714387852757</v>
      </c>
      <c r="AA33" s="1">
        <f>AA17*WACC!J51</f>
        <v>50274.785482329629</v>
      </c>
      <c r="AC33" s="1">
        <f>AC17*WACC!C51</f>
        <v>0</v>
      </c>
      <c r="AD33" s="1">
        <f>AD17*WACC!D51</f>
        <v>0</v>
      </c>
      <c r="AE33" s="1">
        <f>AE17*WACC!E51</f>
        <v>0</v>
      </c>
      <c r="AF33" s="1">
        <f>AF17*WACC!F51</f>
        <v>0</v>
      </c>
      <c r="AG33" s="1">
        <f>AG17*WACC!G51</f>
        <v>0</v>
      </c>
      <c r="AH33" s="1">
        <f>AH17*WACC!H51</f>
        <v>0</v>
      </c>
      <c r="AI33" s="1">
        <f>AI17*WACC!I51</f>
        <v>0</v>
      </c>
      <c r="AJ33" s="1">
        <f>AJ17*WACC!J51</f>
        <v>0</v>
      </c>
      <c r="AL33" s="1">
        <f>AL17*WACC!C51</f>
        <v>21099.006090123636</v>
      </c>
      <c r="AM33" s="1">
        <f>AM17*WACC!D51</f>
        <v>23275.140891514569</v>
      </c>
      <c r="AN33" s="1">
        <f>AN17*WACC!E51</f>
        <v>27296.813543339857</v>
      </c>
      <c r="AO33" s="1">
        <f>AO17*WACC!F51</f>
        <v>32658.317419930812</v>
      </c>
      <c r="AP33" s="1">
        <f>AP17*WACC!G51</f>
        <v>35840.974406314963</v>
      </c>
      <c r="AQ33" s="1">
        <f>AQ17*WACC!H51</f>
        <v>39921.796450156093</v>
      </c>
      <c r="AR33" s="1">
        <f>AR17*WACC!I51</f>
        <v>41169.323469273171</v>
      </c>
      <c r="AS33" s="1">
        <f>AS17*WACC!J51</f>
        <v>37363.319290658263</v>
      </c>
      <c r="AU33" s="1">
        <f>AU17*WACC!C51</f>
        <v>5988.3250290752449</v>
      </c>
      <c r="AV33" s="1">
        <f>AV17*WACC!D51</f>
        <v>5908.2434204813671</v>
      </c>
      <c r="AW33" s="1">
        <f>AW17*WACC!E51</f>
        <v>6030.0844144807461</v>
      </c>
      <c r="AX33" s="1">
        <f>AX17*WACC!F51</f>
        <v>6890.9605741797932</v>
      </c>
      <c r="AY33" s="1">
        <f>AY17*WACC!G51</f>
        <v>7007.013406508132</v>
      </c>
      <c r="AZ33" s="1">
        <f>AZ17*WACC!H51</f>
        <v>11904.750902484773</v>
      </c>
      <c r="BA33" s="1">
        <f>BA17*WACC!I51</f>
        <v>10665.948850374334</v>
      </c>
      <c r="BB33" s="1">
        <f>BB17*WACC!J51</f>
        <v>10262.800178496633</v>
      </c>
    </row>
    <row r="34" spans="1:54" x14ac:dyDescent="0.25">
      <c r="A34" s="24" t="s">
        <v>65</v>
      </c>
      <c r="B34" s="1">
        <f>B20</f>
        <v>-944.65899999999999</v>
      </c>
      <c r="C34" s="1">
        <f t="shared" ref="C34:I34" si="14">C20</f>
        <v>3778.2640000000001</v>
      </c>
      <c r="D34" s="1">
        <f t="shared" si="14"/>
        <v>-9055.8559999999998</v>
      </c>
      <c r="E34" s="1">
        <f t="shared" si="14"/>
        <v>11105.992</v>
      </c>
      <c r="F34" s="1">
        <f t="shared" si="14"/>
        <v>-15628.791999999999</v>
      </c>
      <c r="G34" s="1">
        <f t="shared" si="14"/>
        <v>-6705.2129999999997</v>
      </c>
      <c r="H34" s="1">
        <f t="shared" si="14"/>
        <v>-6.4720000000000004</v>
      </c>
      <c r="I34" s="1">
        <f t="shared" si="14"/>
        <v>-15490.458784871358</v>
      </c>
      <c r="K34" s="1">
        <f>K20</f>
        <v>-154.53200000000001</v>
      </c>
      <c r="L34" s="1">
        <f t="shared" ref="L34:R34" si="15">L20</f>
        <v>111.93899999999999</v>
      </c>
      <c r="M34" s="1">
        <f t="shared" si="15"/>
        <v>-1294.99</v>
      </c>
      <c r="N34" s="1">
        <f t="shared" si="15"/>
        <v>417.38499999999999</v>
      </c>
      <c r="O34" s="1">
        <f t="shared" si="15"/>
        <v>-2288.8220000000001</v>
      </c>
      <c r="P34" s="1">
        <f t="shared" si="15"/>
        <v>-483.05500000000001</v>
      </c>
      <c r="Q34" s="1">
        <f t="shared" si="15"/>
        <v>-465.43900000000002</v>
      </c>
      <c r="R34" s="1">
        <f t="shared" si="15"/>
        <v>-2021.4758812470311</v>
      </c>
      <c r="T34" s="1">
        <f>T20</f>
        <v>-602.58399999999995</v>
      </c>
      <c r="U34" s="1">
        <f t="shared" ref="U34:AA34" si="16">U20</f>
        <v>2410.0990000000002</v>
      </c>
      <c r="V34" s="1">
        <f t="shared" si="16"/>
        <v>-5776.5959999999995</v>
      </c>
      <c r="W34" s="1">
        <f t="shared" si="16"/>
        <v>7084.3469999999998</v>
      </c>
      <c r="X34" s="1">
        <f t="shared" si="16"/>
        <v>-9969.375</v>
      </c>
      <c r="Y34" s="1">
        <f t="shared" si="16"/>
        <v>-4277.1559999999999</v>
      </c>
      <c r="Z34" s="1">
        <f t="shared" si="16"/>
        <v>-4.1280000000000001</v>
      </c>
      <c r="AA34" s="1">
        <f t="shared" si="16"/>
        <v>-9881.1338672833153</v>
      </c>
      <c r="AC34" s="1">
        <f t="shared" ref="AC34:AJ34" si="17">AC20</f>
        <v>0</v>
      </c>
      <c r="AD34" s="1">
        <f t="shared" si="17"/>
        <v>0</v>
      </c>
      <c r="AE34" s="1">
        <f t="shared" si="17"/>
        <v>0</v>
      </c>
      <c r="AF34" s="1">
        <f t="shared" si="17"/>
        <v>0</v>
      </c>
      <c r="AG34" s="1">
        <f t="shared" si="17"/>
        <v>0</v>
      </c>
      <c r="AH34" s="1">
        <f t="shared" si="17"/>
        <v>0</v>
      </c>
      <c r="AI34" s="1">
        <f t="shared" si="17"/>
        <v>0</v>
      </c>
      <c r="AJ34" s="1">
        <f t="shared" si="17"/>
        <v>0</v>
      </c>
      <c r="AL34" s="1">
        <f t="shared" ref="AL34:AS34" si="18">AL20</f>
        <v>-593.65499999999997</v>
      </c>
      <c r="AM34" s="1">
        <f t="shared" si="18"/>
        <v>1400.893</v>
      </c>
      <c r="AN34" s="1">
        <f t="shared" si="18"/>
        <v>-5332.4629999999997</v>
      </c>
      <c r="AO34" s="1">
        <f t="shared" si="18"/>
        <v>4287.7740000000003</v>
      </c>
      <c r="AP34" s="1">
        <f t="shared" si="18"/>
        <v>-9306.5509999999995</v>
      </c>
      <c r="AQ34" s="1">
        <f t="shared" si="18"/>
        <v>-3033.1579999999999</v>
      </c>
      <c r="AR34" s="1">
        <f t="shared" si="18"/>
        <v>-897.26499999999999</v>
      </c>
      <c r="AS34" s="1">
        <f t="shared" si="18"/>
        <v>-8748.9238006187334</v>
      </c>
      <c r="AU34" s="1">
        <f t="shared" ref="AU34:BB34" si="19">AU20</f>
        <v>-15997.94375283429</v>
      </c>
      <c r="AV34" s="1">
        <f t="shared" si="19"/>
        <v>-20617.018327259582</v>
      </c>
      <c r="AW34" s="1">
        <f t="shared" si="19"/>
        <v>-24492.212588684572</v>
      </c>
      <c r="AX34" s="1">
        <f t="shared" si="19"/>
        <v>-24350.254241915642</v>
      </c>
      <c r="AY34" s="1">
        <f t="shared" si="19"/>
        <v>-28275.934452597347</v>
      </c>
      <c r="AZ34" s="1">
        <f t="shared" si="19"/>
        <v>-58327.294604514849</v>
      </c>
      <c r="BA34" s="1">
        <f t="shared" si="19"/>
        <v>-31216.171015810305</v>
      </c>
      <c r="BB34" s="1">
        <f t="shared" si="19"/>
        <v>-42592.730087124859</v>
      </c>
    </row>
    <row r="35" spans="1:54" x14ac:dyDescent="0.25">
      <c r="A35" s="24" t="s">
        <v>101</v>
      </c>
      <c r="B35" s="20">
        <f>B12*B4</f>
        <v>34861.861603759979</v>
      </c>
      <c r="C35" s="20">
        <f t="shared" ref="C35:I35" si="20">C12*C4</f>
        <v>44479.563495295573</v>
      </c>
      <c r="D35" s="20">
        <f t="shared" si="20"/>
        <v>50447.613740790344</v>
      </c>
      <c r="E35" s="20">
        <f t="shared" si="20"/>
        <v>59762.53745036594</v>
      </c>
      <c r="F35" s="20">
        <f t="shared" si="20"/>
        <v>59883.034311179785</v>
      </c>
      <c r="G35" s="20">
        <f t="shared" si="20"/>
        <v>62756.884932878187</v>
      </c>
      <c r="H35" s="20">
        <f t="shared" si="20"/>
        <v>69047.404691765463</v>
      </c>
      <c r="I35" s="20">
        <f t="shared" si="20"/>
        <v>77845.22557944736</v>
      </c>
      <c r="J35" s="19"/>
      <c r="K35" s="20">
        <f>B5*B12</f>
        <v>3284.8293112178617</v>
      </c>
      <c r="L35" s="20">
        <f t="shared" ref="L35:R35" si="21">C5*C12</f>
        <v>4153.4401867684819</v>
      </c>
      <c r="M35" s="20">
        <f t="shared" si="21"/>
        <v>4599.4852239565635</v>
      </c>
      <c r="N35" s="20">
        <f t="shared" si="21"/>
        <v>5601.9129084812121</v>
      </c>
      <c r="O35" s="20">
        <f t="shared" si="21"/>
        <v>5664.905662237702</v>
      </c>
      <c r="P35" s="20">
        <f t="shared" si="21"/>
        <v>4827.7895161595316</v>
      </c>
      <c r="Q35" s="20">
        <f t="shared" si="21"/>
        <v>5336.7545131142106</v>
      </c>
      <c r="R35" s="20">
        <f t="shared" si="21"/>
        <v>6486.623826391492</v>
      </c>
      <c r="T35" s="20">
        <f>B6*B12</f>
        <v>22237.864390053059</v>
      </c>
      <c r="U35" s="20">
        <f t="shared" ref="U35:AA35" si="22">C6*C12</f>
        <v>28372.853766245596</v>
      </c>
      <c r="V35" s="20">
        <f t="shared" si="22"/>
        <v>32179.784437239039</v>
      </c>
      <c r="W35" s="20">
        <f t="shared" si="22"/>
        <v>38121.636130288956</v>
      </c>
      <c r="X35" s="20">
        <f t="shared" si="22"/>
        <v>38198.499274137546</v>
      </c>
      <c r="Y35" s="20">
        <f t="shared" si="22"/>
        <v>40031.685922282435</v>
      </c>
      <c r="Z35" s="20">
        <f t="shared" si="22"/>
        <v>44044.315150866772</v>
      </c>
      <c r="AA35" s="20">
        <f t="shared" si="22"/>
        <v>49656.314610295427</v>
      </c>
      <c r="AC35" s="20">
        <f>B12*B7</f>
        <v>0</v>
      </c>
      <c r="AD35" s="20">
        <f t="shared" ref="AD35:AJ35" si="23">C12*C7</f>
        <v>0</v>
      </c>
      <c r="AE35" s="20">
        <f t="shared" si="23"/>
        <v>0</v>
      </c>
      <c r="AF35" s="20">
        <f t="shared" si="23"/>
        <v>0</v>
      </c>
      <c r="AG35" s="20">
        <f t="shared" si="23"/>
        <v>0</v>
      </c>
      <c r="AH35" s="20">
        <f t="shared" si="23"/>
        <v>0</v>
      </c>
      <c r="AI35" s="20">
        <f t="shared" si="23"/>
        <v>0</v>
      </c>
      <c r="AJ35" s="20">
        <f t="shared" si="23"/>
        <v>0</v>
      </c>
      <c r="AK35" s="19"/>
      <c r="AL35" s="20">
        <f t="shared" ref="AL35:AS35" si="24">B8*B12</f>
        <v>17257.46717351846</v>
      </c>
      <c r="AM35" s="20">
        <f t="shared" si="24"/>
        <v>21946.125149716023</v>
      </c>
      <c r="AN35" s="20">
        <f t="shared" si="24"/>
        <v>24676.781266793652</v>
      </c>
      <c r="AO35" s="20">
        <f t="shared" si="24"/>
        <v>29527.816054299026</v>
      </c>
      <c r="AP35" s="20">
        <f t="shared" si="24"/>
        <v>29686.788383827479</v>
      </c>
      <c r="AQ35" s="20">
        <f t="shared" si="24"/>
        <v>28978.452430464786</v>
      </c>
      <c r="AR35" s="20">
        <f t="shared" si="24"/>
        <v>31931.318389790849</v>
      </c>
      <c r="AS35" s="20">
        <f t="shared" si="24"/>
        <v>36903.682825935648</v>
      </c>
      <c r="AT35" s="19"/>
      <c r="AU35" s="20">
        <f t="shared" ref="AU35:BB35" si="25">B9*B12</f>
        <v>4898.0185214506218</v>
      </c>
      <c r="AV35" s="20">
        <f t="shared" si="25"/>
        <v>5570.8814019743149</v>
      </c>
      <c r="AW35" s="20">
        <f t="shared" si="25"/>
        <v>5451.2983312203951</v>
      </c>
      <c r="AX35" s="20">
        <f t="shared" si="25"/>
        <v>6230.4194565648504</v>
      </c>
      <c r="AY35" s="20">
        <f t="shared" si="25"/>
        <v>5803.8523686174649</v>
      </c>
      <c r="AZ35" s="20">
        <f t="shared" si="25"/>
        <v>8641.4261982150565</v>
      </c>
      <c r="BA35" s="20">
        <f t="shared" si="25"/>
        <v>8272.6112544627467</v>
      </c>
      <c r="BB35" s="20">
        <f t="shared" si="25"/>
        <v>10136.5491579301</v>
      </c>
    </row>
    <row r="36" spans="1:54" x14ac:dyDescent="0.25">
      <c r="A36" s="25" t="s">
        <v>66</v>
      </c>
      <c r="B36" s="20">
        <f>B52</f>
        <v>1754.3902544714358</v>
      </c>
      <c r="C36" s="20">
        <f t="shared" ref="C36:I36" si="26">C52</f>
        <v>243.34372609186843</v>
      </c>
      <c r="D36" s="20">
        <f t="shared" si="26"/>
        <v>5291.6175222443426</v>
      </c>
      <c r="E36" s="20">
        <f t="shared" si="26"/>
        <v>-2055.8443794826221</v>
      </c>
      <c r="F36" s="20">
        <f t="shared" si="26"/>
        <v>7319.8854188861287</v>
      </c>
      <c r="G36" s="20">
        <f t="shared" si="26"/>
        <v>3760.7605739893693</v>
      </c>
      <c r="H36" s="20">
        <f t="shared" si="26"/>
        <v>929.26950264441905</v>
      </c>
      <c r="I36" s="20">
        <f t="shared" si="26"/>
        <v>4580.6796072457246</v>
      </c>
      <c r="J36" s="19"/>
      <c r="K36" s="20">
        <f>K52</f>
        <v>165.30623245758412</v>
      </c>
      <c r="L36" s="20">
        <f t="shared" ref="L36:R36" si="27">L52</f>
        <v>22.722859414466907</v>
      </c>
      <c r="M36" s="20">
        <f t="shared" si="27"/>
        <v>482.45527020130083</v>
      </c>
      <c r="N36" s="20">
        <f t="shared" si="27"/>
        <v>-192.7071914668773</v>
      </c>
      <c r="O36" s="20">
        <f t="shared" si="27"/>
        <v>692.45766416841218</v>
      </c>
      <c r="P36" s="20">
        <f t="shared" si="27"/>
        <v>289.30942867889115</v>
      </c>
      <c r="Q36" s="20">
        <f t="shared" si="27"/>
        <v>71.824420421127655</v>
      </c>
      <c r="R36" s="20">
        <f t="shared" si="27"/>
        <v>381.6951554864612</v>
      </c>
      <c r="T36" s="20">
        <f>T52</f>
        <v>1119.0993202058253</v>
      </c>
      <c r="U36" s="20">
        <f t="shared" ref="U36:AA36" si="28">U52</f>
        <v>155.22526094392217</v>
      </c>
      <c r="V36" s="20">
        <f t="shared" si="28"/>
        <v>3375.4440599188451</v>
      </c>
      <c r="W36" s="20">
        <f t="shared" si="28"/>
        <v>-1311.3922787270362</v>
      </c>
      <c r="X36" s="20">
        <f t="shared" si="28"/>
        <v>4669.2462827900918</v>
      </c>
      <c r="Y36" s="20">
        <f t="shared" si="28"/>
        <v>2398.9336114666835</v>
      </c>
      <c r="Z36" s="20">
        <f t="shared" si="28"/>
        <v>592.76719615194327</v>
      </c>
      <c r="AA36" s="20">
        <f t="shared" si="28"/>
        <v>2921.9475698508695</v>
      </c>
      <c r="AC36" s="20">
        <f t="shared" ref="AC36:AJ36" si="29">AC52</f>
        <v>0</v>
      </c>
      <c r="AD36" s="20">
        <f t="shared" si="29"/>
        <v>0</v>
      </c>
      <c r="AE36" s="20">
        <f t="shared" si="29"/>
        <v>0</v>
      </c>
      <c r="AF36" s="20">
        <f t="shared" si="29"/>
        <v>0</v>
      </c>
      <c r="AG36" s="20">
        <f t="shared" si="29"/>
        <v>0</v>
      </c>
      <c r="AH36" s="20">
        <f t="shared" si="29"/>
        <v>0</v>
      </c>
      <c r="AI36" s="20">
        <f t="shared" si="29"/>
        <v>0</v>
      </c>
      <c r="AJ36" s="20">
        <f t="shared" si="29"/>
        <v>0</v>
      </c>
      <c r="AK36" s="19"/>
      <c r="AL36" s="20">
        <f t="shared" ref="AL36:AS36" si="30">AL52</f>
        <v>868.46578287796319</v>
      </c>
      <c r="AM36" s="20">
        <f t="shared" si="30"/>
        <v>120.06530337767805</v>
      </c>
      <c r="AN36" s="20">
        <f t="shared" si="30"/>
        <v>2588.4295777919333</v>
      </c>
      <c r="AO36" s="20">
        <f t="shared" si="30"/>
        <v>-1015.7632828732686</v>
      </c>
      <c r="AP36" s="20">
        <f t="shared" si="30"/>
        <v>3628.8055553492995</v>
      </c>
      <c r="AQ36" s="20">
        <f t="shared" si="30"/>
        <v>1736.5593323994215</v>
      </c>
      <c r="AR36" s="20">
        <f t="shared" si="30"/>
        <v>429.74514842949282</v>
      </c>
      <c r="AS36" s="20">
        <f t="shared" si="30"/>
        <v>2171.5390519423108</v>
      </c>
      <c r="AT36" s="19"/>
      <c r="AU36" s="20">
        <f t="shared" ref="AU36:BB36" si="31">AU52</f>
        <v>246.48812531243547</v>
      </c>
      <c r="AV36" s="20">
        <f t="shared" si="31"/>
        <v>30.477802680991381</v>
      </c>
      <c r="AW36" s="20">
        <f t="shared" si="31"/>
        <v>571.80475661009348</v>
      </c>
      <c r="AX36" s="20">
        <f t="shared" si="31"/>
        <v>-214.3277810623259</v>
      </c>
      <c r="AY36" s="20">
        <f t="shared" si="31"/>
        <v>709.44191788102512</v>
      </c>
      <c r="AZ36" s="20">
        <f t="shared" si="31"/>
        <v>517.84495363793587</v>
      </c>
      <c r="BA36" s="20">
        <f t="shared" si="31"/>
        <v>111.33634572286786</v>
      </c>
      <c r="BB36" s="20">
        <f t="shared" si="31"/>
        <v>596.46925896805885</v>
      </c>
    </row>
    <row r="37" spans="1:54" x14ac:dyDescent="0.25">
      <c r="A37" s="25" t="s">
        <v>67</v>
      </c>
      <c r="B37" s="20">
        <f>-B36*WACC!C43</f>
        <v>-877.19512723571791</v>
      </c>
      <c r="C37" s="20">
        <f>-C36*WACC!D43</f>
        <v>-121.67186304593422</v>
      </c>
      <c r="D37" s="20">
        <f>-D36*WACC!E43</f>
        <v>-2645.8087611221713</v>
      </c>
      <c r="E37" s="20">
        <f>-E36*WACC!F43</f>
        <v>1027.9221897413111</v>
      </c>
      <c r="F37" s="20">
        <f>-F36*WACC!G43</f>
        <v>-3659.9427094430644</v>
      </c>
      <c r="G37" s="20">
        <f>-G36*WACC!H43</f>
        <v>-1880.3802869946846</v>
      </c>
      <c r="H37" s="20">
        <f>-H36*WACC!I43</f>
        <v>-464.63475132220952</v>
      </c>
      <c r="I37" s="20">
        <f>-I36*WACC!J43</f>
        <v>-2290.3398036228623</v>
      </c>
      <c r="J37" s="19"/>
      <c r="K37" s="20">
        <f>-K36*WACC!C43</f>
        <v>-82.653116228792058</v>
      </c>
      <c r="L37" s="20">
        <f>-L36*WACC!D43</f>
        <v>-11.361429707233453</v>
      </c>
      <c r="M37" s="20">
        <f>-M36*WACC!E43</f>
        <v>-241.22763510065042</v>
      </c>
      <c r="N37" s="20">
        <f>-N36*WACC!F43</f>
        <v>96.353595733438652</v>
      </c>
      <c r="O37" s="20">
        <f>-O36*WACC!G43</f>
        <v>-346.22883208420609</v>
      </c>
      <c r="P37" s="20">
        <f>-P36*WACC!H43</f>
        <v>-144.65471433944558</v>
      </c>
      <c r="Q37" s="20">
        <f>-Q36*WACC!I43</f>
        <v>-35.912210210563828</v>
      </c>
      <c r="R37" s="20">
        <f>-R36*WACC!J43</f>
        <v>-190.8475777432306</v>
      </c>
      <c r="T37" s="20">
        <f>-T36*WACC!C43</f>
        <v>-559.54966010291264</v>
      </c>
      <c r="U37" s="20">
        <f>-U36*WACC!D43</f>
        <v>-77.612630471961083</v>
      </c>
      <c r="V37" s="20">
        <f>-V36*WACC!E43</f>
        <v>-1687.7220299594226</v>
      </c>
      <c r="W37" s="20">
        <f>-W36*WACC!F43</f>
        <v>655.69613936351811</v>
      </c>
      <c r="X37" s="20">
        <f>-X36*WACC!G43</f>
        <v>-2334.6231413950459</v>
      </c>
      <c r="Y37" s="20">
        <f>-Y36*WACC!H43</f>
        <v>-1199.4668057333417</v>
      </c>
      <c r="Z37" s="20">
        <f>-Z36*WACC!I43</f>
        <v>-296.38359807597163</v>
      </c>
      <c r="AA37" s="20">
        <f>-AA36*WACC!J43</f>
        <v>-1460.9737849254348</v>
      </c>
      <c r="AC37" s="20">
        <f>-AC36*WACC!C43</f>
        <v>0</v>
      </c>
      <c r="AD37" s="20">
        <f>-AD36*WACC!D43</f>
        <v>0</v>
      </c>
      <c r="AE37" s="20">
        <f>-AE36*WACC!E43</f>
        <v>0</v>
      </c>
      <c r="AF37" s="20">
        <f>-AF36*WACC!F43</f>
        <v>0</v>
      </c>
      <c r="AG37" s="20">
        <f>-AG36*WACC!G43</f>
        <v>0</v>
      </c>
      <c r="AH37" s="20">
        <f>-AH36*WACC!H43</f>
        <v>0</v>
      </c>
      <c r="AI37" s="20">
        <f>-AI36*WACC!I43</f>
        <v>0</v>
      </c>
      <c r="AJ37" s="20">
        <f>-AJ36*WACC!J43</f>
        <v>0</v>
      </c>
      <c r="AK37" s="19"/>
      <c r="AL37" s="20">
        <f>-AL36*WACC!C43</f>
        <v>-434.2328914389816</v>
      </c>
      <c r="AM37" s="20">
        <f>-AM36*WACC!D43</f>
        <v>-60.032651688839024</v>
      </c>
      <c r="AN37" s="20">
        <f>-AN36*WACC!E43</f>
        <v>-1294.2147888959666</v>
      </c>
      <c r="AO37" s="20">
        <f>-AO36*WACC!F43</f>
        <v>507.88164143663431</v>
      </c>
      <c r="AP37" s="20">
        <f>-AP36*WACC!G43</f>
        <v>-1814.4027776746498</v>
      </c>
      <c r="AQ37" s="20">
        <f>-AQ36*WACC!H43</f>
        <v>-868.27966619971073</v>
      </c>
      <c r="AR37" s="20">
        <f>-AR36*WACC!I43</f>
        <v>-214.87257421474641</v>
      </c>
      <c r="AS37" s="20">
        <f>-AS36*WACC!J43</f>
        <v>-1085.7695259711554</v>
      </c>
      <c r="AT37" s="19"/>
      <c r="AU37" s="20">
        <f>-AU36*WACC!C43</f>
        <v>-123.24406265621774</v>
      </c>
      <c r="AV37" s="20">
        <f>-AV36*WACC!D43</f>
        <v>-15.238901340495691</v>
      </c>
      <c r="AW37" s="20">
        <f>-AW36*WACC!E43</f>
        <v>-285.90237830504674</v>
      </c>
      <c r="AX37" s="20">
        <f>-AX36*WACC!F43</f>
        <v>107.16389053116295</v>
      </c>
      <c r="AY37" s="20">
        <f>-AY36*WACC!G43</f>
        <v>-354.72095894051256</v>
      </c>
      <c r="AZ37" s="20">
        <f>-AZ36*WACC!H43</f>
        <v>-258.92247681896794</v>
      </c>
      <c r="BA37" s="20">
        <f>-BA36*WACC!I43</f>
        <v>-55.668172861433931</v>
      </c>
      <c r="BB37" s="20">
        <f>-BB36*WACC!J43</f>
        <v>-298.23462948402943</v>
      </c>
    </row>
    <row r="38" spans="1:54" x14ac:dyDescent="0.25">
      <c r="A38" s="24" t="s">
        <v>68</v>
      </c>
      <c r="B38" s="20">
        <f>B36+B37</f>
        <v>877.19512723571791</v>
      </c>
      <c r="C38" s="20">
        <f t="shared" ref="C38:I38" si="32">C36+C37</f>
        <v>121.67186304593422</v>
      </c>
      <c r="D38" s="20">
        <f t="shared" si="32"/>
        <v>2645.8087611221713</v>
      </c>
      <c r="E38" s="20">
        <f t="shared" si="32"/>
        <v>-1027.9221897413111</v>
      </c>
      <c r="F38" s="20">
        <f t="shared" si="32"/>
        <v>3659.9427094430644</v>
      </c>
      <c r="G38" s="20">
        <f t="shared" si="32"/>
        <v>1880.3802869946846</v>
      </c>
      <c r="H38" s="20">
        <f t="shared" si="32"/>
        <v>464.63475132220952</v>
      </c>
      <c r="I38" s="20">
        <f t="shared" si="32"/>
        <v>2290.3398036228623</v>
      </c>
      <c r="J38" s="19"/>
      <c r="K38" s="20">
        <f>K36+K37</f>
        <v>82.653116228792058</v>
      </c>
      <c r="L38" s="20">
        <f t="shared" ref="L38:R38" si="33">L36+L37</f>
        <v>11.361429707233453</v>
      </c>
      <c r="M38" s="20">
        <f t="shared" si="33"/>
        <v>241.22763510065042</v>
      </c>
      <c r="N38" s="20">
        <f t="shared" si="33"/>
        <v>-96.353595733438652</v>
      </c>
      <c r="O38" s="20">
        <f t="shared" si="33"/>
        <v>346.22883208420609</v>
      </c>
      <c r="P38" s="20">
        <f t="shared" si="33"/>
        <v>144.65471433944558</v>
      </c>
      <c r="Q38" s="20">
        <f t="shared" si="33"/>
        <v>35.912210210563828</v>
      </c>
      <c r="R38" s="20">
        <f t="shared" si="33"/>
        <v>190.8475777432306</v>
      </c>
      <c r="T38" s="20">
        <f>T36+T37</f>
        <v>559.54966010291264</v>
      </c>
      <c r="U38" s="20">
        <f t="shared" ref="U38:AA38" si="34">U36+U37</f>
        <v>77.612630471961083</v>
      </c>
      <c r="V38" s="20">
        <f t="shared" si="34"/>
        <v>1687.7220299594226</v>
      </c>
      <c r="W38" s="20">
        <f t="shared" si="34"/>
        <v>-655.69613936351811</v>
      </c>
      <c r="X38" s="20">
        <f t="shared" si="34"/>
        <v>2334.6231413950459</v>
      </c>
      <c r="Y38" s="20">
        <f t="shared" si="34"/>
        <v>1199.4668057333417</v>
      </c>
      <c r="Z38" s="20">
        <f t="shared" si="34"/>
        <v>296.38359807597163</v>
      </c>
      <c r="AA38" s="20">
        <f t="shared" si="34"/>
        <v>1460.9737849254348</v>
      </c>
      <c r="AC38" s="20">
        <f t="shared" ref="AC38:AJ38" si="35">AC36+AC37</f>
        <v>0</v>
      </c>
      <c r="AD38" s="20">
        <f t="shared" si="35"/>
        <v>0</v>
      </c>
      <c r="AE38" s="20">
        <f t="shared" si="35"/>
        <v>0</v>
      </c>
      <c r="AF38" s="20">
        <f t="shared" si="35"/>
        <v>0</v>
      </c>
      <c r="AG38" s="20">
        <f t="shared" si="35"/>
        <v>0</v>
      </c>
      <c r="AH38" s="20">
        <f t="shared" si="35"/>
        <v>0</v>
      </c>
      <c r="AI38" s="20">
        <f t="shared" si="35"/>
        <v>0</v>
      </c>
      <c r="AJ38" s="20">
        <f t="shared" si="35"/>
        <v>0</v>
      </c>
      <c r="AK38" s="19"/>
      <c r="AL38" s="20">
        <f t="shared" ref="AL38:AS38" si="36">AL36+AL37</f>
        <v>434.2328914389816</v>
      </c>
      <c r="AM38" s="20">
        <f t="shared" si="36"/>
        <v>60.032651688839024</v>
      </c>
      <c r="AN38" s="20">
        <f t="shared" si="36"/>
        <v>1294.2147888959666</v>
      </c>
      <c r="AO38" s="20">
        <f t="shared" si="36"/>
        <v>-507.88164143663431</v>
      </c>
      <c r="AP38" s="20">
        <f t="shared" si="36"/>
        <v>1814.4027776746498</v>
      </c>
      <c r="AQ38" s="20">
        <f t="shared" si="36"/>
        <v>868.27966619971073</v>
      </c>
      <c r="AR38" s="20">
        <f t="shared" si="36"/>
        <v>214.87257421474641</v>
      </c>
      <c r="AS38" s="20">
        <f t="shared" si="36"/>
        <v>1085.7695259711554</v>
      </c>
      <c r="AT38" s="19"/>
      <c r="AU38" s="20">
        <f t="shared" ref="AU38:BB38" si="37">AU36+AU37</f>
        <v>123.24406265621774</v>
      </c>
      <c r="AV38" s="20">
        <f t="shared" si="37"/>
        <v>15.238901340495691</v>
      </c>
      <c r="AW38" s="20">
        <f t="shared" si="37"/>
        <v>285.90237830504674</v>
      </c>
      <c r="AX38" s="20">
        <f t="shared" si="37"/>
        <v>-107.16389053116295</v>
      </c>
      <c r="AY38" s="20">
        <f t="shared" si="37"/>
        <v>354.72095894051256</v>
      </c>
      <c r="AZ38" s="20">
        <f t="shared" si="37"/>
        <v>258.92247681896794</v>
      </c>
      <c r="BA38" s="20">
        <f t="shared" si="37"/>
        <v>55.668172861433931</v>
      </c>
      <c r="BB38" s="20">
        <f t="shared" si="37"/>
        <v>298.23462948402943</v>
      </c>
    </row>
    <row r="39" spans="1:54" x14ac:dyDescent="0.25">
      <c r="A39" s="23" t="s">
        <v>102</v>
      </c>
      <c r="B39" s="20">
        <f t="shared" ref="B39:I39" si="38">B33-B34+B35+B38</f>
        <v>79305.881712541319</v>
      </c>
      <c r="C39" s="20">
        <f t="shared" si="38"/>
        <v>87996.132911166627</v>
      </c>
      <c r="D39" s="20">
        <f t="shared" si="38"/>
        <v>117953.11657547139</v>
      </c>
      <c r="E39" s="20">
        <f t="shared" si="38"/>
        <v>113727.10864421922</v>
      </c>
      <c r="F39" s="20">
        <f t="shared" si="38"/>
        <v>151468.78789548035</v>
      </c>
      <c r="G39" s="20">
        <f t="shared" si="38"/>
        <v>157798.70262136508</v>
      </c>
      <c r="H39" s="20">
        <f t="shared" si="38"/>
        <v>158541.9242495553</v>
      </c>
      <c r="I39" s="20">
        <f t="shared" si="38"/>
        <v>174440.81434205658</v>
      </c>
      <c r="J39" s="19"/>
      <c r="K39" s="20">
        <f t="shared" ref="K39:R39" si="39">K33-K34+K35+K38</f>
        <v>7538.0518300124913</v>
      </c>
      <c r="L39" s="20">
        <f t="shared" si="39"/>
        <v>8457.8272684140957</v>
      </c>
      <c r="M39" s="20">
        <f t="shared" si="39"/>
        <v>11223.533771698862</v>
      </c>
      <c r="N39" s="20">
        <f t="shared" si="39"/>
        <v>11283.994876908706</v>
      </c>
      <c r="O39" s="20">
        <f t="shared" si="39"/>
        <v>15139.219004949642</v>
      </c>
      <c r="P39" s="20">
        <f t="shared" si="39"/>
        <v>12106.442058822646</v>
      </c>
      <c r="Q39" s="20">
        <f t="shared" si="39"/>
        <v>12718.829223195944</v>
      </c>
      <c r="R39" s="20">
        <f t="shared" si="39"/>
        <v>15266.36220402306</v>
      </c>
      <c r="T39" s="20">
        <f t="shared" ref="T39:AA39" si="40">T33-T34+T35+T38</f>
        <v>50588.045489530763</v>
      </c>
      <c r="U39" s="20">
        <f t="shared" si="40"/>
        <v>56131.427408386684</v>
      </c>
      <c r="V39" s="20">
        <f t="shared" si="40"/>
        <v>75240.54294909435</v>
      </c>
      <c r="W39" s="20">
        <f t="shared" si="40"/>
        <v>72544.836321236653</v>
      </c>
      <c r="X39" s="20">
        <f t="shared" si="40"/>
        <v>96619.693292127835</v>
      </c>
      <c r="Y39" s="20">
        <f t="shared" si="40"/>
        <v>100657.45172592935</v>
      </c>
      <c r="Z39" s="20">
        <f t="shared" si="40"/>
        <v>101131.54113679551</v>
      </c>
      <c r="AA39" s="20">
        <f t="shared" si="40"/>
        <v>111273.2077448338</v>
      </c>
      <c r="AC39" s="20">
        <f t="shared" ref="AC39:AJ39" si="41">AC33-AC34+AC35+AC38</f>
        <v>0</v>
      </c>
      <c r="AD39" s="20">
        <f t="shared" si="41"/>
        <v>0</v>
      </c>
      <c r="AE39" s="20">
        <f t="shared" si="41"/>
        <v>0</v>
      </c>
      <c r="AF39" s="20">
        <f t="shared" si="41"/>
        <v>0</v>
      </c>
      <c r="AG39" s="20">
        <f t="shared" si="41"/>
        <v>0</v>
      </c>
      <c r="AH39" s="20">
        <f t="shared" si="41"/>
        <v>0</v>
      </c>
      <c r="AI39" s="20">
        <f t="shared" si="41"/>
        <v>0</v>
      </c>
      <c r="AJ39" s="20">
        <f t="shared" si="41"/>
        <v>0</v>
      </c>
      <c r="AK39" s="19"/>
      <c r="AL39" s="20">
        <f t="shared" ref="AL39:AS39" si="42">AL33-AL34+AL35+AL38</f>
        <v>39384.361155081075</v>
      </c>
      <c r="AM39" s="20">
        <f t="shared" si="42"/>
        <v>43880.405692919427</v>
      </c>
      <c r="AN39" s="20">
        <f t="shared" si="42"/>
        <v>58600.272599029478</v>
      </c>
      <c r="AO39" s="20">
        <f t="shared" si="42"/>
        <v>57390.4778327932</v>
      </c>
      <c r="AP39" s="20">
        <f t="shared" si="42"/>
        <v>76648.7165678171</v>
      </c>
      <c r="AQ39" s="20">
        <f t="shared" si="42"/>
        <v>72801.686546820594</v>
      </c>
      <c r="AR39" s="20">
        <f t="shared" si="42"/>
        <v>74212.779433278774</v>
      </c>
      <c r="AS39" s="20">
        <f t="shared" si="42"/>
        <v>84101.695443183809</v>
      </c>
      <c r="AT39" s="19"/>
      <c r="AU39" s="20">
        <f t="shared" ref="AU39:BB39" si="43">AU33-AU34+AU35+AU38</f>
        <v>27007.531366016374</v>
      </c>
      <c r="AV39" s="20">
        <f t="shared" si="43"/>
        <v>32111.382051055763</v>
      </c>
      <c r="AW39" s="20">
        <f t="shared" si="43"/>
        <v>36259.497712690754</v>
      </c>
      <c r="AX39" s="20">
        <f t="shared" si="43"/>
        <v>37364.470382129126</v>
      </c>
      <c r="AY39" s="20">
        <f t="shared" si="43"/>
        <v>41441.521186663456</v>
      </c>
      <c r="AZ39" s="20">
        <f t="shared" si="43"/>
        <v>79132.394182033648</v>
      </c>
      <c r="BA39" s="20">
        <f t="shared" si="43"/>
        <v>50210.399293508824</v>
      </c>
      <c r="BB39" s="20">
        <f t="shared" si="43"/>
        <v>63290.314053035625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34861.861603759979</v>
      </c>
      <c r="C43" s="17">
        <f t="shared" ref="C43:I43" si="44">C35</f>
        <v>44479.563495295573</v>
      </c>
      <c r="D43" s="17">
        <f t="shared" si="44"/>
        <v>50447.613740790344</v>
      </c>
      <c r="E43" s="17">
        <f t="shared" si="44"/>
        <v>59762.53745036594</v>
      </c>
      <c r="F43" s="17">
        <f t="shared" si="44"/>
        <v>59883.034311179785</v>
      </c>
      <c r="G43" s="17">
        <f t="shared" si="44"/>
        <v>62756.884932878187</v>
      </c>
      <c r="H43" s="17">
        <f t="shared" si="44"/>
        <v>69047.404691765463</v>
      </c>
      <c r="I43" s="17">
        <f t="shared" si="44"/>
        <v>77845.22557944736</v>
      </c>
      <c r="K43" s="17">
        <f>K35</f>
        <v>3284.8293112178617</v>
      </c>
      <c r="L43" s="17">
        <f t="shared" ref="L43:R43" si="45">L35</f>
        <v>4153.4401867684819</v>
      </c>
      <c r="M43" s="17">
        <f t="shared" si="45"/>
        <v>4599.4852239565635</v>
      </c>
      <c r="N43" s="17">
        <f t="shared" si="45"/>
        <v>5601.9129084812121</v>
      </c>
      <c r="O43" s="17">
        <f t="shared" si="45"/>
        <v>5664.905662237702</v>
      </c>
      <c r="P43" s="17">
        <f t="shared" si="45"/>
        <v>4827.7895161595316</v>
      </c>
      <c r="Q43" s="17">
        <f t="shared" si="45"/>
        <v>5336.7545131142106</v>
      </c>
      <c r="R43" s="17">
        <f t="shared" si="45"/>
        <v>6486.623826391492</v>
      </c>
      <c r="T43" s="17">
        <f>T35</f>
        <v>22237.864390053059</v>
      </c>
      <c r="U43" s="17">
        <f t="shared" ref="U43:AA43" si="46">U35</f>
        <v>28372.853766245596</v>
      </c>
      <c r="V43" s="17">
        <f t="shared" si="46"/>
        <v>32179.784437239039</v>
      </c>
      <c r="W43" s="17">
        <f t="shared" si="46"/>
        <v>38121.636130288956</v>
      </c>
      <c r="X43" s="17">
        <f t="shared" si="46"/>
        <v>38198.499274137546</v>
      </c>
      <c r="Y43" s="17">
        <f t="shared" si="46"/>
        <v>40031.685922282435</v>
      </c>
      <c r="Z43" s="17">
        <f t="shared" si="46"/>
        <v>44044.315150866772</v>
      </c>
      <c r="AA43" s="17">
        <f t="shared" si="46"/>
        <v>49656.314610295427</v>
      </c>
      <c r="AC43" s="17">
        <f t="shared" ref="AC43:AJ43" si="47">AC35</f>
        <v>0</v>
      </c>
      <c r="AD43" s="17">
        <f t="shared" si="47"/>
        <v>0</v>
      </c>
      <c r="AE43" s="17">
        <f t="shared" si="47"/>
        <v>0</v>
      </c>
      <c r="AF43" s="17">
        <f t="shared" si="47"/>
        <v>0</v>
      </c>
      <c r="AG43" s="17">
        <f t="shared" si="47"/>
        <v>0</v>
      </c>
      <c r="AH43" s="17">
        <f t="shared" si="47"/>
        <v>0</v>
      </c>
      <c r="AI43" s="17">
        <f t="shared" si="47"/>
        <v>0</v>
      </c>
      <c r="AJ43" s="17">
        <f t="shared" si="47"/>
        <v>0</v>
      </c>
      <c r="AL43" s="17">
        <f t="shared" ref="AL43:AS43" si="48">AL35</f>
        <v>17257.46717351846</v>
      </c>
      <c r="AM43" s="17">
        <f t="shared" si="48"/>
        <v>21946.125149716023</v>
      </c>
      <c r="AN43" s="17">
        <f t="shared" si="48"/>
        <v>24676.781266793652</v>
      </c>
      <c r="AO43" s="17">
        <f t="shared" si="48"/>
        <v>29527.816054299026</v>
      </c>
      <c r="AP43" s="17">
        <f t="shared" si="48"/>
        <v>29686.788383827479</v>
      </c>
      <c r="AQ43" s="17">
        <f t="shared" si="48"/>
        <v>28978.452430464786</v>
      </c>
      <c r="AR43" s="17">
        <f t="shared" si="48"/>
        <v>31931.318389790849</v>
      </c>
      <c r="AS43" s="17">
        <f t="shared" si="48"/>
        <v>36903.682825935648</v>
      </c>
      <c r="AU43" s="17">
        <f t="shared" ref="AU43:BB43" si="49">AU35</f>
        <v>4898.0185214506218</v>
      </c>
      <c r="AV43" s="17">
        <f t="shared" si="49"/>
        <v>5570.8814019743149</v>
      </c>
      <c r="AW43" s="17">
        <f t="shared" si="49"/>
        <v>5451.2983312203951</v>
      </c>
      <c r="AX43" s="17">
        <f t="shared" si="49"/>
        <v>6230.4194565648504</v>
      </c>
      <c r="AY43" s="17">
        <f t="shared" si="49"/>
        <v>5803.8523686174649</v>
      </c>
      <c r="AZ43" s="17">
        <f t="shared" si="49"/>
        <v>8641.4261982150565</v>
      </c>
      <c r="BA43" s="17">
        <f t="shared" si="49"/>
        <v>8272.6112544627467</v>
      </c>
      <c r="BB43" s="17">
        <f t="shared" si="49"/>
        <v>10136.5491579301</v>
      </c>
    </row>
    <row r="44" spans="1:54" x14ac:dyDescent="0.25">
      <c r="A44" s="21" t="s">
        <v>79</v>
      </c>
      <c r="B44" s="1">
        <f>B19</f>
        <v>-17109.356</v>
      </c>
      <c r="C44" s="1">
        <f t="shared" ref="C44:I44" si="50">C19</f>
        <v>-19109.827000000001</v>
      </c>
      <c r="D44" s="1">
        <f t="shared" si="50"/>
        <v>-20920.412</v>
      </c>
      <c r="E44" s="1">
        <f t="shared" si="50"/>
        <v>-23628.611000000001</v>
      </c>
      <c r="F44" s="1">
        <f t="shared" si="50"/>
        <v>-25711.510999999999</v>
      </c>
      <c r="G44" s="1">
        <f t="shared" si="50"/>
        <v>-31726.945</v>
      </c>
      <c r="H44" s="1">
        <f t="shared" si="50"/>
        <v>-34694.125999999997</v>
      </c>
      <c r="I44" s="1">
        <f t="shared" si="50"/>
        <v>-37322.196009689105</v>
      </c>
      <c r="K44" s="1">
        <f>K19</f>
        <v>-1677.636</v>
      </c>
      <c r="L44" s="1">
        <f t="shared" ref="L44:R44" si="51">L19</f>
        <v>-2025.32</v>
      </c>
      <c r="M44" s="1">
        <f t="shared" si="51"/>
        <v>-2376.723</v>
      </c>
      <c r="N44" s="1">
        <f t="shared" si="51"/>
        <v>-2838.5050000000001</v>
      </c>
      <c r="O44" s="1">
        <f t="shared" si="51"/>
        <v>-3242.6419999999998</v>
      </c>
      <c r="P44" s="1">
        <f t="shared" si="51"/>
        <v>-2407.9380000000001</v>
      </c>
      <c r="Q44" s="1">
        <f t="shared" si="51"/>
        <v>-3146.4879999999998</v>
      </c>
      <c r="R44" s="1">
        <f t="shared" si="51"/>
        <v>-3840.6531756784289</v>
      </c>
      <c r="T44" s="1">
        <f>T19</f>
        <v>-10913.805</v>
      </c>
      <c r="U44" s="1">
        <f t="shared" ref="U44:AA44" si="52">U19</f>
        <v>-12189.875</v>
      </c>
      <c r="V44" s="1">
        <f t="shared" si="52"/>
        <v>-13344.821</v>
      </c>
      <c r="W44" s="1">
        <f t="shared" si="52"/>
        <v>-15072.34</v>
      </c>
      <c r="X44" s="1">
        <f t="shared" si="52"/>
        <v>-16400.991999999998</v>
      </c>
      <c r="Y44" s="1">
        <f t="shared" si="52"/>
        <v>-20238.147000000001</v>
      </c>
      <c r="Z44" s="1">
        <f t="shared" si="52"/>
        <v>-22130.867999999999</v>
      </c>
      <c r="AA44" s="1">
        <f t="shared" si="52"/>
        <v>-23807.275182378522</v>
      </c>
      <c r="AC44" s="1">
        <f t="shared" ref="AC44:AJ44" si="53">AC19</f>
        <v>0</v>
      </c>
      <c r="AD44" s="1">
        <f t="shared" si="53"/>
        <v>0</v>
      </c>
      <c r="AE44" s="1">
        <f t="shared" si="53"/>
        <v>0</v>
      </c>
      <c r="AF44" s="1">
        <f t="shared" si="53"/>
        <v>0</v>
      </c>
      <c r="AG44" s="1">
        <f t="shared" si="53"/>
        <v>0</v>
      </c>
      <c r="AH44" s="1">
        <f t="shared" si="53"/>
        <v>0</v>
      </c>
      <c r="AI44" s="1">
        <f t="shared" si="53"/>
        <v>0</v>
      </c>
      <c r="AJ44" s="1">
        <f t="shared" si="53"/>
        <v>0</v>
      </c>
      <c r="AL44" s="1">
        <f t="shared" ref="AL44:AS44" si="54">AL19</f>
        <v>-8595.5720000000001</v>
      </c>
      <c r="AM44" s="1">
        <f t="shared" si="54"/>
        <v>-9892.0439999999999</v>
      </c>
      <c r="AN44" s="1">
        <f t="shared" si="54"/>
        <v>-11136.088</v>
      </c>
      <c r="AO44" s="1">
        <f t="shared" si="54"/>
        <v>-12874.097</v>
      </c>
      <c r="AP44" s="1">
        <f t="shared" si="54"/>
        <v>-14305.021000000001</v>
      </c>
      <c r="AQ44" s="1">
        <f t="shared" si="54"/>
        <v>-14587.125</v>
      </c>
      <c r="AR44" s="1">
        <f t="shared" si="54"/>
        <v>-16938.745000000003</v>
      </c>
      <c r="AS44" s="1">
        <f t="shared" si="54"/>
        <v>-19098.582371028984</v>
      </c>
      <c r="AU44" s="1">
        <f t="shared" ref="AU44:BB44" si="55">AU19</f>
        <v>-18269.049902319093</v>
      </c>
      <c r="AV44" s="1">
        <f t="shared" si="55"/>
        <v>-23483.657060819896</v>
      </c>
      <c r="AW44" s="1">
        <f t="shared" si="55"/>
        <v>-25774.279871907314</v>
      </c>
      <c r="AX44" s="1">
        <f t="shared" si="55"/>
        <v>-27971.438237311369</v>
      </c>
      <c r="AY44" s="1">
        <f t="shared" si="55"/>
        <v>-29253.149654462293</v>
      </c>
      <c r="AZ44" s="1">
        <f t="shared" si="55"/>
        <v>-61772.708557203223</v>
      </c>
      <c r="BA44" s="1">
        <f t="shared" si="55"/>
        <v>-35372.119774385399</v>
      </c>
      <c r="BB44" s="1">
        <f t="shared" si="55"/>
        <v>-45435.530990264699</v>
      </c>
    </row>
    <row r="45" spans="1:54" x14ac:dyDescent="0.25">
      <c r="A45" s="21" t="s">
        <v>80</v>
      </c>
      <c r="B45" s="1">
        <f t="shared" ref="B45:I45" si="56">B30</f>
        <v>21486.696593874807</v>
      </c>
      <c r="C45" s="1">
        <f t="shared" si="56"/>
        <v>23595.596662231248</v>
      </c>
      <c r="D45" s="1">
        <f t="shared" si="56"/>
        <v>28946.365760527897</v>
      </c>
      <c r="E45" s="1">
        <f t="shared" si="56"/>
        <v>37188.774792130767</v>
      </c>
      <c r="F45" s="1">
        <f t="shared" si="56"/>
        <v>41474.624521339429</v>
      </c>
      <c r="G45" s="1">
        <f t="shared" si="56"/>
        <v>50779.004108518551</v>
      </c>
      <c r="H45" s="1">
        <f t="shared" si="56"/>
        <v>51702.828548974205</v>
      </c>
      <c r="I45" s="1">
        <f t="shared" si="56"/>
        <v>44004.460728763057</v>
      </c>
      <c r="K45" s="1">
        <f t="shared" ref="K45:R45" si="57">K30</f>
        <v>2024.5657439358495</v>
      </c>
      <c r="L45" s="1">
        <f t="shared" si="57"/>
        <v>2203.3242169307014</v>
      </c>
      <c r="M45" s="1">
        <f t="shared" si="57"/>
        <v>2639.1413137374775</v>
      </c>
      <c r="N45" s="1">
        <f t="shared" si="57"/>
        <v>3485.934273317278</v>
      </c>
      <c r="O45" s="1">
        <f t="shared" si="57"/>
        <v>3923.4791288165356</v>
      </c>
      <c r="P45" s="1">
        <f t="shared" si="57"/>
        <v>3906.3497803998548</v>
      </c>
      <c r="Q45" s="1">
        <f t="shared" si="57"/>
        <v>3996.17197534457</v>
      </c>
      <c r="R45" s="1">
        <f t="shared" si="57"/>
        <v>3666.7680169978844</v>
      </c>
      <c r="T45" s="1">
        <f t="shared" ref="T45:AA45" si="58">T30</f>
        <v>13706.045032123828</v>
      </c>
      <c r="U45" s="1">
        <f t="shared" si="58"/>
        <v>15051.281105661201</v>
      </c>
      <c r="V45" s="1">
        <f t="shared" si="58"/>
        <v>18464.457312122438</v>
      </c>
      <c r="W45" s="1">
        <f t="shared" si="58"/>
        <v>23722.167786705821</v>
      </c>
      <c r="X45" s="1">
        <f t="shared" si="58"/>
        <v>26456.047742018614</v>
      </c>
      <c r="Y45" s="1">
        <f t="shared" si="58"/>
        <v>32391.173432088897</v>
      </c>
      <c r="Z45" s="1">
        <f t="shared" si="58"/>
        <v>32980.467332088301</v>
      </c>
      <c r="AA45" s="1">
        <f t="shared" si="58"/>
        <v>28069.792719320692</v>
      </c>
      <c r="AC45" s="1">
        <f t="shared" ref="AC45:AJ45" si="59">AC30</f>
        <v>0</v>
      </c>
      <c r="AD45" s="1">
        <f t="shared" si="59"/>
        <v>0</v>
      </c>
      <c r="AE45" s="1">
        <f t="shared" si="59"/>
        <v>0</v>
      </c>
      <c r="AF45" s="1">
        <f t="shared" si="59"/>
        <v>0</v>
      </c>
      <c r="AG45" s="1">
        <f t="shared" si="59"/>
        <v>0</v>
      </c>
      <c r="AH45" s="1">
        <f t="shared" si="59"/>
        <v>0</v>
      </c>
      <c r="AI45" s="1">
        <f t="shared" si="59"/>
        <v>0</v>
      </c>
      <c r="AJ45" s="1">
        <f t="shared" si="59"/>
        <v>0</v>
      </c>
      <c r="AL45" s="1">
        <f t="shared" ref="AL45:AS45" si="60">AL30</f>
        <v>10636.436038635202</v>
      </c>
      <c r="AM45" s="1">
        <f t="shared" si="60"/>
        <v>11642.018865277709</v>
      </c>
      <c r="AN45" s="1">
        <f t="shared" si="60"/>
        <v>14159.304739593445</v>
      </c>
      <c r="AO45" s="1">
        <f t="shared" si="60"/>
        <v>18374.442388072759</v>
      </c>
      <c r="AP45" s="1">
        <f t="shared" si="60"/>
        <v>20560.88866615497</v>
      </c>
      <c r="AQ45" s="1">
        <f t="shared" si="60"/>
        <v>23447.578008355973</v>
      </c>
      <c r="AR45" s="1">
        <f t="shared" si="60"/>
        <v>23910.232215389166</v>
      </c>
      <c r="AS45" s="1">
        <f t="shared" si="60"/>
        <v>20860.966739742624</v>
      </c>
      <c r="AU45" s="1">
        <f t="shared" ref="AU45:BB45" si="61">AU30</f>
        <v>3018.8358578716293</v>
      </c>
      <c r="AV45" s="1">
        <f t="shared" si="61"/>
        <v>2955.2509126582149</v>
      </c>
      <c r="AW45" s="1">
        <f t="shared" si="61"/>
        <v>3127.9036541954943</v>
      </c>
      <c r="AX45" s="1">
        <f t="shared" si="61"/>
        <v>3877.0386251275404</v>
      </c>
      <c r="AY45" s="1">
        <f t="shared" si="61"/>
        <v>4019.7127706462315</v>
      </c>
      <c r="AZ45" s="1">
        <f t="shared" si="61"/>
        <v>6992.109581155044</v>
      </c>
      <c r="BA45" s="1">
        <f t="shared" si="61"/>
        <v>6194.5471122509989</v>
      </c>
      <c r="BB45" s="1">
        <f t="shared" si="61"/>
        <v>5730.0030416133577</v>
      </c>
    </row>
    <row r="46" spans="1:54" x14ac:dyDescent="0.25">
      <c r="A46" s="21" t="s">
        <v>88</v>
      </c>
      <c r="B46" s="1">
        <f t="shared" ref="B46:I46" si="62">B43-B44+B45</f>
        <v>73457.914197634789</v>
      </c>
      <c r="C46" s="1">
        <f t="shared" si="62"/>
        <v>87184.987157526833</v>
      </c>
      <c r="D46" s="1">
        <f t="shared" si="62"/>
        <v>100314.39150131824</v>
      </c>
      <c r="E46" s="1">
        <f t="shared" si="62"/>
        <v>120579.9232424967</v>
      </c>
      <c r="F46" s="1">
        <f t="shared" si="62"/>
        <v>127069.16983251921</v>
      </c>
      <c r="G46" s="1">
        <f t="shared" si="62"/>
        <v>145262.83404139674</v>
      </c>
      <c r="H46" s="1">
        <f t="shared" si="62"/>
        <v>155444.35924073966</v>
      </c>
      <c r="I46" s="1">
        <f t="shared" si="62"/>
        <v>159171.88231789952</v>
      </c>
      <c r="K46" s="1">
        <f t="shared" ref="K46:R46" si="63">K43-K44+K45</f>
        <v>6987.0310551537113</v>
      </c>
      <c r="L46" s="1">
        <f t="shared" si="63"/>
        <v>8382.0844036991839</v>
      </c>
      <c r="M46" s="1">
        <f t="shared" si="63"/>
        <v>9615.3495376940409</v>
      </c>
      <c r="N46" s="1">
        <f t="shared" si="63"/>
        <v>11926.352181798491</v>
      </c>
      <c r="O46" s="1">
        <f t="shared" si="63"/>
        <v>12831.026791054239</v>
      </c>
      <c r="P46" s="1">
        <f t="shared" si="63"/>
        <v>11142.077296559386</v>
      </c>
      <c r="Q46" s="1">
        <f t="shared" si="63"/>
        <v>12479.41448845878</v>
      </c>
      <c r="R46" s="1">
        <f t="shared" si="63"/>
        <v>13994.045019067806</v>
      </c>
      <c r="T46" s="1">
        <f t="shared" ref="T46:AA46" si="64">T43-T44+T45</f>
        <v>46857.714422176883</v>
      </c>
      <c r="U46" s="1">
        <f t="shared" si="64"/>
        <v>55614.00987190679</v>
      </c>
      <c r="V46" s="1">
        <f t="shared" si="64"/>
        <v>63989.062749361474</v>
      </c>
      <c r="W46" s="1">
        <f t="shared" si="64"/>
        <v>76916.14391699477</v>
      </c>
      <c r="X46" s="1">
        <f t="shared" si="64"/>
        <v>81055.539016156166</v>
      </c>
      <c r="Y46" s="1">
        <f t="shared" si="64"/>
        <v>92661.006354371333</v>
      </c>
      <c r="Z46" s="1">
        <f t="shared" si="64"/>
        <v>99155.650482955069</v>
      </c>
      <c r="AA46" s="1">
        <f t="shared" si="64"/>
        <v>101533.38251199463</v>
      </c>
      <c r="AC46" s="1">
        <f t="shared" ref="AC46:AJ46" si="65">AC43-AC44+AC45</f>
        <v>0</v>
      </c>
      <c r="AD46" s="1">
        <f t="shared" si="65"/>
        <v>0</v>
      </c>
      <c r="AE46" s="1">
        <f t="shared" si="65"/>
        <v>0</v>
      </c>
      <c r="AF46" s="1">
        <f t="shared" si="65"/>
        <v>0</v>
      </c>
      <c r="AG46" s="1">
        <f t="shared" si="65"/>
        <v>0</v>
      </c>
      <c r="AH46" s="1">
        <f t="shared" si="65"/>
        <v>0</v>
      </c>
      <c r="AI46" s="1">
        <f t="shared" si="65"/>
        <v>0</v>
      </c>
      <c r="AJ46" s="1">
        <f t="shared" si="65"/>
        <v>0</v>
      </c>
      <c r="AL46" s="1">
        <f t="shared" ref="AL46:AS46" si="66">AL43-AL44+AL45</f>
        <v>36489.475212153659</v>
      </c>
      <c r="AM46" s="1">
        <f t="shared" si="66"/>
        <v>43480.188014993728</v>
      </c>
      <c r="AN46" s="1">
        <f t="shared" si="66"/>
        <v>49972.174006387097</v>
      </c>
      <c r="AO46" s="1">
        <f t="shared" si="66"/>
        <v>60776.355442371787</v>
      </c>
      <c r="AP46" s="1">
        <f t="shared" si="66"/>
        <v>64552.698049982449</v>
      </c>
      <c r="AQ46" s="1">
        <f t="shared" si="66"/>
        <v>67013.155438820759</v>
      </c>
      <c r="AR46" s="1">
        <f t="shared" si="66"/>
        <v>72780.295605180028</v>
      </c>
      <c r="AS46" s="1">
        <f t="shared" si="66"/>
        <v>76863.231936707249</v>
      </c>
      <c r="AU46" s="1">
        <f t="shared" ref="AU46:BB46" si="67">AU43-AU44+AU45</f>
        <v>26185.904281641342</v>
      </c>
      <c r="AV46" s="1">
        <f t="shared" si="67"/>
        <v>32009.789375452427</v>
      </c>
      <c r="AW46" s="1">
        <f t="shared" si="67"/>
        <v>34353.481857323204</v>
      </c>
      <c r="AX46" s="1">
        <f t="shared" si="67"/>
        <v>38078.896319003761</v>
      </c>
      <c r="AY46" s="1">
        <f t="shared" si="67"/>
        <v>39076.714793725994</v>
      </c>
      <c r="AZ46" s="1">
        <f t="shared" si="67"/>
        <v>77406.244336573334</v>
      </c>
      <c r="BA46" s="1">
        <f t="shared" si="67"/>
        <v>49839.278141099145</v>
      </c>
      <c r="BB46" s="1">
        <f t="shared" si="67"/>
        <v>61302.08318980816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5847.9675149065297</v>
      </c>
      <c r="C49" s="1">
        <f t="shared" si="68"/>
        <v>811.14575363979384</v>
      </c>
      <c r="D49" s="1">
        <f t="shared" si="68"/>
        <v>17638.725074153146</v>
      </c>
      <c r="E49" s="1">
        <f t="shared" si="68"/>
        <v>-6852.8145982774877</v>
      </c>
      <c r="F49" s="1">
        <f t="shared" si="68"/>
        <v>24399.618062961134</v>
      </c>
      <c r="G49" s="1">
        <f t="shared" si="68"/>
        <v>12535.868579968344</v>
      </c>
      <c r="H49" s="1">
        <f t="shared" si="68"/>
        <v>3097.5650088156399</v>
      </c>
      <c r="I49" s="1">
        <f t="shared" si="68"/>
        <v>15268.932024157053</v>
      </c>
      <c r="K49" s="1">
        <f t="shared" ref="K49:R49" si="69">K39-K46</f>
        <v>551.02077485877999</v>
      </c>
      <c r="L49" s="1">
        <f t="shared" si="69"/>
        <v>75.742864714911775</v>
      </c>
      <c r="M49" s="1">
        <f t="shared" si="69"/>
        <v>1608.1842340048206</v>
      </c>
      <c r="N49" s="1">
        <f t="shared" si="69"/>
        <v>-642.35730488978515</v>
      </c>
      <c r="O49" s="1">
        <f t="shared" si="69"/>
        <v>2308.1922138954033</v>
      </c>
      <c r="P49" s="1">
        <f t="shared" si="69"/>
        <v>964.36476226325976</v>
      </c>
      <c r="Q49" s="1">
        <f t="shared" si="69"/>
        <v>239.4147347371636</v>
      </c>
      <c r="R49" s="1">
        <f t="shared" si="69"/>
        <v>1272.3171849552546</v>
      </c>
      <c r="T49" s="1">
        <f t="shared" ref="T49:AA49" si="70">T39-T46</f>
        <v>3730.3310673538799</v>
      </c>
      <c r="U49" s="1">
        <f t="shared" si="70"/>
        <v>517.4175364798939</v>
      </c>
      <c r="V49" s="1">
        <f t="shared" si="70"/>
        <v>11251.480199732876</v>
      </c>
      <c r="W49" s="1">
        <f t="shared" si="70"/>
        <v>-4371.3075957581168</v>
      </c>
      <c r="X49" s="1">
        <f t="shared" si="70"/>
        <v>15564.154275971669</v>
      </c>
      <c r="Y49" s="1">
        <f t="shared" si="70"/>
        <v>7996.4453715580166</v>
      </c>
      <c r="Z49" s="1">
        <f t="shared" si="70"/>
        <v>1975.8906538404408</v>
      </c>
      <c r="AA49" s="1">
        <f t="shared" si="70"/>
        <v>9739.8252328391682</v>
      </c>
      <c r="AC49" s="1">
        <f t="shared" ref="AC49:AJ49" si="71">AC39-AC46</f>
        <v>0</v>
      </c>
      <c r="AD49" s="1">
        <f t="shared" si="71"/>
        <v>0</v>
      </c>
      <c r="AE49" s="1">
        <f t="shared" si="71"/>
        <v>0</v>
      </c>
      <c r="AF49" s="1">
        <f t="shared" si="71"/>
        <v>0</v>
      </c>
      <c r="AG49" s="1">
        <f t="shared" si="71"/>
        <v>0</v>
      </c>
      <c r="AH49" s="1">
        <f t="shared" si="71"/>
        <v>0</v>
      </c>
      <c r="AI49" s="1">
        <f t="shared" si="71"/>
        <v>0</v>
      </c>
      <c r="AJ49" s="1">
        <f t="shared" si="71"/>
        <v>0</v>
      </c>
      <c r="AL49" s="1">
        <f t="shared" ref="AL49:AS49" si="72">AL39-AL46</f>
        <v>2894.8859429274162</v>
      </c>
      <c r="AM49" s="1">
        <f t="shared" si="72"/>
        <v>400.21767792569881</v>
      </c>
      <c r="AN49" s="1">
        <f t="shared" si="72"/>
        <v>8628.0985926423818</v>
      </c>
      <c r="AO49" s="1">
        <f t="shared" si="72"/>
        <v>-3385.877609578587</v>
      </c>
      <c r="AP49" s="1">
        <f t="shared" si="72"/>
        <v>12096.018517834651</v>
      </c>
      <c r="AQ49" s="1">
        <f t="shared" si="72"/>
        <v>5788.5311079998355</v>
      </c>
      <c r="AR49" s="1">
        <f t="shared" si="72"/>
        <v>1432.483828098746</v>
      </c>
      <c r="AS49" s="1">
        <f t="shared" si="72"/>
        <v>7238.4635064765607</v>
      </c>
      <c r="AU49" s="1">
        <f t="shared" ref="AU49:BB49" si="73">AU39-AU46</f>
        <v>821.6270843750317</v>
      </c>
      <c r="AV49" s="1">
        <f t="shared" si="73"/>
        <v>101.59267560333683</v>
      </c>
      <c r="AW49" s="1">
        <f t="shared" si="73"/>
        <v>1906.0158553675501</v>
      </c>
      <c r="AX49" s="1">
        <f t="shared" si="73"/>
        <v>-714.42593687463523</v>
      </c>
      <c r="AY49" s="1">
        <f t="shared" si="73"/>
        <v>2364.8063929374621</v>
      </c>
      <c r="AZ49" s="1">
        <f t="shared" si="73"/>
        <v>1726.1498454603134</v>
      </c>
      <c r="BA49" s="1">
        <f t="shared" si="73"/>
        <v>371.12115240967978</v>
      </c>
      <c r="BB49" s="1">
        <f t="shared" si="73"/>
        <v>1988.2308632274653</v>
      </c>
    </row>
    <row r="50" spans="1:54" x14ac:dyDescent="0.25">
      <c r="A50" s="21" t="s">
        <v>95</v>
      </c>
      <c r="B50" s="1">
        <f>B49*WACC!C42</f>
        <v>1754.3902544714294</v>
      </c>
      <c r="C50" s="1">
        <f>C49*WACC!D42</f>
        <v>243.34372609186471</v>
      </c>
      <c r="D50" s="1">
        <f>D49*WACC!E42</f>
        <v>5291.6175222443462</v>
      </c>
      <c r="E50" s="1">
        <f>E49*WACC!F42</f>
        <v>-2055.8443794826258</v>
      </c>
      <c r="F50" s="1">
        <f>F49*WACC!G42</f>
        <v>7319.8854188861305</v>
      </c>
      <c r="G50" s="1">
        <f>G49*WACC!H42</f>
        <v>3760.7605739893684</v>
      </c>
      <c r="H50" s="1">
        <f>H49*WACC!I42</f>
        <v>929.26950264441143</v>
      </c>
      <c r="I50" s="1">
        <f>I49*WACC!J42</f>
        <v>4580.6796072457337</v>
      </c>
      <c r="K50" s="1">
        <f>K49*WACC!C42</f>
        <v>165.30623245758409</v>
      </c>
      <c r="L50" s="1">
        <f>L49*WACC!D42</f>
        <v>22.722859414466676</v>
      </c>
      <c r="M50" s="1">
        <f>M49*WACC!E42</f>
        <v>482.45527020130055</v>
      </c>
      <c r="N50" s="1">
        <f>N49*WACC!F42</f>
        <v>-192.70719146687739</v>
      </c>
      <c r="O50" s="1">
        <f>O49*WACC!G42</f>
        <v>692.45766416841195</v>
      </c>
      <c r="P50" s="1">
        <f>P49*WACC!H42</f>
        <v>289.30942867889058</v>
      </c>
      <c r="Q50" s="1">
        <f>Q49*WACC!I42</f>
        <v>71.8244204211274</v>
      </c>
      <c r="R50" s="1">
        <f>R49*WACC!J42</f>
        <v>381.69515548646115</v>
      </c>
      <c r="T50" s="1">
        <f>T49*WACC!C42</f>
        <v>1119.0993202058262</v>
      </c>
      <c r="U50" s="1">
        <f>U49*WACC!D42</f>
        <v>155.22526094392131</v>
      </c>
      <c r="V50" s="1">
        <f>V49*WACC!E42</f>
        <v>3375.4440599188438</v>
      </c>
      <c r="W50" s="1">
        <f>W49*WACC!F42</f>
        <v>-1311.3922787270392</v>
      </c>
      <c r="X50" s="1">
        <f>X49*WACC!G42</f>
        <v>4669.2462827900908</v>
      </c>
      <c r="Y50" s="1">
        <f>Y49*WACC!H42</f>
        <v>2398.9336114666808</v>
      </c>
      <c r="Z50" s="1">
        <f>Z49*WACC!I42</f>
        <v>592.76719615195327</v>
      </c>
      <c r="AA50" s="1">
        <f>AA49*WACC!J42</f>
        <v>2921.9475698508686</v>
      </c>
      <c r="AC50" s="1">
        <f>AC49*WACC!C42</f>
        <v>0</v>
      </c>
      <c r="AD50" s="1">
        <f>AD49*WACC!D42</f>
        <v>0</v>
      </c>
      <c r="AE50" s="1">
        <f>AE49*WACC!E42</f>
        <v>0</v>
      </c>
      <c r="AF50" s="1">
        <f>AF49*WACC!F42</f>
        <v>0</v>
      </c>
      <c r="AG50" s="1">
        <f>AG49*WACC!G42</f>
        <v>0</v>
      </c>
      <c r="AH50" s="1">
        <f>AH49*WACC!H42</f>
        <v>0</v>
      </c>
      <c r="AI50" s="1">
        <f>AI49*WACC!I42</f>
        <v>0</v>
      </c>
      <c r="AJ50" s="1">
        <f>AJ49*WACC!J42</f>
        <v>0</v>
      </c>
      <c r="AL50" s="1">
        <f>AL49*WACC!C42</f>
        <v>868.46578287796274</v>
      </c>
      <c r="AM50" s="1">
        <f>AM49*WACC!D42</f>
        <v>120.0653033776734</v>
      </c>
      <c r="AN50" s="1">
        <f>AN49*WACC!E42</f>
        <v>2588.4295777919333</v>
      </c>
      <c r="AO50" s="1">
        <f>AO49*WACC!F42</f>
        <v>-1015.7632828732695</v>
      </c>
      <c r="AP50" s="1">
        <f>AP49*WACC!G42</f>
        <v>3628.8055553493</v>
      </c>
      <c r="AQ50" s="1">
        <f>AQ49*WACC!H42</f>
        <v>1736.5593323994265</v>
      </c>
      <c r="AR50" s="1">
        <f>AR49*WACC!I42</f>
        <v>429.74514842949407</v>
      </c>
      <c r="AS50" s="1">
        <f>AS49*WACC!J42</f>
        <v>2171.5390519423127</v>
      </c>
      <c r="AU50" s="1">
        <f>AU49*WACC!C42</f>
        <v>246.4881253124351</v>
      </c>
      <c r="AV50" s="1">
        <f>AV49*WACC!D42</f>
        <v>30.47780268099185</v>
      </c>
      <c r="AW50" s="1">
        <f>AW49*WACC!E42</f>
        <v>571.80475661009245</v>
      </c>
      <c r="AX50" s="1">
        <f>AX49*WACC!F42</f>
        <v>-214.32778106232587</v>
      </c>
      <c r="AY50" s="1">
        <f>AY49*WACC!G42</f>
        <v>709.44191788102444</v>
      </c>
      <c r="AZ50" s="1">
        <f>AZ49*WACC!H42</f>
        <v>517.84495363793769</v>
      </c>
      <c r="BA50" s="1">
        <f>BA49*WACC!I42</f>
        <v>111.33634572287033</v>
      </c>
      <c r="BB50" s="1">
        <f>BB49*WACC!J42</f>
        <v>596.46925896805953</v>
      </c>
    </row>
    <row r="51" spans="1:54" x14ac:dyDescent="0.25">
      <c r="A51" s="21" t="s">
        <v>96</v>
      </c>
      <c r="B51" s="1">
        <f>B50*WACC!C43</f>
        <v>877.19512723571472</v>
      </c>
      <c r="C51" s="1">
        <f>C50*WACC!D43</f>
        <v>121.67186304593235</v>
      </c>
      <c r="D51" s="1">
        <f>D50*WACC!E43</f>
        <v>2645.8087611221731</v>
      </c>
      <c r="E51" s="1">
        <f>E50*WACC!F43</f>
        <v>-1027.9221897413129</v>
      </c>
      <c r="F51" s="1">
        <f>F50*WACC!G43</f>
        <v>3659.9427094430653</v>
      </c>
      <c r="G51" s="1">
        <f>G50*WACC!H43</f>
        <v>1880.3802869946842</v>
      </c>
      <c r="H51" s="1">
        <f>H50*WACC!I43</f>
        <v>464.63475132220572</v>
      </c>
      <c r="I51" s="1">
        <f>I50*WACC!J43</f>
        <v>2290.3398036228668</v>
      </c>
      <c r="K51" s="1">
        <f>K50*WACC!C43</f>
        <v>82.653116228792044</v>
      </c>
      <c r="L51" s="1">
        <f>L50*WACC!D43</f>
        <v>11.361429707233338</v>
      </c>
      <c r="M51" s="1">
        <f>M50*WACC!E43</f>
        <v>241.22763510065028</v>
      </c>
      <c r="N51" s="1">
        <f>N50*WACC!F43</f>
        <v>-96.353595733438695</v>
      </c>
      <c r="O51" s="1">
        <f>O50*WACC!G43</f>
        <v>346.22883208420598</v>
      </c>
      <c r="P51" s="1">
        <f>P50*WACC!H43</f>
        <v>144.65471433944529</v>
      </c>
      <c r="Q51" s="1">
        <f>Q50*WACC!I43</f>
        <v>35.9122102105637</v>
      </c>
      <c r="R51" s="1">
        <f>R50*WACC!J43</f>
        <v>190.84757774323057</v>
      </c>
      <c r="T51" s="1">
        <f>T50*WACC!C43</f>
        <v>559.54966010291309</v>
      </c>
      <c r="U51" s="1">
        <f>U50*WACC!D43</f>
        <v>77.612630471960657</v>
      </c>
      <c r="V51" s="1">
        <f>V50*WACC!E43</f>
        <v>1687.7220299594219</v>
      </c>
      <c r="W51" s="1">
        <f>W50*WACC!F43</f>
        <v>-655.69613936351959</v>
      </c>
      <c r="X51" s="1">
        <f>X50*WACC!G43</f>
        <v>2334.6231413950454</v>
      </c>
      <c r="Y51" s="1">
        <f>Y50*WACC!H43</f>
        <v>1199.4668057333404</v>
      </c>
      <c r="Z51" s="1">
        <f>Z50*WACC!I43</f>
        <v>296.38359807597664</v>
      </c>
      <c r="AA51" s="1">
        <f>AA50*WACC!J43</f>
        <v>1460.9737849254343</v>
      </c>
      <c r="AC51" s="1">
        <f>AC50*WACC!C43</f>
        <v>0</v>
      </c>
      <c r="AD51" s="1">
        <f>AD50*WACC!D43</f>
        <v>0</v>
      </c>
      <c r="AE51" s="1">
        <f>AE50*WACC!E43</f>
        <v>0</v>
      </c>
      <c r="AF51" s="1">
        <f>AF50*WACC!F43</f>
        <v>0</v>
      </c>
      <c r="AG51" s="1">
        <f>AG50*WACC!G43</f>
        <v>0</v>
      </c>
      <c r="AH51" s="1">
        <f>AH50*WACC!H43</f>
        <v>0</v>
      </c>
      <c r="AI51" s="1">
        <f>AI50*WACC!I43</f>
        <v>0</v>
      </c>
      <c r="AJ51" s="1">
        <f>AJ50*WACC!J43</f>
        <v>0</v>
      </c>
      <c r="AL51" s="1">
        <f>AL50*WACC!C43</f>
        <v>434.23289143898137</v>
      </c>
      <c r="AM51" s="1">
        <f>AM50*WACC!D43</f>
        <v>60.032651688836701</v>
      </c>
      <c r="AN51" s="1">
        <f>AN50*WACC!E43</f>
        <v>1294.2147888959666</v>
      </c>
      <c r="AO51" s="1">
        <f>AO50*WACC!F43</f>
        <v>-507.88164143663477</v>
      </c>
      <c r="AP51" s="1">
        <f>AP50*WACC!G43</f>
        <v>1814.40277767465</v>
      </c>
      <c r="AQ51" s="1">
        <f>AQ50*WACC!H43</f>
        <v>868.27966619971323</v>
      </c>
      <c r="AR51" s="1">
        <f>AR50*WACC!I43</f>
        <v>214.87257421474703</v>
      </c>
      <c r="AS51" s="1">
        <f>AS50*WACC!J43</f>
        <v>1085.7695259711563</v>
      </c>
      <c r="AU51" s="1">
        <f>AU50*WACC!C43</f>
        <v>123.24406265621755</v>
      </c>
      <c r="AV51" s="1">
        <f>AV50*WACC!D43</f>
        <v>15.238901340495925</v>
      </c>
      <c r="AW51" s="1">
        <f>AW50*WACC!E43</f>
        <v>285.90237830504623</v>
      </c>
      <c r="AX51" s="1">
        <f>AX50*WACC!F43</f>
        <v>-107.16389053116293</v>
      </c>
      <c r="AY51" s="1">
        <f>AY50*WACC!G43</f>
        <v>354.72095894051222</v>
      </c>
      <c r="AZ51" s="1">
        <f>AZ50*WACC!H43</f>
        <v>258.92247681896885</v>
      </c>
      <c r="BA51" s="1">
        <f>BA50*WACC!I43</f>
        <v>55.668172861435167</v>
      </c>
      <c r="BB51" s="1">
        <f>BB50*WACC!J43</f>
        <v>298.23462948402977</v>
      </c>
    </row>
    <row r="52" spans="1:54" x14ac:dyDescent="0.25">
      <c r="A52" s="21" t="s">
        <v>97</v>
      </c>
      <c r="B52" s="20">
        <f>(B29+B30+B43-B34-B46)*WACC!C42/(1-(1-WACC!C43)*WACC!C42)</f>
        <v>1754.3902544714358</v>
      </c>
      <c r="C52" s="20">
        <f>(C29+C30+C43-C34-C46)*WACC!D42/(1-(1-WACC!D43)*WACC!D42)</f>
        <v>243.34372609186843</v>
      </c>
      <c r="D52" s="20">
        <f>(D29+D30+D43-D34-D46)*WACC!E42/(1-(1-WACC!E43)*WACC!E42)</f>
        <v>5291.6175222443426</v>
      </c>
      <c r="E52" s="20">
        <f>(E29+E30+E43-E34-E46)*WACC!F42/(1-(1-WACC!F43)*WACC!F42)</f>
        <v>-2055.8443794826221</v>
      </c>
      <c r="F52" s="20">
        <f>(F29+F30+F43-F34-F46)*WACC!G42/(1-(1-WACC!G43)*WACC!G42)</f>
        <v>7319.8854188861287</v>
      </c>
      <c r="G52" s="20">
        <f>(G29+G30+G43-G34-G46)*WACC!H42/(1-(1-WACC!H43)*WACC!H42)</f>
        <v>3760.7605739893693</v>
      </c>
      <c r="H52" s="20">
        <f>(H29+H30+H43-H34-H46)*WACC!I42/(1-(1-WACC!I43)*WACC!I42)</f>
        <v>929.26950264441905</v>
      </c>
      <c r="I52" s="20">
        <f>(I29+I30+I43-I34-I46)*WACC!J42/(1-(1-WACC!J43)*WACC!J42)</f>
        <v>4580.6796072457246</v>
      </c>
      <c r="J52" s="19"/>
      <c r="K52" s="20">
        <f>(K29+K30+K43-K34-K46)*WACC!C42/(1-(1-WACC!C43)*WACC!C42)</f>
        <v>165.30623245758412</v>
      </c>
      <c r="L52" s="20">
        <f>(L29+L30+L43-L34-L46)*WACC!D42/(1-(1-WACC!D43)*WACC!D42)</f>
        <v>22.722859414466907</v>
      </c>
      <c r="M52" s="20">
        <f>(M29+M30+M43-M34-M46)*WACC!E42/(1-(1-WACC!E43)*WACC!E42)</f>
        <v>482.45527020130083</v>
      </c>
      <c r="N52" s="20">
        <f>(N29+N30+N43-N34-N46)*WACC!F42/(1-(1-WACC!F43)*WACC!F42)</f>
        <v>-192.7071914668773</v>
      </c>
      <c r="O52" s="20">
        <f>(O29+O30+O43-O34-O46)*WACC!G42/(1-(1-WACC!G43)*WACC!G42)</f>
        <v>692.45766416841218</v>
      </c>
      <c r="P52" s="20">
        <f>(P29+P30+P43-P34-P46)*WACC!H42/(1-(1-WACC!H43)*WACC!H42)</f>
        <v>289.30942867889115</v>
      </c>
      <c r="Q52" s="20">
        <f>(Q29+Q30+Q43-Q34-Q46)*WACC!I42/(1-(1-WACC!I43)*WACC!I42)</f>
        <v>71.824420421127655</v>
      </c>
      <c r="R52" s="20">
        <f>(R29+R30+R43-R34-R46)*WACC!J42/(1-(1-WACC!J43)*WACC!J42)</f>
        <v>381.6951554864612</v>
      </c>
      <c r="T52" s="20">
        <f>(T29+T30+T43-T34-T46)*WACC!C42/(1-(1-WACC!C43)*WACC!C42)</f>
        <v>1119.0993202058253</v>
      </c>
      <c r="U52" s="20">
        <f>(U29+U30+U43-U34-U46)*WACC!D42/(1-(1-WACC!D43)*WACC!D42)</f>
        <v>155.22526094392217</v>
      </c>
      <c r="V52" s="20">
        <f>(V29+V30+V43-V34-V46)*WACC!E42/(1-(1-WACC!E43)*WACC!E42)</f>
        <v>3375.4440599188451</v>
      </c>
      <c r="W52" s="20">
        <f>(W29+W30+W43-W34-W46)*WACC!F42/(1-(1-WACC!F43)*WACC!F42)</f>
        <v>-1311.3922787270362</v>
      </c>
      <c r="X52" s="20">
        <f>(X29+X30+X43-X34-X46)*WACC!G42/(1-(1-WACC!G43)*WACC!G42)</f>
        <v>4669.2462827900918</v>
      </c>
      <c r="Y52" s="20">
        <f>(Y29+Y30+Y43-Y34-Y46)*WACC!H42/(1-(1-WACC!H43)*WACC!H42)</f>
        <v>2398.9336114666835</v>
      </c>
      <c r="Z52" s="20">
        <f>(Z29+Z30+Z43-Z34-Z46)*WACC!I42/(1-(1-WACC!I43)*WACC!I42)</f>
        <v>592.76719615194327</v>
      </c>
      <c r="AA52" s="20">
        <f>(AA29+AA30+AA43-AA34-AA46)*WACC!J42/(1-(1-WACC!J43)*WACC!J42)</f>
        <v>2921.9475698508695</v>
      </c>
      <c r="AC52" s="20">
        <f>(AC29+AC30+AC43-AC34-AC46)*WACC!C42/(1-(1-WACC!C43)*WACC!C42)</f>
        <v>0</v>
      </c>
      <c r="AD52" s="20">
        <f>(AD29+AD30+AD43-AD34-AD46)*WACC!D42/(1-(1-WACC!D43)*WACC!D42)</f>
        <v>0</v>
      </c>
      <c r="AE52" s="20">
        <f>(AE29+AE30+AE43-AE34-AE46)*WACC!E42/(1-(1-WACC!E43)*WACC!E42)</f>
        <v>0</v>
      </c>
      <c r="AF52" s="20">
        <f>(AF29+AF30+AF43-AF34-AF46)*WACC!F42/(1-(1-WACC!F43)*WACC!F42)</f>
        <v>0</v>
      </c>
      <c r="AG52" s="20">
        <f>(AG29+AG30+AG43-AG34-AG46)*WACC!G42/(1-(1-WACC!G43)*WACC!G42)</f>
        <v>0</v>
      </c>
      <c r="AH52" s="20">
        <f>(AH29+AH30+AH43-AH34-AH46)*WACC!H42/(1-(1-WACC!H43)*WACC!H42)</f>
        <v>0</v>
      </c>
      <c r="AI52" s="20">
        <f>(AI29+AI30+AI43-AI34-AI46)*WACC!I42/(1-(1-WACC!I43)*WACC!I42)</f>
        <v>0</v>
      </c>
      <c r="AJ52" s="20">
        <f>(AJ29+AJ30+AJ43-AJ34-AJ46)*WACC!J42/(1-(1-WACC!J43)*WACC!J42)</f>
        <v>0</v>
      </c>
      <c r="AK52" s="19"/>
      <c r="AL52" s="20">
        <f>(AL29+AL30+AL43-AL34-AL46)*WACC!C42/(1-(1-WACC!C43)*WACC!C42)</f>
        <v>868.46578287796319</v>
      </c>
      <c r="AM52" s="20">
        <f>(AM29+AM30+AM43-AM34-AM46)*WACC!D42/(1-(1-WACC!D43)*WACC!D42)</f>
        <v>120.06530337767805</v>
      </c>
      <c r="AN52" s="20">
        <f>(AN29+AN30+AN43-AN34-AN46)*WACC!E42/(1-(1-WACC!E43)*WACC!E42)</f>
        <v>2588.4295777919333</v>
      </c>
      <c r="AO52" s="20">
        <f>(AO29+AO30+AO43-AO34-AO46)*WACC!F42/(1-(1-WACC!F43)*WACC!F42)</f>
        <v>-1015.7632828732686</v>
      </c>
      <c r="AP52" s="20">
        <f>(AP29+AP30+AP43-AP34-AP46)*WACC!G42/(1-(1-WACC!G43)*WACC!G42)</f>
        <v>3628.8055553492995</v>
      </c>
      <c r="AQ52" s="20">
        <f>(AQ29+AQ30+AQ43-AQ34-AQ46)*WACC!H42/(1-(1-WACC!H43)*WACC!H42)</f>
        <v>1736.5593323994215</v>
      </c>
      <c r="AR52" s="20">
        <f>(AR29+AR30+AR43-AR34-AR46)*WACC!I42/(1-(1-WACC!I43)*WACC!I42)</f>
        <v>429.74514842949282</v>
      </c>
      <c r="AS52" s="20">
        <f>(AS29+AS30+AS43-AS34-AS46)*WACC!J42/(1-(1-WACC!J43)*WACC!J42)</f>
        <v>2171.5390519423108</v>
      </c>
      <c r="AT52" s="19"/>
      <c r="AU52" s="20">
        <f>(AU29+AU30+AU43-AU34-AU46)*WACC!C42/(1-(1-WACC!C43)*WACC!C42)</f>
        <v>246.48812531243547</v>
      </c>
      <c r="AV52" s="20">
        <f>(AV29+AV30+AV43-AV34-AV46)*WACC!D42/(1-(1-WACC!D43)*WACC!D42)</f>
        <v>30.477802680991381</v>
      </c>
      <c r="AW52" s="20">
        <f>(AW29+AW30+AW43-AW34-AW46)*WACC!E42/(1-(1-WACC!E43)*WACC!E42)</f>
        <v>571.80475661009348</v>
      </c>
      <c r="AX52" s="20">
        <f>(AX29+AX30+AX43-AX34-AX46)*WACC!F42/(1-(1-WACC!F43)*WACC!F42)</f>
        <v>-214.3277810623259</v>
      </c>
      <c r="AY52" s="20">
        <f>(AY29+AY30+AY43-AY34-AY46)*WACC!G42/(1-(1-WACC!G43)*WACC!G42)</f>
        <v>709.44191788102512</v>
      </c>
      <c r="AZ52" s="20">
        <f>(AZ29+AZ30+AZ43-AZ34-AZ46)*WACC!H42/(1-(1-WACC!H43)*WACC!H42)</f>
        <v>517.84495363793587</v>
      </c>
      <c r="BA52" s="20">
        <f>(BA29+BA30+BA43-BA34-BA46)*WACC!I42/(1-(1-WACC!I43)*WACC!I42)</f>
        <v>111.33634572286786</v>
      </c>
      <c r="BB52" s="20">
        <f>(BB29+BB30+BB43-BB34-BB46)*WACC!J42/(1-(1-WACC!J43)*WACC!J42)</f>
        <v>596.46925896805885</v>
      </c>
    </row>
    <row r="53" spans="1:54" x14ac:dyDescent="0.25">
      <c r="A53" s="21" t="s">
        <v>98</v>
      </c>
      <c r="B53" s="1">
        <f t="shared" ref="B53:I53" si="74">B50-B51</f>
        <v>877.19512723571472</v>
      </c>
      <c r="C53" s="1">
        <f t="shared" si="74"/>
        <v>121.67186304593235</v>
      </c>
      <c r="D53" s="1">
        <f t="shared" si="74"/>
        <v>2645.8087611221731</v>
      </c>
      <c r="E53" s="1">
        <f t="shared" si="74"/>
        <v>-1027.9221897413129</v>
      </c>
      <c r="F53" s="1">
        <f t="shared" si="74"/>
        <v>3659.9427094430653</v>
      </c>
      <c r="G53" s="1">
        <f t="shared" si="74"/>
        <v>1880.3802869946842</v>
      </c>
      <c r="H53" s="1">
        <f t="shared" si="74"/>
        <v>464.63475132220572</v>
      </c>
      <c r="I53" s="1">
        <f t="shared" si="74"/>
        <v>2290.3398036228668</v>
      </c>
      <c r="K53" s="1">
        <f t="shared" ref="K53:R53" si="75">K50-K51</f>
        <v>82.653116228792044</v>
      </c>
      <c r="L53" s="1">
        <f t="shared" si="75"/>
        <v>11.361429707233338</v>
      </c>
      <c r="M53" s="1">
        <f t="shared" si="75"/>
        <v>241.22763510065028</v>
      </c>
      <c r="N53" s="1">
        <f t="shared" si="75"/>
        <v>-96.353595733438695</v>
      </c>
      <c r="O53" s="1">
        <f t="shared" si="75"/>
        <v>346.22883208420598</v>
      </c>
      <c r="P53" s="1">
        <f t="shared" si="75"/>
        <v>144.65471433944529</v>
      </c>
      <c r="Q53" s="1">
        <f t="shared" si="75"/>
        <v>35.9122102105637</v>
      </c>
      <c r="R53" s="1">
        <f t="shared" si="75"/>
        <v>190.84757774323057</v>
      </c>
      <c r="T53" s="1">
        <f t="shared" ref="T53:AA53" si="76">T50-T51</f>
        <v>559.54966010291309</v>
      </c>
      <c r="U53" s="1">
        <f t="shared" si="76"/>
        <v>77.612630471960657</v>
      </c>
      <c r="V53" s="1">
        <f t="shared" si="76"/>
        <v>1687.7220299594219</v>
      </c>
      <c r="W53" s="1">
        <f t="shared" si="76"/>
        <v>-655.69613936351959</v>
      </c>
      <c r="X53" s="1">
        <f t="shared" si="76"/>
        <v>2334.6231413950454</v>
      </c>
      <c r="Y53" s="1">
        <f t="shared" si="76"/>
        <v>1199.4668057333404</v>
      </c>
      <c r="Z53" s="1">
        <f t="shared" si="76"/>
        <v>296.38359807597664</v>
      </c>
      <c r="AA53" s="1">
        <f t="shared" si="76"/>
        <v>1460.9737849254343</v>
      </c>
      <c r="AC53" s="1">
        <f t="shared" ref="AC53:AJ53" si="77">AC50-AC51</f>
        <v>0</v>
      </c>
      <c r="AD53" s="1">
        <f t="shared" si="77"/>
        <v>0</v>
      </c>
      <c r="AE53" s="1">
        <f t="shared" si="77"/>
        <v>0</v>
      </c>
      <c r="AF53" s="1">
        <f t="shared" si="77"/>
        <v>0</v>
      </c>
      <c r="AG53" s="1">
        <f t="shared" si="77"/>
        <v>0</v>
      </c>
      <c r="AH53" s="1">
        <f t="shared" si="77"/>
        <v>0</v>
      </c>
      <c r="AI53" s="1">
        <f t="shared" si="77"/>
        <v>0</v>
      </c>
      <c r="AJ53" s="1">
        <f t="shared" si="77"/>
        <v>0</v>
      </c>
      <c r="AL53" s="1">
        <f t="shared" ref="AL53:AS53" si="78">AL50-AL51</f>
        <v>434.23289143898137</v>
      </c>
      <c r="AM53" s="1">
        <f t="shared" si="78"/>
        <v>60.032651688836701</v>
      </c>
      <c r="AN53" s="1">
        <f t="shared" si="78"/>
        <v>1294.2147888959666</v>
      </c>
      <c r="AO53" s="1">
        <f t="shared" si="78"/>
        <v>-507.88164143663477</v>
      </c>
      <c r="AP53" s="1">
        <f t="shared" si="78"/>
        <v>1814.40277767465</v>
      </c>
      <c r="AQ53" s="1">
        <f t="shared" si="78"/>
        <v>868.27966619971323</v>
      </c>
      <c r="AR53" s="1">
        <f t="shared" si="78"/>
        <v>214.87257421474703</v>
      </c>
      <c r="AS53" s="1">
        <f t="shared" si="78"/>
        <v>1085.7695259711563</v>
      </c>
      <c r="AU53" s="1">
        <f t="shared" ref="AU53:BB53" si="79">AU50-AU51</f>
        <v>123.24406265621755</v>
      </c>
      <c r="AV53" s="1">
        <f t="shared" si="79"/>
        <v>15.238901340495925</v>
      </c>
      <c r="AW53" s="1">
        <f t="shared" si="79"/>
        <v>285.90237830504623</v>
      </c>
      <c r="AX53" s="1">
        <f t="shared" si="79"/>
        <v>-107.16389053116293</v>
      </c>
      <c r="AY53" s="1">
        <f t="shared" si="79"/>
        <v>354.72095894051222</v>
      </c>
      <c r="AZ53" s="1">
        <f t="shared" si="79"/>
        <v>258.92247681896885</v>
      </c>
      <c r="BA53" s="1">
        <f t="shared" si="79"/>
        <v>55.668172861435167</v>
      </c>
      <c r="BB53" s="1">
        <f t="shared" si="79"/>
        <v>298.23462948402977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44444.020108781355</v>
      </c>
      <c r="C55" s="15">
        <f>C33-C34+C53</f>
        <v>43516.569415871054</v>
      </c>
      <c r="D55" s="15">
        <f t="shared" si="80"/>
        <v>67505.502834681043</v>
      </c>
      <c r="E55" s="15">
        <f t="shared" si="80"/>
        <v>53964.57119385327</v>
      </c>
      <c r="F55" s="15">
        <f t="shared" si="80"/>
        <v>91585.753584300561</v>
      </c>
      <c r="G55" s="15">
        <f t="shared" si="80"/>
        <v>95041.817688486903</v>
      </c>
      <c r="H55" s="15">
        <f t="shared" si="80"/>
        <v>89494.519557789827</v>
      </c>
      <c r="I55" s="15">
        <f t="shared" si="80"/>
        <v>96595.588762609215</v>
      </c>
      <c r="K55" s="15">
        <f t="shared" ref="K55:R55" si="81">K33-K34+K53</f>
        <v>4253.2225187946297</v>
      </c>
      <c r="L55" s="15">
        <f t="shared" si="81"/>
        <v>4304.3870816456147</v>
      </c>
      <c r="M55" s="15">
        <f t="shared" si="81"/>
        <v>6624.0485477422981</v>
      </c>
      <c r="N55" s="15">
        <f t="shared" si="81"/>
        <v>5682.0819684274938</v>
      </c>
      <c r="O55" s="15">
        <f t="shared" si="81"/>
        <v>9474.3133427119392</v>
      </c>
      <c r="P55" s="15">
        <f t="shared" si="81"/>
        <v>7278.6525426631151</v>
      </c>
      <c r="Q55" s="15">
        <f t="shared" si="81"/>
        <v>7382.0747100817352</v>
      </c>
      <c r="R55" s="15">
        <f t="shared" si="81"/>
        <v>8779.7383776315673</v>
      </c>
      <c r="T55" s="15">
        <f t="shared" ref="T55:AA55" si="82">T33-T34+T53</f>
        <v>28350.181099477697</v>
      </c>
      <c r="U55" s="15">
        <f t="shared" si="82"/>
        <v>27758.573642141087</v>
      </c>
      <c r="V55" s="15">
        <f t="shared" si="82"/>
        <v>43060.758511855311</v>
      </c>
      <c r="W55" s="15">
        <f t="shared" si="82"/>
        <v>34423.200190947689</v>
      </c>
      <c r="X55" s="15">
        <f t="shared" si="82"/>
        <v>58421.194017990289</v>
      </c>
      <c r="Y55" s="15">
        <f t="shared" si="82"/>
        <v>60625.765803646915</v>
      </c>
      <c r="Z55" s="15">
        <f t="shared" si="82"/>
        <v>57087.22598592873</v>
      </c>
      <c r="AA55" s="15">
        <f t="shared" si="82"/>
        <v>61616.893134538375</v>
      </c>
      <c r="AC55" s="15">
        <f t="shared" ref="AC55:AJ55" si="83">AC33-AC34+AC53</f>
        <v>0</v>
      </c>
      <c r="AD55" s="15">
        <f t="shared" si="83"/>
        <v>0</v>
      </c>
      <c r="AE55" s="15">
        <f t="shared" si="83"/>
        <v>0</v>
      </c>
      <c r="AF55" s="15">
        <f t="shared" si="83"/>
        <v>0</v>
      </c>
      <c r="AG55" s="15">
        <f t="shared" si="83"/>
        <v>0</v>
      </c>
      <c r="AH55" s="15">
        <f t="shared" si="83"/>
        <v>0</v>
      </c>
      <c r="AI55" s="15">
        <f t="shared" si="83"/>
        <v>0</v>
      </c>
      <c r="AJ55" s="15">
        <f t="shared" si="83"/>
        <v>0</v>
      </c>
      <c r="AL55" s="15">
        <f t="shared" ref="AL55:AS55" si="84">AL33-AL34+AL53</f>
        <v>22126.893981562614</v>
      </c>
      <c r="AM55" s="15">
        <f t="shared" si="84"/>
        <v>21934.280543203407</v>
      </c>
      <c r="AN55" s="15">
        <f t="shared" si="84"/>
        <v>33923.491332235826</v>
      </c>
      <c r="AO55" s="15">
        <f t="shared" si="84"/>
        <v>27862.661778494177</v>
      </c>
      <c r="AP55" s="15">
        <f t="shared" si="84"/>
        <v>46961.928183989614</v>
      </c>
      <c r="AQ55" s="15">
        <f t="shared" si="84"/>
        <v>43823.234116355809</v>
      </c>
      <c r="AR55" s="15">
        <f t="shared" si="84"/>
        <v>42281.461043487914</v>
      </c>
      <c r="AS55" s="15">
        <f t="shared" si="84"/>
        <v>47198.012617248147</v>
      </c>
      <c r="AU55" s="15">
        <f t="shared" ref="AU55:BB55" si="85">AU33-AU34+AU53</f>
        <v>22109.51284456575</v>
      </c>
      <c r="AV55" s="15">
        <f t="shared" si="85"/>
        <v>26540.500649081449</v>
      </c>
      <c r="AW55" s="15">
        <f t="shared" si="85"/>
        <v>30808.199381470364</v>
      </c>
      <c r="AX55" s="15">
        <f t="shared" si="85"/>
        <v>31134.050925564272</v>
      </c>
      <c r="AY55" s="15">
        <f t="shared" si="85"/>
        <v>35637.66881804599</v>
      </c>
      <c r="AZ55" s="15">
        <f t="shared" si="85"/>
        <v>70490.967983818598</v>
      </c>
      <c r="BA55" s="15">
        <f t="shared" si="85"/>
        <v>41937.788039046078</v>
      </c>
      <c r="BB55" s="15">
        <f t="shared" si="85"/>
        <v>53153.764895105523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7" workbookViewId="0">
      <selection activeCell="K38" sqref="K38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744355.86750215373</v>
      </c>
      <c r="C3" s="1">
        <f t="shared" ref="C3:I3" si="0">C17+L17+U17+AD17+AM17+AV17</f>
        <v>821591.92470156192</v>
      </c>
      <c r="D3" s="1">
        <f t="shared" si="0"/>
        <v>873953.15944513434</v>
      </c>
      <c r="E3" s="1">
        <f t="shared" si="0"/>
        <v>946076.77746461332</v>
      </c>
      <c r="F3" s="1">
        <f t="shared" si="0"/>
        <v>1050237.7285714087</v>
      </c>
      <c r="G3" s="1">
        <f t="shared" si="0"/>
        <v>1152146.6045872956</v>
      </c>
      <c r="H3" s="1">
        <f t="shared" si="0"/>
        <v>1251526.1611447823</v>
      </c>
      <c r="I3" s="1">
        <f t="shared" si="0"/>
        <v>1334192.2607127011</v>
      </c>
    </row>
    <row r="4" spans="1:54" x14ac:dyDescent="0.25">
      <c r="A4" s="21" t="s">
        <v>122</v>
      </c>
      <c r="B4" s="16">
        <f>B17/B$3</f>
        <v>0.42177986651785981</v>
      </c>
      <c r="C4" s="16">
        <f t="shared" ref="C4:I4" si="1">C17/C$3</f>
        <v>0.42529041221944319</v>
      </c>
      <c r="D4" s="16">
        <f t="shared" si="1"/>
        <v>0.43132044849403373</v>
      </c>
      <c r="E4" s="16">
        <f t="shared" si="1"/>
        <v>0.43534938503638276</v>
      </c>
      <c r="F4" s="16">
        <f t="shared" si="1"/>
        <v>0.43590648618358085</v>
      </c>
      <c r="G4" s="16">
        <f t="shared" si="1"/>
        <v>0.43687029703862407</v>
      </c>
      <c r="H4" s="16">
        <f t="shared" si="1"/>
        <v>0.43621652325887222</v>
      </c>
      <c r="I4" s="16">
        <f t="shared" si="1"/>
        <v>0.43481317153370985</v>
      </c>
    </row>
    <row r="5" spans="1:54" x14ac:dyDescent="0.25">
      <c r="A5" s="42" t="s">
        <v>123</v>
      </c>
      <c r="B5" s="16">
        <f>K17/B3</f>
        <v>7.5358989434175698E-3</v>
      </c>
      <c r="C5" s="16">
        <f t="shared" ref="C5:I5" si="2">L17/C3</f>
        <v>9.0849765352675992E-3</v>
      </c>
      <c r="D5" s="16">
        <f t="shared" si="2"/>
        <v>9.7654414358621048E-3</v>
      </c>
      <c r="E5" s="16">
        <f t="shared" si="2"/>
        <v>9.3642888065918872E-3</v>
      </c>
      <c r="F5" s="16">
        <f t="shared" si="2"/>
        <v>8.5477277923583141E-3</v>
      </c>
      <c r="G5" s="16">
        <f t="shared" si="2"/>
        <v>7.7838453922681209E-3</v>
      </c>
      <c r="H5" s="16">
        <f t="shared" si="2"/>
        <v>7.2876586954050216E-3</v>
      </c>
      <c r="I5" s="16">
        <f t="shared" si="2"/>
        <v>7.6636874918302048E-3</v>
      </c>
    </row>
    <row r="6" spans="1:54" x14ac:dyDescent="0.25">
      <c r="A6" s="21" t="s">
        <v>124</v>
      </c>
      <c r="B6" s="16">
        <f>T17/B$3</f>
        <v>0.25544098737238335</v>
      </c>
      <c r="C6" s="16">
        <f t="shared" ref="C6:I6" si="3">U17/C$3</f>
        <v>0.2481772860574564</v>
      </c>
      <c r="D6" s="16">
        <f t="shared" si="3"/>
        <v>0.24648059060397512</v>
      </c>
      <c r="E6" s="16">
        <f t="shared" si="3"/>
        <v>0.25813402912940531</v>
      </c>
      <c r="F6" s="16">
        <f t="shared" si="3"/>
        <v>0.2579888438509006</v>
      </c>
      <c r="G6" s="16">
        <f t="shared" si="3"/>
        <v>0.25858918480097859</v>
      </c>
      <c r="H6" s="16">
        <f t="shared" si="3"/>
        <v>0.25863158302018097</v>
      </c>
      <c r="I6" s="16">
        <f t="shared" si="3"/>
        <v>0.26029029273468329</v>
      </c>
    </row>
    <row r="7" spans="1:54" x14ac:dyDescent="0.25">
      <c r="A7" s="42" t="s">
        <v>125</v>
      </c>
      <c r="B7" s="16">
        <f>AC17/B3</f>
        <v>8.3691202098248214E-3</v>
      </c>
      <c r="C7" s="16">
        <f t="shared" ref="C7:I7" si="4">AD17/C3</f>
        <v>8.7833517290059927E-3</v>
      </c>
      <c r="D7" s="16">
        <f t="shared" si="4"/>
        <v>8.993800506855873E-3</v>
      </c>
      <c r="E7" s="16">
        <f t="shared" si="4"/>
        <v>8.7218285879625667E-3</v>
      </c>
      <c r="F7" s="16">
        <f t="shared" si="4"/>
        <v>8.1351537878676505E-3</v>
      </c>
      <c r="G7" s="16">
        <f t="shared" si="4"/>
        <v>7.7735097867430289E-3</v>
      </c>
      <c r="H7" s="16">
        <f t="shared" si="4"/>
        <v>7.5814386905026449E-3</v>
      </c>
      <c r="I7" s="16">
        <f t="shared" si="4"/>
        <v>7.4658785572762048E-3</v>
      </c>
    </row>
    <row r="8" spans="1:54" x14ac:dyDescent="0.25">
      <c r="A8" s="21" t="s">
        <v>2</v>
      </c>
      <c r="B8" s="16">
        <f>AL17/B3</f>
        <v>0.20469086090994343</v>
      </c>
      <c r="C8" s="16">
        <f t="shared" ref="C8:I8" si="5">AM17/C3</f>
        <v>0.20025422022187994</v>
      </c>
      <c r="D8" s="16">
        <f t="shared" si="5"/>
        <v>0.19802241422972092</v>
      </c>
      <c r="E8" s="16">
        <f t="shared" si="5"/>
        <v>0.19026388668406244</v>
      </c>
      <c r="F8" s="16">
        <f t="shared" si="5"/>
        <v>0.18732686256300565</v>
      </c>
      <c r="G8" s="16">
        <f t="shared" si="5"/>
        <v>0.18675805978115603</v>
      </c>
      <c r="H8" s="16">
        <f t="shared" si="5"/>
        <v>0.18871652522910112</v>
      </c>
      <c r="I8" s="16">
        <f t="shared" si="5"/>
        <v>0.1918048053096916</v>
      </c>
    </row>
    <row r="9" spans="1:54" x14ac:dyDescent="0.25">
      <c r="A9" s="21" t="s">
        <v>22</v>
      </c>
      <c r="B9" s="16">
        <f>AU17/B3</f>
        <v>0.10218326604657099</v>
      </c>
      <c r="C9" s="16">
        <f t="shared" ref="C9:I9" si="6">AV17/C3</f>
        <v>0.10840975323694696</v>
      </c>
      <c r="D9" s="16">
        <f t="shared" si="6"/>
        <v>0.10541730472955224</v>
      </c>
      <c r="E9" s="16">
        <f t="shared" si="6"/>
        <v>9.8166581755594978E-2</v>
      </c>
      <c r="F9" s="16">
        <f t="shared" si="6"/>
        <v>0.10209492582228705</v>
      </c>
      <c r="G9" s="16">
        <f t="shared" si="6"/>
        <v>0.10222510320023016</v>
      </c>
      <c r="H9" s="16">
        <f t="shared" si="6"/>
        <v>0.10156627110593819</v>
      </c>
      <c r="I9" s="16">
        <f t="shared" si="6"/>
        <v>9.796216437280876E-2</v>
      </c>
    </row>
    <row r="10" spans="1:54" x14ac:dyDescent="0.25">
      <c r="A10" s="21" t="s">
        <v>92</v>
      </c>
      <c r="B10" s="16">
        <f>SUM(B4:B9)</f>
        <v>0.99999999999999989</v>
      </c>
      <c r="C10" s="16">
        <f t="shared" ref="C10:I10" si="7">SUM(C4:C9)</f>
        <v>1.0000000000000002</v>
      </c>
      <c r="D10" s="16">
        <f t="shared" si="7"/>
        <v>0.99999999999999989</v>
      </c>
      <c r="E10" s="16">
        <f t="shared" si="7"/>
        <v>1</v>
      </c>
      <c r="F10" s="16">
        <f t="shared" si="7"/>
        <v>1</v>
      </c>
      <c r="G10" s="16">
        <f t="shared" si="7"/>
        <v>1</v>
      </c>
      <c r="H10" s="16">
        <f t="shared" si="7"/>
        <v>1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data'!B171</f>
        <v>48648.823897879513</v>
      </c>
      <c r="C12" s="1">
        <f>'DNSP stacked data'!C171</f>
        <v>50748.109417397798</v>
      </c>
      <c r="D12" s="1">
        <f>'DNSP stacked data'!D171</f>
        <v>53289.023029777622</v>
      </c>
      <c r="E12" s="1">
        <f>'DNSP stacked data'!E171</f>
        <v>61973.7059213752</v>
      </c>
      <c r="F12" s="1">
        <f>'DNSP stacked data'!F171</f>
        <v>75037.978098049221</v>
      </c>
      <c r="G12" s="1">
        <f>'DNSP stacked data'!G171</f>
        <v>74900.179665433359</v>
      </c>
      <c r="H12" s="1">
        <f>'DNSP stacked data'!H171</f>
        <v>84369.77778940904</v>
      </c>
      <c r="I12" s="1">
        <f>'DNSP stacked data'!I171</f>
        <v>70674.636040854952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data'!B163</f>
        <v>313954.31843684416</v>
      </c>
      <c r="C17" s="1">
        <f>'DNSP stacked data'!C163</f>
        <v>349415.16833249299</v>
      </c>
      <c r="D17" s="1">
        <f>'DNSP stacked data'!D163</f>
        <v>376953.86869465309</v>
      </c>
      <c r="E17" s="1">
        <f>'DNSP stacked data'!E163</f>
        <v>411873.94326642214</v>
      </c>
      <c r="F17" s="1">
        <f>'DNSP stacked data'!F163</f>
        <v>457805.43791898811</v>
      </c>
      <c r="G17" s="1">
        <f>'DNSP stacked data'!G163</f>
        <v>503338.62937809393</v>
      </c>
      <c r="H17" s="1">
        <f>'DNSP stacked data'!H163</f>
        <v>545936.39078210003</v>
      </c>
      <c r="I17" s="1">
        <f>'DNSP stacked data'!I163</f>
        <v>580124.36831621989</v>
      </c>
      <c r="J17" s="46"/>
      <c r="K17" s="1">
        <f>'DNSP stacked data'!K163</f>
        <v>5609.3905954361489</v>
      </c>
      <c r="L17" s="1">
        <f>'DNSP stacked data'!L163</f>
        <v>7464.1433574790335</v>
      </c>
      <c r="M17" s="1">
        <f>'DNSP stacked data'!M163</f>
        <v>8534.5383962481155</v>
      </c>
      <c r="N17" s="1">
        <f>'DNSP stacked data'!N163</f>
        <v>8859.3361773884026</v>
      </c>
      <c r="O17" s="1">
        <f>'DNSP stacked data'!O163</f>
        <v>8977.1462210930968</v>
      </c>
      <c r="P17" s="1">
        <f>'DNSP stacked data'!P163</f>
        <v>8968.131039334181</v>
      </c>
      <c r="Q17" s="1">
        <f>'DNSP stacked data'!Q163</f>
        <v>9120.6955107936392</v>
      </c>
      <c r="R17" s="1">
        <f>'DNSP stacked data'!R163</f>
        <v>10224.832540120591</v>
      </c>
      <c r="T17" s="1">
        <f>'DNSP stacked data'!T163</f>
        <v>190138.99775117711</v>
      </c>
      <c r="U17" s="1">
        <f>'DNSP stacked data'!U163</f>
        <v>203900.45411915571</v>
      </c>
      <c r="V17" s="1">
        <f>'DNSP stacked data'!V163</f>
        <v>215412.49090024675</v>
      </c>
      <c r="W17" s="1">
        <f>'DNSP stacked data'!W163</f>
        <v>244214.61043270439</v>
      </c>
      <c r="X17" s="1">
        <f>'DNSP stacked data'!X163</f>
        <v>270949.6173627337</v>
      </c>
      <c r="Y17" s="1">
        <f>'DNSP stacked data'!Y163</f>
        <v>297932.65125144419</v>
      </c>
      <c r="Z17" s="1">
        <f>'DNSP stacked data'!Z163</f>
        <v>323684.19224804512</v>
      </c>
      <c r="AA17" s="1">
        <f>'DNSP stacked data'!AA163</f>
        <v>347277.2941052579</v>
      </c>
      <c r="AC17" s="1">
        <f>'DNSP stacked data'!AC163</f>
        <v>6229.6037340139619</v>
      </c>
      <c r="AD17" s="1">
        <f>'DNSP stacked data'!AD163</f>
        <v>7216.3308523648257</v>
      </c>
      <c r="AE17" s="1">
        <f>'DNSP stacked data'!AE163</f>
        <v>7860.1603683859403</v>
      </c>
      <c r="AF17" s="1">
        <f>'DNSP stacked data'!AF163</f>
        <v>8251.519484098364</v>
      </c>
      <c r="AG17" s="1">
        <f>'DNSP stacked data'!AG163</f>
        <v>8543.8454357492119</v>
      </c>
      <c r="AH17" s="1">
        <f>'DNSP stacked data'!AH163</f>
        <v>8956.2229065220927</v>
      </c>
      <c r="AI17" s="1">
        <f>'DNSP stacked data'!AI163</f>
        <v>9488.3688602793009</v>
      </c>
      <c r="AJ17" s="1">
        <f>'DNSP stacked data'!AJ163</f>
        <v>9960.9173905388197</v>
      </c>
      <c r="AK17" s="46"/>
      <c r="AL17" s="1">
        <f>'DNSP stacked data'!AL163</f>
        <v>152362.84334238362</v>
      </c>
      <c r="AM17" s="1">
        <f>'DNSP stacked data'!AM163</f>
        <v>164527.25022170477</v>
      </c>
      <c r="AN17" s="1">
        <f>'DNSP stacked data'!AN163</f>
        <v>173062.31455701773</v>
      </c>
      <c r="AO17" s="1">
        <f>'DNSP stacked data'!AO163</f>
        <v>180004.24478195014</v>
      </c>
      <c r="AP17" s="1">
        <f>'DNSP stacked data'!AP163</f>
        <v>196737.7386385795</v>
      </c>
      <c r="AQ17" s="1">
        <f>'DNSP stacked data'!AQ163</f>
        <v>215172.66445617008</v>
      </c>
      <c r="AR17" s="1">
        <f>'DNSP stacked data'!AR163</f>
        <v>236183.66836455939</v>
      </c>
      <c r="AS17" s="1">
        <f>'DNSP stacked data'!AS163</f>
        <v>255904.48681169693</v>
      </c>
      <c r="AT17" s="46"/>
      <c r="AU17" s="1">
        <f>'DNSP stacked data'!AU163</f>
        <v>76060.713642298724</v>
      </c>
      <c r="AV17" s="1">
        <f>'DNSP stacked data'!AV163</f>
        <v>89068.577818364633</v>
      </c>
      <c r="AW17" s="1">
        <f>'DNSP stacked data'!AW163</f>
        <v>92129.786528582685</v>
      </c>
      <c r="AX17" s="1">
        <f>'DNSP stacked data'!AX163</f>
        <v>92873.123322049796</v>
      </c>
      <c r="AY17" s="1">
        <f>'DNSP stacked data'!AY163</f>
        <v>107223.94299426521</v>
      </c>
      <c r="AZ17" s="1">
        <f>'DNSP stacked data'!AZ163</f>
        <v>117778.30555573106</v>
      </c>
      <c r="BA17" s="1">
        <f>'DNSP stacked data'!BA163</f>
        <v>127112.84537900504</v>
      </c>
      <c r="BB17" s="1">
        <f>'DNSP stacked data'!BB163</f>
        <v>130700.36154886695</v>
      </c>
    </row>
    <row r="18" spans="1:54" x14ac:dyDescent="0.25">
      <c r="A18" s="21" t="s">
        <v>70</v>
      </c>
      <c r="B18" s="1">
        <f>'DNSP stacked data'!B164</f>
        <v>7848.8579609211047</v>
      </c>
      <c r="C18" s="1">
        <f>'DNSP stacked data'!C164</f>
        <v>7232.8939844826054</v>
      </c>
      <c r="D18" s="1">
        <f>'DNSP stacked data'!D164</f>
        <v>11157.834513361731</v>
      </c>
      <c r="E18" s="1">
        <f>'DNSP stacked data'!E164</f>
        <v>15198.148506530979</v>
      </c>
      <c r="F18" s="1">
        <f>'DNSP stacked data'!F164</f>
        <v>9659.6947400906502</v>
      </c>
      <c r="G18" s="1">
        <f>'DNSP stacked data'!G164</f>
        <v>13338.473678519487</v>
      </c>
      <c r="H18" s="1">
        <f>'DNSP stacked data'!H164</f>
        <v>19653.7100681556</v>
      </c>
      <c r="I18" s="1">
        <f>'DNSP stacked data'!I164</f>
        <v>9456.027203554384</v>
      </c>
      <c r="J18" s="46"/>
      <c r="K18" s="1">
        <f>'DNSP stacked data'!K164</f>
        <v>140.23476488590373</v>
      </c>
      <c r="L18" s="1">
        <f>'DNSP stacked data'!L164</f>
        <v>154.50776749981603</v>
      </c>
      <c r="M18" s="1">
        <f>'DNSP stacked data'!M164</f>
        <v>252.62233652894423</v>
      </c>
      <c r="N18" s="1">
        <f>'DNSP stacked data'!N164</f>
        <v>326.90950494563208</v>
      </c>
      <c r="O18" s="1">
        <f>'DNSP stacked data'!O164</f>
        <v>189.41778526506437</v>
      </c>
      <c r="P18" s="1">
        <f>'DNSP stacked data'!P164</f>
        <v>237.6554725423558</v>
      </c>
      <c r="Q18" s="1">
        <f>'DNSP stacked data'!Q164</f>
        <v>328.34503838857097</v>
      </c>
      <c r="R18" s="1">
        <f>'DNSP stacked data'!R164</f>
        <v>166.66477040396563</v>
      </c>
      <c r="T18" s="1">
        <f>'DNSP stacked data'!T164</f>
        <v>4753.474943779428</v>
      </c>
      <c r="U18" s="1">
        <f>'DNSP stacked data'!U164</f>
        <v>4220.7394002665233</v>
      </c>
      <c r="V18" s="1">
        <f>'DNSP stacked data'!V164</f>
        <v>6376.2097306473042</v>
      </c>
      <c r="W18" s="1">
        <f>'DNSP stacked data'!W164</f>
        <v>9011.5191249667914</v>
      </c>
      <c r="X18" s="1">
        <f>'DNSP stacked data'!X164</f>
        <v>5717.0369263536813</v>
      </c>
      <c r="Y18" s="1">
        <f>'DNSP stacked data'!Y164</f>
        <v>7895.2152581632718</v>
      </c>
      <c r="Z18" s="1">
        <f>'DNSP stacked data'!Z164</f>
        <v>11652.630920929625</v>
      </c>
      <c r="AA18" s="1">
        <f>'DNSP stacked data'!AA164</f>
        <v>5660.6198939157039</v>
      </c>
      <c r="AC18" s="1">
        <f>'DNSP stacked data'!AC164</f>
        <v>155.74009335034904</v>
      </c>
      <c r="AD18" s="1">
        <f>'DNSP stacked data'!AD164</f>
        <v>149.3780486439519</v>
      </c>
      <c r="AE18" s="1">
        <f>'DNSP stacked data'!AE164</f>
        <v>232.66074690422383</v>
      </c>
      <c r="AF18" s="1">
        <f>'DNSP stacked data'!AF164</f>
        <v>304.48106896322963</v>
      </c>
      <c r="AG18" s="1">
        <f>'DNSP stacked data'!AG164</f>
        <v>180.2751386943084</v>
      </c>
      <c r="AH18" s="1">
        <f>'DNSP stacked data'!AH164</f>
        <v>237.33990702283546</v>
      </c>
      <c r="AI18" s="1">
        <f>'DNSP stacked data'!AI164</f>
        <v>341.58127897005483</v>
      </c>
      <c r="AJ18" s="1">
        <f>'DNSP stacked data'!AJ164</f>
        <v>162.36295346578274</v>
      </c>
      <c r="AK18" s="46"/>
      <c r="AL18" s="1">
        <f>'DNSP stacked data'!AL164</f>
        <v>3809.0710835595905</v>
      </c>
      <c r="AM18" s="1">
        <f>'DNSP stacked data'!AM164</f>
        <v>3405.7140795892892</v>
      </c>
      <c r="AN18" s="1">
        <f>'DNSP stacked data'!AN164</f>
        <v>5122.6445108877251</v>
      </c>
      <c r="AO18" s="1">
        <f>'DNSP stacked data'!AO164</f>
        <v>6642.1566324539599</v>
      </c>
      <c r="AP18" s="1">
        <f>'DNSP stacked data'!AP164</f>
        <v>4151.1662852740283</v>
      </c>
      <c r="AQ18" s="1">
        <f>'DNSP stacked data'!AQ164</f>
        <v>5702.0756080885067</v>
      </c>
      <c r="AR18" s="1">
        <f>'DNSP stacked data'!AR164</f>
        <v>8502.6120611241367</v>
      </c>
      <c r="AS18" s="1">
        <f>'DNSP stacked data'!AS164</f>
        <v>4171.2431350306597</v>
      </c>
      <c r="AT18" s="46"/>
      <c r="AU18" s="1">
        <f>'DNSP stacked data'!AU164</f>
        <v>1901.5178410574683</v>
      </c>
      <c r="AV18" s="1">
        <f>'DNSP stacked data'!AV164</f>
        <v>1843.719560840148</v>
      </c>
      <c r="AW18" s="1">
        <f>'DNSP stacked data'!AW164</f>
        <v>2727.041681246048</v>
      </c>
      <c r="AX18" s="1">
        <f>'DNSP stacked data'!AX164</f>
        <v>3427.0182505836383</v>
      </c>
      <c r="AY18" s="1">
        <f>'DNSP stacked data'!AY164</f>
        <v>2262.4251971789963</v>
      </c>
      <c r="AZ18" s="1">
        <f>'DNSP stacked data'!AZ164</f>
        <v>3121.1250972268731</v>
      </c>
      <c r="BA18" s="1">
        <f>'DNSP stacked data'!BA164</f>
        <v>4576.0624336441815</v>
      </c>
      <c r="BB18" s="1">
        <f>'DNSP stacked data'!BB164</f>
        <v>2130.4158932465307</v>
      </c>
    </row>
    <row r="19" spans="1:54" x14ac:dyDescent="0.25">
      <c r="A19" s="21" t="s">
        <v>71</v>
      </c>
      <c r="B19" s="1">
        <f>'DNSP stacked data'!B165</f>
        <v>-14787.766544964459</v>
      </c>
      <c r="C19" s="1">
        <f>'DNSP stacked data'!C165</f>
        <v>-16399.167921208125</v>
      </c>
      <c r="D19" s="1">
        <f>'DNSP stacked data'!D165</f>
        <v>-17809.052619087775</v>
      </c>
      <c r="E19" s="1">
        <f>'DNSP stacked data'!E165</f>
        <v>-19559.10923206275</v>
      </c>
      <c r="F19" s="1">
        <f>'DNSP stacked data'!F165</f>
        <v>-21770.790276484418</v>
      </c>
      <c r="G19" s="1">
        <f>'DNSP stacked data'!G165</f>
        <v>-23911.884849921229</v>
      </c>
      <c r="H19" s="1">
        <f>'DNSP stacked data'!H165</f>
        <v>-26104.984331262887</v>
      </c>
      <c r="I19" s="1">
        <f>'DNSP stacked data'!I165</f>
        <v>-28247.685620386277</v>
      </c>
      <c r="J19" s="46"/>
      <c r="K19" s="1">
        <f>'DNSP stacked data'!K165</f>
        <v>-180.77946043986771</v>
      </c>
      <c r="L19" s="1">
        <f>'DNSP stacked data'!L165</f>
        <v>-224.15254483159978</v>
      </c>
      <c r="M19" s="1">
        <f>'DNSP stacked data'!M165</f>
        <v>-252.06527531549688</v>
      </c>
      <c r="N19" s="1">
        <f>'DNSP stacked data'!N165</f>
        <v>-266.20317236956913</v>
      </c>
      <c r="O19" s="1">
        <f>'DNSP stacked data'!O165</f>
        <v>-277.21028619139184</v>
      </c>
      <c r="P19" s="1">
        <f>'DNSP stacked data'!P165</f>
        <v>-284.66821364206709</v>
      </c>
      <c r="Q19" s="1">
        <f>'DNSP stacked data'!Q165</f>
        <v>-296.30924147742161</v>
      </c>
      <c r="R19" s="1">
        <f>'DNSP stacked data'!R165</f>
        <v>-329.19031170626425</v>
      </c>
      <c r="T19" s="1">
        <f>'DNSP stacked data'!T165</f>
        <v>-4657.6346710676899</v>
      </c>
      <c r="U19" s="1">
        <f>'DNSP stacked data'!U165</f>
        <v>-5007.5298128051909</v>
      </c>
      <c r="V19" s="1">
        <f>'DNSP stacked data'!V165</f>
        <v>-5320.4092285392217</v>
      </c>
      <c r="W19" s="1">
        <f>'DNSP stacked data'!W165</f>
        <v>-5954.0201762647821</v>
      </c>
      <c r="X19" s="1">
        <f>'DNSP stacked data'!X165</f>
        <v>-6582.9103211995907</v>
      </c>
      <c r="Y19" s="1">
        <f>'DNSP stacked data'!Y165</f>
        <v>-7195.7517160975585</v>
      </c>
      <c r="Z19" s="1">
        <f>'DNSP stacked data'!Z165</f>
        <v>-7815.0384283588164</v>
      </c>
      <c r="AA19" s="1">
        <f>'DNSP stacked data'!AA165</f>
        <v>-8437.4916068092189</v>
      </c>
      <c r="AC19" s="1">
        <f>'DNSP stacked data'!AC165</f>
        <v>-151.62070314450071</v>
      </c>
      <c r="AD19" s="1">
        <f>'DNSP stacked data'!AD165</f>
        <v>-172.19743607892391</v>
      </c>
      <c r="AE19" s="1">
        <f>'DNSP stacked data'!AE165</f>
        <v>-187.10273193505139</v>
      </c>
      <c r="AF19" s="1">
        <f>'DNSP stacked data'!AF165</f>
        <v>-198.57491968908315</v>
      </c>
      <c r="AG19" s="1">
        <f>'DNSP stacked data'!AG165</f>
        <v>-209.12397911035035</v>
      </c>
      <c r="AH19" s="1">
        <f>'DNSP stacked data'!AH165</f>
        <v>-221.04543150882887</v>
      </c>
      <c r="AI19" s="1">
        <f>'DNSP stacked data'!AI165</f>
        <v>-235.72849448409028</v>
      </c>
      <c r="AJ19" s="1">
        <f>'DNSP stacked data'!AJ165</f>
        <v>-250.54633349587425</v>
      </c>
      <c r="AK19" s="46"/>
      <c r="AL19" s="1">
        <f>'DNSP stacked data'!AL165</f>
        <v>-6208.1235845595747</v>
      </c>
      <c r="AM19" s="1">
        <f>'DNSP stacked data'!AM165</f>
        <v>-6736.5153207942931</v>
      </c>
      <c r="AN19" s="1">
        <f>'DNSP stacked data'!AN165</f>
        <v>-7178.7484127835323</v>
      </c>
      <c r="AO19" s="1">
        <f>'DNSP stacked data'!AO165</f>
        <v>-7622.8487642264827</v>
      </c>
      <c r="AP19" s="1">
        <f>'DNSP stacked data'!AP165</f>
        <v>-8363.3278699107886</v>
      </c>
      <c r="AQ19" s="1">
        <f>'DNSP stacked data'!AQ165</f>
        <v>-9117.9176116262624</v>
      </c>
      <c r="AR19" s="1">
        <f>'DNSP stacked data'!AR165</f>
        <v>-9986.3963615491884</v>
      </c>
      <c r="AS19" s="1">
        <f>'DNSP stacked data'!AS165</f>
        <v>-10895.10584172683</v>
      </c>
      <c r="AT19" s="46"/>
      <c r="AU19" s="1">
        <f>'DNSP stacked data'!AU165</f>
        <v>-17016.855218588375</v>
      </c>
      <c r="AV19" s="1">
        <f>'DNSP stacked data'!AV165</f>
        <v>-22075.838169572424</v>
      </c>
      <c r="AW19" s="1">
        <f>'DNSP stacked data'!AW165</f>
        <v>-20818.508378783699</v>
      </c>
      <c r="AX19" s="1">
        <f>'DNSP stacked data'!AX165</f>
        <v>-12103.210147273512</v>
      </c>
      <c r="AY19" s="1">
        <f>'DNSP stacked data'!AY165</f>
        <v>-16330.569081843732</v>
      </c>
      <c r="AZ19" s="1">
        <f>'DNSP stacked data'!AZ165</f>
        <v>-20419.915868268872</v>
      </c>
      <c r="BA19" s="1">
        <f>'DNSP stacked data'!BA165</f>
        <v>-22633.290161716865</v>
      </c>
      <c r="BB19" s="1">
        <f>'DNSP stacked data'!BB165</f>
        <v>-21599.423052074708</v>
      </c>
    </row>
    <row r="20" spans="1:54" x14ac:dyDescent="0.25">
      <c r="A20" s="21" t="s">
        <v>72</v>
      </c>
      <c r="B20" s="1">
        <f>'DNSP stacked data'!B166</f>
        <v>-6938.9085840433536</v>
      </c>
      <c r="C20" s="1">
        <f>'DNSP stacked data'!C166</f>
        <v>-9166.2739367255199</v>
      </c>
      <c r="D20" s="1">
        <f>'DNSP stacked data'!D166</f>
        <v>-6651.218105726045</v>
      </c>
      <c r="E20" s="1">
        <f>'DNSP stacked data'!E166</f>
        <v>-4360.9607255317705</v>
      </c>
      <c r="F20" s="1">
        <f>'DNSP stacked data'!F166</f>
        <v>-12111.095536393768</v>
      </c>
      <c r="G20" s="1">
        <f>'DNSP stacked data'!G166</f>
        <v>-10573.411171401742</v>
      </c>
      <c r="H20" s="1">
        <f>'DNSP stacked data'!H166</f>
        <v>-6451.274263107287</v>
      </c>
      <c r="I20" s="1">
        <f>'DNSP stacked data'!I166</f>
        <v>-18791.658416831895</v>
      </c>
      <c r="J20" s="46"/>
      <c r="K20" s="1">
        <f>'DNSP stacked data'!K166</f>
        <v>-40.544695553963976</v>
      </c>
      <c r="L20" s="1">
        <f>'DNSP stacked data'!L166</f>
        <v>-69.644777331783757</v>
      </c>
      <c r="M20" s="1">
        <f>'DNSP stacked data'!M166</f>
        <v>0.55706121344734072</v>
      </c>
      <c r="N20" s="1">
        <f>'DNSP stacked data'!N166</f>
        <v>60.706332576062948</v>
      </c>
      <c r="O20" s="1">
        <f>'DNSP stacked data'!O166</f>
        <v>-87.792500926327449</v>
      </c>
      <c r="P20" s="1">
        <f>'DNSP stacked data'!P166</f>
        <v>-47.012741099711263</v>
      </c>
      <c r="Q20" s="1">
        <f>'DNSP stacked data'!Q166</f>
        <v>32.035796911149383</v>
      </c>
      <c r="R20" s="1">
        <f>'DNSP stacked data'!R166</f>
        <v>-162.52554130229859</v>
      </c>
      <c r="T20" s="1">
        <f>'DNSP stacked data'!T166</f>
        <v>95.840272711737555</v>
      </c>
      <c r="U20" s="1">
        <f>'DNSP stacked data'!U166</f>
        <v>-786.79041253866797</v>
      </c>
      <c r="V20" s="1">
        <f>'DNSP stacked data'!V166</f>
        <v>1055.8005021080819</v>
      </c>
      <c r="W20" s="1">
        <f>'DNSP stacked data'!W166</f>
        <v>3057.4989487020102</v>
      </c>
      <c r="X20" s="1">
        <f>'DNSP stacked data'!X166</f>
        <v>-865.87339484590939</v>
      </c>
      <c r="Y20" s="1">
        <f>'DNSP stacked data'!Y166</f>
        <v>699.46354206571289</v>
      </c>
      <c r="Z20" s="1">
        <f>'DNSP stacked data'!Z166</f>
        <v>3837.5924925708082</v>
      </c>
      <c r="AA20" s="1">
        <f>'DNSP stacked data'!AA166</f>
        <v>-2776.8717128935155</v>
      </c>
      <c r="AC20" s="1">
        <f>'DNSP stacked data'!AC166</f>
        <v>4.1193902058483385</v>
      </c>
      <c r="AD20" s="1">
        <f>'DNSP stacked data'!AD166</f>
        <v>-22.819387434972001</v>
      </c>
      <c r="AE20" s="1">
        <f>'DNSP stacked data'!AE166</f>
        <v>45.558014969172447</v>
      </c>
      <c r="AF20" s="1">
        <f>'DNSP stacked data'!AF166</f>
        <v>105.90614927414649</v>
      </c>
      <c r="AG20" s="1">
        <f>'DNSP stacked data'!AG166</f>
        <v>-28.848840416041966</v>
      </c>
      <c r="AH20" s="1">
        <f>'DNSP stacked data'!AH166</f>
        <v>16.294475514006589</v>
      </c>
      <c r="AI20" s="1">
        <f>'DNSP stacked data'!AI166</f>
        <v>105.85278448596452</v>
      </c>
      <c r="AJ20" s="1">
        <f>'DNSP stacked data'!AJ166</f>
        <v>-88.183380030091485</v>
      </c>
      <c r="AK20" s="46"/>
      <c r="AL20" s="1">
        <f>'DNSP stacked data'!AL166</f>
        <v>-2399.0525009999847</v>
      </c>
      <c r="AM20" s="1">
        <f>'DNSP stacked data'!AM166</f>
        <v>-3330.8012412050048</v>
      </c>
      <c r="AN20" s="1">
        <f>'DNSP stacked data'!AN166</f>
        <v>-2056.1039018958068</v>
      </c>
      <c r="AO20" s="1">
        <f>'DNSP stacked data'!AO166</f>
        <v>-980.69213177252288</v>
      </c>
      <c r="AP20" s="1">
        <f>'DNSP stacked data'!AP166</f>
        <v>-4212.1615846367604</v>
      </c>
      <c r="AQ20" s="1">
        <f>'DNSP stacked data'!AQ166</f>
        <v>-3415.8420035377567</v>
      </c>
      <c r="AR20" s="1">
        <f>'DNSP stacked data'!AR166</f>
        <v>-1483.7843004250512</v>
      </c>
      <c r="AS20" s="1">
        <f>'DNSP stacked data'!AS166</f>
        <v>-6723.8627066961708</v>
      </c>
      <c r="AT20" s="46"/>
      <c r="AU20" s="1">
        <f>'DNSP stacked data'!AU166</f>
        <v>-15115.337377530908</v>
      </c>
      <c r="AV20" s="1">
        <f>'DNSP stacked data'!AV166</f>
        <v>-20232.118608732275</v>
      </c>
      <c r="AW20" s="1">
        <f>'DNSP stacked data'!AW166</f>
        <v>-18091.466697537653</v>
      </c>
      <c r="AX20" s="1">
        <f>'DNSP stacked data'!AX166</f>
        <v>-8676.191896689872</v>
      </c>
      <c r="AY20" s="1">
        <f>'DNSP stacked data'!AY166</f>
        <v>-14068.143884664734</v>
      </c>
      <c r="AZ20" s="1">
        <f>'DNSP stacked data'!AZ166</f>
        <v>-17298.790771041993</v>
      </c>
      <c r="BA20" s="1">
        <f>'DNSP stacked data'!BA166</f>
        <v>-18057.227728072685</v>
      </c>
      <c r="BB20" s="1">
        <f>'DNSP stacked data'!BB166</f>
        <v>-19469.007158828175</v>
      </c>
    </row>
    <row r="21" spans="1:54" x14ac:dyDescent="0.25">
      <c r="A21" s="21" t="s">
        <v>73</v>
      </c>
      <c r="B21" s="1">
        <f>'DNSP stacked data'!B167</f>
        <v>42399.758479692195</v>
      </c>
      <c r="C21" s="1">
        <f>'DNSP stacked data'!C167</f>
        <v>36704.974298885587</v>
      </c>
      <c r="D21" s="1">
        <f>'DNSP stacked data'!D167</f>
        <v>41571.292677495134</v>
      </c>
      <c r="E21" s="1">
        <f>'DNSP stacked data'!E167</f>
        <v>50292.455378097693</v>
      </c>
      <c r="F21" s="1">
        <f>'DNSP stacked data'!F167</f>
        <v>57644.286995499562</v>
      </c>
      <c r="G21" s="1">
        <f>'DNSP stacked data'!G167</f>
        <v>53171.172575407814</v>
      </c>
      <c r="H21" s="1">
        <f>'DNSP stacked data'!H167</f>
        <v>40639.251797227196</v>
      </c>
      <c r="I21" s="1">
        <f>'DNSP stacked data'!I167</f>
        <v>39375.476139397353</v>
      </c>
      <c r="J21" s="46"/>
      <c r="K21" s="1">
        <f>'DNSP stacked data'!K167</f>
        <v>1895.2974575968494</v>
      </c>
      <c r="L21" s="1">
        <f>'DNSP stacked data'!L167</f>
        <v>1140.0398161008634</v>
      </c>
      <c r="M21" s="1">
        <f>'DNSP stacked data'!M167</f>
        <v>324.24071992684162</v>
      </c>
      <c r="N21" s="1">
        <f>'DNSP stacked data'!N167</f>
        <v>57.103711128630948</v>
      </c>
      <c r="O21" s="1">
        <f>'DNSP stacked data'!O167</f>
        <v>78.777319167412898</v>
      </c>
      <c r="P21" s="1">
        <f>'DNSP stacked data'!P167</f>
        <v>199.5772125591696</v>
      </c>
      <c r="Q21" s="1">
        <f>'DNSP stacked data'!Q167</f>
        <v>1072.101232415803</v>
      </c>
      <c r="R21" s="1">
        <f>'DNSP stacked data'!R167</f>
        <v>1473.5629180336848</v>
      </c>
      <c r="T21" s="1">
        <f>'DNSP stacked data'!T167</f>
        <v>13665.61609526686</v>
      </c>
      <c r="U21" s="1">
        <f>'DNSP stacked data'!U167</f>
        <v>12298.827193629693</v>
      </c>
      <c r="V21" s="1">
        <f>'DNSP stacked data'!V167</f>
        <v>27746.319030349554</v>
      </c>
      <c r="W21" s="1">
        <f>'DNSP stacked data'!W167</f>
        <v>23677.507981327333</v>
      </c>
      <c r="X21" s="1">
        <f>'DNSP stacked data'!X167</f>
        <v>27848.907283556378</v>
      </c>
      <c r="Y21" s="1">
        <f>'DNSP stacked data'!Y167</f>
        <v>25052.077454535207</v>
      </c>
      <c r="Z21" s="1">
        <f>'DNSP stacked data'!Z167</f>
        <v>19755.509364641988</v>
      </c>
      <c r="AA21" s="1">
        <f>'DNSP stacked data'!AA167</f>
        <v>8358.118239460362</v>
      </c>
      <c r="AC21" s="1">
        <f>'DNSP stacked data'!AC167</f>
        <v>982.60772814501638</v>
      </c>
      <c r="AD21" s="1">
        <f>'DNSP stacked data'!AD167</f>
        <v>666.64890345608626</v>
      </c>
      <c r="AE21" s="1">
        <f>'DNSP stacked data'!AE167</f>
        <v>345.80110074325012</v>
      </c>
      <c r="AF21" s="1">
        <f>'DNSP stacked data'!AF167</f>
        <v>186.41980237670276</v>
      </c>
      <c r="AG21" s="1">
        <f>'DNSP stacked data'!AG167</f>
        <v>441.22631118892315</v>
      </c>
      <c r="AH21" s="1">
        <f>'DNSP stacked data'!AH167</f>
        <v>515.85147824320165</v>
      </c>
      <c r="AI21" s="1">
        <f>'DNSP stacked data'!AI167</f>
        <v>366.69574577355354</v>
      </c>
      <c r="AJ21" s="1">
        <f>'DNSP stacked data'!AJ167</f>
        <v>171.13708317176142</v>
      </c>
      <c r="AK21" s="46"/>
      <c r="AL21" s="1">
        <f>'DNSP stacked data'!AL167</f>
        <v>14563.459380321146</v>
      </c>
      <c r="AM21" s="1">
        <f>'DNSP stacked data'!AM167</f>
        <v>11865.865576517961</v>
      </c>
      <c r="AN21" s="1">
        <f>'DNSP stacked data'!AN167</f>
        <v>8998.0341268281736</v>
      </c>
      <c r="AO21" s="1">
        <f>'DNSP stacked data'!AO167</f>
        <v>17714.185988401892</v>
      </c>
      <c r="AP21" s="1">
        <f>'DNSP stacked data'!AP167</f>
        <v>22647.087402227338</v>
      </c>
      <c r="AQ21" s="1">
        <f>'DNSP stacked data'!AQ167</f>
        <v>24426.84591192707</v>
      </c>
      <c r="AR21" s="1">
        <f>'DNSP stacked data'!AR167</f>
        <v>21204.602747562603</v>
      </c>
      <c r="AS21" s="1">
        <f>'DNSP stacked data'!AS167</f>
        <v>14204.291742823913</v>
      </c>
      <c r="AT21" s="46"/>
      <c r="AU21" s="1">
        <f>'DNSP stacked data'!AU167</f>
        <v>28123.20155359682</v>
      </c>
      <c r="AV21" s="1">
        <f>'DNSP stacked data'!AV167</f>
        <v>23293.327318950331</v>
      </c>
      <c r="AW21" s="1">
        <f>'DNSP stacked data'!AW167</f>
        <v>19128.44790963543</v>
      </c>
      <c r="AX21" s="1">
        <f>'DNSP stacked data'!AX167</f>
        <v>23027.011568905284</v>
      </c>
      <c r="AY21" s="1">
        <f>'DNSP stacked data'!AY167</f>
        <v>24622.506446130588</v>
      </c>
      <c r="AZ21" s="1">
        <f>'DNSP stacked data'!AZ167</f>
        <v>26633.330594315983</v>
      </c>
      <c r="BA21" s="1">
        <f>'DNSP stacked data'!BA167</f>
        <v>21644.743897934568</v>
      </c>
      <c r="BB21" s="1">
        <f>'DNSP stacked data'!BB167</f>
        <v>21010.989280171852</v>
      </c>
    </row>
    <row r="22" spans="1:54" x14ac:dyDescent="0.25">
      <c r="A22" s="21" t="s">
        <v>74</v>
      </c>
      <c r="B22" s="1">
        <f>'DNSP stacked data'!B168</f>
        <v>-85.5</v>
      </c>
      <c r="C22" s="1">
        <f>'DNSP stacked data'!C168</f>
        <v>-352.1956271186441</v>
      </c>
      <c r="D22" s="1">
        <f>'DNSP stacked data'!D168</f>
        <v>0</v>
      </c>
      <c r="E22" s="1">
        <f>'DNSP stacked data'!E168</f>
        <v>0</v>
      </c>
      <c r="F22" s="1">
        <f>'DNSP stacked data'!F168</f>
        <v>0</v>
      </c>
      <c r="G22" s="1">
        <f>'DNSP stacked data'!G168</f>
        <v>0</v>
      </c>
      <c r="H22" s="1">
        <f>'DNSP stacked data'!H168</f>
        <v>0</v>
      </c>
      <c r="I22" s="1">
        <f>'DNSP stacked data'!I168</f>
        <v>0</v>
      </c>
      <c r="J22" s="46"/>
      <c r="K22" s="1">
        <f>'DNSP stacked data'!K168</f>
        <v>0</v>
      </c>
      <c r="L22" s="1">
        <f>'DNSP stacked data'!L168</f>
        <v>0</v>
      </c>
      <c r="M22" s="1">
        <f>'DNSP stacked data'!M168</f>
        <v>0</v>
      </c>
      <c r="N22" s="1">
        <f>'DNSP stacked data'!N168</f>
        <v>0</v>
      </c>
      <c r="O22" s="1">
        <f>'DNSP stacked data'!O168</f>
        <v>0</v>
      </c>
      <c r="P22" s="1">
        <f>'DNSP stacked data'!P168</f>
        <v>0</v>
      </c>
      <c r="Q22" s="1">
        <f>'DNSP stacked data'!Q168</f>
        <v>0</v>
      </c>
      <c r="R22" s="1">
        <f>'DNSP stacked data'!R168</f>
        <v>0</v>
      </c>
      <c r="T22" s="1">
        <f>'DNSP stacked data'!T168</f>
        <v>0</v>
      </c>
      <c r="U22" s="1">
        <f>'DNSP stacked data'!U168</f>
        <v>0</v>
      </c>
      <c r="V22" s="1">
        <f>'DNSP stacked data'!V168</f>
        <v>0</v>
      </c>
      <c r="W22" s="1">
        <f>'DNSP stacked data'!W168</f>
        <v>0</v>
      </c>
      <c r="X22" s="1">
        <f>'DNSP stacked data'!X168</f>
        <v>0</v>
      </c>
      <c r="Y22" s="1">
        <f>'DNSP stacked data'!Y168</f>
        <v>0</v>
      </c>
      <c r="Z22" s="1">
        <f>'DNSP stacked data'!Z168</f>
        <v>0</v>
      </c>
      <c r="AA22" s="1">
        <f>'DNSP stacked data'!AA168</f>
        <v>0</v>
      </c>
      <c r="AC22" s="1">
        <f>'DNSP stacked data'!AC168</f>
        <v>0</v>
      </c>
      <c r="AD22" s="1">
        <f>'DNSP stacked data'!AD168</f>
        <v>0</v>
      </c>
      <c r="AE22" s="1">
        <f>'DNSP stacked data'!AE168</f>
        <v>0</v>
      </c>
      <c r="AF22" s="1">
        <f>'DNSP stacked data'!AF168</f>
        <v>0</v>
      </c>
      <c r="AG22" s="1">
        <f>'DNSP stacked data'!AG168</f>
        <v>0</v>
      </c>
      <c r="AH22" s="1">
        <f>'DNSP stacked data'!AH168</f>
        <v>0</v>
      </c>
      <c r="AI22" s="1">
        <f>'DNSP stacked data'!AI168</f>
        <v>0</v>
      </c>
      <c r="AJ22" s="1">
        <f>'DNSP stacked data'!AJ168</f>
        <v>0</v>
      </c>
      <c r="AK22" s="46"/>
      <c r="AL22" s="1">
        <f>'DNSP stacked data'!AL168</f>
        <v>0</v>
      </c>
      <c r="AM22" s="1">
        <f>'DNSP stacked data'!AM168</f>
        <v>-114.65013035593223</v>
      </c>
      <c r="AN22" s="1">
        <f>'DNSP stacked data'!AN168</f>
        <v>0</v>
      </c>
      <c r="AO22" s="1">
        <f>'DNSP stacked data'!AO168</f>
        <v>0</v>
      </c>
      <c r="AP22" s="1">
        <f>'DNSP stacked data'!AP168</f>
        <v>0</v>
      </c>
      <c r="AQ22" s="1">
        <f>'DNSP stacked data'!AQ168</f>
        <v>0</v>
      </c>
      <c r="AR22" s="1">
        <f>'DNSP stacked data'!AR168</f>
        <v>0</v>
      </c>
      <c r="AS22" s="1">
        <f>'DNSP stacked data'!AS168</f>
        <v>0</v>
      </c>
      <c r="AT22" s="46"/>
      <c r="AU22" s="1">
        <f>'DNSP stacked data'!AU168</f>
        <v>-865.67892920000008</v>
      </c>
      <c r="AV22" s="1">
        <f>'DNSP stacked data'!AV168</f>
        <v>-1281.5287315217195</v>
      </c>
      <c r="AW22" s="1">
        <f>'DNSP stacked data'!AW168</f>
        <v>-1081.8265267714878</v>
      </c>
      <c r="AX22" s="1">
        <f>'DNSP stacked data'!AX168</f>
        <v>-1004.2707931738087</v>
      </c>
      <c r="AY22" s="1">
        <f>'DNSP stacked data'!AY168</f>
        <v>-1312.1486597465241</v>
      </c>
      <c r="AZ22" s="1">
        <f>'DNSP stacked data'!AZ168</f>
        <v>-505.93070191105318</v>
      </c>
      <c r="BA22" s="1">
        <f>'DNSP stacked data'!BA168</f>
        <v>-1944.9036963815215</v>
      </c>
      <c r="BB22" s="1">
        <f>'DNSP stacked data'!BB168</f>
        <v>-4430.0659048675525</v>
      </c>
    </row>
    <row r="23" spans="1:54" x14ac:dyDescent="0.25">
      <c r="A23" s="21" t="s">
        <v>75</v>
      </c>
      <c r="B23" s="1">
        <f>'DNSP stacked data'!B169</f>
        <v>349415.16833249299</v>
      </c>
      <c r="C23" s="1">
        <f>'DNSP stacked data'!C169</f>
        <v>376953.86869465309</v>
      </c>
      <c r="D23" s="1">
        <f>'DNSP stacked data'!D169</f>
        <v>411873.94326642214</v>
      </c>
      <c r="E23" s="1">
        <f>'DNSP stacked data'!E169</f>
        <v>457805.43791898811</v>
      </c>
      <c r="F23" s="1">
        <f>'DNSP stacked data'!F169</f>
        <v>503338.62937809393</v>
      </c>
      <c r="G23" s="1">
        <f>'DNSP stacked data'!G169</f>
        <v>545936.39078210003</v>
      </c>
      <c r="H23" s="1">
        <f>'DNSP stacked data'!H169</f>
        <v>580124.36831621989</v>
      </c>
      <c r="I23" s="1">
        <f>'DNSP stacked data'!I169</f>
        <v>600708.1860387855</v>
      </c>
      <c r="J23" s="46"/>
      <c r="K23" s="1">
        <f>'DNSP stacked data'!K169</f>
        <v>7464.1433574790335</v>
      </c>
      <c r="L23" s="1">
        <f>'DNSP stacked data'!L169</f>
        <v>8534.5383962481155</v>
      </c>
      <c r="M23" s="1">
        <f>'DNSP stacked data'!M169</f>
        <v>8859.3361773884026</v>
      </c>
      <c r="N23" s="1">
        <f>'DNSP stacked data'!N169</f>
        <v>8977.1462210930968</v>
      </c>
      <c r="O23" s="1">
        <f>'DNSP stacked data'!O169</f>
        <v>8968.131039334181</v>
      </c>
      <c r="P23" s="1">
        <f>'DNSP stacked data'!P169</f>
        <v>9120.6955107936392</v>
      </c>
      <c r="Q23" s="1">
        <f>'DNSP stacked data'!Q169</f>
        <v>10224.832540120591</v>
      </c>
      <c r="R23" s="1">
        <f>'DNSP stacked data'!R169</f>
        <v>11535.869916851978</v>
      </c>
      <c r="T23" s="1">
        <f>'DNSP stacked data'!T169</f>
        <v>203900.45411915571</v>
      </c>
      <c r="U23" s="1">
        <f>'DNSP stacked data'!U169</f>
        <v>215412.49090024675</v>
      </c>
      <c r="V23" s="1">
        <f>'DNSP stacked data'!V169</f>
        <v>244214.61043270439</v>
      </c>
      <c r="W23" s="1">
        <f>'DNSP stacked data'!W169</f>
        <v>270949.6173627337</v>
      </c>
      <c r="X23" s="1">
        <f>'DNSP stacked data'!X169</f>
        <v>297932.65125144419</v>
      </c>
      <c r="Y23" s="1">
        <f>'DNSP stacked data'!Y169</f>
        <v>323684.19224804512</v>
      </c>
      <c r="Z23" s="1">
        <f>'DNSP stacked data'!Z169</f>
        <v>347277.2941052579</v>
      </c>
      <c r="AA23" s="1">
        <f>'DNSP stacked data'!AA169</f>
        <v>352858.5406318247</v>
      </c>
      <c r="AC23" s="1">
        <f>'DNSP stacked data'!AC169</f>
        <v>7216.3308523648257</v>
      </c>
      <c r="AD23" s="1">
        <f>'DNSP stacked data'!AD169</f>
        <v>7860.1603683859403</v>
      </c>
      <c r="AE23" s="1">
        <f>'DNSP stacked data'!AE169</f>
        <v>8251.519484098364</v>
      </c>
      <c r="AF23" s="1">
        <f>'DNSP stacked data'!AF169</f>
        <v>8543.8454357492119</v>
      </c>
      <c r="AG23" s="1">
        <f>'DNSP stacked data'!AG169</f>
        <v>8956.2229065220927</v>
      </c>
      <c r="AH23" s="1">
        <f>'DNSP stacked data'!AH169</f>
        <v>9488.3688602793009</v>
      </c>
      <c r="AI23" s="1">
        <f>'DNSP stacked data'!AI169</f>
        <v>9960.9173905388197</v>
      </c>
      <c r="AJ23" s="1">
        <f>'DNSP stacked data'!AJ169</f>
        <v>10043.871093680489</v>
      </c>
      <c r="AK23" s="46"/>
      <c r="AL23" s="1">
        <f>'DNSP stacked data'!AL169</f>
        <v>164527.25022170477</v>
      </c>
      <c r="AM23" s="1">
        <f>'DNSP stacked data'!AM169</f>
        <v>173062.31455701773</v>
      </c>
      <c r="AN23" s="1">
        <f>'DNSP stacked data'!AN169</f>
        <v>180004.24478195014</v>
      </c>
      <c r="AO23" s="1">
        <f>'DNSP stacked data'!AO169</f>
        <v>196737.7386385795</v>
      </c>
      <c r="AP23" s="1">
        <f>'DNSP stacked data'!AP169</f>
        <v>215172.66445617008</v>
      </c>
      <c r="AQ23" s="1">
        <f>'DNSP stacked data'!AQ169</f>
        <v>236183.66836455939</v>
      </c>
      <c r="AR23" s="1">
        <f>'DNSP stacked data'!AR169</f>
        <v>255904.48681169693</v>
      </c>
      <c r="AS23" s="1">
        <f>'DNSP stacked data'!AS169</f>
        <v>263384.91584782465</v>
      </c>
      <c r="AT23" s="46"/>
      <c r="AU23" s="1">
        <f>'DNSP stacked data'!AU169</f>
        <v>89068.577818364633</v>
      </c>
      <c r="AV23" s="1">
        <f>'DNSP stacked data'!AV169</f>
        <v>92129.786528582685</v>
      </c>
      <c r="AW23" s="1">
        <f>'DNSP stacked data'!AW169</f>
        <v>92873.123322049796</v>
      </c>
      <c r="AX23" s="1">
        <f>'DNSP stacked data'!AX169</f>
        <v>107223.94299426521</v>
      </c>
      <c r="AY23" s="1">
        <f>'DNSP stacked data'!AY169</f>
        <v>117778.30555573106</v>
      </c>
      <c r="AZ23" s="1">
        <f>'DNSP stacked data'!AZ169</f>
        <v>127112.84537900504</v>
      </c>
      <c r="BA23" s="1">
        <f>'DNSP stacked data'!BA169</f>
        <v>130700.36154886695</v>
      </c>
      <c r="BB23" s="1">
        <f>'DNSP stacked data'!BB169</f>
        <v>132242.34367021063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313954.31843684416</v>
      </c>
      <c r="C26" s="1">
        <f t="shared" ref="C26:I26" si="8">C17</f>
        <v>349415.16833249299</v>
      </c>
      <c r="D26" s="1">
        <f t="shared" si="8"/>
        <v>376953.86869465309</v>
      </c>
      <c r="E26" s="1">
        <f t="shared" si="8"/>
        <v>411873.94326642214</v>
      </c>
      <c r="F26" s="1">
        <f t="shared" si="8"/>
        <v>457805.43791898811</v>
      </c>
      <c r="G26" s="1">
        <f t="shared" si="8"/>
        <v>503338.62937809393</v>
      </c>
      <c r="H26" s="1">
        <f t="shared" si="8"/>
        <v>545936.39078210003</v>
      </c>
      <c r="I26" s="1">
        <f t="shared" si="8"/>
        <v>580124.36831621989</v>
      </c>
      <c r="K26" s="1">
        <f>K17</f>
        <v>5609.3905954361489</v>
      </c>
      <c r="L26" s="1">
        <f t="shared" ref="L26:R26" si="9">L17</f>
        <v>7464.1433574790335</v>
      </c>
      <c r="M26" s="1">
        <f t="shared" si="9"/>
        <v>8534.5383962481155</v>
      </c>
      <c r="N26" s="1">
        <f t="shared" si="9"/>
        <v>8859.3361773884026</v>
      </c>
      <c r="O26" s="1">
        <f t="shared" si="9"/>
        <v>8977.1462210930968</v>
      </c>
      <c r="P26" s="1">
        <f t="shared" si="9"/>
        <v>8968.131039334181</v>
      </c>
      <c r="Q26" s="1">
        <f t="shared" si="9"/>
        <v>9120.6955107936392</v>
      </c>
      <c r="R26" s="1">
        <f t="shared" si="9"/>
        <v>10224.832540120591</v>
      </c>
      <c r="T26" s="1">
        <f>T17</f>
        <v>190138.99775117711</v>
      </c>
      <c r="U26" s="1">
        <f t="shared" ref="U26:AA26" si="10">U17</f>
        <v>203900.45411915571</v>
      </c>
      <c r="V26" s="1">
        <f t="shared" si="10"/>
        <v>215412.49090024675</v>
      </c>
      <c r="W26" s="1">
        <f t="shared" si="10"/>
        <v>244214.61043270439</v>
      </c>
      <c r="X26" s="1">
        <f t="shared" si="10"/>
        <v>270949.6173627337</v>
      </c>
      <c r="Y26" s="1">
        <f t="shared" si="10"/>
        <v>297932.65125144419</v>
      </c>
      <c r="Z26" s="1">
        <f t="shared" si="10"/>
        <v>323684.19224804512</v>
      </c>
      <c r="AA26" s="1">
        <f t="shared" si="10"/>
        <v>347277.2941052579</v>
      </c>
      <c r="AC26" s="1">
        <f>AC17</f>
        <v>6229.6037340139619</v>
      </c>
      <c r="AD26" s="1">
        <f t="shared" ref="AD26:AJ26" si="11">AD17</f>
        <v>7216.3308523648257</v>
      </c>
      <c r="AE26" s="1">
        <f t="shared" si="11"/>
        <v>7860.1603683859403</v>
      </c>
      <c r="AF26" s="1">
        <f t="shared" si="11"/>
        <v>8251.519484098364</v>
      </c>
      <c r="AG26" s="1">
        <f t="shared" si="11"/>
        <v>8543.8454357492119</v>
      </c>
      <c r="AH26" s="1">
        <f t="shared" si="11"/>
        <v>8956.2229065220927</v>
      </c>
      <c r="AI26" s="1">
        <f t="shared" si="11"/>
        <v>9488.3688602793009</v>
      </c>
      <c r="AJ26" s="1">
        <f t="shared" si="11"/>
        <v>9960.9173905388197</v>
      </c>
      <c r="AL26" s="1">
        <f>AL17</f>
        <v>152362.84334238362</v>
      </c>
      <c r="AM26" s="1">
        <f t="shared" ref="AM26:AS26" si="12">AM17</f>
        <v>164527.25022170477</v>
      </c>
      <c r="AN26" s="1">
        <f t="shared" si="12"/>
        <v>173062.31455701773</v>
      </c>
      <c r="AO26" s="1">
        <f t="shared" si="12"/>
        <v>180004.24478195014</v>
      </c>
      <c r="AP26" s="1">
        <f t="shared" si="12"/>
        <v>196737.7386385795</v>
      </c>
      <c r="AQ26" s="1">
        <f t="shared" si="12"/>
        <v>215172.66445617008</v>
      </c>
      <c r="AR26" s="1">
        <f t="shared" si="12"/>
        <v>236183.66836455939</v>
      </c>
      <c r="AS26" s="1">
        <f t="shared" si="12"/>
        <v>255904.48681169693</v>
      </c>
      <c r="AU26" s="1">
        <f>AU17</f>
        <v>76060.713642298724</v>
      </c>
      <c r="AV26" s="1">
        <f t="shared" ref="AV26:BB26" si="13">AV17</f>
        <v>89068.577818364633</v>
      </c>
      <c r="AW26" s="1">
        <f t="shared" si="13"/>
        <v>92129.786528582685</v>
      </c>
      <c r="AX26" s="1">
        <f t="shared" si="13"/>
        <v>92873.123322049796</v>
      </c>
      <c r="AY26" s="1">
        <f t="shared" si="13"/>
        <v>107223.94299426521</v>
      </c>
      <c r="AZ26" s="1">
        <f t="shared" si="13"/>
        <v>117778.30555573106</v>
      </c>
      <c r="BA26" s="1">
        <f t="shared" si="13"/>
        <v>127112.84537900504</v>
      </c>
      <c r="BB26" s="1">
        <f t="shared" si="13"/>
        <v>130700.36154886695</v>
      </c>
    </row>
    <row r="27" spans="1:54" x14ac:dyDescent="0.25">
      <c r="A27" s="24" t="s">
        <v>84</v>
      </c>
      <c r="B27" s="1">
        <f>WACC!$C$14*B26</f>
        <v>125581.72737473767</v>
      </c>
      <c r="C27" s="1">
        <f>WACC!$D$14*C26</f>
        <v>139766.06733299719</v>
      </c>
      <c r="D27" s="1">
        <f>WACC!$E$14*D26</f>
        <v>150781.54747786126</v>
      </c>
      <c r="E27" s="1">
        <f>WACC!$F$14*E26</f>
        <v>164749.57730656886</v>
      </c>
      <c r="F27" s="1">
        <f>WACC!$G$14*F26</f>
        <v>183122.17516759527</v>
      </c>
      <c r="G27" s="1">
        <f>WACC!$H$14*G26</f>
        <v>201335.45175123759</v>
      </c>
      <c r="H27" s="1">
        <f>WACC!$I$14*H26</f>
        <v>218374.55631284002</v>
      </c>
      <c r="I27" s="1">
        <f>WACC!$J$14*I26</f>
        <v>232049.74732648797</v>
      </c>
      <c r="K27" s="1">
        <f>WACC!$C$14*K26</f>
        <v>2243.7562381744597</v>
      </c>
      <c r="L27" s="1">
        <f>WACC!$D$14*L26</f>
        <v>2985.6573429916134</v>
      </c>
      <c r="M27" s="1">
        <f>WACC!$E$14*M26</f>
        <v>3413.8153584992465</v>
      </c>
      <c r="N27" s="1">
        <f>WACC!$F$14*N26</f>
        <v>3543.7344709553613</v>
      </c>
      <c r="O27" s="1">
        <f>WACC!$G$14*O26</f>
        <v>3590.858488437239</v>
      </c>
      <c r="P27" s="1">
        <f>WACC!$H$14*P26</f>
        <v>3587.2524157336725</v>
      </c>
      <c r="Q27" s="1">
        <f>WACC!$I$14*Q26</f>
        <v>3648.2782043174557</v>
      </c>
      <c r="R27" s="1">
        <f>WACC!$J$14*R26</f>
        <v>4089.9330160482368</v>
      </c>
      <c r="T27" s="1">
        <f>WACC!$C$14*T26</f>
        <v>76055.599100470848</v>
      </c>
      <c r="U27" s="1">
        <f>WACC!$D$14*U26</f>
        <v>81560.181647662292</v>
      </c>
      <c r="V27" s="1">
        <f>WACC!$E$14*V26</f>
        <v>86164.99636009871</v>
      </c>
      <c r="W27" s="1">
        <f>WACC!$F$14*W26</f>
        <v>97685.844173081758</v>
      </c>
      <c r="X27" s="1">
        <f>WACC!$G$14*X26</f>
        <v>108379.84694509348</v>
      </c>
      <c r="Y27" s="1">
        <f>WACC!$H$14*Y26</f>
        <v>119173.06050057767</v>
      </c>
      <c r="Z27" s="1">
        <f>WACC!$I$14*Z26</f>
        <v>129473.67689921806</v>
      </c>
      <c r="AA27" s="1">
        <f>WACC!$J$14*AA26</f>
        <v>138910.91764210316</v>
      </c>
      <c r="AC27" s="1">
        <f>WACC!$C$14*AC26</f>
        <v>2491.8414936055851</v>
      </c>
      <c r="AD27" s="1">
        <f>WACC!$D$14*AD26</f>
        <v>2886.5323409459306</v>
      </c>
      <c r="AE27" s="1">
        <f>WACC!$E$14*AE26</f>
        <v>3144.0641473543765</v>
      </c>
      <c r="AF27" s="1">
        <f>WACC!$F$14*AF26</f>
        <v>3300.6077936393458</v>
      </c>
      <c r="AG27" s="1">
        <f>WACC!$G$14*AG26</f>
        <v>3417.5381742996851</v>
      </c>
      <c r="AH27" s="1">
        <f>WACC!$H$14*AH26</f>
        <v>3582.4891626088374</v>
      </c>
      <c r="AI27" s="1">
        <f>WACC!$I$14*AI26</f>
        <v>3795.3475441117207</v>
      </c>
      <c r="AJ27" s="1">
        <f>WACC!$J$14*AJ26</f>
        <v>3984.3669562155283</v>
      </c>
      <c r="AL27" s="1">
        <f>WACC!C14*AL26</f>
        <v>60945.137336953456</v>
      </c>
      <c r="AM27" s="1">
        <f>WACC!D14*AM26</f>
        <v>65810.900088681912</v>
      </c>
      <c r="AN27" s="1">
        <f>WACC!E14*AN26</f>
        <v>69224.925822807098</v>
      </c>
      <c r="AO27" s="1">
        <f>WACC!F14*AO26</f>
        <v>72001.697912780059</v>
      </c>
      <c r="AP27" s="1">
        <f>WACC!G14*AP26</f>
        <v>78695.095455431801</v>
      </c>
      <c r="AQ27" s="1">
        <f>WACC!H14*AQ26</f>
        <v>86069.065782468038</v>
      </c>
      <c r="AR27" s="1">
        <f>WACC!I14*AR26</f>
        <v>94473.467345823767</v>
      </c>
      <c r="AS27" s="1">
        <f>WACC!J14*AS26</f>
        <v>102361.79472467878</v>
      </c>
      <c r="AU27" s="1">
        <f>WACC!C14*AU26</f>
        <v>30424.28545691949</v>
      </c>
      <c r="AV27" s="1">
        <f>WACC!D14*AV26</f>
        <v>35627.431127345852</v>
      </c>
      <c r="AW27" s="1">
        <f>WACC!E14*AW26</f>
        <v>36851.914611433072</v>
      </c>
      <c r="AX27" s="1">
        <f>WACC!F14*AX26</f>
        <v>37149.249328819918</v>
      </c>
      <c r="AY27" s="1">
        <f>WACC!G14*AY26</f>
        <v>42889.577197706087</v>
      </c>
      <c r="AZ27" s="1">
        <f>WACC!H14*AZ26</f>
        <v>47111.322222292423</v>
      </c>
      <c r="BA27" s="1">
        <f>WACC!I14*BA26</f>
        <v>50845.138151602019</v>
      </c>
      <c r="BB27" s="1">
        <f>WACC!J14*BB26</f>
        <v>52280.14461954678</v>
      </c>
    </row>
    <row r="28" spans="1:54" x14ac:dyDescent="0.25">
      <c r="A28" s="24" t="s">
        <v>85</v>
      </c>
      <c r="B28" s="1">
        <f>WACC!$C$15*B26</f>
        <v>188372.59106210648</v>
      </c>
      <c r="C28" s="1">
        <f>WACC!$D$15*C26</f>
        <v>209649.1009994958</v>
      </c>
      <c r="D28" s="1">
        <f>WACC!$E$15*D26</f>
        <v>226172.32121679184</v>
      </c>
      <c r="E28" s="1">
        <f>WACC!$F$15*E26</f>
        <v>247124.36595985328</v>
      </c>
      <c r="F28" s="1">
        <f>WACC!$G$15*F26</f>
        <v>274683.26275139285</v>
      </c>
      <c r="G28" s="1">
        <f>WACC!$H$15*G26</f>
        <v>302003.17762685637</v>
      </c>
      <c r="H28" s="1">
        <f>WACC!$I$15*H26</f>
        <v>327561.83446926001</v>
      </c>
      <c r="I28" s="1">
        <f>WACC!$J$15*I26</f>
        <v>348074.62098973192</v>
      </c>
      <c r="K28" s="1">
        <f>WACC!$C$15*K26</f>
        <v>3365.6343572616893</v>
      </c>
      <c r="L28" s="1">
        <f>WACC!$D$15*L26</f>
        <v>4478.4860144874201</v>
      </c>
      <c r="M28" s="1">
        <f>WACC!$E$15*M26</f>
        <v>5120.7230377488695</v>
      </c>
      <c r="N28" s="1">
        <f>WACC!$F$15*N26</f>
        <v>5315.6017064330417</v>
      </c>
      <c r="O28" s="1">
        <f>WACC!$G$15*O26</f>
        <v>5386.2877326558582</v>
      </c>
      <c r="P28" s="1">
        <f>WACC!$H$15*P26</f>
        <v>5380.878623600508</v>
      </c>
      <c r="Q28" s="1">
        <f>WACC!$I$15*Q26</f>
        <v>5472.4173064761835</v>
      </c>
      <c r="R28" s="1">
        <f>WACC!$J$15*R26</f>
        <v>6134.8995240723543</v>
      </c>
      <c r="T28" s="1">
        <f>WACC!$C$15*T26</f>
        <v>114083.39865070627</v>
      </c>
      <c r="U28" s="1">
        <f>WACC!$D$15*U26</f>
        <v>122340.27247149342</v>
      </c>
      <c r="V28" s="1">
        <f>WACC!$E$15*V26</f>
        <v>129247.49454014804</v>
      </c>
      <c r="W28" s="1">
        <f>WACC!$F$15*W26</f>
        <v>146528.76625962261</v>
      </c>
      <c r="X28" s="1">
        <f>WACC!$G$15*X26</f>
        <v>162569.77041764022</v>
      </c>
      <c r="Y28" s="1">
        <f>WACC!$H$15*Y26</f>
        <v>178759.59075086651</v>
      </c>
      <c r="Z28" s="1">
        <f>WACC!$I$15*Z26</f>
        <v>194210.51534882706</v>
      </c>
      <c r="AA28" s="1">
        <f>WACC!$J$15*AA26</f>
        <v>208366.37646315474</v>
      </c>
      <c r="AC28" s="1">
        <f>WACC!$C$15*AC26</f>
        <v>3737.7622404083768</v>
      </c>
      <c r="AD28" s="1">
        <f>WACC!$D$15*AD26</f>
        <v>4329.798511418895</v>
      </c>
      <c r="AE28" s="1">
        <f>WACC!$E$15*AE26</f>
        <v>4716.0962210315638</v>
      </c>
      <c r="AF28" s="1">
        <f>WACC!$F$15*AF26</f>
        <v>4950.9116904590182</v>
      </c>
      <c r="AG28" s="1">
        <f>WACC!$G$15*AG26</f>
        <v>5126.3072614495268</v>
      </c>
      <c r="AH28" s="1">
        <f>WACC!$H$15*AH26</f>
        <v>5373.7337439132552</v>
      </c>
      <c r="AI28" s="1">
        <f>WACC!$I$15*AI26</f>
        <v>5693.0213161675802</v>
      </c>
      <c r="AJ28" s="1">
        <f>WACC!$J$15*AJ26</f>
        <v>5976.5504343232915</v>
      </c>
      <c r="AL28" s="1">
        <f>WACC!C15*AL26</f>
        <v>91417.706005430169</v>
      </c>
      <c r="AM28" s="1">
        <f>WACC!D15*AM26</f>
        <v>98716.350133022861</v>
      </c>
      <c r="AN28" s="1">
        <f>WACC!E15*AN26</f>
        <v>103837.38873421063</v>
      </c>
      <c r="AO28" s="1">
        <f>WACC!F15*AO26</f>
        <v>108002.54686917008</v>
      </c>
      <c r="AP28" s="1">
        <f>WACC!G15*AP26</f>
        <v>118042.64318314769</v>
      </c>
      <c r="AQ28" s="1">
        <f>WACC!H15*AQ26</f>
        <v>129103.59867370204</v>
      </c>
      <c r="AR28" s="1">
        <f>WACC!I15*AR26</f>
        <v>141710.20101873562</v>
      </c>
      <c r="AS28" s="1">
        <f>WACC!J15*AS26</f>
        <v>153542.69208701816</v>
      </c>
      <c r="AU28" s="1">
        <f>WACC!C15*AU26</f>
        <v>45636.428185379234</v>
      </c>
      <c r="AV28" s="1">
        <f>WACC!D15*AV26</f>
        <v>53441.146691018781</v>
      </c>
      <c r="AW28" s="1">
        <f>WACC!E15*AW26</f>
        <v>55277.871917149612</v>
      </c>
      <c r="AX28" s="1">
        <f>WACC!F15*AX26</f>
        <v>55723.873993229878</v>
      </c>
      <c r="AY28" s="1">
        <f>WACC!G15*AY26</f>
        <v>64334.365796559119</v>
      </c>
      <c r="AZ28" s="1">
        <f>WACC!H15*AZ26</f>
        <v>70666.983333438635</v>
      </c>
      <c r="BA28" s="1">
        <f>WACC!I15*BA26</f>
        <v>76267.707227403022</v>
      </c>
      <c r="BB28" s="1">
        <f>WACC!J15*BB26</f>
        <v>78420.216929320159</v>
      </c>
    </row>
    <row r="29" spans="1:54" x14ac:dyDescent="0.25">
      <c r="A29" s="24" t="s">
        <v>86</v>
      </c>
      <c r="B29" s="1">
        <f>(WACC!$C$3+WACC!$C$9*WACC!$C$16)*B27</f>
        <v>12526.935731809228</v>
      </c>
      <c r="C29" s="1">
        <f>(WACC!$D$3+WACC!$D$9*WACC!$D$16)*C27</f>
        <v>13896.992755976056</v>
      </c>
      <c r="D29" s="1">
        <f>(WACC!$E$3+WACC!$E$9*WACC!$E$16)*D27</f>
        <v>15603.793720519669</v>
      </c>
      <c r="E29" s="1">
        <f>(WACC!$F$3+WACC!$F$9*WACC!$F$16)*E27</f>
        <v>17655.049448120528</v>
      </c>
      <c r="F29" s="1">
        <f>(WACC!$G$3+WACC!$G$9*WACC!$G$16)*F27</f>
        <v>17514.632404397358</v>
      </c>
      <c r="G29" s="1">
        <f>(WACC!$H$3+WACC!$H$9*WACC!$H$16)*G27</f>
        <v>20311.564432827956</v>
      </c>
      <c r="H29" s="1">
        <f>(WACC!$I$3+WACC!$I$9*WACC!$I$16)*H27</f>
        <v>21572.997324372031</v>
      </c>
      <c r="I29" s="1">
        <f>(WACC!$J$3+WACC!$J$9*WACC!$J$16)*I27</f>
        <v>19990.580577726985</v>
      </c>
      <c r="K29" s="1">
        <f>(WACC!$C$3+WACC!$C$9*WACC!$C$16)*K27</f>
        <v>223.81751534269506</v>
      </c>
      <c r="L29" s="1">
        <f>(WACC!$D$3+WACC!$D$9*WACC!$D$16)*L27</f>
        <v>296.86503497680843</v>
      </c>
      <c r="M29" s="1">
        <f>(WACC!$E$3+WACC!$E$9*WACC!$E$16)*M27</f>
        <v>353.28242444112982</v>
      </c>
      <c r="N29" s="1">
        <f>(WACC!$F$3+WACC!$F$9*WACC!$F$16)*N27</f>
        <v>379.75701266476983</v>
      </c>
      <c r="O29" s="1">
        <f>(WACC!$G$3+WACC!$G$9*WACC!$G$16)*O27</f>
        <v>343.44593375230647</v>
      </c>
      <c r="P29" s="1">
        <f>(WACC!$H$3+WACC!$H$9*WACC!$H$16)*P27</f>
        <v>361.89706256510959</v>
      </c>
      <c r="Q29" s="1">
        <f>(WACC!$I$3+WACC!$I$9*WACC!$I$16)*Q27</f>
        <v>360.4096432716031</v>
      </c>
      <c r="R29" s="1">
        <f>(WACC!$J$3+WACC!$J$9*WACC!$J$16)*R27</f>
        <v>352.33882586298984</v>
      </c>
      <c r="T29" s="1">
        <f>(WACC!$C$3+WACC!$C$9*WACC!$C$16)*T27</f>
        <v>7586.6419573354451</v>
      </c>
      <c r="U29" s="1">
        <f>(WACC!$D$3+WACC!$D$9*WACC!$D$16)*U27</f>
        <v>8109.5596031416817</v>
      </c>
      <c r="V29" s="1">
        <f>(WACC!$E$3+WACC!$E$9*WACC!$E$16)*V27</f>
        <v>8916.8790984169791</v>
      </c>
      <c r="W29" s="1">
        <f>(WACC!$F$3+WACC!$F$9*WACC!$F$16)*W27</f>
        <v>10468.30248339818</v>
      </c>
      <c r="X29" s="1">
        <f>(WACC!$G$3+WACC!$G$9*WACC!$G$16)*X27</f>
        <v>10365.93835536782</v>
      </c>
      <c r="Y29" s="1">
        <f>(WACC!$H$3+WACC!$H$9*WACC!$H$16)*Y27</f>
        <v>12022.677953436527</v>
      </c>
      <c r="Z29" s="1">
        <f>(WACC!$I$3+WACC!$I$9*WACC!$I$16)*Z27</f>
        <v>12790.571083391407</v>
      </c>
      <c r="AA29" s="1">
        <f>(WACC!$J$3+WACC!$J$9*WACC!$J$16)*AA27</f>
        <v>11966.873156484933</v>
      </c>
      <c r="AC29" s="1">
        <f>(WACC!$C$3+WACC!$C$9*WACC!$C$16)*AC27</f>
        <v>248.56433254104127</v>
      </c>
      <c r="AD29" s="1">
        <f>(WACC!$D$3+WACC!$D$9*WACC!$D$16)*AD27</f>
        <v>287.00899866090543</v>
      </c>
      <c r="AE29" s="1">
        <f>(WACC!$E$3+WACC!$E$9*WACC!$E$16)*AE27</f>
        <v>325.36692466697536</v>
      </c>
      <c r="AF29" s="1">
        <f>(WACC!$F$3+WACC!$F$9*WACC!$F$16)*AF27</f>
        <v>353.70284257009274</v>
      </c>
      <c r="AG29" s="1">
        <f>(WACC!$G$3+WACC!$G$9*WACC!$G$16)*AG27</f>
        <v>326.86879563369422</v>
      </c>
      <c r="AH29" s="1">
        <f>(WACC!$H$3+WACC!$H$9*WACC!$H$16)*AH27</f>
        <v>361.41652562085352</v>
      </c>
      <c r="AI29" s="1">
        <f>(WACC!$I$3+WACC!$I$9*WACC!$I$16)*AI27</f>
        <v>374.93847175532829</v>
      </c>
      <c r="AJ29" s="1">
        <f>(WACC!$J$3+WACC!$J$9*WACC!$J$16)*AJ27</f>
        <v>343.24453961759377</v>
      </c>
      <c r="AL29" s="1">
        <f>(WACC!C3+WACC!C9*WACC!C16)*AL27</f>
        <v>6079.3543339958997</v>
      </c>
      <c r="AM29" s="1">
        <f>(WACC!D3+WACC!D9*WACC!D16)*AM27</f>
        <v>6543.6026014645977</v>
      </c>
      <c r="AN29" s="1">
        <f>(WACC!E3+WACC!E9*WACC!E16)*AN27</f>
        <v>7163.8173299418831</v>
      </c>
      <c r="AO29" s="1">
        <f>(WACC!F3+WACC!F9*WACC!F16)*AO27</f>
        <v>7715.9137994831372</v>
      </c>
      <c r="AP29" s="1">
        <f>(WACC!G3+WACC!G9*WACC!G16)*AP27</f>
        <v>7526.7545706542678</v>
      </c>
      <c r="AQ29" s="1">
        <f>(WACC!H3+WACC!H9*WACC!H16)*AQ27</f>
        <v>8683.0081841419251</v>
      </c>
      <c r="AR29" s="1">
        <f>(WACC!I3+WACC!I9*WACC!I16)*AR27</f>
        <v>9332.9364587506643</v>
      </c>
      <c r="AS29" s="1">
        <f>(WACC!J3+WACC!J9*WACC!J16)*AS27</f>
        <v>8818.245781777945</v>
      </c>
      <c r="AU29" s="1">
        <f>(WACC!C3+WACC!C9*WACC!C16)*AU27</f>
        <v>3034.8608557339867</v>
      </c>
      <c r="AV29" s="1">
        <f>(WACC!D3+WACC!D9*WACC!D16)*AV27</f>
        <v>3542.4489057929609</v>
      </c>
      <c r="AW29" s="1">
        <f>(WACC!E3+WACC!E9*WACC!E16)*AW27</f>
        <v>3813.660778932091</v>
      </c>
      <c r="AX29" s="1">
        <f>(WACC!F3+WACC!F9*WACC!F16)*AX27</f>
        <v>3981.0228625984055</v>
      </c>
      <c r="AY29" s="1">
        <f>(WACC!G3+WACC!G9*WACC!G16)*AY27</f>
        <v>4102.1529910855616</v>
      </c>
      <c r="AZ29" s="1">
        <f>(WACC!H3+WACC!H9*WACC!H16)*AZ27</f>
        <v>4752.7876909434062</v>
      </c>
      <c r="BA29" s="1">
        <f>(WACC!I3+WACC!I9*WACC!I16)*BA27</f>
        <v>5022.9387883928221</v>
      </c>
      <c r="BB29" s="1">
        <f>(WACC!J3+WACC!J9*WACC!J16)*BB27</f>
        <v>4503.8206491206674</v>
      </c>
    </row>
    <row r="30" spans="1:54" x14ac:dyDescent="0.25">
      <c r="A30" s="24" t="s">
        <v>87</v>
      </c>
      <c r="B30" s="1">
        <f>WACC!$C$7*B28</f>
        <v>12964.153172119504</v>
      </c>
      <c r="C30" s="1">
        <f>WACC!$D$7*C28</f>
        <v>13829.449307323752</v>
      </c>
      <c r="D30" s="1">
        <f>WACC!$E$7*D28</f>
        <v>15938.858037912982</v>
      </c>
      <c r="E30" s="1">
        <f>WACC!$F$7*E28</f>
        <v>21244.471968569374</v>
      </c>
      <c r="F30" s="1">
        <f>WACC!$G$7*F28</f>
        <v>22873.415344063716</v>
      </c>
      <c r="G30" s="1">
        <f>WACC!$H$7*G28</f>
        <v>28192.04384001419</v>
      </c>
      <c r="H30" s="1">
        <f>WACC!$I$7*H28</f>
        <v>30896.405097449864</v>
      </c>
      <c r="I30" s="1">
        <f>WACC!$J$7*I28</f>
        <v>26513.102730996969</v>
      </c>
      <c r="K30" s="1">
        <f>WACC!$C$7*K28</f>
        <v>231.62923588232027</v>
      </c>
      <c r="L30" s="1">
        <f>WACC!$D$7*L28</f>
        <v>295.42218409541908</v>
      </c>
      <c r="M30" s="1">
        <f>WACC!$E$7*M28</f>
        <v>360.86854974582144</v>
      </c>
      <c r="N30" s="1">
        <f>WACC!$F$7*N28</f>
        <v>456.96486062706549</v>
      </c>
      <c r="O30" s="1">
        <f>WACC!$G$7*O28</f>
        <v>448.52676947841422</v>
      </c>
      <c r="P30" s="1">
        <f>WACC!$H$7*P28</f>
        <v>502.30586064154915</v>
      </c>
      <c r="Q30" s="1">
        <f>WACC!$I$7*Q28</f>
        <v>516.17131231767689</v>
      </c>
      <c r="R30" s="1">
        <f>WACC!$J$7*R28</f>
        <v>467.29985904623885</v>
      </c>
      <c r="T30" s="1">
        <f>WACC!$C$7*T28</f>
        <v>7851.4323456755064</v>
      </c>
      <c r="U30" s="1">
        <f>WACC!$D$7*U28</f>
        <v>8070.1447720148471</v>
      </c>
      <c r="V30" s="1">
        <f>WACC!$E$7*V28</f>
        <v>9108.3535604550652</v>
      </c>
      <c r="W30" s="1">
        <f>WACC!$F$7*W28</f>
        <v>12596.597892323245</v>
      </c>
      <c r="X30" s="1">
        <f>WACC!$G$7*X28</f>
        <v>13537.504411097983</v>
      </c>
      <c r="Y30" s="1">
        <f>WACC!$H$7*Y28</f>
        <v>16687.235739943637</v>
      </c>
      <c r="Z30" s="1">
        <f>WACC!$I$7*Z28</f>
        <v>18318.394040392923</v>
      </c>
      <c r="AA30" s="1">
        <f>WACC!$J$7*AA28</f>
        <v>15871.421849558457</v>
      </c>
      <c r="AC30" s="1">
        <f>WACC!$C$7*AC28</f>
        <v>257.23977109622336</v>
      </c>
      <c r="AD30" s="1">
        <f>WACC!$D$7*AD28</f>
        <v>285.6140509981841</v>
      </c>
      <c r="AE30" s="1">
        <f>WACC!$E$7*AE28</f>
        <v>332.35361319083967</v>
      </c>
      <c r="AF30" s="1">
        <f>WACC!$F$7*AF28</f>
        <v>425.6136549639383</v>
      </c>
      <c r="AG30" s="1">
        <f>WACC!$G$7*AG28</f>
        <v>426.87768449346584</v>
      </c>
      <c r="AH30" s="1">
        <f>WACC!$H$7*AH28</f>
        <v>501.63888500587046</v>
      </c>
      <c r="AI30" s="1">
        <f>WACC!$I$7*AI28</f>
        <v>536.97920301895704</v>
      </c>
      <c r="AJ30" s="1">
        <f>WACC!$J$7*AJ28</f>
        <v>455.23829112169716</v>
      </c>
      <c r="AL30" s="1">
        <f>WACC!C7*AL28</f>
        <v>6291.5370894242278</v>
      </c>
      <c r="AM30" s="1">
        <f>WACC!D7*AM28</f>
        <v>6511.7987792942895</v>
      </c>
      <c r="AN30" s="1">
        <f>WACC!E7*AN28</f>
        <v>7317.6478410714171</v>
      </c>
      <c r="AO30" s="1">
        <f>WACC!F7*AO28</f>
        <v>9284.625053398946</v>
      </c>
      <c r="AP30" s="1">
        <f>WACC!G7*AP28</f>
        <v>9829.6429814981784</v>
      </c>
      <c r="AQ30" s="1">
        <f>WACC!H7*AQ28</f>
        <v>12051.84111741259</v>
      </c>
      <c r="AR30" s="1">
        <f>WACC!I7*AR28</f>
        <v>13366.440520184571</v>
      </c>
      <c r="AS30" s="1">
        <f>WACC!J7*AS28</f>
        <v>11695.461040283766</v>
      </c>
      <c r="AU30" s="1">
        <f>WACC!C7*AU28</f>
        <v>3140.7841336568181</v>
      </c>
      <c r="AV30" s="1">
        <f>WACC!D7*AV28</f>
        <v>3525.2315682024991</v>
      </c>
      <c r="AW30" s="1">
        <f>WACC!E7*AW28</f>
        <v>3895.5525078635078</v>
      </c>
      <c r="AX30" s="1">
        <f>WACC!F7*AX28</f>
        <v>4790.3988521374004</v>
      </c>
      <c r="AY30" s="1">
        <f>WACC!G7*AY28</f>
        <v>5357.2491276742758</v>
      </c>
      <c r="AZ30" s="1">
        <f>WACC!H7*AZ28</f>
        <v>6596.7739407013732</v>
      </c>
      <c r="BA30" s="1">
        <f>WACC!I7*BA28</f>
        <v>7193.7500965872878</v>
      </c>
      <c r="BB30" s="1">
        <f>WACC!J7*BB28</f>
        <v>5973.326241718346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25491.088903928732</v>
      </c>
      <c r="C33" s="1">
        <f>C17*WACC!$D$21</f>
        <v>27726.442063299808</v>
      </c>
      <c r="D33" s="1">
        <f>D17*WACC!$E$21</f>
        <v>31542.651758432654</v>
      </c>
      <c r="E33" s="1">
        <f>E17*WACC!$F$21</f>
        <v>38899.521416689902</v>
      </c>
      <c r="F33" s="1">
        <f>F17*WACC!$G$21</f>
        <v>40388.047748461067</v>
      </c>
      <c r="G33" s="1">
        <f>G17*WACC!$H$21</f>
        <v>48503.608272842146</v>
      </c>
      <c r="H33" s="1">
        <f>H17*WACC!$I$21</f>
        <v>52469.402421821898</v>
      </c>
      <c r="I33" s="1">
        <f>I17*WACC!$J$21</f>
        <v>46503.683308723957</v>
      </c>
      <c r="K33" s="1">
        <f>K17*WACC!$C$21</f>
        <v>455.4467512250153</v>
      </c>
      <c r="L33" s="1">
        <f>L17*WACC!$D$21</f>
        <v>592.28721907222746</v>
      </c>
      <c r="M33" s="1">
        <f>M17*WACC!$E$21</f>
        <v>714.15097418695132</v>
      </c>
      <c r="N33" s="1">
        <f>N17*WACC!$F$21</f>
        <v>836.72187329183532</v>
      </c>
      <c r="O33" s="1">
        <f>O17*WACC!$G$21</f>
        <v>791.97270323072053</v>
      </c>
      <c r="P33" s="1">
        <f>P17*WACC!$H$21</f>
        <v>864.20292320665885</v>
      </c>
      <c r="Q33" s="1">
        <f>Q17*WACC!$I$21</f>
        <v>876.58095558928005</v>
      </c>
      <c r="R33" s="1">
        <f>R17*WACC!$J$21</f>
        <v>819.63868490922869</v>
      </c>
      <c r="T33" s="1">
        <f>T17*WACC!C21</f>
        <v>15438.074303010952</v>
      </c>
      <c r="U33" s="1">
        <f>U17*WACC!D21</f>
        <v>16179.704375156527</v>
      </c>
      <c r="V33" s="1">
        <f>V17*WACC!E21</f>
        <v>18025.232658872046</v>
      </c>
      <c r="W33" s="1">
        <f>W17*WACC!F21</f>
        <v>23064.900375721427</v>
      </c>
      <c r="X33" s="1">
        <f>X17*WACC!G21</f>
        <v>23903.4427664658</v>
      </c>
      <c r="Y33" s="1">
        <f>Y17*WACC!H21</f>
        <v>28709.913693380164</v>
      </c>
      <c r="Z33" s="1">
        <f>Z17*WACC!I21</f>
        <v>31108.965123784332</v>
      </c>
      <c r="AA33" s="1">
        <f>AA17*WACC!J21</f>
        <v>27838.295006043394</v>
      </c>
      <c r="AC33" s="1">
        <f>AC17*WACC!C21</f>
        <v>505.80410363726463</v>
      </c>
      <c r="AD33" s="1">
        <f>AD17*WACC!D21</f>
        <v>572.62304965908947</v>
      </c>
      <c r="AE33" s="1">
        <f>AE17*WACC!E21</f>
        <v>657.72053785781509</v>
      </c>
      <c r="AF33" s="1">
        <f>AF17*WACC!F21</f>
        <v>779.3164975340311</v>
      </c>
      <c r="AG33" s="1">
        <f>AG17*WACC!G21</f>
        <v>753.74648012716</v>
      </c>
      <c r="AH33" s="1">
        <f>AH17*WACC!H21</f>
        <v>863.05541062672398</v>
      </c>
      <c r="AI33" s="1">
        <f>AI17*WACC!I21</f>
        <v>911.91767477428527</v>
      </c>
      <c r="AJ33" s="1">
        <f>AJ17*WACC!J21</f>
        <v>798.48283073929099</v>
      </c>
      <c r="AL33" s="1">
        <f>AL17*WACC!C21</f>
        <v>12370.891423420127</v>
      </c>
      <c r="AM33" s="1">
        <f>AM17*WACC!D21</f>
        <v>13055.401380758887</v>
      </c>
      <c r="AN33" s="1">
        <f>AN17*WACC!E21</f>
        <v>14481.465171013302</v>
      </c>
      <c r="AO33" s="1">
        <f>AO17*WACC!F21</f>
        <v>17000.538852882084</v>
      </c>
      <c r="AP33" s="1">
        <f>AP17*WACC!G21</f>
        <v>17356.397552152444</v>
      </c>
      <c r="AQ33" s="1">
        <f>AQ17*WACC!H21</f>
        <v>20734.849301554517</v>
      </c>
      <c r="AR33" s="1">
        <f>AR17*WACC!I21</f>
        <v>22699.376978935237</v>
      </c>
      <c r="AS33" s="1">
        <f>AS17*WACC!J21</f>
        <v>20513.706822061711</v>
      </c>
      <c r="AU33" s="1">
        <f>AU17*WACC!C21</f>
        <v>6175.6449893908048</v>
      </c>
      <c r="AV33" s="1">
        <f>AV17*WACC!D21</f>
        <v>7067.6804739954596</v>
      </c>
      <c r="AW33" s="1">
        <f>AW17*WACC!E21</f>
        <v>7709.2132867955997</v>
      </c>
      <c r="AX33" s="1">
        <f>AX17*WACC!F21</f>
        <v>8771.4217147358067</v>
      </c>
      <c r="AY33" s="1">
        <f>AY17*WACC!G21</f>
        <v>9459.4021187598355</v>
      </c>
      <c r="AZ33" s="1">
        <f>AZ17*WACC!H21</f>
        <v>11349.561631644781</v>
      </c>
      <c r="BA33" s="1">
        <f>BA17*WACC!I21</f>
        <v>12216.688884980111</v>
      </c>
      <c r="BB33" s="1">
        <f>BB17*WACC!J21</f>
        <v>10477.146890839014</v>
      </c>
    </row>
    <row r="34" spans="1:54" x14ac:dyDescent="0.25">
      <c r="A34" s="24" t="s">
        <v>65</v>
      </c>
      <c r="B34" s="1">
        <f>B20</f>
        <v>-6938.9085840433536</v>
      </c>
      <c r="C34" s="1">
        <f t="shared" ref="C34:I34" si="14">C20</f>
        <v>-9166.2739367255199</v>
      </c>
      <c r="D34" s="1">
        <f t="shared" si="14"/>
        <v>-6651.218105726045</v>
      </c>
      <c r="E34" s="1">
        <f t="shared" si="14"/>
        <v>-4360.9607255317705</v>
      </c>
      <c r="F34" s="1">
        <f t="shared" si="14"/>
        <v>-12111.095536393768</v>
      </c>
      <c r="G34" s="1">
        <f t="shared" si="14"/>
        <v>-10573.411171401742</v>
      </c>
      <c r="H34" s="1">
        <f t="shared" si="14"/>
        <v>-6451.274263107287</v>
      </c>
      <c r="I34" s="1">
        <f t="shared" si="14"/>
        <v>-18791.658416831895</v>
      </c>
      <c r="K34" s="1">
        <f>K20</f>
        <v>-40.544695553963976</v>
      </c>
      <c r="L34" s="1">
        <f t="shared" ref="L34:R34" si="15">L20</f>
        <v>-69.644777331783757</v>
      </c>
      <c r="M34" s="1">
        <f t="shared" si="15"/>
        <v>0.55706121344734072</v>
      </c>
      <c r="N34" s="1">
        <f t="shared" si="15"/>
        <v>60.706332576062948</v>
      </c>
      <c r="O34" s="1">
        <f t="shared" si="15"/>
        <v>-87.792500926327449</v>
      </c>
      <c r="P34" s="1">
        <f t="shared" si="15"/>
        <v>-47.012741099711263</v>
      </c>
      <c r="Q34" s="1">
        <f t="shared" si="15"/>
        <v>32.035796911149383</v>
      </c>
      <c r="R34" s="1">
        <f t="shared" si="15"/>
        <v>-162.52554130229859</v>
      </c>
      <c r="T34" s="1">
        <f>T20</f>
        <v>95.840272711737555</v>
      </c>
      <c r="U34" s="1">
        <f t="shared" ref="U34:AA34" si="16">U20</f>
        <v>-786.79041253866797</v>
      </c>
      <c r="V34" s="1">
        <f t="shared" si="16"/>
        <v>1055.8005021080819</v>
      </c>
      <c r="W34" s="1">
        <f t="shared" si="16"/>
        <v>3057.4989487020102</v>
      </c>
      <c r="X34" s="1">
        <f t="shared" si="16"/>
        <v>-865.87339484590939</v>
      </c>
      <c r="Y34" s="1">
        <f t="shared" si="16"/>
        <v>699.46354206571289</v>
      </c>
      <c r="Z34" s="1">
        <f t="shared" si="16"/>
        <v>3837.5924925708082</v>
      </c>
      <c r="AA34" s="1">
        <f t="shared" si="16"/>
        <v>-2776.8717128935155</v>
      </c>
      <c r="AC34" s="1">
        <f t="shared" ref="AC34:AJ34" si="17">AC20</f>
        <v>4.1193902058483385</v>
      </c>
      <c r="AD34" s="1">
        <f t="shared" si="17"/>
        <v>-22.819387434972001</v>
      </c>
      <c r="AE34" s="1">
        <f t="shared" si="17"/>
        <v>45.558014969172447</v>
      </c>
      <c r="AF34" s="1">
        <f t="shared" si="17"/>
        <v>105.90614927414649</v>
      </c>
      <c r="AG34" s="1">
        <f t="shared" si="17"/>
        <v>-28.848840416041966</v>
      </c>
      <c r="AH34" s="1">
        <f t="shared" si="17"/>
        <v>16.294475514006589</v>
      </c>
      <c r="AI34" s="1">
        <f t="shared" si="17"/>
        <v>105.85278448596452</v>
      </c>
      <c r="AJ34" s="1">
        <f t="shared" si="17"/>
        <v>-88.183380030091485</v>
      </c>
      <c r="AL34" s="1">
        <f t="shared" ref="AL34:AS34" si="18">AL20</f>
        <v>-2399.0525009999847</v>
      </c>
      <c r="AM34" s="1">
        <f t="shared" si="18"/>
        <v>-3330.8012412050048</v>
      </c>
      <c r="AN34" s="1">
        <f t="shared" si="18"/>
        <v>-2056.1039018958068</v>
      </c>
      <c r="AO34" s="1">
        <f t="shared" si="18"/>
        <v>-980.69213177252288</v>
      </c>
      <c r="AP34" s="1">
        <f t="shared" si="18"/>
        <v>-4212.1615846367604</v>
      </c>
      <c r="AQ34" s="1">
        <f t="shared" si="18"/>
        <v>-3415.8420035377567</v>
      </c>
      <c r="AR34" s="1">
        <f t="shared" si="18"/>
        <v>-1483.7843004250512</v>
      </c>
      <c r="AS34" s="1">
        <f t="shared" si="18"/>
        <v>-6723.8627066961708</v>
      </c>
      <c r="AU34" s="1">
        <f t="shared" ref="AU34:BB34" si="19">AU20</f>
        <v>-15115.337377530908</v>
      </c>
      <c r="AV34" s="1">
        <f t="shared" si="19"/>
        <v>-20232.118608732275</v>
      </c>
      <c r="AW34" s="1">
        <f t="shared" si="19"/>
        <v>-18091.466697537653</v>
      </c>
      <c r="AX34" s="1">
        <f t="shared" si="19"/>
        <v>-8676.191896689872</v>
      </c>
      <c r="AY34" s="1">
        <f t="shared" si="19"/>
        <v>-14068.143884664734</v>
      </c>
      <c r="AZ34" s="1">
        <f t="shared" si="19"/>
        <v>-17298.790771041993</v>
      </c>
      <c r="BA34" s="1">
        <f t="shared" si="19"/>
        <v>-18057.227728072685</v>
      </c>
      <c r="BB34" s="1">
        <f t="shared" si="19"/>
        <v>-19469.007158828175</v>
      </c>
    </row>
    <row r="35" spans="1:54" x14ac:dyDescent="0.25">
      <c r="A35" s="24" t="s">
        <v>101</v>
      </c>
      <c r="B35" s="20">
        <f>B12*B4</f>
        <v>20519.09444989849</v>
      </c>
      <c r="C35" s="20">
        <f t="shared" ref="C35:I35" si="20">C12*C4</f>
        <v>21582.684373482516</v>
      </c>
      <c r="D35" s="20">
        <f t="shared" si="20"/>
        <v>22984.645313012577</v>
      </c>
      <c r="E35" s="20">
        <f t="shared" si="20"/>
        <v>26980.214761296327</v>
      </c>
      <c r="F35" s="20">
        <f t="shared" si="20"/>
        <v>32709.541363041135</v>
      </c>
      <c r="G35" s="20">
        <f t="shared" si="20"/>
        <v>32721.663738684183</v>
      </c>
      <c r="H35" s="20">
        <f t="shared" si="20"/>
        <v>36803.49113541963</v>
      </c>
      <c r="I35" s="20">
        <f t="shared" si="20"/>
        <v>30730.262643914775</v>
      </c>
      <c r="J35" s="19"/>
      <c r="K35" s="20">
        <f>B12*B5</f>
        <v>366.61262061053765</v>
      </c>
      <c r="L35" s="20">
        <f t="shared" ref="L35:R35" si="21">C12*C5</f>
        <v>461.04538326625169</v>
      </c>
      <c r="M35" s="20">
        <f t="shared" si="21"/>
        <v>520.3908335716003</v>
      </c>
      <c r="N35" s="20">
        <f t="shared" si="21"/>
        <v>580.33968066255113</v>
      </c>
      <c r="O35" s="20">
        <f t="shared" si="21"/>
        <v>641.40421087106984</v>
      </c>
      <c r="P35" s="20">
        <f t="shared" si="21"/>
        <v>583.01141836883789</v>
      </c>
      <c r="Q35" s="20">
        <f t="shared" si="21"/>
        <v>614.85814473637629</v>
      </c>
      <c r="R35" s="20">
        <f t="shared" si="21"/>
        <v>541.62832421595226</v>
      </c>
      <c r="T35" s="20">
        <f>B12*B6</f>
        <v>12426.903610979542</v>
      </c>
      <c r="U35" s="20">
        <f t="shared" ref="U35:AA35" si="22">C12*C6</f>
        <v>12594.52806775663</v>
      </c>
      <c r="V35" s="20">
        <f t="shared" si="22"/>
        <v>13134.70986908842</v>
      </c>
      <c r="W35" s="20">
        <f t="shared" si="22"/>
        <v>15997.522409565465</v>
      </c>
      <c r="X35" s="20">
        <f t="shared" si="22"/>
        <v>19358.961214424919</v>
      </c>
      <c r="Y35" s="20">
        <f t="shared" si="22"/>
        <v>19368.376401131245</v>
      </c>
      <c r="Z35" s="20">
        <f t="shared" si="22"/>
        <v>21820.689188735763</v>
      </c>
      <c r="AA35" s="20">
        <f t="shared" si="22"/>
        <v>18395.921703991335</v>
      </c>
      <c r="AC35" s="20">
        <f>B12*B7</f>
        <v>407.1478552679522</v>
      </c>
      <c r="AD35" s="20">
        <f t="shared" ref="AD35:AJ35" si="23">C12*C7</f>
        <v>445.73849459508625</v>
      </c>
      <c r="AE35" s="20">
        <f t="shared" si="23"/>
        <v>479.27084233506827</v>
      </c>
      <c r="AF35" s="20">
        <f t="shared" si="23"/>
        <v>540.52404000703518</v>
      </c>
      <c r="AG35" s="20">
        <f t="shared" si="23"/>
        <v>610.4454917582749</v>
      </c>
      <c r="AH35" s="20">
        <f t="shared" si="23"/>
        <v>582.23727965805745</v>
      </c>
      <c r="AI35" s="20">
        <f t="shared" si="23"/>
        <v>639.64429764173644</v>
      </c>
      <c r="AJ35" s="20">
        <f t="shared" si="23"/>
        <v>527.64824976071907</v>
      </c>
      <c r="AK35" s="19"/>
      <c r="AL35" s="20">
        <f t="shared" ref="AL35:AS35" si="24">B8*B12</f>
        <v>9957.9696459131865</v>
      </c>
      <c r="AM35" s="20">
        <f t="shared" si="24"/>
        <v>10162.523079115637</v>
      </c>
      <c r="AN35" s="20">
        <f t="shared" si="24"/>
        <v>10552.420992299762</v>
      </c>
      <c r="AO35" s="20">
        <f t="shared" si="24"/>
        <v>11791.35816081594</v>
      </c>
      <c r="AP35" s="20">
        <f t="shared" si="24"/>
        <v>14056.629010179095</v>
      </c>
      <c r="AQ35" s="20">
        <f t="shared" si="24"/>
        <v>13988.21223157633</v>
      </c>
      <c r="AR35" s="20">
        <f t="shared" si="24"/>
        <v>15921.971298768667</v>
      </c>
      <c r="AS35" s="20">
        <f t="shared" si="24"/>
        <v>13555.734806149498</v>
      </c>
      <c r="AT35" s="19"/>
      <c r="AU35" s="20">
        <f t="shared" ref="AU35:BB35" si="25">B9*B12</f>
        <v>4971.0957152098026</v>
      </c>
      <c r="AV35" s="20">
        <f t="shared" si="25"/>
        <v>5501.5900191816791</v>
      </c>
      <c r="AW35" s="20">
        <f t="shared" si="25"/>
        <v>5617.5851794701948</v>
      </c>
      <c r="AX35" s="20">
        <f t="shared" si="25"/>
        <v>6083.7468690278793</v>
      </c>
      <c r="AY35" s="20">
        <f t="shared" si="25"/>
        <v>7660.9968077747353</v>
      </c>
      <c r="AZ35" s="20">
        <f t="shared" si="25"/>
        <v>7656.6785960147063</v>
      </c>
      <c r="BA35" s="20">
        <f t="shared" si="25"/>
        <v>8569.1237241068811</v>
      </c>
      <c r="BB35" s="20">
        <f t="shared" si="25"/>
        <v>6923.4403128226668</v>
      </c>
    </row>
    <row r="36" spans="1:54" x14ac:dyDescent="0.25">
      <c r="A36" s="25" t="s">
        <v>66</v>
      </c>
      <c r="B36" s="20">
        <f t="shared" ref="B36:I36" si="26">B52</f>
        <v>1651.0862720775742</v>
      </c>
      <c r="C36" s="20">
        <f t="shared" si="26"/>
        <v>2352.0348605262629</v>
      </c>
      <c r="D36" s="20">
        <f t="shared" si="26"/>
        <v>1569.1620731140094</v>
      </c>
      <c r="E36" s="20">
        <f t="shared" si="26"/>
        <v>867.14150879600095</v>
      </c>
      <c r="F36" s="20">
        <f t="shared" si="26"/>
        <v>2772.3309403425596</v>
      </c>
      <c r="G36" s="20">
        <f t="shared" si="26"/>
        <v>2461.090854460941</v>
      </c>
      <c r="H36" s="20">
        <f t="shared" si="26"/>
        <v>677.39550219379748</v>
      </c>
      <c r="I36" s="20">
        <f t="shared" si="26"/>
        <v>3718.0776614713609</v>
      </c>
      <c r="J36" s="19"/>
      <c r="K36" s="20">
        <f t="shared" ref="K36:R36" si="27">K52</f>
        <v>29.499794278857063</v>
      </c>
      <c r="L36" s="20">
        <f t="shared" si="27"/>
        <v>50.243741462450082</v>
      </c>
      <c r="M36" s="20">
        <f t="shared" si="27"/>
        <v>35.527089851347107</v>
      </c>
      <c r="N36" s="20">
        <f t="shared" si="27"/>
        <v>18.652061547924308</v>
      </c>
      <c r="O36" s="20">
        <f t="shared" si="27"/>
        <v>54.362875936654383</v>
      </c>
      <c r="P36" s="20">
        <f t="shared" si="27"/>
        <v>43.849972949191745</v>
      </c>
      <c r="Q36" s="20">
        <f t="shared" si="27"/>
        <v>11.31691937047785</v>
      </c>
      <c r="R36" s="20">
        <f t="shared" si="27"/>
        <v>65.532019573749892</v>
      </c>
      <c r="T36" s="20">
        <f t="shared" ref="T36:AA36" si="28">T52</f>
        <v>999.94129890176828</v>
      </c>
      <c r="U36" s="20">
        <f t="shared" si="28"/>
        <v>1372.5247774848626</v>
      </c>
      <c r="V36" s="20">
        <f t="shared" si="28"/>
        <v>896.70683568309744</v>
      </c>
      <c r="W36" s="20">
        <f t="shared" si="28"/>
        <v>514.15883238736239</v>
      </c>
      <c r="X36" s="20">
        <f t="shared" si="28"/>
        <v>1640.7887396514702</v>
      </c>
      <c r="Y36" s="20">
        <f t="shared" si="28"/>
        <v>1456.7515395076889</v>
      </c>
      <c r="Z36" s="20">
        <f t="shared" si="28"/>
        <v>401.62593969225105</v>
      </c>
      <c r="AA36" s="20">
        <f t="shared" si="28"/>
        <v>2225.7364456118798</v>
      </c>
      <c r="AC36" s="20">
        <f t="shared" ref="AC36:AJ36" si="29">AC52</f>
        <v>32.761496184938515</v>
      </c>
      <c r="AD36" s="20">
        <f t="shared" si="29"/>
        <v>48.575629417731022</v>
      </c>
      <c r="AE36" s="20">
        <f t="shared" si="29"/>
        <v>32.719827445665345</v>
      </c>
      <c r="AF36" s="20">
        <f t="shared" si="29"/>
        <v>17.372390684769027</v>
      </c>
      <c r="AG36" s="20">
        <f t="shared" si="29"/>
        <v>51.738937743294315</v>
      </c>
      <c r="AH36" s="20">
        <f t="shared" si="29"/>
        <v>43.79174774046141</v>
      </c>
      <c r="AI36" s="20">
        <f t="shared" si="29"/>
        <v>11.773126865386496</v>
      </c>
      <c r="AJ36" s="20">
        <f t="shared" si="29"/>
        <v>63.840559818263486</v>
      </c>
      <c r="AK36" s="19"/>
      <c r="AL36" s="20">
        <f t="shared" ref="AL36:AS36" si="30">AL52</f>
        <v>801.27644133017679</v>
      </c>
      <c r="AM36" s="20">
        <f t="shared" si="30"/>
        <v>1107.4900665438349</v>
      </c>
      <c r="AN36" s="20">
        <f t="shared" si="30"/>
        <v>720.4139361365045</v>
      </c>
      <c r="AO36" s="20">
        <f t="shared" si="30"/>
        <v>378.97311777487016</v>
      </c>
      <c r="AP36" s="20">
        <f t="shared" si="30"/>
        <v>1191.384100722013</v>
      </c>
      <c r="AQ36" s="20">
        <f t="shared" si="30"/>
        <v>1052.0938503714215</v>
      </c>
      <c r="AR36" s="20">
        <f t="shared" si="30"/>
        <v>293.05566975043575</v>
      </c>
      <c r="AS36" s="20">
        <f t="shared" si="30"/>
        <v>1640.1185812043418</v>
      </c>
      <c r="AT36" s="19"/>
      <c r="AU36" s="20">
        <f t="shared" ref="AU36:BB36" si="31">AU52</f>
        <v>400.00341694451225</v>
      </c>
      <c r="AV36" s="20">
        <f t="shared" si="31"/>
        <v>599.5515335125441</v>
      </c>
      <c r="AW36" s="20">
        <f t="shared" si="31"/>
        <v>383.51262271258571</v>
      </c>
      <c r="AX36" s="20">
        <f t="shared" si="31"/>
        <v>195.53103953455297</v>
      </c>
      <c r="AY36" s="20">
        <f t="shared" si="31"/>
        <v>649.31569196679209</v>
      </c>
      <c r="AZ36" s="20">
        <f t="shared" si="31"/>
        <v>575.8809154291564</v>
      </c>
      <c r="BA36" s="20">
        <f t="shared" si="31"/>
        <v>157.72106638181873</v>
      </c>
      <c r="BB36" s="20">
        <f t="shared" si="31"/>
        <v>837.67226677880706</v>
      </c>
    </row>
    <row r="37" spans="1:54" x14ac:dyDescent="0.25">
      <c r="A37" s="25" t="s">
        <v>67</v>
      </c>
      <c r="B37" s="20">
        <f>-B36*WACC!$C$13</f>
        <v>-825.54313603878711</v>
      </c>
      <c r="C37" s="20">
        <f>-C36*WACC!$D$13</f>
        <v>-1176.0174302631315</v>
      </c>
      <c r="D37" s="20">
        <f>-D36*WACC!$E$13</f>
        <v>-784.58103655700472</v>
      </c>
      <c r="E37" s="20">
        <f>-E36*WACC!$F$13</f>
        <v>-433.57075439800047</v>
      </c>
      <c r="F37" s="20">
        <f>-F36*WACC!$G$13</f>
        <v>-1386.1654701712798</v>
      </c>
      <c r="G37" s="20">
        <f>-G36*WACC!$H$13</f>
        <v>-1230.5454272304705</v>
      </c>
      <c r="H37" s="20">
        <f>-H36*WACC!$I$13</f>
        <v>-338.69775109689874</v>
      </c>
      <c r="I37" s="20">
        <f>-I36*WACC!$J$13</f>
        <v>-1859.0388307356804</v>
      </c>
      <c r="J37" s="19"/>
      <c r="K37" s="20">
        <f>-K36*WACC!$C$13</f>
        <v>-14.749897139428532</v>
      </c>
      <c r="L37" s="20">
        <f>-L36*WACC!$D$13</f>
        <v>-25.121870731225041</v>
      </c>
      <c r="M37" s="20">
        <f>-M36*WACC!$E$13</f>
        <v>-17.763544925673553</v>
      </c>
      <c r="N37" s="20">
        <f>-N36*WACC!$F$13</f>
        <v>-9.3260307739621542</v>
      </c>
      <c r="O37" s="20">
        <f>-O36*WACC!$G$13</f>
        <v>-27.181437968327192</v>
      </c>
      <c r="P37" s="20">
        <f>-P36*WACC!$H$13</f>
        <v>-21.924986474595872</v>
      </c>
      <c r="Q37" s="20">
        <f>-Q36*WACC!$I$13</f>
        <v>-5.6584596852389248</v>
      </c>
      <c r="R37" s="20">
        <f>-R36*WACC!$J$13</f>
        <v>-32.766009786874946</v>
      </c>
      <c r="T37" s="20">
        <f>-T36*WACC!C13</f>
        <v>-499.97064945088414</v>
      </c>
      <c r="U37" s="20">
        <f>-U36*WACC!D13</f>
        <v>-686.26238874243131</v>
      </c>
      <c r="V37" s="20">
        <f>-V36*WACC!E13</f>
        <v>-448.35341784154872</v>
      </c>
      <c r="W37" s="20">
        <f>-W36*WACC!F13</f>
        <v>-257.0794161936812</v>
      </c>
      <c r="X37" s="20">
        <f>-X36*WACC!G13</f>
        <v>-820.39436982573511</v>
      </c>
      <c r="Y37" s="20">
        <f>-Y36*WACC!H13</f>
        <v>-728.37576975384445</v>
      </c>
      <c r="Z37" s="20">
        <f>-Z36*WACC!I13</f>
        <v>-200.81296984612553</v>
      </c>
      <c r="AA37" s="20">
        <f>-AA36*WACC!J13</f>
        <v>-1112.8682228059399</v>
      </c>
      <c r="AC37" s="20">
        <f>-AC36*WACC!C13</f>
        <v>-16.380748092469258</v>
      </c>
      <c r="AD37" s="20">
        <f>-AD36*WACC!D13</f>
        <v>-24.287814708865511</v>
      </c>
      <c r="AE37" s="20">
        <f>-AE36*WACC!E13</f>
        <v>-16.359913722832673</v>
      </c>
      <c r="AF37" s="20">
        <f>-AF36*WACC!F13</f>
        <v>-8.6861953423845133</v>
      </c>
      <c r="AG37" s="20">
        <f>-AG36*WACC!G13</f>
        <v>-25.869468871647157</v>
      </c>
      <c r="AH37" s="20">
        <f>-AH36*WACC!H13</f>
        <v>-21.895873870230705</v>
      </c>
      <c r="AI37" s="20">
        <f>-AI36*WACC!I13</f>
        <v>-5.8865634326932481</v>
      </c>
      <c r="AJ37" s="20">
        <f>-AJ36*WACC!J13</f>
        <v>-31.920279909131743</v>
      </c>
      <c r="AK37" s="19"/>
      <c r="AL37" s="20">
        <f>-AL36*WACC!C13</f>
        <v>-400.6382206650884</v>
      </c>
      <c r="AM37" s="20">
        <f>-AM36*WACC!D13</f>
        <v>-553.74503327191746</v>
      </c>
      <c r="AN37" s="20">
        <f>-AN36*WACC!E13</f>
        <v>-360.20696806825225</v>
      </c>
      <c r="AO37" s="20">
        <f>-AO36*WACC!F13</f>
        <v>-189.48655888743508</v>
      </c>
      <c r="AP37" s="20">
        <f>-AP36*WACC!G13</f>
        <v>-595.69205036100652</v>
      </c>
      <c r="AQ37" s="20">
        <f>-AQ36*WACC!H13</f>
        <v>-526.04692518571073</v>
      </c>
      <c r="AR37" s="20">
        <f>-AR36*WACC!I13</f>
        <v>-146.52783487521788</v>
      </c>
      <c r="AS37" s="20">
        <f>-AS36*WACC!J13</f>
        <v>-820.0592906021709</v>
      </c>
      <c r="AT37" s="19"/>
      <c r="AU37" s="20">
        <f>-AU36*WACC!C13</f>
        <v>-200.00170847225613</v>
      </c>
      <c r="AV37" s="20">
        <f>-AV36*WACC!D13</f>
        <v>-299.77576675627205</v>
      </c>
      <c r="AW37" s="20">
        <f>-AW36*WACC!E13</f>
        <v>-191.75631135629285</v>
      </c>
      <c r="AX37" s="20">
        <f>-AX36*WACC!F13</f>
        <v>-97.765519767276487</v>
      </c>
      <c r="AY37" s="20">
        <f>-AY36*WACC!G13</f>
        <v>-324.65784598339604</v>
      </c>
      <c r="AZ37" s="20">
        <f>-AZ36*WACC!H13</f>
        <v>-287.9404577145782</v>
      </c>
      <c r="BA37" s="20">
        <f>-BA36*WACC!I13</f>
        <v>-78.860533190909365</v>
      </c>
      <c r="BB37" s="20">
        <f>-BB36*WACC!J13</f>
        <v>-418.83613338940353</v>
      </c>
    </row>
    <row r="38" spans="1:54" x14ac:dyDescent="0.25">
      <c r="A38" s="24" t="s">
        <v>68</v>
      </c>
      <c r="B38" s="20">
        <f t="shared" ref="B38:I38" si="32">B36+B37</f>
        <v>825.54313603878711</v>
      </c>
      <c r="C38" s="20">
        <f t="shared" si="32"/>
        <v>1176.0174302631315</v>
      </c>
      <c r="D38" s="20">
        <f t="shared" si="32"/>
        <v>784.58103655700472</v>
      </c>
      <c r="E38" s="20">
        <f t="shared" si="32"/>
        <v>433.57075439800047</v>
      </c>
      <c r="F38" s="20">
        <f t="shared" si="32"/>
        <v>1386.1654701712798</v>
      </c>
      <c r="G38" s="20">
        <f t="shared" si="32"/>
        <v>1230.5454272304705</v>
      </c>
      <c r="H38" s="20">
        <f t="shared" si="32"/>
        <v>338.69775109689874</v>
      </c>
      <c r="I38" s="20">
        <f t="shared" si="32"/>
        <v>1859.0388307356804</v>
      </c>
      <c r="J38" s="19"/>
      <c r="K38" s="20">
        <f t="shared" ref="K38:R38" si="33">K36+K37</f>
        <v>14.749897139428532</v>
      </c>
      <c r="L38" s="20">
        <f t="shared" si="33"/>
        <v>25.121870731225041</v>
      </c>
      <c r="M38" s="20">
        <f t="shared" si="33"/>
        <v>17.763544925673553</v>
      </c>
      <c r="N38" s="20">
        <f t="shared" si="33"/>
        <v>9.3260307739621542</v>
      </c>
      <c r="O38" s="20">
        <f t="shared" si="33"/>
        <v>27.181437968327192</v>
      </c>
      <c r="P38" s="20">
        <f t="shared" si="33"/>
        <v>21.924986474595872</v>
      </c>
      <c r="Q38" s="20">
        <f t="shared" si="33"/>
        <v>5.6584596852389248</v>
      </c>
      <c r="R38" s="20">
        <f t="shared" si="33"/>
        <v>32.766009786874946</v>
      </c>
      <c r="T38" s="20">
        <f t="shared" ref="T38:AA38" si="34">T36+T37</f>
        <v>499.97064945088414</v>
      </c>
      <c r="U38" s="20">
        <f t="shared" si="34"/>
        <v>686.26238874243131</v>
      </c>
      <c r="V38" s="20">
        <f t="shared" si="34"/>
        <v>448.35341784154872</v>
      </c>
      <c r="W38" s="20">
        <f t="shared" si="34"/>
        <v>257.0794161936812</v>
      </c>
      <c r="X38" s="20">
        <f t="shared" si="34"/>
        <v>820.39436982573511</v>
      </c>
      <c r="Y38" s="20">
        <f t="shared" si="34"/>
        <v>728.37576975384445</v>
      </c>
      <c r="Z38" s="20">
        <f t="shared" si="34"/>
        <v>200.81296984612553</v>
      </c>
      <c r="AA38" s="20">
        <f t="shared" si="34"/>
        <v>1112.8682228059399</v>
      </c>
      <c r="AC38" s="20">
        <f t="shared" ref="AC38:AJ38" si="35">AC36+AC37</f>
        <v>16.380748092469258</v>
      </c>
      <c r="AD38" s="20">
        <f t="shared" si="35"/>
        <v>24.287814708865511</v>
      </c>
      <c r="AE38" s="20">
        <f t="shared" si="35"/>
        <v>16.359913722832673</v>
      </c>
      <c r="AF38" s="20">
        <f t="shared" si="35"/>
        <v>8.6861953423845133</v>
      </c>
      <c r="AG38" s="20">
        <f t="shared" si="35"/>
        <v>25.869468871647157</v>
      </c>
      <c r="AH38" s="20">
        <f t="shared" si="35"/>
        <v>21.895873870230705</v>
      </c>
      <c r="AI38" s="20">
        <f t="shared" si="35"/>
        <v>5.8865634326932481</v>
      </c>
      <c r="AJ38" s="20">
        <f t="shared" si="35"/>
        <v>31.920279909131743</v>
      </c>
      <c r="AK38" s="19"/>
      <c r="AL38" s="20">
        <f t="shared" ref="AL38:AS38" si="36">AL36+AL37</f>
        <v>400.6382206650884</v>
      </c>
      <c r="AM38" s="20">
        <f t="shared" si="36"/>
        <v>553.74503327191746</v>
      </c>
      <c r="AN38" s="20">
        <f t="shared" si="36"/>
        <v>360.20696806825225</v>
      </c>
      <c r="AO38" s="20">
        <f t="shared" si="36"/>
        <v>189.48655888743508</v>
      </c>
      <c r="AP38" s="20">
        <f t="shared" si="36"/>
        <v>595.69205036100652</v>
      </c>
      <c r="AQ38" s="20">
        <f t="shared" si="36"/>
        <v>526.04692518571073</v>
      </c>
      <c r="AR38" s="20">
        <f t="shared" si="36"/>
        <v>146.52783487521788</v>
      </c>
      <c r="AS38" s="20">
        <f t="shared" si="36"/>
        <v>820.0592906021709</v>
      </c>
      <c r="AT38" s="19"/>
      <c r="AU38" s="20">
        <f t="shared" ref="AU38:BB38" si="37">AU36+AU37</f>
        <v>200.00170847225613</v>
      </c>
      <c r="AV38" s="20">
        <f t="shared" si="37"/>
        <v>299.77576675627205</v>
      </c>
      <c r="AW38" s="20">
        <f t="shared" si="37"/>
        <v>191.75631135629285</v>
      </c>
      <c r="AX38" s="20">
        <f t="shared" si="37"/>
        <v>97.765519767276487</v>
      </c>
      <c r="AY38" s="20">
        <f t="shared" si="37"/>
        <v>324.65784598339604</v>
      </c>
      <c r="AZ38" s="20">
        <f t="shared" si="37"/>
        <v>287.9404577145782</v>
      </c>
      <c r="BA38" s="20">
        <f t="shared" si="37"/>
        <v>78.860533190909365</v>
      </c>
      <c r="BB38" s="20">
        <f t="shared" si="37"/>
        <v>418.83613338940353</v>
      </c>
    </row>
    <row r="39" spans="1:54" x14ac:dyDescent="0.25">
      <c r="A39" s="23" t="s">
        <v>102</v>
      </c>
      <c r="B39" s="20">
        <f t="shared" ref="B39:I39" si="38">B33-B34+B35+B38</f>
        <v>53774.635073909361</v>
      </c>
      <c r="C39" s="20">
        <f t="shared" si="38"/>
        <v>59651.417803770979</v>
      </c>
      <c r="D39" s="20">
        <f t="shared" si="38"/>
        <v>61963.096213728277</v>
      </c>
      <c r="E39" s="20">
        <f t="shared" si="38"/>
        <v>70674.267657915989</v>
      </c>
      <c r="F39" s="20">
        <f t="shared" si="38"/>
        <v>86594.850118067261</v>
      </c>
      <c r="G39" s="20">
        <f t="shared" si="38"/>
        <v>93029.228610158549</v>
      </c>
      <c r="H39" s="20">
        <f t="shared" si="38"/>
        <v>96062.865571445713</v>
      </c>
      <c r="I39" s="20">
        <f t="shared" si="38"/>
        <v>97884.643200206308</v>
      </c>
      <c r="J39" s="19"/>
      <c r="K39" s="20">
        <f t="shared" ref="K39:R39" si="39">K33-K34+K35+K38</f>
        <v>877.35396452894543</v>
      </c>
      <c r="L39" s="20">
        <f t="shared" si="39"/>
        <v>1148.099250401488</v>
      </c>
      <c r="M39" s="20">
        <f t="shared" si="39"/>
        <v>1251.748291470778</v>
      </c>
      <c r="N39" s="20">
        <f t="shared" si="39"/>
        <v>1365.6812521522859</v>
      </c>
      <c r="O39" s="20">
        <f t="shared" si="39"/>
        <v>1548.3508529964449</v>
      </c>
      <c r="P39" s="20">
        <f t="shared" si="39"/>
        <v>1516.152069149804</v>
      </c>
      <c r="Q39" s="20">
        <f t="shared" si="39"/>
        <v>1465.0617630997458</v>
      </c>
      <c r="R39" s="20">
        <f t="shared" si="39"/>
        <v>1556.5585602143544</v>
      </c>
      <c r="T39" s="20">
        <f t="shared" ref="T39:AA39" si="40">T33-T34+T35+T38</f>
        <v>28269.10829072964</v>
      </c>
      <c r="U39" s="20">
        <f t="shared" si="40"/>
        <v>30247.285244194256</v>
      </c>
      <c r="V39" s="20">
        <f t="shared" si="40"/>
        <v>30552.495443693933</v>
      </c>
      <c r="W39" s="20">
        <f t="shared" si="40"/>
        <v>36262.003252778559</v>
      </c>
      <c r="X39" s="20">
        <f t="shared" si="40"/>
        <v>44948.671745562358</v>
      </c>
      <c r="Y39" s="20">
        <f t="shared" si="40"/>
        <v>48107.202322199541</v>
      </c>
      <c r="Z39" s="20">
        <f t="shared" si="40"/>
        <v>49292.874789795416</v>
      </c>
      <c r="AA39" s="20">
        <f t="shared" si="40"/>
        <v>50123.956645734186</v>
      </c>
      <c r="AC39" s="20">
        <f t="shared" ref="AC39:AJ39" si="41">AC33-AC34+AC35+AC38</f>
        <v>925.21331679183777</v>
      </c>
      <c r="AD39" s="20">
        <f t="shared" si="41"/>
        <v>1065.4687463980131</v>
      </c>
      <c r="AE39" s="20">
        <f t="shared" si="41"/>
        <v>1107.7932789465438</v>
      </c>
      <c r="AF39" s="20">
        <f t="shared" si="41"/>
        <v>1222.6205836093043</v>
      </c>
      <c r="AG39" s="20">
        <f t="shared" si="41"/>
        <v>1418.9102811731238</v>
      </c>
      <c r="AH39" s="20">
        <f t="shared" si="41"/>
        <v>1450.8940886410055</v>
      </c>
      <c r="AI39" s="20">
        <f t="shared" si="41"/>
        <v>1451.5957513627504</v>
      </c>
      <c r="AJ39" s="20">
        <f t="shared" si="41"/>
        <v>1446.2347404392333</v>
      </c>
      <c r="AK39" s="19"/>
      <c r="AL39" s="20">
        <f t="shared" ref="AL39:AS39" si="42">AL33-AL34+AL35+AL38</f>
        <v>25128.55179099839</v>
      </c>
      <c r="AM39" s="20">
        <f t="shared" si="42"/>
        <v>27102.470734351446</v>
      </c>
      <c r="AN39" s="20">
        <f t="shared" si="42"/>
        <v>27450.19703327712</v>
      </c>
      <c r="AO39" s="20">
        <f t="shared" si="42"/>
        <v>29962.075704357983</v>
      </c>
      <c r="AP39" s="20">
        <f t="shared" si="42"/>
        <v>36220.880197329308</v>
      </c>
      <c r="AQ39" s="20">
        <f t="shared" si="42"/>
        <v>38664.950461854314</v>
      </c>
      <c r="AR39" s="20">
        <f t="shared" si="42"/>
        <v>40251.660413004174</v>
      </c>
      <c r="AS39" s="20">
        <f t="shared" si="42"/>
        <v>41613.363625509548</v>
      </c>
      <c r="AT39" s="19"/>
      <c r="AU39" s="20">
        <f t="shared" ref="AU39:BB39" si="43">AU33-AU34+AU35+AU38</f>
        <v>26462.079790603773</v>
      </c>
      <c r="AV39" s="20">
        <f t="shared" si="43"/>
        <v>33101.164868665684</v>
      </c>
      <c r="AW39" s="20">
        <f t="shared" si="43"/>
        <v>31610.021475159741</v>
      </c>
      <c r="AX39" s="20">
        <f t="shared" si="43"/>
        <v>23629.126000220836</v>
      </c>
      <c r="AY39" s="20">
        <f t="shared" si="43"/>
        <v>31513.200657182701</v>
      </c>
      <c r="AZ39" s="20">
        <f t="shared" si="43"/>
        <v>36592.971456416053</v>
      </c>
      <c r="BA39" s="20">
        <f t="shared" si="43"/>
        <v>38921.90087035059</v>
      </c>
      <c r="BB39" s="20">
        <f t="shared" si="43"/>
        <v>37288.430495879264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20519.09444989849</v>
      </c>
      <c r="C43" s="17">
        <f t="shared" ref="C43:I43" si="44">C35</f>
        <v>21582.684373482516</v>
      </c>
      <c r="D43" s="17">
        <f t="shared" si="44"/>
        <v>22984.645313012577</v>
      </c>
      <c r="E43" s="17">
        <f t="shared" si="44"/>
        <v>26980.214761296327</v>
      </c>
      <c r="F43" s="17">
        <f t="shared" si="44"/>
        <v>32709.541363041135</v>
      </c>
      <c r="G43" s="17">
        <f t="shared" si="44"/>
        <v>32721.663738684183</v>
      </c>
      <c r="H43" s="17">
        <f t="shared" si="44"/>
        <v>36803.49113541963</v>
      </c>
      <c r="I43" s="17">
        <f t="shared" si="44"/>
        <v>30730.262643914775</v>
      </c>
      <c r="K43" s="17">
        <f>K35</f>
        <v>366.61262061053765</v>
      </c>
      <c r="L43" s="17">
        <f t="shared" ref="L43:R43" si="45">L35</f>
        <v>461.04538326625169</v>
      </c>
      <c r="M43" s="17">
        <f t="shared" si="45"/>
        <v>520.3908335716003</v>
      </c>
      <c r="N43" s="17">
        <f t="shared" si="45"/>
        <v>580.33968066255113</v>
      </c>
      <c r="O43" s="17">
        <f t="shared" si="45"/>
        <v>641.40421087106984</v>
      </c>
      <c r="P43" s="17">
        <f t="shared" si="45"/>
        <v>583.01141836883789</v>
      </c>
      <c r="Q43" s="17">
        <f t="shared" si="45"/>
        <v>614.85814473637629</v>
      </c>
      <c r="R43" s="17">
        <f t="shared" si="45"/>
        <v>541.62832421595226</v>
      </c>
      <c r="T43" s="17">
        <f>T35</f>
        <v>12426.903610979542</v>
      </c>
      <c r="U43" s="17">
        <f t="shared" ref="U43:AA43" si="46">U35</f>
        <v>12594.52806775663</v>
      </c>
      <c r="V43" s="17">
        <f t="shared" si="46"/>
        <v>13134.70986908842</v>
      </c>
      <c r="W43" s="17">
        <f t="shared" si="46"/>
        <v>15997.522409565465</v>
      </c>
      <c r="X43" s="17">
        <f t="shared" si="46"/>
        <v>19358.961214424919</v>
      </c>
      <c r="Y43" s="17">
        <f t="shared" si="46"/>
        <v>19368.376401131245</v>
      </c>
      <c r="Z43" s="17">
        <f t="shared" si="46"/>
        <v>21820.689188735763</v>
      </c>
      <c r="AA43" s="17">
        <f t="shared" si="46"/>
        <v>18395.921703991335</v>
      </c>
      <c r="AC43" s="17">
        <f>AC35</f>
        <v>407.1478552679522</v>
      </c>
      <c r="AD43" s="17">
        <f t="shared" ref="AD43:AJ43" si="47">AD35</f>
        <v>445.73849459508625</v>
      </c>
      <c r="AE43" s="17">
        <f t="shared" si="47"/>
        <v>479.27084233506827</v>
      </c>
      <c r="AF43" s="17">
        <f t="shared" si="47"/>
        <v>540.52404000703518</v>
      </c>
      <c r="AG43" s="17">
        <f t="shared" si="47"/>
        <v>610.4454917582749</v>
      </c>
      <c r="AH43" s="17">
        <f t="shared" si="47"/>
        <v>582.23727965805745</v>
      </c>
      <c r="AI43" s="17">
        <f t="shared" si="47"/>
        <v>639.64429764173644</v>
      </c>
      <c r="AJ43" s="17">
        <f t="shared" si="47"/>
        <v>527.64824976071907</v>
      </c>
      <c r="AL43" s="17">
        <f>AL35</f>
        <v>9957.9696459131865</v>
      </c>
      <c r="AM43" s="17">
        <f t="shared" ref="AM43:AS43" si="48">AM35</f>
        <v>10162.523079115637</v>
      </c>
      <c r="AN43" s="17">
        <f t="shared" si="48"/>
        <v>10552.420992299762</v>
      </c>
      <c r="AO43" s="17">
        <f t="shared" si="48"/>
        <v>11791.35816081594</v>
      </c>
      <c r="AP43" s="17">
        <f t="shared" si="48"/>
        <v>14056.629010179095</v>
      </c>
      <c r="AQ43" s="17">
        <f t="shared" si="48"/>
        <v>13988.21223157633</v>
      </c>
      <c r="AR43" s="17">
        <f t="shared" si="48"/>
        <v>15921.971298768667</v>
      </c>
      <c r="AS43" s="17">
        <f t="shared" si="48"/>
        <v>13555.734806149498</v>
      </c>
      <c r="AU43" s="17">
        <f>AU35</f>
        <v>4971.0957152098026</v>
      </c>
      <c r="AV43" s="17">
        <f t="shared" ref="AV43:BB43" si="49">AV35</f>
        <v>5501.5900191816791</v>
      </c>
      <c r="AW43" s="17">
        <f t="shared" si="49"/>
        <v>5617.5851794701948</v>
      </c>
      <c r="AX43" s="17">
        <f t="shared" si="49"/>
        <v>6083.7468690278793</v>
      </c>
      <c r="AY43" s="17">
        <f t="shared" si="49"/>
        <v>7660.9968077747353</v>
      </c>
      <c r="AZ43" s="17">
        <f t="shared" si="49"/>
        <v>7656.6785960147063</v>
      </c>
      <c r="BA43" s="17">
        <f t="shared" si="49"/>
        <v>8569.1237241068811</v>
      </c>
      <c r="BB43" s="17">
        <f t="shared" si="49"/>
        <v>6923.4403128226668</v>
      </c>
    </row>
    <row r="44" spans="1:54" x14ac:dyDescent="0.25">
      <c r="A44" s="21" t="s">
        <v>79</v>
      </c>
      <c r="B44" s="1">
        <f>B19</f>
        <v>-14787.766544964459</v>
      </c>
      <c r="C44" s="1">
        <f t="shared" ref="C44:I44" si="50">C19</f>
        <v>-16399.167921208125</v>
      </c>
      <c r="D44" s="1">
        <f t="shared" si="50"/>
        <v>-17809.052619087775</v>
      </c>
      <c r="E44" s="1">
        <f t="shared" si="50"/>
        <v>-19559.10923206275</v>
      </c>
      <c r="F44" s="1">
        <f t="shared" si="50"/>
        <v>-21770.790276484418</v>
      </c>
      <c r="G44" s="1">
        <f t="shared" si="50"/>
        <v>-23911.884849921229</v>
      </c>
      <c r="H44" s="1">
        <f t="shared" si="50"/>
        <v>-26104.984331262887</v>
      </c>
      <c r="I44" s="1">
        <f t="shared" si="50"/>
        <v>-28247.685620386277</v>
      </c>
      <c r="K44" s="1">
        <f>K19</f>
        <v>-180.77946043986771</v>
      </c>
      <c r="L44" s="1">
        <f t="shared" ref="L44:R44" si="51">L19</f>
        <v>-224.15254483159978</v>
      </c>
      <c r="M44" s="1">
        <f t="shared" si="51"/>
        <v>-252.06527531549688</v>
      </c>
      <c r="N44" s="1">
        <f t="shared" si="51"/>
        <v>-266.20317236956913</v>
      </c>
      <c r="O44" s="1">
        <f t="shared" si="51"/>
        <v>-277.21028619139184</v>
      </c>
      <c r="P44" s="1">
        <f t="shared" si="51"/>
        <v>-284.66821364206709</v>
      </c>
      <c r="Q44" s="1">
        <f t="shared" si="51"/>
        <v>-296.30924147742161</v>
      </c>
      <c r="R44" s="1">
        <f t="shared" si="51"/>
        <v>-329.19031170626425</v>
      </c>
      <c r="T44" s="1">
        <f>T19</f>
        <v>-4657.6346710676899</v>
      </c>
      <c r="U44" s="1">
        <f t="shared" ref="U44:AA44" si="52">U19</f>
        <v>-5007.5298128051909</v>
      </c>
      <c r="V44" s="1">
        <f t="shared" si="52"/>
        <v>-5320.4092285392217</v>
      </c>
      <c r="W44" s="1">
        <f t="shared" si="52"/>
        <v>-5954.0201762647821</v>
      </c>
      <c r="X44" s="1">
        <f t="shared" si="52"/>
        <v>-6582.9103211995907</v>
      </c>
      <c r="Y44" s="1">
        <f t="shared" si="52"/>
        <v>-7195.7517160975585</v>
      </c>
      <c r="Z44" s="1">
        <f t="shared" si="52"/>
        <v>-7815.0384283588164</v>
      </c>
      <c r="AA44" s="1">
        <f t="shared" si="52"/>
        <v>-8437.4916068092189</v>
      </c>
      <c r="AC44" s="1">
        <f t="shared" ref="AC44:AJ44" si="53">AC19</f>
        <v>-151.62070314450071</v>
      </c>
      <c r="AD44" s="1">
        <f t="shared" si="53"/>
        <v>-172.19743607892391</v>
      </c>
      <c r="AE44" s="1">
        <f t="shared" si="53"/>
        <v>-187.10273193505139</v>
      </c>
      <c r="AF44" s="1">
        <f t="shared" si="53"/>
        <v>-198.57491968908315</v>
      </c>
      <c r="AG44" s="1">
        <f t="shared" si="53"/>
        <v>-209.12397911035035</v>
      </c>
      <c r="AH44" s="1">
        <f t="shared" si="53"/>
        <v>-221.04543150882887</v>
      </c>
      <c r="AI44" s="1">
        <f t="shared" si="53"/>
        <v>-235.72849448409028</v>
      </c>
      <c r="AJ44" s="1">
        <f t="shared" si="53"/>
        <v>-250.54633349587425</v>
      </c>
      <c r="AL44" s="1">
        <f t="shared" ref="AL44:AS44" si="54">AL19</f>
        <v>-6208.1235845595747</v>
      </c>
      <c r="AM44" s="1">
        <f t="shared" si="54"/>
        <v>-6736.5153207942931</v>
      </c>
      <c r="AN44" s="1">
        <f t="shared" si="54"/>
        <v>-7178.7484127835323</v>
      </c>
      <c r="AO44" s="1">
        <f t="shared" si="54"/>
        <v>-7622.8487642264827</v>
      </c>
      <c r="AP44" s="1">
        <f t="shared" si="54"/>
        <v>-8363.3278699107886</v>
      </c>
      <c r="AQ44" s="1">
        <f t="shared" si="54"/>
        <v>-9117.9176116262624</v>
      </c>
      <c r="AR44" s="1">
        <f t="shared" si="54"/>
        <v>-9986.3963615491884</v>
      </c>
      <c r="AS44" s="1">
        <f t="shared" si="54"/>
        <v>-10895.10584172683</v>
      </c>
      <c r="AU44" s="1">
        <f t="shared" ref="AU44:BB44" si="55">AU19</f>
        <v>-17016.855218588375</v>
      </c>
      <c r="AV44" s="1">
        <f t="shared" si="55"/>
        <v>-22075.838169572424</v>
      </c>
      <c r="AW44" s="1">
        <f t="shared" si="55"/>
        <v>-20818.508378783699</v>
      </c>
      <c r="AX44" s="1">
        <f t="shared" si="55"/>
        <v>-12103.210147273512</v>
      </c>
      <c r="AY44" s="1">
        <f t="shared" si="55"/>
        <v>-16330.569081843732</v>
      </c>
      <c r="AZ44" s="1">
        <f t="shared" si="55"/>
        <v>-20419.915868268872</v>
      </c>
      <c r="BA44" s="1">
        <f t="shared" si="55"/>
        <v>-22633.290161716865</v>
      </c>
      <c r="BB44" s="1">
        <f t="shared" si="55"/>
        <v>-21599.423052074708</v>
      </c>
    </row>
    <row r="45" spans="1:54" x14ac:dyDescent="0.25">
      <c r="A45" s="21" t="s">
        <v>80</v>
      </c>
      <c r="B45" s="1">
        <f t="shared" ref="B45:I45" si="56">B30</f>
        <v>12964.153172119504</v>
      </c>
      <c r="C45" s="1">
        <f t="shared" si="56"/>
        <v>13829.449307323752</v>
      </c>
      <c r="D45" s="1">
        <f t="shared" si="56"/>
        <v>15938.858037912982</v>
      </c>
      <c r="E45" s="1">
        <f t="shared" si="56"/>
        <v>21244.471968569374</v>
      </c>
      <c r="F45" s="1">
        <f t="shared" si="56"/>
        <v>22873.415344063716</v>
      </c>
      <c r="G45" s="1">
        <f t="shared" si="56"/>
        <v>28192.04384001419</v>
      </c>
      <c r="H45" s="1">
        <f t="shared" si="56"/>
        <v>30896.405097449864</v>
      </c>
      <c r="I45" s="1">
        <f t="shared" si="56"/>
        <v>26513.102730996969</v>
      </c>
      <c r="K45" s="1">
        <f t="shared" ref="K45:R45" si="57">K30</f>
        <v>231.62923588232027</v>
      </c>
      <c r="L45" s="1">
        <f t="shared" si="57"/>
        <v>295.42218409541908</v>
      </c>
      <c r="M45" s="1">
        <f t="shared" si="57"/>
        <v>360.86854974582144</v>
      </c>
      <c r="N45" s="1">
        <f t="shared" si="57"/>
        <v>456.96486062706549</v>
      </c>
      <c r="O45" s="1">
        <f t="shared" si="57"/>
        <v>448.52676947841422</v>
      </c>
      <c r="P45" s="1">
        <f t="shared" si="57"/>
        <v>502.30586064154915</v>
      </c>
      <c r="Q45" s="1">
        <f t="shared" si="57"/>
        <v>516.17131231767689</v>
      </c>
      <c r="R45" s="1">
        <f t="shared" si="57"/>
        <v>467.29985904623885</v>
      </c>
      <c r="T45" s="1">
        <f t="shared" ref="T45:AA45" si="58">T30</f>
        <v>7851.4323456755064</v>
      </c>
      <c r="U45" s="1">
        <f t="shared" si="58"/>
        <v>8070.1447720148471</v>
      </c>
      <c r="V45" s="1">
        <f t="shared" si="58"/>
        <v>9108.3535604550652</v>
      </c>
      <c r="W45" s="1">
        <f t="shared" si="58"/>
        <v>12596.597892323245</v>
      </c>
      <c r="X45" s="1">
        <f t="shared" si="58"/>
        <v>13537.504411097983</v>
      </c>
      <c r="Y45" s="1">
        <f t="shared" si="58"/>
        <v>16687.235739943637</v>
      </c>
      <c r="Z45" s="1">
        <f t="shared" si="58"/>
        <v>18318.394040392923</v>
      </c>
      <c r="AA45" s="1">
        <f t="shared" si="58"/>
        <v>15871.421849558457</v>
      </c>
      <c r="AC45" s="1">
        <f t="shared" ref="AC45:AJ45" si="59">AC30</f>
        <v>257.23977109622336</v>
      </c>
      <c r="AD45" s="1">
        <f t="shared" si="59"/>
        <v>285.6140509981841</v>
      </c>
      <c r="AE45" s="1">
        <f t="shared" si="59"/>
        <v>332.35361319083967</v>
      </c>
      <c r="AF45" s="1">
        <f t="shared" si="59"/>
        <v>425.6136549639383</v>
      </c>
      <c r="AG45" s="1">
        <f t="shared" si="59"/>
        <v>426.87768449346584</v>
      </c>
      <c r="AH45" s="1">
        <f t="shared" si="59"/>
        <v>501.63888500587046</v>
      </c>
      <c r="AI45" s="1">
        <f t="shared" si="59"/>
        <v>536.97920301895704</v>
      </c>
      <c r="AJ45" s="1">
        <f t="shared" si="59"/>
        <v>455.23829112169716</v>
      </c>
      <c r="AL45" s="1">
        <f t="shared" ref="AL45:AS45" si="60">AL30</f>
        <v>6291.5370894242278</v>
      </c>
      <c r="AM45" s="1">
        <f t="shared" si="60"/>
        <v>6511.7987792942895</v>
      </c>
      <c r="AN45" s="1">
        <f t="shared" si="60"/>
        <v>7317.6478410714171</v>
      </c>
      <c r="AO45" s="1">
        <f t="shared" si="60"/>
        <v>9284.625053398946</v>
      </c>
      <c r="AP45" s="1">
        <f t="shared" si="60"/>
        <v>9829.6429814981784</v>
      </c>
      <c r="AQ45" s="1">
        <f t="shared" si="60"/>
        <v>12051.84111741259</v>
      </c>
      <c r="AR45" s="1">
        <f t="shared" si="60"/>
        <v>13366.440520184571</v>
      </c>
      <c r="AS45" s="1">
        <f t="shared" si="60"/>
        <v>11695.461040283766</v>
      </c>
      <c r="AU45" s="1">
        <f t="shared" ref="AU45:BB45" si="61">AU30</f>
        <v>3140.7841336568181</v>
      </c>
      <c r="AV45" s="1">
        <f t="shared" si="61"/>
        <v>3525.2315682024991</v>
      </c>
      <c r="AW45" s="1">
        <f t="shared" si="61"/>
        <v>3895.5525078635078</v>
      </c>
      <c r="AX45" s="1">
        <f t="shared" si="61"/>
        <v>4790.3988521374004</v>
      </c>
      <c r="AY45" s="1">
        <f t="shared" si="61"/>
        <v>5357.2491276742758</v>
      </c>
      <c r="AZ45" s="1">
        <f t="shared" si="61"/>
        <v>6596.7739407013732</v>
      </c>
      <c r="BA45" s="1">
        <f t="shared" si="61"/>
        <v>7193.7500965872878</v>
      </c>
      <c r="BB45" s="1">
        <f t="shared" si="61"/>
        <v>5973.326241718346</v>
      </c>
    </row>
    <row r="46" spans="1:54" x14ac:dyDescent="0.25">
      <c r="A46" s="21" t="s">
        <v>88</v>
      </c>
      <c r="B46" s="1">
        <f t="shared" ref="B46:I46" si="62">B43-B44+B45</f>
        <v>48271.014166982452</v>
      </c>
      <c r="C46" s="1">
        <f t="shared" si="62"/>
        <v>51811.301602014399</v>
      </c>
      <c r="D46" s="1">
        <f t="shared" si="62"/>
        <v>56732.555970013331</v>
      </c>
      <c r="E46" s="1">
        <f t="shared" si="62"/>
        <v>67783.795961928452</v>
      </c>
      <c r="F46" s="1">
        <f t="shared" si="62"/>
        <v>77353.74698358927</v>
      </c>
      <c r="G46" s="1">
        <f t="shared" si="62"/>
        <v>84825.592428619595</v>
      </c>
      <c r="H46" s="1">
        <f t="shared" si="62"/>
        <v>93804.880564132385</v>
      </c>
      <c r="I46" s="1">
        <f t="shared" si="62"/>
        <v>85491.050995298021</v>
      </c>
      <c r="K46" s="1">
        <f t="shared" ref="K46:R46" si="63">K43-K44+K45</f>
        <v>779.02131693272554</v>
      </c>
      <c r="L46" s="1">
        <f t="shared" si="63"/>
        <v>980.62011219327053</v>
      </c>
      <c r="M46" s="1">
        <f t="shared" si="63"/>
        <v>1133.3246586329185</v>
      </c>
      <c r="N46" s="1">
        <f t="shared" si="63"/>
        <v>1303.5077136591858</v>
      </c>
      <c r="O46" s="1">
        <f t="shared" si="63"/>
        <v>1367.1412665408759</v>
      </c>
      <c r="P46" s="1">
        <f t="shared" si="63"/>
        <v>1369.985492652454</v>
      </c>
      <c r="Q46" s="1">
        <f t="shared" si="63"/>
        <v>1427.3386985314748</v>
      </c>
      <c r="R46" s="1">
        <f t="shared" si="63"/>
        <v>1338.1184949684555</v>
      </c>
      <c r="T46" s="1">
        <f t="shared" ref="T46:AA46" si="64">T43-T44+T45</f>
        <v>24935.970627722738</v>
      </c>
      <c r="U46" s="1">
        <f t="shared" si="64"/>
        <v>25672.202652576667</v>
      </c>
      <c r="V46" s="1">
        <f t="shared" si="64"/>
        <v>27563.472658082705</v>
      </c>
      <c r="W46" s="1">
        <f t="shared" si="64"/>
        <v>34548.140478153495</v>
      </c>
      <c r="X46" s="1">
        <f t="shared" si="64"/>
        <v>39479.375946722488</v>
      </c>
      <c r="Y46" s="1">
        <f t="shared" si="64"/>
        <v>43251.363857172444</v>
      </c>
      <c r="Z46" s="1">
        <f t="shared" si="64"/>
        <v>47954.1216574875</v>
      </c>
      <c r="AA46" s="1">
        <f t="shared" si="64"/>
        <v>42704.835160359013</v>
      </c>
      <c r="AC46" s="1">
        <f t="shared" ref="AC46:AJ46" si="65">AC43-AC44+AC45</f>
        <v>816.0083295086763</v>
      </c>
      <c r="AD46" s="1">
        <f t="shared" si="65"/>
        <v>903.54998167219424</v>
      </c>
      <c r="AE46" s="1">
        <f t="shared" si="65"/>
        <v>998.72718746095939</v>
      </c>
      <c r="AF46" s="1">
        <f t="shared" si="65"/>
        <v>1164.7126146600567</v>
      </c>
      <c r="AG46" s="1">
        <f t="shared" si="65"/>
        <v>1246.4471553620911</v>
      </c>
      <c r="AH46" s="1">
        <f t="shared" si="65"/>
        <v>1304.9215961727568</v>
      </c>
      <c r="AI46" s="1">
        <f t="shared" si="65"/>
        <v>1412.3519951447838</v>
      </c>
      <c r="AJ46" s="1">
        <f t="shared" si="65"/>
        <v>1233.4328743782905</v>
      </c>
      <c r="AL46" s="1">
        <f t="shared" ref="AL46:AS46" si="66">AL43-AL44+AL45</f>
        <v>22457.630319896991</v>
      </c>
      <c r="AM46" s="1">
        <f t="shared" si="66"/>
        <v>23410.837179204216</v>
      </c>
      <c r="AN46" s="1">
        <f t="shared" si="66"/>
        <v>25048.817246154715</v>
      </c>
      <c r="AO46" s="1">
        <f t="shared" si="66"/>
        <v>28698.831978441369</v>
      </c>
      <c r="AP46" s="1">
        <f t="shared" si="66"/>
        <v>32249.599861588064</v>
      </c>
      <c r="AQ46" s="1">
        <f t="shared" si="66"/>
        <v>35157.970960615188</v>
      </c>
      <c r="AR46" s="1">
        <f t="shared" si="66"/>
        <v>39274.808180502427</v>
      </c>
      <c r="AS46" s="1">
        <f t="shared" si="66"/>
        <v>36146.301688160092</v>
      </c>
      <c r="AU46" s="1">
        <f t="shared" ref="AU46:BB46" si="67">AU43-AU44+AU45</f>
        <v>25128.735067454996</v>
      </c>
      <c r="AV46" s="1">
        <f t="shared" si="67"/>
        <v>31102.659756956604</v>
      </c>
      <c r="AW46" s="1">
        <f t="shared" si="67"/>
        <v>30331.646066117402</v>
      </c>
      <c r="AX46" s="1">
        <f t="shared" si="67"/>
        <v>22977.355868438794</v>
      </c>
      <c r="AY46" s="1">
        <f t="shared" si="67"/>
        <v>29348.815017292745</v>
      </c>
      <c r="AZ46" s="1">
        <f t="shared" si="67"/>
        <v>34673.368404984954</v>
      </c>
      <c r="BA46" s="1">
        <f t="shared" si="67"/>
        <v>38396.163982411032</v>
      </c>
      <c r="BB46" s="1">
        <f t="shared" si="67"/>
        <v>34496.189606615721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5503.6209069269098</v>
      </c>
      <c r="C49" s="1">
        <f t="shared" si="68"/>
        <v>7840.1162017565803</v>
      </c>
      <c r="D49" s="1">
        <f t="shared" si="68"/>
        <v>5230.540243714946</v>
      </c>
      <c r="E49" s="1">
        <f t="shared" si="68"/>
        <v>2890.4716959875368</v>
      </c>
      <c r="F49" s="1">
        <f t="shared" si="68"/>
        <v>9241.1031344779913</v>
      </c>
      <c r="G49" s="1">
        <f t="shared" si="68"/>
        <v>8203.6361815389537</v>
      </c>
      <c r="H49" s="1">
        <f t="shared" si="68"/>
        <v>2257.9850073133275</v>
      </c>
      <c r="I49" s="1">
        <f t="shared" si="68"/>
        <v>12393.592204908287</v>
      </c>
      <c r="K49" s="1">
        <f t="shared" ref="K49:R49" si="69">K39-K46</f>
        <v>98.332647596219886</v>
      </c>
      <c r="L49" s="1">
        <f t="shared" si="69"/>
        <v>167.47913820821748</v>
      </c>
      <c r="M49" s="1">
        <f t="shared" si="69"/>
        <v>118.42363283785949</v>
      </c>
      <c r="N49" s="1">
        <f t="shared" si="69"/>
        <v>62.173538493100068</v>
      </c>
      <c r="O49" s="1">
        <f t="shared" si="69"/>
        <v>181.20958645556902</v>
      </c>
      <c r="P49" s="1">
        <f t="shared" si="69"/>
        <v>146.16657649734998</v>
      </c>
      <c r="Q49" s="1">
        <f t="shared" si="69"/>
        <v>37.723064568270956</v>
      </c>
      <c r="R49" s="1">
        <f t="shared" si="69"/>
        <v>218.44006524589895</v>
      </c>
      <c r="T49" s="1">
        <f t="shared" ref="T49:AA49" si="70">T39-T46</f>
        <v>3333.1376630069026</v>
      </c>
      <c r="U49" s="1">
        <f t="shared" si="70"/>
        <v>4575.0825916175891</v>
      </c>
      <c r="V49" s="1">
        <f t="shared" si="70"/>
        <v>2989.0227856112288</v>
      </c>
      <c r="W49" s="1">
        <f t="shared" si="70"/>
        <v>1713.862774625064</v>
      </c>
      <c r="X49" s="1">
        <f t="shared" si="70"/>
        <v>5469.2957988398703</v>
      </c>
      <c r="Y49" s="1">
        <f t="shared" si="70"/>
        <v>4855.8384650270964</v>
      </c>
      <c r="Z49" s="1">
        <f t="shared" si="70"/>
        <v>1338.7531323079165</v>
      </c>
      <c r="AA49" s="1">
        <f t="shared" si="70"/>
        <v>7419.1214853751735</v>
      </c>
      <c r="AC49" s="1">
        <f t="shared" ref="AC49:AJ49" si="71">AC39-AC46</f>
        <v>109.20498728316147</v>
      </c>
      <c r="AD49" s="1">
        <f t="shared" si="71"/>
        <v>161.91876472581885</v>
      </c>
      <c r="AE49" s="1">
        <f t="shared" si="71"/>
        <v>109.06609148558437</v>
      </c>
      <c r="AF49" s="1">
        <f t="shared" si="71"/>
        <v>57.907968949247561</v>
      </c>
      <c r="AG49" s="1">
        <f t="shared" si="71"/>
        <v>172.4631258110328</v>
      </c>
      <c r="AH49" s="1">
        <f t="shared" si="71"/>
        <v>145.97249246824867</v>
      </c>
      <c r="AI49" s="1">
        <f t="shared" si="71"/>
        <v>39.24375621796662</v>
      </c>
      <c r="AJ49" s="1">
        <f t="shared" si="71"/>
        <v>212.80186606094276</v>
      </c>
      <c r="AL49" s="1">
        <f t="shared" ref="AL49:AS49" si="72">AL39-AL46</f>
        <v>2670.9214711013992</v>
      </c>
      <c r="AM49" s="1">
        <f t="shared" si="72"/>
        <v>3691.6335551472293</v>
      </c>
      <c r="AN49" s="1">
        <f t="shared" si="72"/>
        <v>2401.3797871224051</v>
      </c>
      <c r="AO49" s="1">
        <f t="shared" si="72"/>
        <v>1263.2437259166145</v>
      </c>
      <c r="AP49" s="1">
        <f t="shared" si="72"/>
        <v>3971.2803357412449</v>
      </c>
      <c r="AQ49" s="1">
        <f t="shared" si="72"/>
        <v>3506.979501239126</v>
      </c>
      <c r="AR49" s="1">
        <f t="shared" si="72"/>
        <v>976.85223250174749</v>
      </c>
      <c r="AS49" s="1">
        <f t="shared" si="72"/>
        <v>5467.0619373494555</v>
      </c>
      <c r="AU49" s="1">
        <f t="shared" ref="AU49:BB49" si="73">AU39-AU46</f>
        <v>1333.3447231487771</v>
      </c>
      <c r="AV49" s="1">
        <f t="shared" si="73"/>
        <v>1998.5051117090807</v>
      </c>
      <c r="AW49" s="1">
        <f t="shared" si="73"/>
        <v>1278.375409042339</v>
      </c>
      <c r="AX49" s="1">
        <f t="shared" si="73"/>
        <v>651.77013178204288</v>
      </c>
      <c r="AY49" s="1">
        <f t="shared" si="73"/>
        <v>2164.3856398899552</v>
      </c>
      <c r="AZ49" s="1">
        <f t="shared" si="73"/>
        <v>1919.6030514310987</v>
      </c>
      <c r="BA49" s="1">
        <f t="shared" si="73"/>
        <v>525.73688793955807</v>
      </c>
      <c r="BB49" s="1">
        <f t="shared" si="73"/>
        <v>2792.2408892635431</v>
      </c>
    </row>
    <row r="50" spans="1:54" x14ac:dyDescent="0.25">
      <c r="A50" s="21" t="s">
        <v>95</v>
      </c>
      <c r="B50" s="1">
        <f>B49*WACC!C12</f>
        <v>1651.0862720775747</v>
      </c>
      <c r="C50" s="1">
        <f>C49*WACC!D12</f>
        <v>2352.0348605262643</v>
      </c>
      <c r="D50" s="1">
        <f>D49*WACC!E12</f>
        <v>1569.1620731140101</v>
      </c>
      <c r="E50" s="1">
        <f>E49*WACC!F12</f>
        <v>867.14150879599936</v>
      </c>
      <c r="F50" s="1">
        <f>F49*WACC!G12</f>
        <v>2772.3309403425606</v>
      </c>
      <c r="G50" s="1">
        <f>G49*WACC!H12</f>
        <v>2461.0908544609433</v>
      </c>
      <c r="H50" s="1">
        <f>H49*WACC!I12</f>
        <v>677.39550219379385</v>
      </c>
      <c r="I50" s="1">
        <f>I49*WACC!J12</f>
        <v>3718.0776614713641</v>
      </c>
      <c r="K50" s="1">
        <f>K49*WACC!C12</f>
        <v>29.499794278857063</v>
      </c>
      <c r="L50" s="1">
        <f>L49*WACC!D12</f>
        <v>50.243741462450075</v>
      </c>
      <c r="M50" s="1">
        <f>M49*WACC!E12</f>
        <v>35.527089851347121</v>
      </c>
      <c r="N50" s="1">
        <f>N49*WACC!F12</f>
        <v>18.65206154792439</v>
      </c>
      <c r="O50" s="1">
        <f>O49*WACC!G12</f>
        <v>54.362875936654298</v>
      </c>
      <c r="P50" s="1">
        <f>P49*WACC!H12</f>
        <v>43.849972949191759</v>
      </c>
      <c r="Q50" s="1">
        <f>Q49*WACC!I12</f>
        <v>11.316919370477871</v>
      </c>
      <c r="R50" s="1">
        <f>R49*WACC!J12</f>
        <v>65.532019573749906</v>
      </c>
      <c r="T50" s="1">
        <f>T49*WACC!C12</f>
        <v>999.94129890176896</v>
      </c>
      <c r="U50" s="1">
        <f>U49*WACC!D12</f>
        <v>1372.5247774848624</v>
      </c>
      <c r="V50" s="1">
        <f>V49*WACC!E12</f>
        <v>896.70683568309801</v>
      </c>
      <c r="W50" s="1">
        <f>W49*WACC!F12</f>
        <v>514.15883238736399</v>
      </c>
      <c r="X50" s="1">
        <f>X49*WACC!G12</f>
        <v>1640.7887396514659</v>
      </c>
      <c r="Y50" s="1">
        <f>Y49*WACC!H12</f>
        <v>1456.7515395076891</v>
      </c>
      <c r="Z50" s="1">
        <f>Z49*WACC!I12</f>
        <v>401.62593969225372</v>
      </c>
      <c r="AA50" s="1">
        <f>AA49*WACC!J12</f>
        <v>2225.7364456118803</v>
      </c>
      <c r="AC50" s="1">
        <f>AC49*WACC!C12</f>
        <v>32.761496184938551</v>
      </c>
      <c r="AD50" s="1">
        <f>AD49*WACC!D12</f>
        <v>48.575629417730994</v>
      </c>
      <c r="AE50" s="1">
        <f>AE49*WACC!E12</f>
        <v>32.71982744566543</v>
      </c>
      <c r="AF50" s="1">
        <f>AF49*WACC!F12</f>
        <v>17.372390684769023</v>
      </c>
      <c r="AG50" s="1">
        <f>AG49*WACC!G12</f>
        <v>51.738937743294223</v>
      </c>
      <c r="AH50" s="1">
        <f>AH49*WACC!H12</f>
        <v>43.791747740461382</v>
      </c>
      <c r="AI50" s="1">
        <f>AI49*WACC!I12</f>
        <v>11.773126865386432</v>
      </c>
      <c r="AJ50" s="1">
        <f>AJ49*WACC!J12</f>
        <v>63.840559818263557</v>
      </c>
      <c r="AL50" s="1">
        <f>AL49*WACC!C12</f>
        <v>801.27644133017793</v>
      </c>
      <c r="AM50" s="1">
        <f>AM49*WACC!D12</f>
        <v>1107.4900665438345</v>
      </c>
      <c r="AN50" s="1">
        <f>AN49*WACC!E12</f>
        <v>720.41393613650405</v>
      </c>
      <c r="AO50" s="1">
        <f>AO49*WACC!F12</f>
        <v>378.97311777486993</v>
      </c>
      <c r="AP50" s="1">
        <f>AP49*WACC!G12</f>
        <v>1191.384100722014</v>
      </c>
      <c r="AQ50" s="1">
        <f>AQ49*WACC!H12</f>
        <v>1052.0938503714203</v>
      </c>
      <c r="AR50" s="1">
        <f>AR49*WACC!I12</f>
        <v>293.05566975043581</v>
      </c>
      <c r="AS50" s="1">
        <f>AS49*WACC!J12</f>
        <v>1640.1185812043416</v>
      </c>
      <c r="AU50" s="1">
        <f>AU49*WACC!C12</f>
        <v>400.00341694451242</v>
      </c>
      <c r="AV50" s="1">
        <f>AV49*WACC!D12</f>
        <v>599.55153351254319</v>
      </c>
      <c r="AW50" s="1">
        <f>AW49*WACC!E12</f>
        <v>383.51262271258594</v>
      </c>
      <c r="AX50" s="1">
        <f>AX49*WACC!F12</f>
        <v>195.53103953455386</v>
      </c>
      <c r="AY50" s="1">
        <f>AY49*WACC!G12</f>
        <v>649.31569196679061</v>
      </c>
      <c r="AZ50" s="1">
        <f>AZ49*WACC!H12</f>
        <v>575.88091542915583</v>
      </c>
      <c r="BA50" s="1">
        <f>BA49*WACC!I12</f>
        <v>157.72106638181981</v>
      </c>
      <c r="BB50" s="1">
        <f>BB49*WACC!J12</f>
        <v>837.67226677881013</v>
      </c>
    </row>
    <row r="51" spans="1:54" x14ac:dyDescent="0.25">
      <c r="A51" s="21" t="s">
        <v>96</v>
      </c>
      <c r="B51" s="1">
        <f>B50*WACC!C13</f>
        <v>825.54313603878734</v>
      </c>
      <c r="C51" s="1">
        <f>C50*WACC!D13</f>
        <v>1176.0174302631322</v>
      </c>
      <c r="D51" s="1">
        <f>D50*WACC!E13</f>
        <v>784.58103655700506</v>
      </c>
      <c r="E51" s="1">
        <f>E50*WACC!F13</f>
        <v>433.57075439799968</v>
      </c>
      <c r="F51" s="1">
        <f>F50*WACC!G13</f>
        <v>1386.1654701712803</v>
      </c>
      <c r="G51" s="1">
        <f>G50*WACC!H13</f>
        <v>1230.5454272304717</v>
      </c>
      <c r="H51" s="1">
        <f>H50*WACC!I13</f>
        <v>338.69775109689692</v>
      </c>
      <c r="I51" s="1">
        <f>I50*WACC!J13</f>
        <v>1859.038830735682</v>
      </c>
      <c r="K51" s="1">
        <f>K50*WACC!C13</f>
        <v>14.749897139428532</v>
      </c>
      <c r="L51" s="1">
        <f>L50*WACC!D13</f>
        <v>25.121870731225037</v>
      </c>
      <c r="M51" s="1">
        <f>M50*WACC!E13</f>
        <v>17.76354492567356</v>
      </c>
      <c r="N51" s="1">
        <f>N50*WACC!F13</f>
        <v>9.326030773962195</v>
      </c>
      <c r="O51" s="1">
        <f>O50*WACC!G13</f>
        <v>27.181437968327149</v>
      </c>
      <c r="P51" s="1">
        <f>P50*WACC!H13</f>
        <v>21.92498647459588</v>
      </c>
      <c r="Q51" s="1">
        <f>Q50*WACC!I13</f>
        <v>5.6584596852389355</v>
      </c>
      <c r="R51" s="1">
        <f>R50*WACC!J13</f>
        <v>32.766009786874953</v>
      </c>
      <c r="T51" s="1">
        <f>T50*WACC!C13</f>
        <v>499.97064945088448</v>
      </c>
      <c r="U51" s="1">
        <f>U50*WACC!D13</f>
        <v>686.2623887424312</v>
      </c>
      <c r="V51" s="1">
        <f>V50*WACC!E13</f>
        <v>448.353417841549</v>
      </c>
      <c r="W51" s="1">
        <f>W50*WACC!F13</f>
        <v>257.07941619368199</v>
      </c>
      <c r="X51" s="1">
        <f>X50*WACC!G13</f>
        <v>820.39436982573295</v>
      </c>
      <c r="Y51" s="1">
        <f>Y50*WACC!H13</f>
        <v>728.37576975384457</v>
      </c>
      <c r="Z51" s="1">
        <f>Z50*WACC!I13</f>
        <v>200.81296984612686</v>
      </c>
      <c r="AA51" s="1">
        <f>AA50*WACC!J13</f>
        <v>1112.8682228059401</v>
      </c>
      <c r="AC51" s="1">
        <f>AC50*WACC!C13</f>
        <v>16.380748092469275</v>
      </c>
      <c r="AD51" s="1">
        <f>AD50*WACC!D13</f>
        <v>24.287814708865497</v>
      </c>
      <c r="AE51" s="1">
        <f>AE50*WACC!E13</f>
        <v>16.359913722832715</v>
      </c>
      <c r="AF51" s="1">
        <f>AF50*WACC!F13</f>
        <v>8.6861953423845115</v>
      </c>
      <c r="AG51" s="1">
        <f>AG50*WACC!G13</f>
        <v>25.869468871647111</v>
      </c>
      <c r="AH51" s="1">
        <f>AH50*WACC!H13</f>
        <v>21.895873870230691</v>
      </c>
      <c r="AI51" s="1">
        <f>AI50*WACC!I13</f>
        <v>5.8865634326932161</v>
      </c>
      <c r="AJ51" s="1">
        <f>AJ50*WACC!J13</f>
        <v>31.920279909131779</v>
      </c>
      <c r="AL51" s="1">
        <f>AL50*WACC!C13</f>
        <v>400.63822066508897</v>
      </c>
      <c r="AM51" s="1">
        <f>AM50*WACC!D13</f>
        <v>553.74503327191724</v>
      </c>
      <c r="AN51" s="1">
        <f>AN50*WACC!E13</f>
        <v>360.20696806825202</v>
      </c>
      <c r="AO51" s="1">
        <f>AO50*WACC!F13</f>
        <v>189.48655888743497</v>
      </c>
      <c r="AP51" s="1">
        <f>AP50*WACC!G13</f>
        <v>595.69205036100698</v>
      </c>
      <c r="AQ51" s="1">
        <f>AQ50*WACC!H13</f>
        <v>526.04692518571017</v>
      </c>
      <c r="AR51" s="1">
        <f>AR50*WACC!I13</f>
        <v>146.52783487521791</v>
      </c>
      <c r="AS51" s="1">
        <f>AS50*WACC!J13</f>
        <v>820.05929060217079</v>
      </c>
      <c r="AU51" s="1">
        <f>AU50*WACC!C13</f>
        <v>200.00170847225621</v>
      </c>
      <c r="AV51" s="1">
        <f>AV50*WACC!D13</f>
        <v>299.77576675627159</v>
      </c>
      <c r="AW51" s="1">
        <f>AW50*WACC!E13</f>
        <v>191.75631135629297</v>
      </c>
      <c r="AX51" s="1">
        <f>AX50*WACC!F13</f>
        <v>97.765519767276928</v>
      </c>
      <c r="AY51" s="1">
        <f>AY50*WACC!G13</f>
        <v>324.6578459833953</v>
      </c>
      <c r="AZ51" s="1">
        <f>AZ50*WACC!H13</f>
        <v>287.94045771457792</v>
      </c>
      <c r="BA51" s="1">
        <f>BA50*WACC!I13</f>
        <v>78.860533190909905</v>
      </c>
      <c r="BB51" s="1">
        <f>BB50*WACC!J13</f>
        <v>418.83613338940506</v>
      </c>
    </row>
    <row r="52" spans="1:54" x14ac:dyDescent="0.25">
      <c r="A52" s="21" t="s">
        <v>97</v>
      </c>
      <c r="B52" s="20">
        <f>(B29+B30+B43-B34-B46)*WACC!C12/(1-(1-WACC!C13)*WACC!C12)</f>
        <v>1651.0862720775742</v>
      </c>
      <c r="C52" s="20">
        <f>(C29+C30+C43-C34-C46)*WACC!D12/(1-(1-WACC!D13)*WACC!D12)</f>
        <v>2352.0348605262629</v>
      </c>
      <c r="D52" s="20">
        <f>(D29+D30+D43-D34-D46)*WACC!E12/(1-(1-WACC!E13)*WACC!E12)</f>
        <v>1569.1620731140094</v>
      </c>
      <c r="E52" s="20">
        <f>(E29+E30+E43-E34-E46)*WACC!F12/(1-(1-WACC!F13)*WACC!F12)</f>
        <v>867.14150879600095</v>
      </c>
      <c r="F52" s="20">
        <f>(F29+F30+F43-F34-F46)*WACC!G12/(1-(1-WACC!G13)*WACC!G12)</f>
        <v>2772.3309403425596</v>
      </c>
      <c r="G52" s="20">
        <f>(G29+G30+G43-G34-G46)*WACC!H12/(1-(1-WACC!H13)*WACC!H12)</f>
        <v>2461.090854460941</v>
      </c>
      <c r="H52" s="20">
        <f>(H29+H30+H43-H34-H46)*WACC!I12/(1-(1-WACC!I13)*WACC!I12)</f>
        <v>677.39550219379748</v>
      </c>
      <c r="I52" s="20">
        <f>(I29+I30+I43-I34-I46)*WACC!J12/(1-(1-WACC!J13)*WACC!J12)</f>
        <v>3718.0776614713609</v>
      </c>
      <c r="J52" s="19"/>
      <c r="K52" s="20">
        <f>(K29+K30+K43-K34-K46)*WACC!C12/(1-(1-WACC!C13)*WACC!C12)</f>
        <v>29.499794278857063</v>
      </c>
      <c r="L52" s="20">
        <f>(L29+L30+L43-L34-L46)*WACC!D12/(1-(1-WACC!D13)*WACC!D12)</f>
        <v>50.243741462450082</v>
      </c>
      <c r="M52" s="20">
        <f>(M29+M30+M43-M34-M46)*WACC!E12/(1-(1-WACC!E13)*WACC!E12)</f>
        <v>35.527089851347107</v>
      </c>
      <c r="N52" s="20">
        <f>(N29+N30+N43-N34-N46)*WACC!F12/(1-(1-WACC!F13)*WACC!F12)</f>
        <v>18.652061547924308</v>
      </c>
      <c r="O52" s="20">
        <f>(O29+O30+O43-O34-O46)*WACC!G12/(1-(1-WACC!G13)*WACC!G12)</f>
        <v>54.362875936654383</v>
      </c>
      <c r="P52" s="20">
        <f>(P29+P30+P43-P34-P46)*WACC!H12/(1-(1-WACC!H13)*WACC!H12)</f>
        <v>43.849972949191745</v>
      </c>
      <c r="Q52" s="20">
        <f>(Q29+Q30+Q43-Q34-Q46)*WACC!I12/(1-(1-WACC!I13)*WACC!I12)</f>
        <v>11.31691937047785</v>
      </c>
      <c r="R52" s="20">
        <f>(R29+R30+R43-R34-R46)*WACC!J12/(1-(1-WACC!J13)*WACC!J12)</f>
        <v>65.532019573749892</v>
      </c>
      <c r="T52" s="20">
        <f>(T29+T30+T43-T34-T46)*WACC!C12/(1-(1-WACC!C13)*WACC!C12)</f>
        <v>999.94129890176828</v>
      </c>
      <c r="U52" s="20">
        <f>(U29+U30+U43-U34-U46)*WACC!D12/(1-(1-WACC!D13)*WACC!D12)</f>
        <v>1372.5247774848626</v>
      </c>
      <c r="V52" s="20">
        <f>(V29+V30+V43-V34-V46)*WACC!E12/(1-(1-WACC!E13)*WACC!E12)</f>
        <v>896.70683568309744</v>
      </c>
      <c r="W52" s="20">
        <f>(W29+W30+W43-W34-W46)*WACC!F12/(1-(1-WACC!F13)*WACC!F12)</f>
        <v>514.15883238736239</v>
      </c>
      <c r="X52" s="20">
        <f>(X29+X30+X43-X34-X46)*WACC!G12/(1-(1-WACC!G13)*WACC!G12)</f>
        <v>1640.7887396514702</v>
      </c>
      <c r="Y52" s="20">
        <f>(Y29+Y30+Y43-Y34-Y46)*WACC!H12/(1-(1-WACC!H13)*WACC!H12)</f>
        <v>1456.7515395076889</v>
      </c>
      <c r="Z52" s="20">
        <f>(Z29+Z30+Z43-Z34-Z46)*WACC!I12/(1-(1-WACC!I13)*WACC!I12)</f>
        <v>401.62593969225105</v>
      </c>
      <c r="AA52" s="20">
        <f>(AA29+AA30+AA43-AA34-AA46)*WACC!J12/(1-(1-WACC!J13)*WACC!J12)</f>
        <v>2225.7364456118798</v>
      </c>
      <c r="AC52" s="20">
        <f>(AC29+AC30+AC43-AC34-AC46)*WACC!C12/(1-(1-WACC!C13)*WACC!C12)</f>
        <v>32.761496184938515</v>
      </c>
      <c r="AD52" s="20">
        <f>(AD29+AD30+AD43-AD34-AD46)*WACC!D12/(1-(1-WACC!D13)*WACC!D12)</f>
        <v>48.575629417731022</v>
      </c>
      <c r="AE52" s="20">
        <f>(AE29+AE30+AE43-AE34-AE46)*WACC!E12/(1-(1-WACC!E13)*WACC!E12)</f>
        <v>32.719827445665345</v>
      </c>
      <c r="AF52" s="20">
        <f>(AF29+AF30+AF43-AF34-AF46)*WACC!F12/(1-(1-WACC!F13)*WACC!F12)</f>
        <v>17.372390684769027</v>
      </c>
      <c r="AG52" s="20">
        <f>(AG29+AG30+AG43-AG34-AG46)*WACC!G12/(1-(1-WACC!G13)*WACC!G12)</f>
        <v>51.738937743294315</v>
      </c>
      <c r="AH52" s="20">
        <f>(AH29+AH30+AH43-AH34-AH46)*WACC!H12/(1-(1-WACC!H13)*WACC!H12)</f>
        <v>43.79174774046141</v>
      </c>
      <c r="AI52" s="20">
        <f>(AI29+AI30+AI43-AI34-AI46)*WACC!I12/(1-(1-WACC!I13)*WACC!I12)</f>
        <v>11.773126865386496</v>
      </c>
      <c r="AJ52" s="20">
        <f>(AJ29+AJ30+AJ43-AJ34-AJ46)*WACC!J12/(1-(1-WACC!J13)*WACC!J12)</f>
        <v>63.840559818263486</v>
      </c>
      <c r="AK52" s="19"/>
      <c r="AL52" s="20">
        <f>(AL29+AL30+AL43-AL34-AL46)*WACC!C12/(1-(1-WACC!C13)*WACC!C12)</f>
        <v>801.27644133017679</v>
      </c>
      <c r="AM52" s="20">
        <f>(AM29+AM30+AM43-AM34-AM46)*WACC!D12/(1-(1-WACC!D13)*WACC!D12)</f>
        <v>1107.4900665438349</v>
      </c>
      <c r="AN52" s="20">
        <f>(AN29+AN30+AN43-AN34-AN46)*WACC!E12/(1-(1-WACC!E13)*WACC!E12)</f>
        <v>720.4139361365045</v>
      </c>
      <c r="AO52" s="20">
        <f>(AO29+AO30+AO43-AO34-AO46)*WACC!F12/(1-(1-WACC!F13)*WACC!F12)</f>
        <v>378.97311777487016</v>
      </c>
      <c r="AP52" s="20">
        <f>(AP29+AP30+AP43-AP34-AP46)*WACC!G12/(1-(1-WACC!G13)*WACC!G12)</f>
        <v>1191.384100722013</v>
      </c>
      <c r="AQ52" s="20">
        <f>(AQ29+AQ30+AQ43-AQ34-AQ46)*WACC!H12/(1-(1-WACC!H13)*WACC!H12)</f>
        <v>1052.0938503714215</v>
      </c>
      <c r="AR52" s="20">
        <f>(AR29+AR30+AR43-AR34-AR46)*WACC!I12/(1-(1-WACC!I13)*WACC!I12)</f>
        <v>293.05566975043575</v>
      </c>
      <c r="AS52" s="20">
        <f>(AS29+AS30+AS43-AS34-AS46)*WACC!J12/(1-(1-WACC!J13)*WACC!J12)</f>
        <v>1640.1185812043418</v>
      </c>
      <c r="AT52" s="19"/>
      <c r="AU52" s="20">
        <f>(AU29+AU30+AU43-AU34-AU46)*WACC!C12/(1-(1-WACC!C13)*WACC!C12)</f>
        <v>400.00341694451225</v>
      </c>
      <c r="AV52" s="20">
        <f>(AV29+AV30+AV43-AV34-AV46)*WACC!D12/(1-(1-WACC!D13)*WACC!D12)</f>
        <v>599.5515335125441</v>
      </c>
      <c r="AW52" s="20">
        <f>(AW29+AW30+AW43-AW34-AW46)*WACC!E12/(1-(1-WACC!E13)*WACC!E12)</f>
        <v>383.51262271258571</v>
      </c>
      <c r="AX52" s="20">
        <f>(AX29+AX30+AX43-AX34-AX46)*WACC!F12/(1-(1-WACC!F13)*WACC!F12)</f>
        <v>195.53103953455297</v>
      </c>
      <c r="AY52" s="20">
        <f>(AY29+AY30+AY43-AY34-AY46)*WACC!G12/(1-(1-WACC!G13)*WACC!G12)</f>
        <v>649.31569196679209</v>
      </c>
      <c r="AZ52" s="20">
        <f>(AZ29+AZ30+AZ43-AZ34-AZ46)*WACC!H12/(1-(1-WACC!H13)*WACC!H12)</f>
        <v>575.8809154291564</v>
      </c>
      <c r="BA52" s="20">
        <f>(BA29+BA30+BA43-BA34-BA46)*WACC!I12/(1-(1-WACC!I13)*WACC!I12)</f>
        <v>157.72106638181873</v>
      </c>
      <c r="BB52" s="20">
        <f>(BB29+BB30+BB43-BB34-BB46)*WACC!J12/(1-(1-WACC!J13)*WACC!J12)</f>
        <v>837.67226677880706</v>
      </c>
    </row>
    <row r="53" spans="1:54" x14ac:dyDescent="0.25">
      <c r="A53" s="21" t="s">
        <v>98</v>
      </c>
      <c r="B53" s="1">
        <f t="shared" ref="B53:I53" si="74">B50-B51</f>
        <v>825.54313603878734</v>
      </c>
      <c r="C53" s="1">
        <f t="shared" si="74"/>
        <v>1176.0174302631322</v>
      </c>
      <c r="D53" s="1">
        <f t="shared" si="74"/>
        <v>784.58103655700506</v>
      </c>
      <c r="E53" s="1">
        <f t="shared" si="74"/>
        <v>433.57075439799968</v>
      </c>
      <c r="F53" s="1">
        <f t="shared" si="74"/>
        <v>1386.1654701712803</v>
      </c>
      <c r="G53" s="1">
        <f t="shared" si="74"/>
        <v>1230.5454272304717</v>
      </c>
      <c r="H53" s="1">
        <f t="shared" si="74"/>
        <v>338.69775109689692</v>
      </c>
      <c r="I53" s="1">
        <f t="shared" si="74"/>
        <v>1859.038830735682</v>
      </c>
      <c r="K53" s="1">
        <f t="shared" ref="K53:R53" si="75">K50-K51</f>
        <v>14.749897139428532</v>
      </c>
      <c r="L53" s="1">
        <f t="shared" si="75"/>
        <v>25.121870731225037</v>
      </c>
      <c r="M53" s="1">
        <f t="shared" si="75"/>
        <v>17.76354492567356</v>
      </c>
      <c r="N53" s="1">
        <f t="shared" si="75"/>
        <v>9.326030773962195</v>
      </c>
      <c r="O53" s="1">
        <f t="shared" si="75"/>
        <v>27.181437968327149</v>
      </c>
      <c r="P53" s="1">
        <f t="shared" si="75"/>
        <v>21.92498647459588</v>
      </c>
      <c r="Q53" s="1">
        <f t="shared" si="75"/>
        <v>5.6584596852389355</v>
      </c>
      <c r="R53" s="1">
        <f t="shared" si="75"/>
        <v>32.766009786874953</v>
      </c>
      <c r="T53" s="1">
        <f t="shared" ref="T53:AA53" si="76">T50-T51</f>
        <v>499.97064945088448</v>
      </c>
      <c r="U53" s="1">
        <f t="shared" si="76"/>
        <v>686.2623887424312</v>
      </c>
      <c r="V53" s="1">
        <f t="shared" si="76"/>
        <v>448.353417841549</v>
      </c>
      <c r="W53" s="1">
        <f t="shared" si="76"/>
        <v>257.07941619368199</v>
      </c>
      <c r="X53" s="1">
        <f t="shared" si="76"/>
        <v>820.39436982573295</v>
      </c>
      <c r="Y53" s="1">
        <f t="shared" si="76"/>
        <v>728.37576975384457</v>
      </c>
      <c r="Z53" s="1">
        <f t="shared" si="76"/>
        <v>200.81296984612686</v>
      </c>
      <c r="AA53" s="1">
        <f t="shared" si="76"/>
        <v>1112.8682228059401</v>
      </c>
      <c r="AC53" s="1">
        <f t="shared" ref="AC53:AJ53" si="77">AC50-AC51</f>
        <v>16.380748092469275</v>
      </c>
      <c r="AD53" s="1">
        <f t="shared" si="77"/>
        <v>24.287814708865497</v>
      </c>
      <c r="AE53" s="1">
        <f t="shared" si="77"/>
        <v>16.359913722832715</v>
      </c>
      <c r="AF53" s="1">
        <f t="shared" si="77"/>
        <v>8.6861953423845115</v>
      </c>
      <c r="AG53" s="1">
        <f t="shared" si="77"/>
        <v>25.869468871647111</v>
      </c>
      <c r="AH53" s="1">
        <f t="shared" si="77"/>
        <v>21.895873870230691</v>
      </c>
      <c r="AI53" s="1">
        <f t="shared" si="77"/>
        <v>5.8865634326932161</v>
      </c>
      <c r="AJ53" s="1">
        <f t="shared" si="77"/>
        <v>31.920279909131779</v>
      </c>
      <c r="AL53" s="1">
        <f t="shared" ref="AL53:AS53" si="78">AL50-AL51</f>
        <v>400.63822066508897</v>
      </c>
      <c r="AM53" s="1">
        <f t="shared" si="78"/>
        <v>553.74503327191724</v>
      </c>
      <c r="AN53" s="1">
        <f t="shared" si="78"/>
        <v>360.20696806825202</v>
      </c>
      <c r="AO53" s="1">
        <f t="shared" si="78"/>
        <v>189.48655888743497</v>
      </c>
      <c r="AP53" s="1">
        <f t="shared" si="78"/>
        <v>595.69205036100698</v>
      </c>
      <c r="AQ53" s="1">
        <f t="shared" si="78"/>
        <v>526.04692518571017</v>
      </c>
      <c r="AR53" s="1">
        <f t="shared" si="78"/>
        <v>146.52783487521791</v>
      </c>
      <c r="AS53" s="1">
        <f t="shared" si="78"/>
        <v>820.05929060217079</v>
      </c>
      <c r="AU53" s="1">
        <f t="shared" ref="AU53:BB53" si="79">AU50-AU51</f>
        <v>200.00170847225621</v>
      </c>
      <c r="AV53" s="1">
        <f t="shared" si="79"/>
        <v>299.77576675627159</v>
      </c>
      <c r="AW53" s="1">
        <f t="shared" si="79"/>
        <v>191.75631135629297</v>
      </c>
      <c r="AX53" s="1">
        <f t="shared" si="79"/>
        <v>97.765519767276928</v>
      </c>
      <c r="AY53" s="1">
        <f t="shared" si="79"/>
        <v>324.6578459833953</v>
      </c>
      <c r="AZ53" s="1">
        <f t="shared" si="79"/>
        <v>287.94045771457792</v>
      </c>
      <c r="BA53" s="1">
        <f t="shared" si="79"/>
        <v>78.860533190909905</v>
      </c>
      <c r="BB53" s="1">
        <f t="shared" si="79"/>
        <v>418.83613338940506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33255.540624010871</v>
      </c>
      <c r="C55" s="15">
        <f t="shared" ref="C55:I55" si="80">C33-C34+C53</f>
        <v>38068.733430288463</v>
      </c>
      <c r="D55" s="15">
        <f t="shared" si="80"/>
        <v>38978.450900715703</v>
      </c>
      <c r="E55" s="15">
        <f t="shared" si="80"/>
        <v>43694.052896619673</v>
      </c>
      <c r="F55" s="15">
        <f t="shared" si="80"/>
        <v>53885.308755026119</v>
      </c>
      <c r="G55" s="15">
        <f t="shared" si="80"/>
        <v>60307.564871474358</v>
      </c>
      <c r="H55" s="15">
        <f t="shared" si="80"/>
        <v>59259.374436026083</v>
      </c>
      <c r="I55" s="15">
        <f t="shared" si="80"/>
        <v>67154.380556291537</v>
      </c>
      <c r="K55" s="15">
        <f>K33-K34+K53</f>
        <v>510.74134391840778</v>
      </c>
      <c r="L55" s="15">
        <f t="shared" ref="L55:R55" si="81">L33-L34+L53</f>
        <v>687.05386713523626</v>
      </c>
      <c r="M55" s="15">
        <f t="shared" si="81"/>
        <v>731.35745789917758</v>
      </c>
      <c r="N55" s="15">
        <f t="shared" si="81"/>
        <v>785.34157148973463</v>
      </c>
      <c r="O55" s="15">
        <f t="shared" si="81"/>
        <v>906.94664212537509</v>
      </c>
      <c r="P55" s="15">
        <f t="shared" si="81"/>
        <v>933.1406507809661</v>
      </c>
      <c r="Q55" s="15">
        <f t="shared" si="81"/>
        <v>850.20361836336951</v>
      </c>
      <c r="R55" s="15">
        <f t="shared" si="81"/>
        <v>1014.9302359984023</v>
      </c>
      <c r="T55" s="15">
        <f>T33-T34+T53</f>
        <v>15842.204679750099</v>
      </c>
      <c r="U55" s="15">
        <f t="shared" ref="U55:AA55" si="82">U33-U34+U53</f>
        <v>17652.757176437626</v>
      </c>
      <c r="V55" s="15">
        <f t="shared" si="82"/>
        <v>17417.785574605514</v>
      </c>
      <c r="W55" s="15">
        <f t="shared" si="82"/>
        <v>20264.480843213099</v>
      </c>
      <c r="X55" s="15">
        <f t="shared" si="82"/>
        <v>25589.71053113744</v>
      </c>
      <c r="Y55" s="15">
        <f t="shared" si="82"/>
        <v>28738.825921068295</v>
      </c>
      <c r="Z55" s="15">
        <f t="shared" si="82"/>
        <v>27472.185601059649</v>
      </c>
      <c r="AA55" s="15">
        <f t="shared" si="82"/>
        <v>31728.034941742852</v>
      </c>
      <c r="AC55" s="15">
        <f t="shared" ref="AC55:AJ55" si="83">AC33-AC34+AC53</f>
        <v>518.06546152388557</v>
      </c>
      <c r="AD55" s="15">
        <f t="shared" si="83"/>
        <v>619.730251802927</v>
      </c>
      <c r="AE55" s="15">
        <f t="shared" si="83"/>
        <v>628.52243661147543</v>
      </c>
      <c r="AF55" s="15">
        <f t="shared" si="83"/>
        <v>682.09654360226909</v>
      </c>
      <c r="AG55" s="15">
        <f t="shared" si="83"/>
        <v>808.46478941484906</v>
      </c>
      <c r="AH55" s="15">
        <f t="shared" si="83"/>
        <v>868.65680898294818</v>
      </c>
      <c r="AI55" s="15">
        <f t="shared" si="83"/>
        <v>811.95145372101399</v>
      </c>
      <c r="AJ55" s="15">
        <f t="shared" si="83"/>
        <v>918.58649067851422</v>
      </c>
      <c r="AL55" s="15">
        <f t="shared" ref="AL55:AS55" si="84">AL33-AL34+AL53</f>
        <v>15170.582145085202</v>
      </c>
      <c r="AM55" s="15">
        <f t="shared" si="84"/>
        <v>16939.94765523581</v>
      </c>
      <c r="AN55" s="15">
        <f t="shared" si="84"/>
        <v>16897.776040977358</v>
      </c>
      <c r="AO55" s="15">
        <f t="shared" si="84"/>
        <v>18170.717543542043</v>
      </c>
      <c r="AP55" s="15">
        <f t="shared" si="84"/>
        <v>22164.25118715021</v>
      </c>
      <c r="AQ55" s="15">
        <f t="shared" si="84"/>
        <v>24676.738230277984</v>
      </c>
      <c r="AR55" s="15">
        <f t="shared" si="84"/>
        <v>24329.689114235505</v>
      </c>
      <c r="AS55" s="15">
        <f t="shared" si="84"/>
        <v>28057.628819360052</v>
      </c>
      <c r="AU55" s="15">
        <f t="shared" ref="AU55:BB55" si="85">AU33-AU34+AU53</f>
        <v>21490.984075393972</v>
      </c>
      <c r="AV55" s="15">
        <f t="shared" si="85"/>
        <v>27599.574849484008</v>
      </c>
      <c r="AW55" s="15">
        <f t="shared" si="85"/>
        <v>25992.436295689546</v>
      </c>
      <c r="AX55" s="15">
        <f t="shared" si="85"/>
        <v>17545.379131192956</v>
      </c>
      <c r="AY55" s="15">
        <f t="shared" si="85"/>
        <v>23852.203849407964</v>
      </c>
      <c r="AZ55" s="15">
        <f t="shared" si="85"/>
        <v>28936.292860401354</v>
      </c>
      <c r="BA55" s="15">
        <f t="shared" si="85"/>
        <v>30352.777146243705</v>
      </c>
      <c r="BB55" s="15">
        <f t="shared" si="85"/>
        <v>30364.990183056594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28" workbookViewId="0">
      <selection activeCell="AU17" sqref="AU17:BB23"/>
    </sheetView>
  </sheetViews>
  <sheetFormatPr defaultRowHeight="15" x14ac:dyDescent="0.25"/>
  <cols>
    <col min="1" max="1" width="61" style="43" customWidth="1"/>
    <col min="2" max="2" width="17" style="43" customWidth="1"/>
    <col min="3" max="3" width="20.140625" style="43" customWidth="1"/>
    <col min="4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1052819.0597203688</v>
      </c>
      <c r="C3" s="1">
        <f t="shared" ref="C3:I3" si="0">C17+AD17+AM17+AV17+L17+U17</f>
        <v>1096071.7854103455</v>
      </c>
      <c r="D3" s="1">
        <f t="shared" si="0"/>
        <v>1137404.432618212</v>
      </c>
      <c r="E3" s="1">
        <f t="shared" si="0"/>
        <v>1153687.6225641361</v>
      </c>
      <c r="F3" s="1">
        <f t="shared" si="0"/>
        <v>1243024.6996479162</v>
      </c>
      <c r="G3" s="1">
        <f t="shared" si="0"/>
        <v>1299933.8380532605</v>
      </c>
      <c r="H3" s="1">
        <f t="shared" si="0"/>
        <v>1446378.8219242766</v>
      </c>
      <c r="I3" s="1">
        <f t="shared" si="0"/>
        <v>1606124.5170992461</v>
      </c>
    </row>
    <row r="4" spans="1:54" x14ac:dyDescent="0.25">
      <c r="A4" s="21" t="s">
        <v>122</v>
      </c>
      <c r="B4" s="16">
        <f>B17/B$3</f>
        <v>0.39271509332761584</v>
      </c>
      <c r="C4" s="16">
        <f t="shared" ref="C4:I4" si="1">C17/C$3</f>
        <v>0.39871402251106131</v>
      </c>
      <c r="D4" s="16">
        <f t="shared" si="1"/>
        <v>0.39938639719999663</v>
      </c>
      <c r="E4" s="16">
        <f t="shared" si="1"/>
        <v>0.4114892948086723</v>
      </c>
      <c r="F4" s="16">
        <f t="shared" si="1"/>
        <v>0.41534388046285298</v>
      </c>
      <c r="G4" s="16">
        <f t="shared" si="1"/>
        <v>0.41436353708074214</v>
      </c>
      <c r="H4" s="16">
        <f t="shared" si="1"/>
        <v>0.40176570010039475</v>
      </c>
      <c r="I4" s="16">
        <f t="shared" si="1"/>
        <v>0.39632674464310969</v>
      </c>
    </row>
    <row r="5" spans="1:54" x14ac:dyDescent="0.25">
      <c r="A5" s="42" t="s">
        <v>123</v>
      </c>
      <c r="B5" s="16">
        <f>K17/B3</f>
        <v>0.12040619435450736</v>
      </c>
      <c r="C5" s="16">
        <f t="shared" ref="C5:I5" si="2">L17/C3</f>
        <v>0.13123095348137276</v>
      </c>
      <c r="D5" s="16">
        <f t="shared" si="2"/>
        <v>0.1457238399054184</v>
      </c>
      <c r="E5" s="16">
        <f t="shared" si="2"/>
        <v>0.1505308066895325</v>
      </c>
      <c r="F5" s="16">
        <f t="shared" si="2"/>
        <v>0.15848531471785265</v>
      </c>
      <c r="G5" s="16">
        <f t="shared" si="2"/>
        <v>0.16700622919400993</v>
      </c>
      <c r="H5" s="16">
        <f t="shared" si="2"/>
        <v>0.15703616096313308</v>
      </c>
      <c r="I5" s="16">
        <f t="shared" si="2"/>
        <v>0.16087490107462676</v>
      </c>
    </row>
    <row r="6" spans="1:54" x14ac:dyDescent="0.25">
      <c r="A6" s="21" t="s">
        <v>124</v>
      </c>
      <c r="B6" s="16">
        <f>T17/B3</f>
        <v>0.1762757435564867</v>
      </c>
      <c r="C6" s="16">
        <f t="shared" ref="C6:I6" si="3">U17/C3</f>
        <v>0.17897495561298898</v>
      </c>
      <c r="D6" s="16">
        <f t="shared" si="3"/>
        <v>0.17928342045746887</v>
      </c>
      <c r="E6" s="16">
        <f t="shared" si="3"/>
        <v>0.18471932139201927</v>
      </c>
      <c r="F6" s="16">
        <f t="shared" si="3"/>
        <v>0.18645566125121579</v>
      </c>
      <c r="G6" s="16">
        <f t="shared" si="3"/>
        <v>0.18602148405061636</v>
      </c>
      <c r="H6" s="16">
        <f t="shared" si="3"/>
        <v>0.18036589874641204</v>
      </c>
      <c r="I6" s="16">
        <f t="shared" si="3"/>
        <v>0.1779241719164468</v>
      </c>
    </row>
    <row r="7" spans="1:54" x14ac:dyDescent="0.25">
      <c r="A7" s="42" t="s">
        <v>125</v>
      </c>
      <c r="B7" s="16">
        <f>AC17/B3</f>
        <v>3.2148940053262284E-2</v>
      </c>
      <c r="C7" s="16">
        <f t="shared" ref="C7:I7" si="4">AD17/C3</f>
        <v>3.5030669092696975E-2</v>
      </c>
      <c r="D7" s="16">
        <f t="shared" si="4"/>
        <v>3.8890460095010515E-2</v>
      </c>
      <c r="E7" s="16">
        <f t="shared" si="4"/>
        <v>4.017034990075443E-2</v>
      </c>
      <c r="F7" s="16">
        <f t="shared" si="4"/>
        <v>4.228656038829548E-2</v>
      </c>
      <c r="G7" s="16">
        <f t="shared" si="4"/>
        <v>4.4553834140309612E-2</v>
      </c>
      <c r="H7" s="16">
        <f t="shared" si="4"/>
        <v>4.1890757081288872E-2</v>
      </c>
      <c r="I7" s="16">
        <f t="shared" si="4"/>
        <v>4.290784412131432E-2</v>
      </c>
    </row>
    <row r="8" spans="1:54" x14ac:dyDescent="0.25">
      <c r="A8" s="21" t="s">
        <v>2</v>
      </c>
      <c r="B8" s="16">
        <f>AL17/B3</f>
        <v>0.1459217637372264</v>
      </c>
      <c r="C8" s="16">
        <f t="shared" ref="C8:I8" si="5">AM17/C3</f>
        <v>0.15233891879822029</v>
      </c>
      <c r="D8" s="16">
        <f t="shared" si="5"/>
        <v>0.15924777991427988</v>
      </c>
      <c r="E8" s="16">
        <f t="shared" si="5"/>
        <v>0.1642558218976985</v>
      </c>
      <c r="F8" s="16">
        <f t="shared" si="5"/>
        <v>0.16884481874027252</v>
      </c>
      <c r="G8" s="16">
        <f t="shared" si="5"/>
        <v>0.17259223244288827</v>
      </c>
      <c r="H8" s="16">
        <f t="shared" si="5"/>
        <v>0.16508660791905294</v>
      </c>
      <c r="I8" s="16">
        <f t="shared" si="5"/>
        <v>0.1656505344748134</v>
      </c>
    </row>
    <row r="9" spans="1:54" x14ac:dyDescent="0.25">
      <c r="A9" s="21" t="s">
        <v>22</v>
      </c>
      <c r="B9" s="16">
        <f>AU17/B3</f>
        <v>0.13253226497090148</v>
      </c>
      <c r="C9" s="16">
        <f t="shared" ref="C9:I9" si="6">AV17/C3</f>
        <v>0.10371048050365966</v>
      </c>
      <c r="D9" s="16">
        <f t="shared" si="6"/>
        <v>7.746810242782573E-2</v>
      </c>
      <c r="E9" s="16">
        <f t="shared" si="6"/>
        <v>4.8834405311322916E-2</v>
      </c>
      <c r="F9" s="16">
        <f t="shared" si="6"/>
        <v>2.8583764439510655E-2</v>
      </c>
      <c r="G9" s="16">
        <f t="shared" si="6"/>
        <v>1.5462683091433685E-2</v>
      </c>
      <c r="H9" s="16">
        <f t="shared" si="6"/>
        <v>5.3854875189718231E-2</v>
      </c>
      <c r="I9" s="16">
        <f t="shared" si="6"/>
        <v>5.6315803769689088E-2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1</v>
      </c>
      <c r="D10" s="16">
        <f t="shared" si="7"/>
        <v>1</v>
      </c>
      <c r="E10" s="16">
        <f t="shared" si="7"/>
        <v>0.99999999999999989</v>
      </c>
      <c r="F10" s="16">
        <f t="shared" si="7"/>
        <v>1</v>
      </c>
      <c r="G10" s="16">
        <f t="shared" si="7"/>
        <v>1</v>
      </c>
      <c r="H10" s="16">
        <f t="shared" si="7"/>
        <v>0.99999999999999989</v>
      </c>
      <c r="I10" s="16">
        <f t="shared" si="7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data'!B185</f>
        <v>83237</v>
      </c>
      <c r="C12" s="1">
        <f>'DNSP stacked data'!C185</f>
        <v>81473</v>
      </c>
      <c r="D12" s="1">
        <f>'DNSP stacked data'!D185</f>
        <v>85413.886309046997</v>
      </c>
      <c r="E12" s="1">
        <f>'DNSP stacked data'!E185</f>
        <v>89047.922493129969</v>
      </c>
      <c r="F12" s="1">
        <f>'DNSP stacked data'!F185</f>
        <v>96130.066559793384</v>
      </c>
      <c r="G12" s="1">
        <f>'DNSP stacked data'!G185</f>
        <v>121992.7555149088</v>
      </c>
      <c r="H12" s="1">
        <f>'DNSP stacked data'!H185</f>
        <v>126519.88299902935</v>
      </c>
      <c r="I12" s="1">
        <f>'DNSP stacked data'!I185</f>
        <v>116175.49106407606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data'!B177</f>
        <v>413457.93529517739</v>
      </c>
      <c r="C17" s="1">
        <f>'DNSP stacked data'!C177</f>
        <v>437019.19052183966</v>
      </c>
      <c r="D17" s="1">
        <f>'DNSP stacked data'!D177</f>
        <v>454263.858502694</v>
      </c>
      <c r="E17" s="1">
        <f>'DNSP stacked data'!E177</f>
        <v>474730.10623841005</v>
      </c>
      <c r="F17" s="1">
        <f>'DNSP stacked data'!F177</f>
        <v>516282.70226293785</v>
      </c>
      <c r="G17" s="1">
        <f>'DNSP stacked data'!G177</f>
        <v>538645.18310669367</v>
      </c>
      <c r="H17" s="1">
        <f>'DNSP stacked data'!H177</f>
        <v>581105.40000079118</v>
      </c>
      <c r="I17" s="1">
        <f>'DNSP stacked data'!I177</f>
        <v>636550.10135343077</v>
      </c>
      <c r="J17" s="46"/>
      <c r="K17" s="1">
        <f>'DNSP stacked data'!K177</f>
        <v>126765.93632482042</v>
      </c>
      <c r="L17" s="1">
        <f>'DNSP stacked data'!L177</f>
        <v>143838.54548343024</v>
      </c>
      <c r="M17" s="1">
        <f>'DNSP stacked data'!M177</f>
        <v>165746.94144656957</v>
      </c>
      <c r="N17" s="1">
        <f>'DNSP stacked data'!N177</f>
        <v>173665.52849230831</v>
      </c>
      <c r="O17" s="1">
        <f>'DNSP stacked data'!O177</f>
        <v>197001.16072576426</v>
      </c>
      <c r="P17" s="1">
        <f>'DNSP stacked data'!P177</f>
        <v>217097.04849497179</v>
      </c>
      <c r="Q17" s="1">
        <f>'DNSP stacked data'!Q177</f>
        <v>227133.77749336752</v>
      </c>
      <c r="R17" s="1">
        <f>'DNSP stacked data'!R177</f>
        <v>258385.12280187392</v>
      </c>
      <c r="T17" s="1">
        <f>'DNSP stacked data'!T177</f>
        <v>185586.4625826492</v>
      </c>
      <c r="U17" s="1">
        <f>'DNSP stacked data'!U177</f>
        <v>196169.39914246617</v>
      </c>
      <c r="V17" s="1">
        <f>'DNSP stacked data'!V177</f>
        <v>203917.75712327971</v>
      </c>
      <c r="W17" s="1">
        <f>'DNSP stacked data'!W177</f>
        <v>213108.39473841927</v>
      </c>
      <c r="X17" s="1">
        <f>'DNSP stacked data'!X177</f>
        <v>231768.99232444612</v>
      </c>
      <c r="Y17" s="1">
        <f>'DNSP stacked data'!Y177</f>
        <v>241815.6217222811</v>
      </c>
      <c r="Z17" s="1">
        <f>'DNSP stacked data'!Z177</f>
        <v>260877.4161441488</v>
      </c>
      <c r="AA17" s="1">
        <f>'DNSP stacked data'!AA177</f>
        <v>285768.37469958636</v>
      </c>
      <c r="AC17" s="1">
        <f>'DNSP stacked data'!AC177</f>
        <v>33847.016837882104</v>
      </c>
      <c r="AD17" s="1">
        <f>'DNSP stacked data'!AD177</f>
        <v>38396.128016551382</v>
      </c>
      <c r="AE17" s="1">
        <f>'DNSP stacked data'!AE177</f>
        <v>44234.181698626649</v>
      </c>
      <c r="AF17" s="1">
        <f>'DNSP stacked data'!AF177</f>
        <v>46344.035474570854</v>
      </c>
      <c r="AG17" s="1">
        <f>'DNSP stacked data'!AG177</f>
        <v>52563.239025804462</v>
      </c>
      <c r="AH17" s="1">
        <f>'DNSP stacked data'!AH177</f>
        <v>57917.036614001059</v>
      </c>
      <c r="AI17" s="1">
        <f>'DNSP stacked data'!AI177</f>
        <v>60589.90387675065</v>
      </c>
      <c r="AJ17" s="1">
        <f>'DNSP stacked data'!AJ177</f>
        <v>68915.340419115688</v>
      </c>
      <c r="AK17" s="46"/>
      <c r="AL17" s="1">
        <f>'DNSP stacked data'!AL177</f>
        <v>153629.21409056452</v>
      </c>
      <c r="AM17" s="1">
        <f>'DNSP stacked data'!AM177</f>
        <v>166974.39071464696</v>
      </c>
      <c r="AN17" s="1">
        <f>'DNSP stacked data'!AN177</f>
        <v>181129.1307591114</v>
      </c>
      <c r="AO17" s="1">
        <f>'DNSP stacked data'!AO177</f>
        <v>189499.90865747392</v>
      </c>
      <c r="AP17" s="1">
        <f>'DNSP stacked data'!AP177</f>
        <v>209878.2801017341</v>
      </c>
      <c r="AQ17" s="1">
        <f>'DNSP stacked data'!AQ177</f>
        <v>224358.48313766421</v>
      </c>
      <c r="AR17" s="1">
        <f>'DNSP stacked data'!AR177</f>
        <v>238777.77347743476</v>
      </c>
      <c r="AS17" s="1">
        <f>'DNSP stacked data'!AS177</f>
        <v>266055.38469059172</v>
      </c>
      <c r="AT17" s="46"/>
      <c r="AU17" s="1">
        <f>'DNSP stacked data'!AU177</f>
        <v>139532.49458927527</v>
      </c>
      <c r="AV17" s="1">
        <f>'DNSP stacked data'!AV177</f>
        <v>113674.13153141108</v>
      </c>
      <c r="AW17" s="1">
        <f>'DNSP stacked data'!AW177</f>
        <v>88112.563087930655</v>
      </c>
      <c r="AX17" s="1">
        <f>'DNSP stacked data'!AX177</f>
        <v>56339.64896295355</v>
      </c>
      <c r="AY17" s="1">
        <f>'DNSP stacked data'!AY177</f>
        <v>35530.325207229522</v>
      </c>
      <c r="AZ17" s="1">
        <f>'DNSP stacked data'!AZ177</f>
        <v>20100.464977648644</v>
      </c>
      <c r="BA17" s="1">
        <f>'DNSP stacked data'!BA177</f>
        <v>77894.550931783611</v>
      </c>
      <c r="BB17" s="1">
        <f>'DNSP stacked data'!BB177</f>
        <v>90450.193134647794</v>
      </c>
    </row>
    <row r="18" spans="1:54" x14ac:dyDescent="0.25">
      <c r="A18" s="21" t="s">
        <v>70</v>
      </c>
      <c r="B18" s="1">
        <f>'DNSP stacked data'!B178</f>
        <v>13585.653362651768</v>
      </c>
      <c r="C18" s="1">
        <f>'DNSP stacked data'!C178</f>
        <v>18737.275361980905</v>
      </c>
      <c r="D18" s="1">
        <f>'DNSP stacked data'!D178</f>
        <v>9254.6709723880904</v>
      </c>
      <c r="E18" s="1">
        <f>'DNSP stacked data'!E178</f>
        <v>25936.570767106761</v>
      </c>
      <c r="F18" s="1">
        <f>'DNSP stacked data'!F178</f>
        <v>7156.2846718672508</v>
      </c>
      <c r="G18" s="1">
        <f>'DNSP stacked data'!G178</f>
        <v>14893.885346404988</v>
      </c>
      <c r="H18" s="1">
        <f>'DNSP stacked data'!H178</f>
        <v>20300.671252307904</v>
      </c>
      <c r="I18" s="1">
        <f>'DNSP stacked data'!I178</f>
        <v>12668.956210782258</v>
      </c>
      <c r="J18" s="46"/>
      <c r="K18" s="1">
        <f>'DNSP stacked data'!K178</f>
        <v>3646.7995104214815</v>
      </c>
      <c r="L18" s="1">
        <f>'DNSP stacked data'!L178</f>
        <v>5396.3805396879143</v>
      </c>
      <c r="M18" s="1">
        <f>'DNSP stacked data'!M178</f>
        <v>2947.2009744350544</v>
      </c>
      <c r="N18" s="1">
        <f>'DNSP stacked data'!N178</f>
        <v>8246.7509649566673</v>
      </c>
      <c r="O18" s="1">
        <f>'DNSP stacked data'!O178</f>
        <v>2371.0620493117945</v>
      </c>
      <c r="P18" s="1">
        <f>'DNSP stacked data'!P178</f>
        <v>6051.9343293379288</v>
      </c>
      <c r="Q18" s="1">
        <f>'DNSP stacked data'!Q178</f>
        <v>7994.8992654907079</v>
      </c>
      <c r="R18" s="1">
        <f>'DNSP stacked data'!R178</f>
        <v>5178.0378609495119</v>
      </c>
      <c r="T18" s="1">
        <f>'DNSP stacked data'!T178</f>
        <v>6099.0487196880877</v>
      </c>
      <c r="U18" s="1">
        <f>'DNSP stacked data'!U178</f>
        <v>8411.7820657119082</v>
      </c>
      <c r="V18" s="1">
        <f>'DNSP stacked data'!V178</f>
        <v>4154.7276114411879</v>
      </c>
      <c r="W18" s="1">
        <f>'DNSP stacked data'!W178</f>
        <v>11643.783667048121</v>
      </c>
      <c r="X18" s="1">
        <f>'DNSP stacked data'!X178</f>
        <v>3212.6926619270175</v>
      </c>
      <c r="Y18" s="1">
        <f>'DNSP stacked data'!Y178</f>
        <v>6686.3572864957796</v>
      </c>
      <c r="Z18" s="1">
        <f>'DNSP stacked data'!Z178</f>
        <v>9113.6421418329246</v>
      </c>
      <c r="AA18" s="1">
        <f>'DNSP stacked data'!AA178</f>
        <v>5687.5130768148829</v>
      </c>
      <c r="AC18" s="1">
        <f>'DNSP stacked data'!AC178</f>
        <v>972.89125869389215</v>
      </c>
      <c r="AD18" s="1">
        <f>'DNSP stacked data'!AD178</f>
        <v>1439.6435670908097</v>
      </c>
      <c r="AE18" s="1">
        <f>'DNSP stacked data'!AE178</f>
        <v>786.25272857695279</v>
      </c>
      <c r="AF18" s="1">
        <f>'DNSP stacked data'!AF178</f>
        <v>2200.0638926005763</v>
      </c>
      <c r="AG18" s="1">
        <f>'DNSP stacked data'!AG178</f>
        <v>632.55068862550718</v>
      </c>
      <c r="AH18" s="1">
        <f>'DNSP stacked data'!AH178</f>
        <v>1614.5318629051419</v>
      </c>
      <c r="AI18" s="1">
        <f>'DNSP stacked data'!AI178</f>
        <v>2132.8750284479338</v>
      </c>
      <c r="AJ18" s="1">
        <f>'DNSP stacked data'!AJ178</f>
        <v>1381.3942218944655</v>
      </c>
      <c r="AK18" s="46"/>
      <c r="AL18" s="1">
        <f>'DNSP stacked data'!AL178</f>
        <v>4806.3457776509549</v>
      </c>
      <c r="AM18" s="1">
        <f>'DNSP stacked data'!AM178</f>
        <v>6799.8240201859016</v>
      </c>
      <c r="AN18" s="1">
        <f>'DNSP stacked data'!AN178</f>
        <v>3489.915190982415</v>
      </c>
      <c r="AO18" s="1">
        <f>'DNSP stacked data'!AO178</f>
        <v>9774.6119540939308</v>
      </c>
      <c r="AP18" s="1">
        <f>'DNSP stacked data'!AP178</f>
        <v>2741.5479490843181</v>
      </c>
      <c r="AQ18" s="1">
        <f>'DNSP stacked data'!AQ178</f>
        <v>6221.5075764220874</v>
      </c>
      <c r="AR18" s="1">
        <f>'DNSP stacked data'!AR178</f>
        <v>8363.2769838163113</v>
      </c>
      <c r="AS18" s="1">
        <f>'DNSP stacked data'!AS178</f>
        <v>5308.1338634590338</v>
      </c>
      <c r="AT18" s="46"/>
      <c r="AU18" s="1">
        <f>'DNSP stacked data'!AU178</f>
        <v>4160.4350875100572</v>
      </c>
      <c r="AV18" s="1">
        <f>'DNSP stacked data'!AV178</f>
        <v>4397.2369236644208</v>
      </c>
      <c r="AW18" s="1">
        <f>'DNSP stacked data'!AW178</f>
        <v>1603.8035979693573</v>
      </c>
      <c r="AX18" s="1">
        <f>'DNSP stacked data'!AX178</f>
        <v>2707.4938942234021</v>
      </c>
      <c r="AY18" s="1">
        <f>'DNSP stacked data'!AY178</f>
        <v>423.50604078605227</v>
      </c>
      <c r="AZ18" s="1">
        <f>'DNSP stacked data'!AZ178</f>
        <v>810.23450983128589</v>
      </c>
      <c r="BA18" s="1">
        <f>'DNSP stacked data'!BA178</f>
        <v>3057.3599198120619</v>
      </c>
      <c r="BB18" s="1">
        <f>'DNSP stacked data'!BB178</f>
        <v>1992.2713158163269</v>
      </c>
    </row>
    <row r="19" spans="1:54" x14ac:dyDescent="0.25">
      <c r="A19" s="21" t="s">
        <v>71</v>
      </c>
      <c r="B19" s="1">
        <f>'DNSP stacked data'!B179</f>
        <v>-17716.460225758143</v>
      </c>
      <c r="C19" s="1">
        <f>'DNSP stacked data'!C179</f>
        <v>-19554.250854931368</v>
      </c>
      <c r="D19" s="1">
        <f>'DNSP stacked data'!D179</f>
        <v>-21108.901090019383</v>
      </c>
      <c r="E19" s="1">
        <f>'DNSP stacked data'!E179</f>
        <v>-23426.313101683147</v>
      </c>
      <c r="F19" s="1">
        <f>'DNSP stacked data'!F179</f>
        <v>-25063.488034067501</v>
      </c>
      <c r="G19" s="1">
        <f>'DNSP stacked data'!G179</f>
        <v>-26008.721235670218</v>
      </c>
      <c r="H19" s="1">
        <f>'DNSP stacked data'!H179</f>
        <v>-28482.093119990026</v>
      </c>
      <c r="I19" s="1">
        <f>'DNSP stacked data'!I179</f>
        <v>-30875.941421442069</v>
      </c>
      <c r="J19" s="46"/>
      <c r="K19" s="1">
        <f>'DNSP stacked data'!K179</f>
        <v>-2631.290414676123</v>
      </c>
      <c r="L19" s="1">
        <f>'DNSP stacked data'!L179</f>
        <v>-2884.2202732534238</v>
      </c>
      <c r="M19" s="1">
        <f>'DNSP stacked data'!M179</f>
        <v>-3103.7121514497453</v>
      </c>
      <c r="N19" s="1">
        <f>'DNSP stacked data'!N179</f>
        <v>-3422.4054291976208</v>
      </c>
      <c r="O19" s="1">
        <f>'DNSP stacked data'!O179</f>
        <v>-3648.6020168913096</v>
      </c>
      <c r="P19" s="1">
        <f>'DNSP stacked data'!P179</f>
        <v>-9297.8742843462423</v>
      </c>
      <c r="Q19" s="1">
        <f>'DNSP stacked data'!Q179</f>
        <v>-9854.3209854725537</v>
      </c>
      <c r="R19" s="1">
        <f>'DNSP stacked data'!R179</f>
        <v>-10614.70669135041</v>
      </c>
      <c r="T19" s="1">
        <f>'DNSP stacked data'!T179</f>
        <v>-7953.5044191812285</v>
      </c>
      <c r="U19" s="1">
        <f>'DNSP stacked data'!U179</f>
        <v>-8778.5493606875152</v>
      </c>
      <c r="V19" s="1">
        <f>'DNSP stacked data'!V179</f>
        <v>-9476.4832231797645</v>
      </c>
      <c r="W19" s="1">
        <f>'DNSP stacked data'!W179</f>
        <v>-10516.846051925519</v>
      </c>
      <c r="X19" s="1">
        <f>'DNSP stacked data'!X179</f>
        <v>-11251.827977985437</v>
      </c>
      <c r="Y19" s="1">
        <f>'DNSP stacked data'!Y179</f>
        <v>-11676.174396530925</v>
      </c>
      <c r="Z19" s="1">
        <f>'DNSP stacked data'!Z179</f>
        <v>-12786.55276565993</v>
      </c>
      <c r="AA19" s="1">
        <f>'DNSP stacked data'!AA179</f>
        <v>-13861.230370657264</v>
      </c>
      <c r="AC19" s="1">
        <f>'DNSP stacked data'!AC179</f>
        <v>-701.97427530847642</v>
      </c>
      <c r="AD19" s="1">
        <f>'DNSP stacked data'!AD179</f>
        <v>-769.45077018277198</v>
      </c>
      <c r="AE19" s="1">
        <f>'DNSP stacked data'!AE179</f>
        <v>-828.00669820713051</v>
      </c>
      <c r="AF19" s="1">
        <f>'DNSP stacked data'!AF179</f>
        <v>-913.02752351967354</v>
      </c>
      <c r="AG19" s="1">
        <f>'DNSP stacked data'!AG179</f>
        <v>-973.37213042353449</v>
      </c>
      <c r="AH19" s="1">
        <f>'DNSP stacked data'!AH179</f>
        <v>-2480.4820198710927</v>
      </c>
      <c r="AI19" s="1">
        <f>'DNSP stacked data'!AI179</f>
        <v>-2628.9305786437335</v>
      </c>
      <c r="AJ19" s="1">
        <f>'DNSP stacked data'!AJ179</f>
        <v>-2831.785878028933</v>
      </c>
      <c r="AK19" s="46"/>
      <c r="AL19" s="1">
        <f>'DNSP stacked data'!AL179</f>
        <v>-5277.5940094963225</v>
      </c>
      <c r="AM19" s="1">
        <f>'DNSP stacked data'!AM179</f>
        <v>-5815.7246155391858</v>
      </c>
      <c r="AN19" s="1">
        <f>'DNSP stacked data'!AN179</f>
        <v>-6273.5252248791803</v>
      </c>
      <c r="AO19" s="1">
        <f>'DNSP stacked data'!AO179</f>
        <v>-6951.9812032068912</v>
      </c>
      <c r="AP19" s="1">
        <f>'DNSP stacked data'!AP179</f>
        <v>-7431.7774668455822</v>
      </c>
      <c r="AQ19" s="1">
        <f>'DNSP stacked data'!AQ179</f>
        <v>-10244.046273199303</v>
      </c>
      <c r="AR19" s="1">
        <f>'DNSP stacked data'!AR179</f>
        <v>-11067.679437582436</v>
      </c>
      <c r="AS19" s="1">
        <f>'DNSP stacked data'!AS179</f>
        <v>-11968.718564650029</v>
      </c>
      <c r="AT19" s="46"/>
      <c r="AU19" s="1">
        <f>'DNSP stacked data'!AU179</f>
        <v>-36205.803463691525</v>
      </c>
      <c r="AV19" s="1">
        <f>'DNSP stacked data'!AV179</f>
        <v>-36804.142431714645</v>
      </c>
      <c r="AW19" s="1">
        <f>'DNSP stacked data'!AW179</f>
        <v>-38653.392768818521</v>
      </c>
      <c r="AX19" s="1">
        <f>'DNSP stacked data'!AX179</f>
        <v>-31438.226563896824</v>
      </c>
      <c r="AY19" s="1">
        <f>'DNSP stacked data'!AY179</f>
        <v>-28300.480648021148</v>
      </c>
      <c r="AZ19" s="1">
        <f>'DNSP stacked data'!AZ179</f>
        <v>-5975.0485342025922</v>
      </c>
      <c r="BA19" s="1">
        <f>'DNSP stacked data'!BA179</f>
        <v>-18560.597302632705</v>
      </c>
      <c r="BB19" s="1">
        <f>'DNSP stacked data'!BB179</f>
        <v>-23882.150269358022</v>
      </c>
    </row>
    <row r="20" spans="1:54" x14ac:dyDescent="0.25">
      <c r="A20" s="21" t="s">
        <v>72</v>
      </c>
      <c r="B20" s="1">
        <f>'DNSP stacked data'!B180</f>
        <v>-4130.8068631063743</v>
      </c>
      <c r="C20" s="1">
        <f>'DNSP stacked data'!C180</f>
        <v>-816.97549295046326</v>
      </c>
      <c r="D20" s="1">
        <f>'DNSP stacked data'!D180</f>
        <v>-11854.230117631292</v>
      </c>
      <c r="E20" s="1">
        <f>'DNSP stacked data'!E180</f>
        <v>2510.2576654236136</v>
      </c>
      <c r="F20" s="1">
        <f>'DNSP stacked data'!F180</f>
        <v>-17907.203362200249</v>
      </c>
      <c r="G20" s="1">
        <f>'DNSP stacked data'!G180</f>
        <v>-11114.835889265232</v>
      </c>
      <c r="H20" s="1">
        <f>'DNSP stacked data'!H180</f>
        <v>-8181.421867682122</v>
      </c>
      <c r="I20" s="1">
        <f>'DNSP stacked data'!I180</f>
        <v>-18206.985210659812</v>
      </c>
      <c r="J20" s="46"/>
      <c r="K20" s="1">
        <f>'DNSP stacked data'!K180</f>
        <v>1015.5090957453585</v>
      </c>
      <c r="L20" s="1">
        <f>'DNSP stacked data'!L180</f>
        <v>2512.1602664344905</v>
      </c>
      <c r="M20" s="1">
        <f>'DNSP stacked data'!M180</f>
        <v>-156.51117701469099</v>
      </c>
      <c r="N20" s="1">
        <f>'DNSP stacked data'!N180</f>
        <v>4824.3455357590474</v>
      </c>
      <c r="O20" s="1">
        <f>'DNSP stacked data'!O180</f>
        <v>-1277.5399675795152</v>
      </c>
      <c r="P20" s="1">
        <f>'DNSP stacked data'!P180</f>
        <v>-3245.939955008314</v>
      </c>
      <c r="Q20" s="1">
        <f>'DNSP stacked data'!Q180</f>
        <v>-1859.4217199818449</v>
      </c>
      <c r="R20" s="1">
        <f>'DNSP stacked data'!R180</f>
        <v>-5436.6688304008976</v>
      </c>
      <c r="T20" s="1">
        <f>'DNSP stacked data'!T180</f>
        <v>-1854.4556994931409</v>
      </c>
      <c r="U20" s="1">
        <f>'DNSP stacked data'!U180</f>
        <v>-366.76729497560831</v>
      </c>
      <c r="V20" s="1">
        <f>'DNSP stacked data'!V180</f>
        <v>-5321.7556117385757</v>
      </c>
      <c r="W20" s="1">
        <f>'DNSP stacked data'!W180</f>
        <v>1126.9376151226015</v>
      </c>
      <c r="X20" s="1">
        <f>'DNSP stacked data'!X180</f>
        <v>-8039.1353160584204</v>
      </c>
      <c r="Y20" s="1">
        <f>'DNSP stacked data'!Y180</f>
        <v>-4989.8171100351465</v>
      </c>
      <c r="Z20" s="1">
        <f>'DNSP stacked data'!Z180</f>
        <v>-3672.9106238270069</v>
      </c>
      <c r="AA20" s="1">
        <f>'DNSP stacked data'!AA180</f>
        <v>-8173.7172938423828</v>
      </c>
      <c r="AC20" s="1">
        <f>'DNSP stacked data'!AC180</f>
        <v>270.91698338541568</v>
      </c>
      <c r="AD20" s="1">
        <f>'DNSP stacked data'!AD180</f>
        <v>670.19279690803774</v>
      </c>
      <c r="AE20" s="1">
        <f>'DNSP stacked data'!AE180</f>
        <v>-41.753969630177636</v>
      </c>
      <c r="AF20" s="1">
        <f>'DNSP stacked data'!AF180</f>
        <v>1287.0363690809029</v>
      </c>
      <c r="AG20" s="1">
        <f>'DNSP stacked data'!AG180</f>
        <v>-340.82144179802719</v>
      </c>
      <c r="AH20" s="1">
        <f>'DNSP stacked data'!AH180</f>
        <v>-865.95015696595067</v>
      </c>
      <c r="AI20" s="1">
        <f>'DNSP stacked data'!AI180</f>
        <v>-496.0555501957997</v>
      </c>
      <c r="AJ20" s="1">
        <f>'DNSP stacked data'!AJ180</f>
        <v>-1450.3916561344677</v>
      </c>
      <c r="AK20" s="46"/>
      <c r="AL20" s="1">
        <f>'DNSP stacked data'!AL180</f>
        <v>-471.24823184536814</v>
      </c>
      <c r="AM20" s="1">
        <f>'DNSP stacked data'!AM180</f>
        <v>984.09940464671627</v>
      </c>
      <c r="AN20" s="1">
        <f>'DNSP stacked data'!AN180</f>
        <v>-2783.6100338967649</v>
      </c>
      <c r="AO20" s="1">
        <f>'DNSP stacked data'!AO180</f>
        <v>2822.6307508870395</v>
      </c>
      <c r="AP20" s="1">
        <f>'DNSP stacked data'!AP180</f>
        <v>-4690.2295177612632</v>
      </c>
      <c r="AQ20" s="1">
        <f>'DNSP stacked data'!AQ180</f>
        <v>-4022.5386967772165</v>
      </c>
      <c r="AR20" s="1">
        <f>'DNSP stacked data'!AR180</f>
        <v>-2704.4024537661244</v>
      </c>
      <c r="AS20" s="1">
        <f>'DNSP stacked data'!AS180</f>
        <v>-6660.5847011909973</v>
      </c>
      <c r="AT20" s="46"/>
      <c r="AU20" s="1">
        <f>'DNSP stacked data'!AU180</f>
        <v>-32045.368376181465</v>
      </c>
      <c r="AV20" s="1">
        <f>'DNSP stacked data'!AV180</f>
        <v>-32406.905508050222</v>
      </c>
      <c r="AW20" s="1">
        <f>'DNSP stacked data'!AW180</f>
        <v>-37049.589170849169</v>
      </c>
      <c r="AX20" s="1">
        <f>'DNSP stacked data'!AX180</f>
        <v>-28730.73266967342</v>
      </c>
      <c r="AY20" s="1">
        <f>'DNSP stacked data'!AY180</f>
        <v>-27876.974607235094</v>
      </c>
      <c r="AZ20" s="1">
        <f>'DNSP stacked data'!AZ180</f>
        <v>-5164.8140243713069</v>
      </c>
      <c r="BA20" s="1">
        <f>'DNSP stacked data'!BA180</f>
        <v>-15503.237382820642</v>
      </c>
      <c r="BB20" s="1">
        <f>'DNSP stacked data'!BB180</f>
        <v>-21889.878953541695</v>
      </c>
    </row>
    <row r="21" spans="1:54" x14ac:dyDescent="0.25">
      <c r="A21" s="21" t="s">
        <v>73</v>
      </c>
      <c r="B21" s="1">
        <f>'DNSP stacked data'!B181</f>
        <v>27692.062089768671</v>
      </c>
      <c r="C21" s="1">
        <f>'DNSP stacked data'!C181</f>
        <v>18061.643473804772</v>
      </c>
      <c r="D21" s="1">
        <f>'DNSP stacked data'!D181</f>
        <v>32320.477853347347</v>
      </c>
      <c r="E21" s="1">
        <f>'DNSP stacked data'!E181</f>
        <v>39042.338359104237</v>
      </c>
      <c r="F21" s="1">
        <f>'DNSP stacked data'!F181</f>
        <v>40269.68420595611</v>
      </c>
      <c r="G21" s="1">
        <f>'DNSP stacked data'!G181</f>
        <v>53575.052783362735</v>
      </c>
      <c r="H21" s="1">
        <f>'DNSP stacked data'!H181</f>
        <v>63626.123220321722</v>
      </c>
      <c r="I21" s="1">
        <f>'DNSP stacked data'!I181</f>
        <v>73574.771316558428</v>
      </c>
      <c r="J21" s="46"/>
      <c r="K21" s="1">
        <f>'DNSP stacked data'!K181</f>
        <v>16057.100062864471</v>
      </c>
      <c r="L21" s="1">
        <f>'DNSP stacked data'!L181</f>
        <v>19396.23569670484</v>
      </c>
      <c r="M21" s="1">
        <f>'DNSP stacked data'!M181</f>
        <v>8075.0982227534496</v>
      </c>
      <c r="N21" s="1">
        <f>'DNSP stacked data'!N181</f>
        <v>18511.286697696898</v>
      </c>
      <c r="O21" s="1">
        <f>'DNSP stacked data'!O181</f>
        <v>21373.427736787056</v>
      </c>
      <c r="P21" s="1">
        <f>'DNSP stacked data'!P181</f>
        <v>13282.668953404036</v>
      </c>
      <c r="Q21" s="1">
        <f>'DNSP stacked data'!Q181</f>
        <v>33110.767028488241</v>
      </c>
      <c r="R21" s="1">
        <f>'DNSP stacked data'!R181</f>
        <v>21585.881607932479</v>
      </c>
      <c r="T21" s="1">
        <f>'DNSP stacked data'!T181</f>
        <v>12437.392259310091</v>
      </c>
      <c r="U21" s="1">
        <f>'DNSP stacked data'!U181</f>
        <v>8115.1252757891189</v>
      </c>
      <c r="V21" s="1">
        <f>'DNSP stacked data'!V181</f>
        <v>14512.393226878137</v>
      </c>
      <c r="W21" s="1">
        <f>'DNSP stacked data'!W181</f>
        <v>17533.659970904253</v>
      </c>
      <c r="X21" s="1">
        <f>'DNSP stacked data'!X181</f>
        <v>18085.764713893434</v>
      </c>
      <c r="Y21" s="1">
        <f>'DNSP stacked data'!Y181</f>
        <v>24051.611531902865</v>
      </c>
      <c r="Z21" s="1">
        <f>'DNSP stacked data'!Z181</f>
        <v>28563.869179264493</v>
      </c>
      <c r="AA21" s="1">
        <f>'DNSP stacked data'!AA181</f>
        <v>33030.146053425524</v>
      </c>
      <c r="AC21" s="1">
        <f>'DNSP stacked data'!AC181</f>
        <v>4278.194195283857</v>
      </c>
      <c r="AD21" s="1">
        <f>'DNSP stacked data'!AD181</f>
        <v>5167.8608851672279</v>
      </c>
      <c r="AE21" s="1">
        <f>'DNSP stacked data'!AE181</f>
        <v>2151.6077455743789</v>
      </c>
      <c r="AF21" s="1">
        <f>'DNSP stacked data'!AF181</f>
        <v>4932.1671821527125</v>
      </c>
      <c r="AG21" s="1">
        <f>'DNSP stacked data'!AG181</f>
        <v>5694.6190299946193</v>
      </c>
      <c r="AH21" s="1">
        <f>'DNSP stacked data'!AH181</f>
        <v>3538.817419715539</v>
      </c>
      <c r="AI21" s="1">
        <f>'DNSP stacked data'!AI181</f>
        <v>8821.492092560844</v>
      </c>
      <c r="AJ21" s="1">
        <f>'DNSP stacked data'!AJ181</f>
        <v>5750.9898140231944</v>
      </c>
      <c r="AK21" s="46"/>
      <c r="AL21" s="1">
        <f>'DNSP stacked data'!AL181</f>
        <v>13816.424855927766</v>
      </c>
      <c r="AM21" s="1">
        <f>'DNSP stacked data'!AM181</f>
        <v>13170.640639817753</v>
      </c>
      <c r="AN21" s="1">
        <f>'DNSP stacked data'!AN181</f>
        <v>11154.387932259298</v>
      </c>
      <c r="AO21" s="1">
        <f>'DNSP stacked data'!AO181</f>
        <v>17555.740693373096</v>
      </c>
      <c r="AP21" s="1">
        <f>'DNSP stacked data'!AP181</f>
        <v>19170.432553691397</v>
      </c>
      <c r="AQ21" s="1">
        <f>'DNSP stacked data'!AQ181</f>
        <v>18441.829036547773</v>
      </c>
      <c r="AR21" s="1">
        <f>'DNSP stacked data'!AR181</f>
        <v>29982.013666923074</v>
      </c>
      <c r="AS21" s="1">
        <f>'DNSP stacked data'!AS181</f>
        <v>26885.200925800618</v>
      </c>
      <c r="AT21" s="46"/>
      <c r="AU21" s="1">
        <f>'DNSP stacked data'!AU181</f>
        <v>6187.0053183172868</v>
      </c>
      <c r="AV21" s="1">
        <f>'DNSP stacked data'!AV181</f>
        <v>6845.3370645697942</v>
      </c>
      <c r="AW21" s="1">
        <f>'DNSP stacked data'!AW181</f>
        <v>5276.6750458720589</v>
      </c>
      <c r="AX21" s="1">
        <f>'DNSP stacked data'!AX181</f>
        <v>7921.4089139493872</v>
      </c>
      <c r="AY21" s="1">
        <f>'DNSP stacked data'!AY181</f>
        <v>12447.114377654219</v>
      </c>
      <c r="AZ21" s="1">
        <f>'DNSP stacked data'!AZ181</f>
        <v>62958.899978506277</v>
      </c>
      <c r="BA21" s="1">
        <f>'DNSP stacked data'!BA181</f>
        <v>28058.879585684801</v>
      </c>
      <c r="BB21" s="1">
        <f>'DNSP stacked data'!BB181</f>
        <v>19327.045926055478</v>
      </c>
    </row>
    <row r="22" spans="1:54" x14ac:dyDescent="0.25">
      <c r="A22" s="21" t="s">
        <v>74</v>
      </c>
      <c r="B22" s="1">
        <f>'DNSP stacked data'!B182</f>
        <v>0</v>
      </c>
      <c r="C22" s="1">
        <f>'DNSP stacked data'!C182</f>
        <v>0</v>
      </c>
      <c r="D22" s="1">
        <f>'DNSP stacked data'!D182</f>
        <v>0</v>
      </c>
      <c r="E22" s="1">
        <f>'DNSP stacked data'!E182</f>
        <v>0</v>
      </c>
      <c r="F22" s="1">
        <f>'DNSP stacked data'!F182</f>
        <v>0</v>
      </c>
      <c r="G22" s="1">
        <f>'DNSP stacked data'!G182</f>
        <v>0</v>
      </c>
      <c r="H22" s="1">
        <f>'DNSP stacked data'!H182</f>
        <v>0</v>
      </c>
      <c r="I22" s="1">
        <f>'DNSP stacked data'!I182</f>
        <v>0</v>
      </c>
      <c r="J22" s="46"/>
      <c r="K22" s="1">
        <f>'DNSP stacked data'!K182</f>
        <v>0</v>
      </c>
      <c r="L22" s="1">
        <f>'DNSP stacked data'!L182</f>
        <v>0</v>
      </c>
      <c r="M22" s="1">
        <f>'DNSP stacked data'!M182</f>
        <v>0</v>
      </c>
      <c r="N22" s="1">
        <f>'DNSP stacked data'!N182</f>
        <v>0</v>
      </c>
      <c r="O22" s="1">
        <f>'DNSP stacked data'!O182</f>
        <v>0</v>
      </c>
      <c r="P22" s="1">
        <f>'DNSP stacked data'!P182</f>
        <v>0</v>
      </c>
      <c r="Q22" s="1">
        <f>'DNSP stacked data'!Q182</f>
        <v>0</v>
      </c>
      <c r="R22" s="1">
        <f>'DNSP stacked data'!R182</f>
        <v>0</v>
      </c>
      <c r="T22" s="1">
        <f>'DNSP stacked data'!T182</f>
        <v>0</v>
      </c>
      <c r="U22" s="1">
        <f>'DNSP stacked data'!U182</f>
        <v>0</v>
      </c>
      <c r="V22" s="1">
        <f>'DNSP stacked data'!V182</f>
        <v>0</v>
      </c>
      <c r="W22" s="1">
        <f>'DNSP stacked data'!W182</f>
        <v>0</v>
      </c>
      <c r="X22" s="1">
        <f>'DNSP stacked data'!X182</f>
        <v>0</v>
      </c>
      <c r="Y22" s="1">
        <f>'DNSP stacked data'!Y182</f>
        <v>0</v>
      </c>
      <c r="Z22" s="1">
        <f>'DNSP stacked data'!Z182</f>
        <v>0</v>
      </c>
      <c r="AA22" s="1">
        <f>'DNSP stacked data'!AA182</f>
        <v>0</v>
      </c>
      <c r="AC22" s="1">
        <f>'DNSP stacked data'!AC182</f>
        <v>0</v>
      </c>
      <c r="AD22" s="1">
        <f>'DNSP stacked data'!AD182</f>
        <v>0</v>
      </c>
      <c r="AE22" s="1">
        <f>'DNSP stacked data'!AE182</f>
        <v>0</v>
      </c>
      <c r="AF22" s="1">
        <f>'DNSP stacked data'!AF182</f>
        <v>0</v>
      </c>
      <c r="AG22" s="1">
        <f>'DNSP stacked data'!AG182</f>
        <v>0</v>
      </c>
      <c r="AH22" s="1">
        <f>'DNSP stacked data'!AH182</f>
        <v>0</v>
      </c>
      <c r="AI22" s="1">
        <f>'DNSP stacked data'!AI182</f>
        <v>0</v>
      </c>
      <c r="AJ22" s="1">
        <f>'DNSP stacked data'!AJ182</f>
        <v>0</v>
      </c>
      <c r="AK22" s="46"/>
      <c r="AL22" s="1">
        <f>'DNSP stacked data'!AL182</f>
        <v>0</v>
      </c>
      <c r="AM22" s="1">
        <f>'DNSP stacked data'!AM182</f>
        <v>0</v>
      </c>
      <c r="AN22" s="1">
        <f>'DNSP stacked data'!AN182</f>
        <v>0</v>
      </c>
      <c r="AO22" s="1">
        <f>'DNSP stacked data'!AO182</f>
        <v>0</v>
      </c>
      <c r="AP22" s="1">
        <f>'DNSP stacked data'!AP182</f>
        <v>0</v>
      </c>
      <c r="AQ22" s="1">
        <f>'DNSP stacked data'!AQ182</f>
        <v>0</v>
      </c>
      <c r="AR22" s="1">
        <f>'DNSP stacked data'!AR182</f>
        <v>0</v>
      </c>
      <c r="AS22" s="1">
        <f>'DNSP stacked data'!AS182</f>
        <v>0</v>
      </c>
      <c r="AT22" s="46"/>
      <c r="AU22" s="1">
        <f>'DNSP stacked data'!AU182</f>
        <v>0</v>
      </c>
      <c r="AV22" s="1">
        <f>'DNSP stacked data'!AV182</f>
        <v>0</v>
      </c>
      <c r="AW22" s="1">
        <f>'DNSP stacked data'!AW182</f>
        <v>0</v>
      </c>
      <c r="AX22" s="1">
        <f>'DNSP stacked data'!AX182</f>
        <v>0</v>
      </c>
      <c r="AY22" s="1">
        <f>'DNSP stacked data'!AY182</f>
        <v>0</v>
      </c>
      <c r="AZ22" s="1">
        <f>'DNSP stacked data'!AZ182</f>
        <v>0</v>
      </c>
      <c r="BA22" s="1">
        <f>'DNSP stacked data'!BA182</f>
        <v>0</v>
      </c>
      <c r="BB22" s="1">
        <f>'DNSP stacked data'!BB182</f>
        <v>0</v>
      </c>
    </row>
    <row r="23" spans="1:54" x14ac:dyDescent="0.25">
      <c r="A23" s="21" t="s">
        <v>75</v>
      </c>
      <c r="B23" s="1">
        <f>'DNSP stacked data'!B183</f>
        <v>437019.19052183966</v>
      </c>
      <c r="C23" s="1">
        <f>'DNSP stacked data'!C183</f>
        <v>454263.858502694</v>
      </c>
      <c r="D23" s="1">
        <f>'DNSP stacked data'!D183</f>
        <v>474730.10623841005</v>
      </c>
      <c r="E23" s="1">
        <f>'DNSP stacked data'!E183</f>
        <v>516282.70226293785</v>
      </c>
      <c r="F23" s="1">
        <f>'DNSP stacked data'!F183</f>
        <v>538645.18310669367</v>
      </c>
      <c r="G23" s="1">
        <f>'DNSP stacked data'!G183</f>
        <v>581105.40000079118</v>
      </c>
      <c r="H23" s="1">
        <f>'DNSP stacked data'!H183</f>
        <v>636550.10135343077</v>
      </c>
      <c r="I23" s="1">
        <f>'DNSP stacked data'!I183</f>
        <v>691917.88745932945</v>
      </c>
      <c r="J23" s="46"/>
      <c r="K23" s="1">
        <f>'DNSP stacked data'!K183</f>
        <v>143838.54548343024</v>
      </c>
      <c r="L23" s="1">
        <f>'DNSP stacked data'!L183</f>
        <v>165746.94144656957</v>
      </c>
      <c r="M23" s="1">
        <f>'DNSP stacked data'!M183</f>
        <v>173665.52849230831</v>
      </c>
      <c r="N23" s="1">
        <f>'DNSP stacked data'!N183</f>
        <v>197001.16072576426</v>
      </c>
      <c r="O23" s="1">
        <f>'DNSP stacked data'!O183</f>
        <v>217097.04849497179</v>
      </c>
      <c r="P23" s="1">
        <f>'DNSP stacked data'!P183</f>
        <v>227133.77749336752</v>
      </c>
      <c r="Q23" s="1">
        <f>'DNSP stacked data'!Q183</f>
        <v>258385.12280187392</v>
      </c>
      <c r="R23" s="1">
        <f>'DNSP stacked data'!R183</f>
        <v>274534.33557940554</v>
      </c>
      <c r="T23" s="1">
        <f>'DNSP stacked data'!T183</f>
        <v>196169.39914246617</v>
      </c>
      <c r="U23" s="1">
        <f>'DNSP stacked data'!U183</f>
        <v>203917.75712327971</v>
      </c>
      <c r="V23" s="1">
        <f>'DNSP stacked data'!V183</f>
        <v>213108.39473841927</v>
      </c>
      <c r="W23" s="1">
        <f>'DNSP stacked data'!W183</f>
        <v>231768.99232444612</v>
      </c>
      <c r="X23" s="1">
        <f>'DNSP stacked data'!X183</f>
        <v>241815.6217222811</v>
      </c>
      <c r="Y23" s="1">
        <f>'DNSP stacked data'!Y183</f>
        <v>260877.4161441488</v>
      </c>
      <c r="Z23" s="1">
        <f>'DNSP stacked data'!Z183</f>
        <v>285768.37469958636</v>
      </c>
      <c r="AA23" s="1">
        <f>'DNSP stacked data'!AA183</f>
        <v>310624.80345916952</v>
      </c>
      <c r="AC23" s="1">
        <f>'DNSP stacked data'!AC183</f>
        <v>38396.128016551382</v>
      </c>
      <c r="AD23" s="1">
        <f>'DNSP stacked data'!AD183</f>
        <v>44234.181698626649</v>
      </c>
      <c r="AE23" s="1">
        <f>'DNSP stacked data'!AE183</f>
        <v>46344.035474570854</v>
      </c>
      <c r="AF23" s="1">
        <f>'DNSP stacked data'!AF183</f>
        <v>52563.239025804462</v>
      </c>
      <c r="AG23" s="1">
        <f>'DNSP stacked data'!AG183</f>
        <v>57917.036614001059</v>
      </c>
      <c r="AH23" s="1">
        <f>'DNSP stacked data'!AH183</f>
        <v>60589.90387675065</v>
      </c>
      <c r="AI23" s="1">
        <f>'DNSP stacked data'!AI183</f>
        <v>68915.340419115688</v>
      </c>
      <c r="AJ23" s="1">
        <f>'DNSP stacked data'!AJ183</f>
        <v>73215.938577004417</v>
      </c>
      <c r="AK23" s="46"/>
      <c r="AL23" s="1">
        <f>'DNSP stacked data'!AL183</f>
        <v>166974.39071464696</v>
      </c>
      <c r="AM23" s="1">
        <f>'DNSP stacked data'!AM183</f>
        <v>181129.1307591114</v>
      </c>
      <c r="AN23" s="1">
        <f>'DNSP stacked data'!AN183</f>
        <v>189499.90865747392</v>
      </c>
      <c r="AO23" s="1">
        <f>'DNSP stacked data'!AO183</f>
        <v>209878.2801017341</v>
      </c>
      <c r="AP23" s="1">
        <f>'DNSP stacked data'!AP183</f>
        <v>224358.48313766421</v>
      </c>
      <c r="AQ23" s="1">
        <f>'DNSP stacked data'!AQ183</f>
        <v>238777.77347743476</v>
      </c>
      <c r="AR23" s="1">
        <f>'DNSP stacked data'!AR183</f>
        <v>266055.38469059172</v>
      </c>
      <c r="AS23" s="1">
        <f>'DNSP stacked data'!AS183</f>
        <v>286280.00091520138</v>
      </c>
      <c r="AT23" s="46"/>
      <c r="AU23" s="1">
        <f>'DNSP stacked data'!AU183</f>
        <v>113674.13153141108</v>
      </c>
      <c r="AV23" s="1">
        <f>'DNSP stacked data'!AV183</f>
        <v>88112.563087930655</v>
      </c>
      <c r="AW23" s="1">
        <f>'DNSP stacked data'!AW183</f>
        <v>56339.64896295355</v>
      </c>
      <c r="AX23" s="1">
        <f>'DNSP stacked data'!AX183</f>
        <v>35530.325207229522</v>
      </c>
      <c r="AY23" s="1">
        <f>'DNSP stacked data'!AY183</f>
        <v>20100.464977648644</v>
      </c>
      <c r="AZ23" s="1">
        <f>'DNSP stacked data'!AZ183</f>
        <v>77894.550931783611</v>
      </c>
      <c r="BA23" s="1">
        <f>'DNSP stacked data'!BA183</f>
        <v>90450.193134647794</v>
      </c>
      <c r="BB23" s="1">
        <f>'DNSP stacked data'!BB183</f>
        <v>87887.36010716157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413457.93529517739</v>
      </c>
      <c r="C26" s="1">
        <f t="shared" ref="C26:I26" si="8">C17</f>
        <v>437019.19052183966</v>
      </c>
      <c r="D26" s="1">
        <f t="shared" si="8"/>
        <v>454263.858502694</v>
      </c>
      <c r="E26" s="1">
        <f t="shared" si="8"/>
        <v>474730.10623841005</v>
      </c>
      <c r="F26" s="1">
        <f t="shared" si="8"/>
        <v>516282.70226293785</v>
      </c>
      <c r="G26" s="1">
        <f t="shared" si="8"/>
        <v>538645.18310669367</v>
      </c>
      <c r="H26" s="1">
        <f t="shared" si="8"/>
        <v>581105.40000079118</v>
      </c>
      <c r="I26" s="1">
        <f t="shared" si="8"/>
        <v>636550.10135343077</v>
      </c>
      <c r="K26" s="1">
        <f>K17</f>
        <v>126765.93632482042</v>
      </c>
      <c r="L26" s="1">
        <f t="shared" ref="L26:R26" si="9">L17</f>
        <v>143838.54548343024</v>
      </c>
      <c r="M26" s="1">
        <f t="shared" si="9"/>
        <v>165746.94144656957</v>
      </c>
      <c r="N26" s="1">
        <f t="shared" si="9"/>
        <v>173665.52849230831</v>
      </c>
      <c r="O26" s="1">
        <f t="shared" si="9"/>
        <v>197001.16072576426</v>
      </c>
      <c r="P26" s="1">
        <f t="shared" si="9"/>
        <v>217097.04849497179</v>
      </c>
      <c r="Q26" s="1">
        <f t="shared" si="9"/>
        <v>227133.77749336752</v>
      </c>
      <c r="R26" s="1">
        <f t="shared" si="9"/>
        <v>258385.12280187392</v>
      </c>
      <c r="T26" s="1">
        <f>T17</f>
        <v>185586.4625826492</v>
      </c>
      <c r="U26" s="1">
        <f t="shared" ref="U26:AA26" si="10">U17</f>
        <v>196169.39914246617</v>
      </c>
      <c r="V26" s="1">
        <f t="shared" si="10"/>
        <v>203917.75712327971</v>
      </c>
      <c r="W26" s="1">
        <f t="shared" si="10"/>
        <v>213108.39473841927</v>
      </c>
      <c r="X26" s="1">
        <f t="shared" si="10"/>
        <v>231768.99232444612</v>
      </c>
      <c r="Y26" s="1">
        <f t="shared" si="10"/>
        <v>241815.6217222811</v>
      </c>
      <c r="Z26" s="1">
        <f t="shared" si="10"/>
        <v>260877.4161441488</v>
      </c>
      <c r="AA26" s="1">
        <f t="shared" si="10"/>
        <v>285768.37469958636</v>
      </c>
      <c r="AC26" s="1">
        <f>AC17</f>
        <v>33847.016837882104</v>
      </c>
      <c r="AD26" s="1">
        <f t="shared" ref="AD26:AJ26" si="11">AD17</f>
        <v>38396.128016551382</v>
      </c>
      <c r="AE26" s="1">
        <f t="shared" si="11"/>
        <v>44234.181698626649</v>
      </c>
      <c r="AF26" s="1">
        <f t="shared" si="11"/>
        <v>46344.035474570854</v>
      </c>
      <c r="AG26" s="1">
        <f t="shared" si="11"/>
        <v>52563.239025804462</v>
      </c>
      <c r="AH26" s="1">
        <f t="shared" si="11"/>
        <v>57917.036614001059</v>
      </c>
      <c r="AI26" s="1">
        <f t="shared" si="11"/>
        <v>60589.90387675065</v>
      </c>
      <c r="AJ26" s="1">
        <f t="shared" si="11"/>
        <v>68915.340419115688</v>
      </c>
      <c r="AL26" s="1">
        <f>AL17</f>
        <v>153629.21409056452</v>
      </c>
      <c r="AM26" s="1">
        <f t="shared" ref="AM26:AS26" si="12">AM17</f>
        <v>166974.39071464696</v>
      </c>
      <c r="AN26" s="1">
        <f t="shared" si="12"/>
        <v>181129.1307591114</v>
      </c>
      <c r="AO26" s="1">
        <f t="shared" si="12"/>
        <v>189499.90865747392</v>
      </c>
      <c r="AP26" s="1">
        <f t="shared" si="12"/>
        <v>209878.2801017341</v>
      </c>
      <c r="AQ26" s="1">
        <f t="shared" si="12"/>
        <v>224358.48313766421</v>
      </c>
      <c r="AR26" s="1">
        <f t="shared" si="12"/>
        <v>238777.77347743476</v>
      </c>
      <c r="AS26" s="1">
        <f t="shared" si="12"/>
        <v>266055.38469059172</v>
      </c>
      <c r="AU26" s="1">
        <f>AU17</f>
        <v>139532.49458927527</v>
      </c>
      <c r="AV26" s="1">
        <f t="shared" ref="AV26:BB26" si="13">AV17</f>
        <v>113674.13153141108</v>
      </c>
      <c r="AW26" s="1">
        <f t="shared" si="13"/>
        <v>88112.563087930655</v>
      </c>
      <c r="AX26" s="1">
        <f t="shared" si="13"/>
        <v>56339.64896295355</v>
      </c>
      <c r="AY26" s="1">
        <f t="shared" si="13"/>
        <v>35530.325207229522</v>
      </c>
      <c r="AZ26" s="1">
        <f t="shared" si="13"/>
        <v>20100.464977648644</v>
      </c>
      <c r="BA26" s="1">
        <f t="shared" si="13"/>
        <v>77894.550931783611</v>
      </c>
      <c r="BB26" s="1">
        <f t="shared" si="13"/>
        <v>90450.193134647794</v>
      </c>
    </row>
    <row r="27" spans="1:54" x14ac:dyDescent="0.25">
      <c r="A27" s="24" t="s">
        <v>84</v>
      </c>
      <c r="B27" s="1">
        <f>WACC!C44*B26</f>
        <v>165383.17411807098</v>
      </c>
      <c r="C27" s="1">
        <f>WACC!D44*C26</f>
        <v>174807.67620873588</v>
      </c>
      <c r="D27" s="1">
        <f>WACC!E44*D26</f>
        <v>181705.54340107762</v>
      </c>
      <c r="E27" s="1">
        <f>WACC!F44*E26</f>
        <v>189892.04249536403</v>
      </c>
      <c r="F27" s="1">
        <f>WACC!G44*F26</f>
        <v>206513.08090517516</v>
      </c>
      <c r="G27" s="1">
        <f>WACC!H44*G26</f>
        <v>215458.07324267749</v>
      </c>
      <c r="H27" s="1">
        <f>WACC!I44*H26</f>
        <v>232442.16000031648</v>
      </c>
      <c r="I27" s="1">
        <f>WACC!J44*I26</f>
        <v>254620.04054137232</v>
      </c>
      <c r="K27" s="1">
        <f>WACC!C44*K26</f>
        <v>50706.374529928173</v>
      </c>
      <c r="L27" s="1">
        <f>WACC!D44*L26</f>
        <v>57535.418193372097</v>
      </c>
      <c r="M27" s="1">
        <f>WACC!E44*M26</f>
        <v>66298.776578627832</v>
      </c>
      <c r="N27" s="1">
        <f>WACC!F44*N26</f>
        <v>69466.211396923332</v>
      </c>
      <c r="O27" s="1">
        <f>WACC!G44*O26</f>
        <v>78800.46429030571</v>
      </c>
      <c r="P27" s="1">
        <f>WACC!H44*P26</f>
        <v>86838.819397988729</v>
      </c>
      <c r="Q27" s="1">
        <f>WACC!I44*Q26</f>
        <v>90853.51099734701</v>
      </c>
      <c r="R27" s="1">
        <f>WACC!J44*R26</f>
        <v>103354.04912074958</v>
      </c>
      <c r="T27" s="1">
        <f>WACC!C44*T26</f>
        <v>74234.585033059688</v>
      </c>
      <c r="U27" s="1">
        <f>WACC!D44*U26</f>
        <v>78467.759656986469</v>
      </c>
      <c r="V27" s="1">
        <f>WACC!E44*V26</f>
        <v>81567.102849311894</v>
      </c>
      <c r="W27" s="1">
        <f>WACC!F44*W26</f>
        <v>85243.357895367721</v>
      </c>
      <c r="X27" s="1">
        <f>WACC!G44*X26</f>
        <v>92707.596929778461</v>
      </c>
      <c r="Y27" s="1">
        <f>WACC!H44*Y26</f>
        <v>96726.248688912441</v>
      </c>
      <c r="Z27" s="1">
        <f>WACC!I44*Z26</f>
        <v>104350.96645765952</v>
      </c>
      <c r="AA27" s="1">
        <f>WACC!J44*AA26</f>
        <v>114307.34987983455</v>
      </c>
      <c r="AC27" s="1">
        <f>WACC!C44*AC26</f>
        <v>13538.806735152843</v>
      </c>
      <c r="AD27" s="1">
        <f>WACC!D44*AD26</f>
        <v>15358.451206620553</v>
      </c>
      <c r="AE27" s="1">
        <f>WACC!E44*AE26</f>
        <v>17693.672679450661</v>
      </c>
      <c r="AF27" s="1">
        <f>WACC!F44*AF26</f>
        <v>18537.614189828342</v>
      </c>
      <c r="AG27" s="1">
        <f>WACC!G44*AG26</f>
        <v>21025.295610321788</v>
      </c>
      <c r="AH27" s="1">
        <f>WACC!H44*AH26</f>
        <v>23166.814645600425</v>
      </c>
      <c r="AI27" s="1">
        <f>WACC!I44*AI26</f>
        <v>24235.96155070026</v>
      </c>
      <c r="AJ27" s="1">
        <f>WACC!J44*AJ26</f>
        <v>27566.136167646277</v>
      </c>
      <c r="AL27" s="1">
        <f>WACC!C44*AL26</f>
        <v>61451.685636225811</v>
      </c>
      <c r="AM27" s="1">
        <f>WACC!D44*AM26</f>
        <v>66789.756285858792</v>
      </c>
      <c r="AN27" s="1">
        <f>WACC!E44*AN26</f>
        <v>72451.652303644558</v>
      </c>
      <c r="AO27" s="1">
        <f>WACC!F44*AO26</f>
        <v>75799.963462989574</v>
      </c>
      <c r="AP27" s="1">
        <f>WACC!G44*AP26</f>
        <v>83951.31204069365</v>
      </c>
      <c r="AQ27" s="1">
        <f>WACC!H44*AQ26</f>
        <v>89743.39325506569</v>
      </c>
      <c r="AR27" s="1">
        <f>WACC!I44*AR26</f>
        <v>95511.109390973914</v>
      </c>
      <c r="AS27" s="1">
        <f>WACC!J44*AS26</f>
        <v>106422.1538762367</v>
      </c>
      <c r="AU27" s="1">
        <f>WACC!C44*AU26</f>
        <v>55812.997835710114</v>
      </c>
      <c r="AV27" s="1">
        <f>WACC!D44*AV26</f>
        <v>45469.652612564438</v>
      </c>
      <c r="AW27" s="1">
        <f>WACC!E44*AW26</f>
        <v>35245.025235172267</v>
      </c>
      <c r="AX27" s="1">
        <f>WACC!F44*AX26</f>
        <v>22535.859585181421</v>
      </c>
      <c r="AY27" s="1">
        <f>WACC!G44*AY26</f>
        <v>14212.13008289181</v>
      </c>
      <c r="AZ27" s="1">
        <f>WACC!H44*AZ26</f>
        <v>8040.1859910594576</v>
      </c>
      <c r="BA27" s="1">
        <f>WACC!I44*BA26</f>
        <v>31157.820372713446</v>
      </c>
      <c r="BB27" s="1">
        <f>WACC!J44*BB26</f>
        <v>36180.077253859119</v>
      </c>
    </row>
    <row r="28" spans="1:54" x14ac:dyDescent="0.25">
      <c r="A28" s="24" t="s">
        <v>85</v>
      </c>
      <c r="B28" s="1">
        <f>WACC!C45*B26</f>
        <v>248074.76117710641</v>
      </c>
      <c r="C28" s="1">
        <f>WACC!D45*C26</f>
        <v>262211.51431310381</v>
      </c>
      <c r="D28" s="1">
        <f>WACC!E45*D26</f>
        <v>272558.31510161638</v>
      </c>
      <c r="E28" s="1">
        <f>WACC!F45*E26</f>
        <v>284838.06374304602</v>
      </c>
      <c r="F28" s="1">
        <f>WACC!G45*F26</f>
        <v>309769.62135776272</v>
      </c>
      <c r="G28" s="1">
        <f>WACC!H45*G26</f>
        <v>323187.10986401618</v>
      </c>
      <c r="H28" s="1">
        <f>WACC!I45*H26</f>
        <v>348663.24000047467</v>
      </c>
      <c r="I28" s="1">
        <f>WACC!J45*I26</f>
        <v>381930.06081205845</v>
      </c>
      <c r="K28" s="1">
        <f>WACC!C45*K26</f>
        <v>76059.561794892245</v>
      </c>
      <c r="L28" s="1">
        <f>WACC!D45*L26</f>
        <v>86303.127290058139</v>
      </c>
      <c r="M28" s="1">
        <f>WACC!E45*M26</f>
        <v>99448.164867941741</v>
      </c>
      <c r="N28" s="1">
        <f>WACC!F45*N26</f>
        <v>104199.31709538498</v>
      </c>
      <c r="O28" s="1">
        <f>WACC!G45*O26</f>
        <v>118200.69643545855</v>
      </c>
      <c r="P28" s="1">
        <f>WACC!H45*P26</f>
        <v>130258.22909698306</v>
      </c>
      <c r="Q28" s="1">
        <f>WACC!I45*Q26</f>
        <v>136280.26649602051</v>
      </c>
      <c r="R28" s="1">
        <f>WACC!J45*R26</f>
        <v>155031.07368112434</v>
      </c>
      <c r="T28" s="1">
        <f>WACC!C45*T26</f>
        <v>111351.87754958951</v>
      </c>
      <c r="U28" s="1">
        <f>WACC!D45*U26</f>
        <v>117701.6394854797</v>
      </c>
      <c r="V28" s="1">
        <f>WACC!E45*V26</f>
        <v>122350.65427396781</v>
      </c>
      <c r="W28" s="1">
        <f>WACC!F45*W26</f>
        <v>127865.03684305155</v>
      </c>
      <c r="X28" s="1">
        <f>WACC!G45*X26</f>
        <v>139061.39539466766</v>
      </c>
      <c r="Y28" s="1">
        <f>WACC!H45*Y26</f>
        <v>145089.37303336864</v>
      </c>
      <c r="Z28" s="1">
        <f>WACC!I45*Z26</f>
        <v>156526.44968648927</v>
      </c>
      <c r="AA28" s="1">
        <f>WACC!J45*AA26</f>
        <v>171461.02481975182</v>
      </c>
      <c r="AC28" s="1">
        <f>WACC!C45*AC26</f>
        <v>20308.210102729263</v>
      </c>
      <c r="AD28" s="1">
        <f>WACC!D45*AD26</f>
        <v>23037.676809930828</v>
      </c>
      <c r="AE28" s="1">
        <f>WACC!E45*AE26</f>
        <v>26540.509019175988</v>
      </c>
      <c r="AF28" s="1">
        <f>WACC!F45*AF26</f>
        <v>27806.421284742511</v>
      </c>
      <c r="AG28" s="1">
        <f>WACC!G45*AG26</f>
        <v>31537.943415482674</v>
      </c>
      <c r="AH28" s="1">
        <f>WACC!H45*AH26</f>
        <v>34750.221968400634</v>
      </c>
      <c r="AI28" s="1">
        <f>WACC!I45*AI26</f>
        <v>36353.94232605039</v>
      </c>
      <c r="AJ28" s="1">
        <f>WACC!J45*AJ26</f>
        <v>41349.204251469411</v>
      </c>
      <c r="AL28" s="1">
        <f>WACC!C45*AL26</f>
        <v>92177.52845433871</v>
      </c>
      <c r="AM28" s="1">
        <f>WACC!D45*AM26</f>
        <v>100184.63442878817</v>
      </c>
      <c r="AN28" s="1">
        <f>WACC!E45*AN26</f>
        <v>108677.47845546684</v>
      </c>
      <c r="AO28" s="1">
        <f>WACC!F45*AO26</f>
        <v>113699.94519448435</v>
      </c>
      <c r="AP28" s="1">
        <f>WACC!G45*AP26</f>
        <v>125926.96806104045</v>
      </c>
      <c r="AQ28" s="1">
        <f>WACC!H45*AQ26</f>
        <v>134615.08988259852</v>
      </c>
      <c r="AR28" s="1">
        <f>WACC!I45*AR26</f>
        <v>143266.66408646086</v>
      </c>
      <c r="AS28" s="1">
        <f>WACC!J45*AS26</f>
        <v>159633.23081435502</v>
      </c>
      <c r="AU28" s="1">
        <f>WACC!C45*AU26</f>
        <v>83719.496753565167</v>
      </c>
      <c r="AV28" s="1">
        <f>WACC!D45*AV26</f>
        <v>68204.478918846653</v>
      </c>
      <c r="AW28" s="1">
        <f>WACC!E45*AW26</f>
        <v>52867.537852758389</v>
      </c>
      <c r="AX28" s="1">
        <f>WACC!F45*AX26</f>
        <v>33803.789377772126</v>
      </c>
      <c r="AY28" s="1">
        <f>WACC!G45*AY26</f>
        <v>21318.195124337712</v>
      </c>
      <c r="AZ28" s="1">
        <f>WACC!H45*AZ26</f>
        <v>12060.278986589186</v>
      </c>
      <c r="BA28" s="1">
        <f>WACC!I45*BA26</f>
        <v>46736.730559070165</v>
      </c>
      <c r="BB28" s="1">
        <f>WACC!J45*BB26</f>
        <v>54270.115880788675</v>
      </c>
    </row>
    <row r="29" spans="1:54" x14ac:dyDescent="0.25">
      <c r="A29" s="24" t="s">
        <v>86</v>
      </c>
      <c r="B29" s="1">
        <f>(WACC!C33+WACC!C39*WACC!C46)*B27</f>
        <v>16359.269770972087</v>
      </c>
      <c r="C29" s="1">
        <f>(WACC!D33+WACC!D39*WACC!D46)*C27</f>
        <v>17730.871686597588</v>
      </c>
      <c r="D29" s="1">
        <f>(WACC!E33+WACC!E39*WACC!E46)*D27</f>
        <v>19152.753171950171</v>
      </c>
      <c r="E29" s="1">
        <f>(WACC!F33+WACC!F39*WACC!F46)*E27</f>
        <v>19681.223437878201</v>
      </c>
      <c r="F29" s="1">
        <f>(WACC!G33+WACC!G39*WACC!G46)*F27</f>
        <v>19905.878473682187</v>
      </c>
      <c r="G29" s="1">
        <f>(WACC!H33+WACC!H39*WACC!H46)*G27</f>
        <v>21410.002443333095</v>
      </c>
      <c r="H29" s="1">
        <f>(WACC!I33+WACC!I39*WACC!I46)*H27</f>
        <v>22006.941580491199</v>
      </c>
      <c r="I29" s="1">
        <f>(WACC!J33+WACC!J39*WACC!J46)*I27</f>
        <v>20340.043815218629</v>
      </c>
      <c r="K29" s="1">
        <f>(WACC!C33+WACC!C39*WACC!C46)*K27</f>
        <v>5015.7415617796123</v>
      </c>
      <c r="L29" s="1">
        <f>(WACC!D33+WACC!D39*WACC!D46)*L27</f>
        <v>5835.8599550471672</v>
      </c>
      <c r="M29" s="1">
        <f>(WACC!E33+WACC!E39*WACC!E46)*M27</f>
        <v>6988.2518697291398</v>
      </c>
      <c r="N29" s="1">
        <f>(WACC!F33+WACC!F39*WACC!F46)*N27</f>
        <v>7199.7752508197245</v>
      </c>
      <c r="O29" s="1">
        <f>(WACC!G33+WACC!G39*WACC!G46)*O27</f>
        <v>7595.6082731282804</v>
      </c>
      <c r="P29" s="1">
        <f>(WACC!H33+WACC!H39*WACC!H46)*P27</f>
        <v>8629.1467639414004</v>
      </c>
      <c r="Q29" s="1">
        <f>(WACC!I33+WACC!I39*WACC!I46)*Q27</f>
        <v>8601.7438011176964</v>
      </c>
      <c r="R29" s="1">
        <f>(WACC!J33+WACC!J39*WACC!J46)*R27</f>
        <v>8256.3253195881935</v>
      </c>
      <c r="T29" s="1">
        <f>(WACC!C33+WACC!C39*WACC!C46)*T27</f>
        <v>7343.09042844337</v>
      </c>
      <c r="U29" s="1">
        <f>(WACC!D33+WACC!D39*WACC!D46)*U27</f>
        <v>7959.0428074306537</v>
      </c>
      <c r="V29" s="1">
        <f>(WACC!E33+WACC!E39*WACC!E46)*V27</f>
        <v>8597.6165535887521</v>
      </c>
      <c r="W29" s="1">
        <f>(WACC!F33+WACC!F39*WACC!F46)*W27</f>
        <v>8834.9861915604488</v>
      </c>
      <c r="X29" s="1">
        <f>(WACC!G33+WACC!G39*WACC!G46)*X27</f>
        <v>8936.1223511001135</v>
      </c>
      <c r="Y29" s="1">
        <f>(WACC!H33+WACC!H39*WACC!H46)*Y27</f>
        <v>9611.6575702945556</v>
      </c>
      <c r="Z29" s="1">
        <f>(WACC!I33+WACC!I39*WACC!I46)*Z27</f>
        <v>9879.6432742596389</v>
      </c>
      <c r="AA29" s="1">
        <f>(WACC!J33+WACC!J39*WACC!J46)*AA27</f>
        <v>9131.3177863530218</v>
      </c>
      <c r="AC29" s="1">
        <f>(WACC!C33+WACC!C39*WACC!C46)*AC27</f>
        <v>1339.2232489098062</v>
      </c>
      <c r="AD29" s="1">
        <f>(WACC!D33+WACC!D39*WACC!D46)*AD27</f>
        <v>1557.8190475130293</v>
      </c>
      <c r="AE29" s="1">
        <f>(WACC!E33+WACC!E39*WACC!E46)*AE27</f>
        <v>1865.0093948250287</v>
      </c>
      <c r="AF29" s="1">
        <f>(WACC!F33+WACC!F39*WACC!F46)*AF27</f>
        <v>1921.317618583729</v>
      </c>
      <c r="AG29" s="1">
        <f>(WACC!G33+WACC!G39*WACC!G46)*AG27</f>
        <v>2026.6366539971605</v>
      </c>
      <c r="AH29" s="1">
        <f>(WACC!H33+WACC!H39*WACC!H46)*AH27</f>
        <v>2302.0792430826536</v>
      </c>
      <c r="AI29" s="1">
        <f>(WACC!I33+WACC!I39*WACC!I46)*AI27</f>
        <v>2294.5897163946734</v>
      </c>
      <c r="AJ29" s="1">
        <f>(WACC!J33+WACC!J39*WACC!J46)*AJ27</f>
        <v>2202.0906770498395</v>
      </c>
      <c r="AL29" s="1">
        <f>(WACC!C33+WACC!C39*WACC!C46)*AL27</f>
        <v>6078.6395506369809</v>
      </c>
      <c r="AM29" s="1">
        <f>(WACC!D33+WACC!D39*WACC!D46)*AM27</f>
        <v>6774.5343017408377</v>
      </c>
      <c r="AN29" s="1">
        <f>(WACC!E33+WACC!E39*WACC!E46)*AN27</f>
        <v>7636.7984569887903</v>
      </c>
      <c r="AO29" s="1">
        <f>(WACC!F33+WACC!F39*WACC!F46)*AO27</f>
        <v>7856.2324039172045</v>
      </c>
      <c r="AP29" s="1">
        <f>(WACC!G33+WACC!G39*WACC!G46)*AP27</f>
        <v>8092.1005481272741</v>
      </c>
      <c r="AQ29" s="1">
        <f>(WACC!H33+WACC!H39*WACC!H46)*AQ27</f>
        <v>8917.7733744041052</v>
      </c>
      <c r="AR29" s="1">
        <f>(WACC!I33+WACC!I39*WACC!I46)*AR27</f>
        <v>9042.7115487663905</v>
      </c>
      <c r="AS29" s="1">
        <f>(WACC!J33+WACC!J39*WACC!J46)*AS27</f>
        <v>8501.417516665857</v>
      </c>
      <c r="AU29" s="1">
        <f>(WACC!C33+WACC!C39*WACC!C46)*AU27</f>
        <v>5520.8753441218141</v>
      </c>
      <c r="AV29" s="1">
        <f>(WACC!D33+WACC!D39*WACC!D46)*AV27</f>
        <v>4612.0204420820328</v>
      </c>
      <c r="AW29" s="1">
        <f>(WACC!E33+WACC!E39*WACC!E46)*AW27</f>
        <v>3715.0174740591106</v>
      </c>
      <c r="AX29" s="1">
        <f>(WACC!F33+WACC!F39*WACC!F46)*AX27</f>
        <v>2335.7128715461208</v>
      </c>
      <c r="AY29" s="1">
        <f>(WACC!G33+WACC!G39*WACC!G46)*AY27</f>
        <v>1369.9129035419742</v>
      </c>
      <c r="AZ29" s="1">
        <f>(WACC!H33+WACC!H39*WACC!H46)*AZ27</f>
        <v>798.95080802819632</v>
      </c>
      <c r="BA29" s="1">
        <f>(WACC!I33+WACC!I39*WACC!I46)*BA27</f>
        <v>2949.9309966694927</v>
      </c>
      <c r="BB29" s="1">
        <f>(WACC!J33+WACC!J39*WACC!J46)*BB27</f>
        <v>2890.205951647843</v>
      </c>
    </row>
    <row r="30" spans="1:54" x14ac:dyDescent="0.25">
      <c r="A30" s="24" t="s">
        <v>87</v>
      </c>
      <c r="B30" s="1">
        <f>WACC!C37*B28</f>
        <v>16631.126549348031</v>
      </c>
      <c r="C30" s="1">
        <f>WACC!D37*C28</f>
        <v>17744.431994062237</v>
      </c>
      <c r="D30" s="1">
        <f>WACC!E37*D28</f>
        <v>20642.396729471457</v>
      </c>
      <c r="E30" s="1">
        <f>WACC!F37*E28</f>
        <v>25317.465000184824</v>
      </c>
      <c r="F30" s="1">
        <f>WACC!G37*F28</f>
        <v>26785.35697111244</v>
      </c>
      <c r="G30" s="1">
        <f>WACC!H37*G28</f>
        <v>30472.626317457652</v>
      </c>
      <c r="H30" s="1">
        <f>WACC!I37*H28</f>
        <v>30487.76298819518</v>
      </c>
      <c r="I30" s="1">
        <f>WACC!J37*I28</f>
        <v>25712.272005159673</v>
      </c>
      <c r="K30" s="1">
        <f>WACC!C37*K28</f>
        <v>5099.0926747107806</v>
      </c>
      <c r="L30" s="1">
        <f>WACC!D37*L28</f>
        <v>5840.323134111899</v>
      </c>
      <c r="M30" s="1">
        <f>WACC!E37*M28</f>
        <v>7531.7770894518007</v>
      </c>
      <c r="N30" s="1">
        <f>WACC!F37*N28</f>
        <v>9261.622301945501</v>
      </c>
      <c r="O30" s="1">
        <f>WACC!G37*O28</f>
        <v>10220.653124023696</v>
      </c>
      <c r="P30" s="1">
        <f>WACC!H37*P28</f>
        <v>12281.771824737307</v>
      </c>
      <c r="Q30" s="1">
        <f>WACC!I37*Q28</f>
        <v>11916.600284254495</v>
      </c>
      <c r="R30" s="1">
        <f>WACC!J37*R28</f>
        <v>10436.992383541563</v>
      </c>
      <c r="T30" s="1">
        <f>WACC!C37*T28</f>
        <v>7465.1172019575542</v>
      </c>
      <c r="U30" s="1">
        <f>WACC!D37*U28</f>
        <v>7965.1297652238591</v>
      </c>
      <c r="V30" s="1">
        <f>WACC!E37*V28</f>
        <v>9266.3133197460393</v>
      </c>
      <c r="W30" s="1">
        <f>WACC!F37*W28</f>
        <v>11365.119368110905</v>
      </c>
      <c r="X30" s="1">
        <f>WACC!G37*X28</f>
        <v>12024.449331799664</v>
      </c>
      <c r="Y30" s="1">
        <f>WACC!H37*Y28</f>
        <v>13680.168893308713</v>
      </c>
      <c r="Z30" s="1">
        <f>WACC!I37*Z28</f>
        <v>13686.964244979899</v>
      </c>
      <c r="AA30" s="1">
        <f>WACC!J37*AA28</f>
        <v>11543.088541067518</v>
      </c>
      <c r="AC30" s="1">
        <f>WACC!C37*AC28</f>
        <v>1361.4783326068064</v>
      </c>
      <c r="AD30" s="1">
        <f>WACC!D37*AD28</f>
        <v>1559.0104443959319</v>
      </c>
      <c r="AE30" s="1">
        <f>WACC!E37*AE28</f>
        <v>2010.0642182634961</v>
      </c>
      <c r="AF30" s="1">
        <f>WACC!F37*AF28</f>
        <v>2471.5379974353932</v>
      </c>
      <c r="AG30" s="1">
        <f>WACC!G37*AG28</f>
        <v>2727.0429838012237</v>
      </c>
      <c r="AH30" s="1">
        <f>WACC!H37*AH28</f>
        <v>3276.5246390468187</v>
      </c>
      <c r="AI30" s="1">
        <f>WACC!I37*AI28</f>
        <v>3178.8564154960309</v>
      </c>
      <c r="AJ30" s="1">
        <f>WACC!J37*AJ28</f>
        <v>2783.7085791313525</v>
      </c>
      <c r="AL30" s="1">
        <f>WACC!C37*AL28</f>
        <v>6179.6538005564371</v>
      </c>
      <c r="AM30" s="1">
        <f>WACC!D37*AM28</f>
        <v>6779.7153650120154</v>
      </c>
      <c r="AN30" s="1">
        <f>WACC!E37*AN28</f>
        <v>8230.7656803644131</v>
      </c>
      <c r="AO30" s="1">
        <f>WACC!F37*AO28</f>
        <v>10106.073412930815</v>
      </c>
      <c r="AP30" s="1">
        <f>WACC!G37*AP28</f>
        <v>10888.733301285411</v>
      </c>
      <c r="AQ30" s="1">
        <f>WACC!H37*AQ28</f>
        <v>12692.5709766376</v>
      </c>
      <c r="AR30" s="1">
        <f>WACC!I37*AR28</f>
        <v>12527.503899669626</v>
      </c>
      <c r="AS30" s="1">
        <f>WACC!J37*AS28</f>
        <v>10746.818522307693</v>
      </c>
      <c r="AU30" s="1">
        <f>WACC!C37*AU28</f>
        <v>5612.6207218728023</v>
      </c>
      <c r="AV30" s="1">
        <f>WACC!D37*AV28</f>
        <v>4615.5476468542129</v>
      </c>
      <c r="AW30" s="1">
        <f>WACC!E37*AW28</f>
        <v>4003.9603637119649</v>
      </c>
      <c r="AX30" s="1">
        <f>WACC!F37*AX28</f>
        <v>3004.60634789812</v>
      </c>
      <c r="AY30" s="1">
        <f>WACC!G37*AY28</f>
        <v>1843.3552776491617</v>
      </c>
      <c r="AZ30" s="1">
        <f>WACC!H37*AZ28</f>
        <v>1137.1380962478718</v>
      </c>
      <c r="BA30" s="1">
        <f>WACC!I37*BA28</f>
        <v>4086.7467534751586</v>
      </c>
      <c r="BB30" s="1">
        <f>WACC!J37*BB28</f>
        <v>3653.5693951700532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32990.39632032012</v>
      </c>
      <c r="C33" s="1">
        <f>C17*WACC!D51</f>
        <v>35475.303680659825</v>
      </c>
      <c r="D33" s="1">
        <f>D17*WACC!E51</f>
        <v>39795.149901421632</v>
      </c>
      <c r="E33" s="1">
        <f>E17*WACC!F51</f>
        <v>44998.688438063022</v>
      </c>
      <c r="F33" s="1">
        <f>F17*WACC!G51</f>
        <v>46691.23544479462</v>
      </c>
      <c r="G33" s="1">
        <f>G17*WACC!H51</f>
        <v>51882.628760790743</v>
      </c>
      <c r="H33" s="1">
        <f>H17*WACC!I51</f>
        <v>52494.704568686378</v>
      </c>
      <c r="I33" s="1">
        <f>I17*WACC!J51</f>
        <v>46052.315820378302</v>
      </c>
      <c r="K33" s="1">
        <f>K17*WACC!C51</f>
        <v>10114.834236490393</v>
      </c>
      <c r="L33" s="1">
        <f>L17*WACC!D51</f>
        <v>11676.183089159065</v>
      </c>
      <c r="M33" s="1">
        <f>M17*WACC!E51</f>
        <v>14520.028959180941</v>
      </c>
      <c r="N33" s="1">
        <f>N17*WACC!F51</f>
        <v>16461.397552765226</v>
      </c>
      <c r="O33" s="1">
        <f>O17*WACC!G51</f>
        <v>17816.261397151975</v>
      </c>
      <c r="P33" s="1">
        <f>P17*WACC!H51</f>
        <v>20910.918588678705</v>
      </c>
      <c r="Q33" s="1">
        <f>Q17*WACC!I51</f>
        <v>20518.344085372191</v>
      </c>
      <c r="R33" s="1">
        <f>R17*WACC!J51</f>
        <v>18693.317703129756</v>
      </c>
      <c r="T33" s="1">
        <f>T17*WACC!C51</f>
        <v>14808.207630400924</v>
      </c>
      <c r="U33" s="1">
        <f>U17*WACC!D51</f>
        <v>15924.172572654512</v>
      </c>
      <c r="V33" s="1">
        <f>V17*WACC!E51</f>
        <v>17863.929873334793</v>
      </c>
      <c r="W33" s="1">
        <f>W17*WACC!F51</f>
        <v>20200.105559671352</v>
      </c>
      <c r="X33" s="1">
        <f>X17*WACC!G51</f>
        <v>20960.571682899776</v>
      </c>
      <c r="Y33" s="1">
        <f>Y17*WACC!H51</f>
        <v>23291.826463603269</v>
      </c>
      <c r="Z33" s="1">
        <f>Z17*WACC!I51</f>
        <v>23566.60751923954</v>
      </c>
      <c r="AA33" s="1">
        <f>AA17*WACC!J51</f>
        <v>20674.40632742054</v>
      </c>
      <c r="AC33" s="1">
        <f>AC17*WACC!C51</f>
        <v>2700.7015815166124</v>
      </c>
      <c r="AD33" s="1">
        <f>AD17*WACC!D51</f>
        <v>3116.8294919089612</v>
      </c>
      <c r="AE33" s="1">
        <f>AE17*WACC!E51</f>
        <v>3875.0736130885248</v>
      </c>
      <c r="AF33" s="1">
        <f>AF17*WACC!F51</f>
        <v>4392.855616019122</v>
      </c>
      <c r="AG33" s="1">
        <f>AG17*WACC!G51</f>
        <v>4753.6796377983837</v>
      </c>
      <c r="AH33" s="1">
        <f>AH17*WACC!H51</f>
        <v>5578.6038821294724</v>
      </c>
      <c r="AI33" s="1">
        <f>AI17*WACC!I51</f>
        <v>5473.4461318907042</v>
      </c>
      <c r="AJ33" s="1">
        <f>AJ17*WACC!J51</f>
        <v>4985.7992561811925</v>
      </c>
      <c r="AL33" s="1">
        <f>AL17*WACC!C51</f>
        <v>12258.293351193417</v>
      </c>
      <c r="AM33" s="1">
        <f>AM17*WACC!D51</f>
        <v>13554.249666752852</v>
      </c>
      <c r="AN33" s="1">
        <f>AN17*WACC!E51</f>
        <v>15867.564137353205</v>
      </c>
      <c r="AO33" s="1">
        <f>AO17*WACC!F51</f>
        <v>17962.30581684802</v>
      </c>
      <c r="AP33" s="1">
        <f>AP17*WACC!G51</f>
        <v>18980.833849412684</v>
      </c>
      <c r="AQ33" s="1">
        <f>AQ17*WACC!H51</f>
        <v>21610.344351041706</v>
      </c>
      <c r="AR33" s="1">
        <f>AR17*WACC!I51</f>
        <v>21570.215448436014</v>
      </c>
      <c r="AS33" s="1">
        <f>AS17*WACC!J51</f>
        <v>19248.236038973548</v>
      </c>
      <c r="AU33" s="1">
        <f>AU17*WACC!C51</f>
        <v>11133.496065994615</v>
      </c>
      <c r="AV33" s="1">
        <f>AV17*WACC!D51</f>
        <v>9227.5680889362447</v>
      </c>
      <c r="AW33" s="1">
        <f>AW17*WACC!E51</f>
        <v>7718.9778377710763</v>
      </c>
      <c r="AX33" s="1">
        <f>AX17*WACC!F51</f>
        <v>5340.3192194442408</v>
      </c>
      <c r="AY33" s="1">
        <f>AY17*WACC!G51</f>
        <v>3213.2681811911357</v>
      </c>
      <c r="AZ33" s="1">
        <f>AZ17*WACC!H51</f>
        <v>1936.0889042760682</v>
      </c>
      <c r="BA33" s="1">
        <f>BA17*WACC!I51</f>
        <v>7036.6777501446513</v>
      </c>
      <c r="BB33" s="1">
        <f>BB17*WACC!J51</f>
        <v>6543.7753468178962</v>
      </c>
    </row>
    <row r="34" spans="1:54" x14ac:dyDescent="0.25">
      <c r="A34" s="24" t="s">
        <v>65</v>
      </c>
      <c r="B34" s="1">
        <f>B20</f>
        <v>-4130.8068631063743</v>
      </c>
      <c r="C34" s="1">
        <f t="shared" ref="C34:I34" si="14">C20</f>
        <v>-816.97549295046326</v>
      </c>
      <c r="D34" s="1">
        <f t="shared" si="14"/>
        <v>-11854.230117631292</v>
      </c>
      <c r="E34" s="1">
        <f t="shared" si="14"/>
        <v>2510.2576654236136</v>
      </c>
      <c r="F34" s="1">
        <f t="shared" si="14"/>
        <v>-17907.203362200249</v>
      </c>
      <c r="G34" s="1">
        <f t="shared" si="14"/>
        <v>-11114.835889265232</v>
      </c>
      <c r="H34" s="1">
        <f t="shared" si="14"/>
        <v>-8181.421867682122</v>
      </c>
      <c r="I34" s="1">
        <f t="shared" si="14"/>
        <v>-18206.985210659812</v>
      </c>
      <c r="K34" s="1">
        <f>K20</f>
        <v>1015.5090957453585</v>
      </c>
      <c r="L34" s="1">
        <f t="shared" ref="L34:R34" si="15">L20</f>
        <v>2512.1602664344905</v>
      </c>
      <c r="M34" s="1">
        <f t="shared" si="15"/>
        <v>-156.51117701469099</v>
      </c>
      <c r="N34" s="1">
        <f t="shared" si="15"/>
        <v>4824.3455357590474</v>
      </c>
      <c r="O34" s="1">
        <f t="shared" si="15"/>
        <v>-1277.5399675795152</v>
      </c>
      <c r="P34" s="1">
        <f t="shared" si="15"/>
        <v>-3245.939955008314</v>
      </c>
      <c r="Q34" s="1">
        <f t="shared" si="15"/>
        <v>-1859.4217199818449</v>
      </c>
      <c r="R34" s="1">
        <f t="shared" si="15"/>
        <v>-5436.6688304008976</v>
      </c>
      <c r="T34" s="1">
        <f>T20</f>
        <v>-1854.4556994931409</v>
      </c>
      <c r="U34" s="1">
        <f t="shared" ref="U34:AA34" si="16">U20</f>
        <v>-366.76729497560831</v>
      </c>
      <c r="V34" s="1">
        <f t="shared" si="16"/>
        <v>-5321.7556117385757</v>
      </c>
      <c r="W34" s="1">
        <f t="shared" si="16"/>
        <v>1126.9376151226015</v>
      </c>
      <c r="X34" s="1">
        <f t="shared" si="16"/>
        <v>-8039.1353160584204</v>
      </c>
      <c r="Y34" s="1">
        <f t="shared" si="16"/>
        <v>-4989.8171100351465</v>
      </c>
      <c r="Z34" s="1">
        <f t="shared" si="16"/>
        <v>-3672.9106238270069</v>
      </c>
      <c r="AA34" s="1">
        <f t="shared" si="16"/>
        <v>-8173.7172938423828</v>
      </c>
      <c r="AC34" s="1">
        <f t="shared" ref="AC34:AJ34" si="17">AC20</f>
        <v>270.91698338541568</v>
      </c>
      <c r="AD34" s="1">
        <f t="shared" si="17"/>
        <v>670.19279690803774</v>
      </c>
      <c r="AE34" s="1">
        <f t="shared" si="17"/>
        <v>-41.753969630177636</v>
      </c>
      <c r="AF34" s="1">
        <f t="shared" si="17"/>
        <v>1287.0363690809029</v>
      </c>
      <c r="AG34" s="1">
        <f t="shared" si="17"/>
        <v>-340.82144179802719</v>
      </c>
      <c r="AH34" s="1">
        <f t="shared" si="17"/>
        <v>-865.95015696595067</v>
      </c>
      <c r="AI34" s="1">
        <f t="shared" si="17"/>
        <v>-496.0555501957997</v>
      </c>
      <c r="AJ34" s="1">
        <f t="shared" si="17"/>
        <v>-1450.3916561344677</v>
      </c>
      <c r="AL34" s="1">
        <f t="shared" ref="AL34:AS34" si="18">AL20</f>
        <v>-471.24823184536814</v>
      </c>
      <c r="AM34" s="1">
        <f t="shared" si="18"/>
        <v>984.09940464671627</v>
      </c>
      <c r="AN34" s="1">
        <f t="shared" si="18"/>
        <v>-2783.6100338967649</v>
      </c>
      <c r="AO34" s="1">
        <f t="shared" si="18"/>
        <v>2822.6307508870395</v>
      </c>
      <c r="AP34" s="1">
        <f t="shared" si="18"/>
        <v>-4690.2295177612632</v>
      </c>
      <c r="AQ34" s="1">
        <f t="shared" si="18"/>
        <v>-4022.5386967772165</v>
      </c>
      <c r="AR34" s="1">
        <f t="shared" si="18"/>
        <v>-2704.4024537661244</v>
      </c>
      <c r="AS34" s="1">
        <f t="shared" si="18"/>
        <v>-6660.5847011909973</v>
      </c>
      <c r="AU34" s="1">
        <f t="shared" ref="AU34:BB34" si="19">AU20</f>
        <v>-32045.368376181465</v>
      </c>
      <c r="AV34" s="1">
        <f t="shared" si="19"/>
        <v>-32406.905508050222</v>
      </c>
      <c r="AW34" s="1">
        <f t="shared" si="19"/>
        <v>-37049.589170849169</v>
      </c>
      <c r="AX34" s="1">
        <f t="shared" si="19"/>
        <v>-28730.73266967342</v>
      </c>
      <c r="AY34" s="1">
        <f t="shared" si="19"/>
        <v>-27876.974607235094</v>
      </c>
      <c r="AZ34" s="1">
        <f t="shared" si="19"/>
        <v>-5164.8140243713069</v>
      </c>
      <c r="BA34" s="1">
        <f t="shared" si="19"/>
        <v>-15503.237382820642</v>
      </c>
      <c r="BB34" s="1">
        <f t="shared" si="19"/>
        <v>-21889.878953541695</v>
      </c>
    </row>
    <row r="35" spans="1:54" x14ac:dyDescent="0.25">
      <c r="A35" s="24" t="s">
        <v>101</v>
      </c>
      <c r="B35" s="20">
        <f>B12*B4</f>
        <v>32688.426223310758</v>
      </c>
      <c r="C35" s="20">
        <f t="shared" ref="C35:I35" si="20">C12*C4</f>
        <v>32484.427556043698</v>
      </c>
      <c r="D35" s="20">
        <f t="shared" si="20"/>
        <v>34113.144323820401</v>
      </c>
      <c r="E35" s="20">
        <f t="shared" si="20"/>
        <v>36642.266830875356</v>
      </c>
      <c r="F35" s="20">
        <f t="shared" si="20"/>
        <v>39927.03487409692</v>
      </c>
      <c r="G35" s="20">
        <f t="shared" si="20"/>
        <v>50549.349673383826</v>
      </c>
      <c r="H35" s="20">
        <f t="shared" si="20"/>
        <v>50831.34936972506</v>
      </c>
      <c r="I35" s="20">
        <f t="shared" si="20"/>
        <v>46043.454180739944</v>
      </c>
      <c r="J35" s="19"/>
      <c r="K35" s="20">
        <f>B5*B12</f>
        <v>10022.250399486129</v>
      </c>
      <c r="L35" s="20">
        <f t="shared" ref="L35:R35" si="21">C5*C12</f>
        <v>10691.779472987882</v>
      </c>
      <c r="M35" s="20">
        <f t="shared" si="21"/>
        <v>12446.839494199174</v>
      </c>
      <c r="N35" s="20">
        <f t="shared" si="21"/>
        <v>13404.45560691782</v>
      </c>
      <c r="O35" s="20">
        <f t="shared" si="21"/>
        <v>15235.203852576979</v>
      </c>
      <c r="P35" s="20">
        <f t="shared" si="21"/>
        <v>20373.550087531676</v>
      </c>
      <c r="Q35" s="20">
        <f t="shared" si="21"/>
        <v>19868.196711672335</v>
      </c>
      <c r="R35" s="20">
        <f t="shared" si="21"/>
        <v>18689.720632229422</v>
      </c>
      <c r="T35" s="20">
        <f>B6*B12</f>
        <v>14672.664066411284</v>
      </c>
      <c r="U35" s="20">
        <f t="shared" ref="U35:AA35" si="22">C6*C12</f>
        <v>14581.626558657052</v>
      </c>
      <c r="V35" s="20">
        <f t="shared" si="22"/>
        <v>15313.293692051317</v>
      </c>
      <c r="W35" s="20">
        <f t="shared" si="22"/>
        <v>16448.871814300095</v>
      </c>
      <c r="X35" s="20">
        <f t="shared" si="22"/>
        <v>17923.995126529662</v>
      </c>
      <c r="Y35" s="20">
        <f t="shared" si="22"/>
        <v>22693.27342430735</v>
      </c>
      <c r="Z35" s="20">
        <f t="shared" si="22"/>
        <v>22819.872406410825</v>
      </c>
      <c r="AA35" s="20">
        <f t="shared" si="22"/>
        <v>20670.428044562297</v>
      </c>
      <c r="AC35" s="20">
        <f>B12*B7</f>
        <v>2675.9813232133929</v>
      </c>
      <c r="AD35" s="20">
        <f t="shared" ref="AD35:AJ35" si="23">C12*C7</f>
        <v>2854.0537029893007</v>
      </c>
      <c r="AE35" s="20">
        <f t="shared" si="23"/>
        <v>3321.7853370617572</v>
      </c>
      <c r="AF35" s="20">
        <f t="shared" si="23"/>
        <v>3577.0862044842916</v>
      </c>
      <c r="AG35" s="20">
        <f t="shared" si="23"/>
        <v>4065.0098647115669</v>
      </c>
      <c r="AH35" s="20">
        <f t="shared" si="23"/>
        <v>5435.2449955305874</v>
      </c>
      <c r="AI35" s="20">
        <f t="shared" si="23"/>
        <v>5300.0136846654277</v>
      </c>
      <c r="AJ35" s="20">
        <f t="shared" si="23"/>
        <v>4984.8398612945202</v>
      </c>
      <c r="AK35" s="19"/>
      <c r="AL35" s="20">
        <f t="shared" ref="AL35:AS35" si="24">B8*B12</f>
        <v>12146.089848195514</v>
      </c>
      <c r="AM35" s="20">
        <f t="shared" si="24"/>
        <v>12411.508731247401</v>
      </c>
      <c r="AN35" s="20">
        <f t="shared" si="24"/>
        <v>13601.97176856644</v>
      </c>
      <c r="AO35" s="20">
        <f t="shared" si="24"/>
        <v>14626.639697391616</v>
      </c>
      <c r="AP35" s="20">
        <f t="shared" si="24"/>
        <v>16231.063663778647</v>
      </c>
      <c r="AQ35" s="20">
        <f t="shared" si="24"/>
        <v>21055.002016177579</v>
      </c>
      <c r="AR35" s="20">
        <f t="shared" si="24"/>
        <v>20886.738318625208</v>
      </c>
      <c r="AS35" s="20">
        <f t="shared" si="24"/>
        <v>19244.532187638109</v>
      </c>
      <c r="AT35" s="19"/>
      <c r="AU35" s="20">
        <f t="shared" ref="AU35:BB35" si="25">B9*B12</f>
        <v>11031.588139382926</v>
      </c>
      <c r="AV35" s="20">
        <f t="shared" si="25"/>
        <v>8449.6039780746632</v>
      </c>
      <c r="AW35" s="20">
        <f t="shared" si="25"/>
        <v>6616.851693347915</v>
      </c>
      <c r="AX35" s="20">
        <f t="shared" si="25"/>
        <v>4348.6023391607778</v>
      </c>
      <c r="AY35" s="20">
        <f t="shared" si="25"/>
        <v>2747.7591780996145</v>
      </c>
      <c r="AZ35" s="20">
        <f t="shared" si="25"/>
        <v>1886.3353179777837</v>
      </c>
      <c r="BA35" s="20">
        <f t="shared" si="25"/>
        <v>6813.7125079304788</v>
      </c>
      <c r="BB35" s="20">
        <f t="shared" si="25"/>
        <v>6542.5161576117762</v>
      </c>
    </row>
    <row r="36" spans="1:54" x14ac:dyDescent="0.25">
      <c r="A36" s="25" t="s">
        <v>66</v>
      </c>
      <c r="B36" s="20">
        <f>B52</f>
        <v>978.92343823035299</v>
      </c>
      <c r="C36" s="20">
        <f t="shared" ref="C36:I36" si="26">C52</f>
        <v>-355.20129719398705</v>
      </c>
      <c r="D36" s="20">
        <f t="shared" si="26"/>
        <v>3493.4407763147824</v>
      </c>
      <c r="E36" s="20">
        <f t="shared" si="26"/>
        <v>-2207.7696456092972</v>
      </c>
      <c r="F36" s="20">
        <f t="shared" si="26"/>
        <v>4499.8566359330844</v>
      </c>
      <c r="G36" s="20">
        <f t="shared" si="26"/>
        <v>2299.8060342091039</v>
      </c>
      <c r="H36" s="20">
        <f t="shared" si="26"/>
        <v>602.21305700565483</v>
      </c>
      <c r="I36" s="20">
        <f t="shared" si="26"/>
        <v>2707.4426839177568</v>
      </c>
      <c r="J36" s="19"/>
      <c r="K36" s="20">
        <f>K52</f>
        <v>483.15601812622657</v>
      </c>
      <c r="L36" s="20">
        <f t="shared" ref="L36:R36" si="27">L52</f>
        <v>155.11038189144563</v>
      </c>
      <c r="M36" s="20">
        <f t="shared" si="27"/>
        <v>1426.2532571621114</v>
      </c>
      <c r="N36" s="20">
        <f t="shared" si="27"/>
        <v>-369.52084028349628</v>
      </c>
      <c r="O36" s="20">
        <f t="shared" si="27"/>
        <v>1843.9574907581016</v>
      </c>
      <c r="P36" s="20">
        <f t="shared" si="27"/>
        <v>909.60438868325423</v>
      </c>
      <c r="Q36" s="20">
        <f t="shared" si="27"/>
        <v>214.18042433886077</v>
      </c>
      <c r="R36" s="20">
        <f t="shared" si="27"/>
        <v>1086.4543971662081</v>
      </c>
      <c r="T36" s="20">
        <f>T52</f>
        <v>439.0735442664153</v>
      </c>
      <c r="U36" s="20">
        <f t="shared" ref="U36:AA36" si="28">U52</f>
        <v>-159.79032645215042</v>
      </c>
      <c r="V36" s="20">
        <f t="shared" si="28"/>
        <v>1568.0784501691708</v>
      </c>
      <c r="W36" s="20">
        <f t="shared" si="28"/>
        <v>-991.34028546588456</v>
      </c>
      <c r="X36" s="20">
        <f t="shared" si="28"/>
        <v>2020.0340079427294</v>
      </c>
      <c r="Y36" s="20">
        <f t="shared" si="28"/>
        <v>1032.4589236933182</v>
      </c>
      <c r="Z36" s="20">
        <f t="shared" si="28"/>
        <v>270.3533408563901</v>
      </c>
      <c r="AA36" s="20">
        <f t="shared" si="28"/>
        <v>1215.4604857189147</v>
      </c>
      <c r="AC36" s="20">
        <f t="shared" ref="AC36:AJ36" si="29">AC52</f>
        <v>129.29364360557071</v>
      </c>
      <c r="AD36" s="20">
        <f t="shared" si="29"/>
        <v>41.708993090180499</v>
      </c>
      <c r="AE36" s="20">
        <f t="shared" si="29"/>
        <v>380.73764691095039</v>
      </c>
      <c r="AF36" s="20">
        <f t="shared" si="29"/>
        <v>-98.381037888264217</v>
      </c>
      <c r="AG36" s="20">
        <f t="shared" si="29"/>
        <v>492.03034071923207</v>
      </c>
      <c r="AH36" s="20">
        <f t="shared" si="29"/>
        <v>242.66378123903618</v>
      </c>
      <c r="AI36" s="20">
        <f t="shared" si="29"/>
        <v>57.07577221647685</v>
      </c>
      <c r="AJ36" s="20">
        <f t="shared" si="29"/>
        <v>289.6575724076755</v>
      </c>
      <c r="AK36" s="19"/>
      <c r="AL36" s="20">
        <f t="shared" ref="AL36:AS36" si="30">AL52</f>
        <v>449.04486105373269</v>
      </c>
      <c r="AM36" s="20">
        <f t="shared" si="30"/>
        <v>-8.9257829806086004</v>
      </c>
      <c r="AN36" s="20">
        <f t="shared" si="30"/>
        <v>1463.6058585899652</v>
      </c>
      <c r="AO36" s="20">
        <f t="shared" si="30"/>
        <v>-677.07513535625162</v>
      </c>
      <c r="AP36" s="20">
        <f t="shared" si="30"/>
        <v>1888.4303290733126</v>
      </c>
      <c r="AQ36" s="20">
        <f t="shared" si="30"/>
        <v>951.62322281684612</v>
      </c>
      <c r="AR36" s="20">
        <f t="shared" si="30"/>
        <v>239.80043468817681</v>
      </c>
      <c r="AS36" s="20">
        <f t="shared" si="30"/>
        <v>1127.0412893667144</v>
      </c>
      <c r="AT36" s="19"/>
      <c r="AU36" s="20">
        <f t="shared" ref="AU36:BB36" si="31">AU52</f>
        <v>480.15538468632934</v>
      </c>
      <c r="AV36" s="20">
        <f t="shared" si="31"/>
        <v>75.805947676775688</v>
      </c>
      <c r="AW36" s="20">
        <f t="shared" si="31"/>
        <v>745.13430920788528</v>
      </c>
      <c r="AX36" s="20">
        <f t="shared" si="31"/>
        <v>-131.21683153311295</v>
      </c>
      <c r="AY36" s="20">
        <f t="shared" si="31"/>
        <v>334.02595156079332</v>
      </c>
      <c r="AZ36" s="20">
        <f t="shared" si="31"/>
        <v>-3.9824829893243168</v>
      </c>
      <c r="BA36" s="20">
        <f t="shared" si="31"/>
        <v>-37.916090520894258</v>
      </c>
      <c r="BB36" s="20">
        <f t="shared" si="31"/>
        <v>316.91810676395198</v>
      </c>
    </row>
    <row r="37" spans="1:54" x14ac:dyDescent="0.25">
      <c r="A37" s="25" t="s">
        <v>67</v>
      </c>
      <c r="B37" s="20">
        <f>-B36*WACC!C43</f>
        <v>-489.46171911517649</v>
      </c>
      <c r="C37" s="20">
        <f>-C36*WACC!D43</f>
        <v>177.60064859699352</v>
      </c>
      <c r="D37" s="20">
        <f>-D36*WACC!E43</f>
        <v>-1746.7203881573912</v>
      </c>
      <c r="E37" s="20">
        <f>-E36*WACC!F43</f>
        <v>1103.8848228046486</v>
      </c>
      <c r="F37" s="20">
        <f>-F36*WACC!G43</f>
        <v>-2249.9283179665422</v>
      </c>
      <c r="G37" s="20">
        <f>-G36*WACC!H43</f>
        <v>-1149.903017104552</v>
      </c>
      <c r="H37" s="20">
        <f>-H36*WACC!I43</f>
        <v>-301.10652850282742</v>
      </c>
      <c r="I37" s="20">
        <f>-I36*WACC!J43</f>
        <v>-1353.7213419588784</v>
      </c>
      <c r="J37" s="19"/>
      <c r="K37" s="20">
        <f>-K36*WACC!C43</f>
        <v>-241.57800906311329</v>
      </c>
      <c r="L37" s="20">
        <f>-L36*WACC!D43</f>
        <v>-77.555190945722813</v>
      </c>
      <c r="M37" s="20">
        <f>-M36*WACC!E43</f>
        <v>-713.12662858105568</v>
      </c>
      <c r="N37" s="20">
        <f>-N36*WACC!F43</f>
        <v>184.76042014174814</v>
      </c>
      <c r="O37" s="20">
        <f>-O36*WACC!G43</f>
        <v>-921.97874537905079</v>
      </c>
      <c r="P37" s="20">
        <f>-P36*WACC!H43</f>
        <v>-454.80219434162711</v>
      </c>
      <c r="Q37" s="20">
        <f>-Q36*WACC!I43</f>
        <v>-107.09021216943039</v>
      </c>
      <c r="R37" s="20">
        <f>-R36*WACC!J43</f>
        <v>-543.22719858310404</v>
      </c>
      <c r="T37" s="20">
        <f>-T36*WACC!C43</f>
        <v>-219.53677213320765</v>
      </c>
      <c r="U37" s="20">
        <f>-U36*WACC!D43</f>
        <v>79.895163226075212</v>
      </c>
      <c r="V37" s="20">
        <f>-V36*WACC!E43</f>
        <v>-784.03922508458538</v>
      </c>
      <c r="W37" s="20">
        <f>-W36*WACC!F43</f>
        <v>495.67014273294228</v>
      </c>
      <c r="X37" s="20">
        <f>-X36*WACC!G43</f>
        <v>-1010.0170039713647</v>
      </c>
      <c r="Y37" s="20">
        <f>-Y36*WACC!H43</f>
        <v>-516.22946184665909</v>
      </c>
      <c r="Z37" s="20">
        <f>-Z36*WACC!I43</f>
        <v>-135.17667042819505</v>
      </c>
      <c r="AA37" s="20">
        <f>-AA36*WACC!J43</f>
        <v>-607.73024285945735</v>
      </c>
      <c r="AC37" s="20">
        <f>-AC36*WACC!C43</f>
        <v>-64.646821802785354</v>
      </c>
      <c r="AD37" s="20">
        <f>-AD36*WACC!D43</f>
        <v>-20.85449654509025</v>
      </c>
      <c r="AE37" s="20">
        <f>-AE36*WACC!E43</f>
        <v>-190.36882345547519</v>
      </c>
      <c r="AF37" s="20">
        <f>-AF36*WACC!F43</f>
        <v>49.190518944132108</v>
      </c>
      <c r="AG37" s="20">
        <f>-AG36*WACC!G43</f>
        <v>-246.01517035961604</v>
      </c>
      <c r="AH37" s="20">
        <f>-AH36*WACC!H43</f>
        <v>-121.33189061951809</v>
      </c>
      <c r="AI37" s="20">
        <f>-AI36*WACC!I43</f>
        <v>-28.537886108238425</v>
      </c>
      <c r="AJ37" s="20">
        <f>-AJ36*WACC!J43</f>
        <v>-144.82878620383775</v>
      </c>
      <c r="AK37" s="19"/>
      <c r="AL37" s="20">
        <f>-AL36*WACC!C43</f>
        <v>-224.52243052686634</v>
      </c>
      <c r="AM37" s="20">
        <f>-AM36*WACC!D43</f>
        <v>4.4628914903043002</v>
      </c>
      <c r="AN37" s="20">
        <f>-AN36*WACC!E43</f>
        <v>-731.80292929498262</v>
      </c>
      <c r="AO37" s="20">
        <f>-AO36*WACC!F43</f>
        <v>338.53756767812581</v>
      </c>
      <c r="AP37" s="20">
        <f>-AP36*WACC!G43</f>
        <v>-944.21516453665629</v>
      </c>
      <c r="AQ37" s="20">
        <f>-AQ36*WACC!H43</f>
        <v>-475.81161140842306</v>
      </c>
      <c r="AR37" s="20">
        <f>-AR36*WACC!I43</f>
        <v>-119.9002173440884</v>
      </c>
      <c r="AS37" s="20">
        <f>-AS36*WACC!J43</f>
        <v>-563.5206446833572</v>
      </c>
      <c r="AT37" s="19"/>
      <c r="AU37" s="20">
        <f>-AU36*WACC!C43</f>
        <v>-240.07769234316467</v>
      </c>
      <c r="AV37" s="20">
        <f>-AV36*WACC!D43</f>
        <v>-37.902973838387844</v>
      </c>
      <c r="AW37" s="20">
        <f>-AW36*WACC!E43</f>
        <v>-372.56715460394264</v>
      </c>
      <c r="AX37" s="20">
        <f>-AX36*WACC!F43</f>
        <v>65.608415766556476</v>
      </c>
      <c r="AY37" s="20">
        <f>-AY36*WACC!G43</f>
        <v>-167.01297578039666</v>
      </c>
      <c r="AZ37" s="20">
        <f>-AZ36*WACC!H43</f>
        <v>1.9912414946621584</v>
      </c>
      <c r="BA37" s="20">
        <f>-BA36*WACC!I43</f>
        <v>18.958045260447129</v>
      </c>
      <c r="BB37" s="20">
        <f>-BB36*WACC!J43</f>
        <v>-158.45905338197599</v>
      </c>
    </row>
    <row r="38" spans="1:54" x14ac:dyDescent="0.25">
      <c r="A38" s="24" t="s">
        <v>68</v>
      </c>
      <c r="B38" s="20">
        <f>B36+B37</f>
        <v>489.46171911517649</v>
      </c>
      <c r="C38" s="20">
        <f t="shared" ref="C38:I38" si="32">C36+C37</f>
        <v>-177.60064859699352</v>
      </c>
      <c r="D38" s="20">
        <f t="shared" si="32"/>
        <v>1746.7203881573912</v>
      </c>
      <c r="E38" s="20">
        <f t="shared" si="32"/>
        <v>-1103.8848228046486</v>
      </c>
      <c r="F38" s="20">
        <f t="shared" si="32"/>
        <v>2249.9283179665422</v>
      </c>
      <c r="G38" s="20">
        <f t="shared" si="32"/>
        <v>1149.903017104552</v>
      </c>
      <c r="H38" s="20">
        <f t="shared" si="32"/>
        <v>301.10652850282742</v>
      </c>
      <c r="I38" s="20">
        <f t="shared" si="32"/>
        <v>1353.7213419588784</v>
      </c>
      <c r="J38" s="19"/>
      <c r="K38" s="20">
        <f>K36+K37</f>
        <v>241.57800906311329</v>
      </c>
      <c r="L38" s="20">
        <f t="shared" ref="L38:R38" si="33">L36+L37</f>
        <v>77.555190945722813</v>
      </c>
      <c r="M38" s="20">
        <f t="shared" si="33"/>
        <v>713.12662858105568</v>
      </c>
      <c r="N38" s="20">
        <f t="shared" si="33"/>
        <v>-184.76042014174814</v>
      </c>
      <c r="O38" s="20">
        <f t="shared" si="33"/>
        <v>921.97874537905079</v>
      </c>
      <c r="P38" s="20">
        <f t="shared" si="33"/>
        <v>454.80219434162711</v>
      </c>
      <c r="Q38" s="20">
        <f t="shared" si="33"/>
        <v>107.09021216943039</v>
      </c>
      <c r="R38" s="20">
        <f t="shared" si="33"/>
        <v>543.22719858310404</v>
      </c>
      <c r="T38" s="20">
        <f>T36+T37</f>
        <v>219.53677213320765</v>
      </c>
      <c r="U38" s="20">
        <f t="shared" ref="U38:AA38" si="34">U36+U37</f>
        <v>-79.895163226075212</v>
      </c>
      <c r="V38" s="20">
        <f t="shared" si="34"/>
        <v>784.03922508458538</v>
      </c>
      <c r="W38" s="20">
        <f t="shared" si="34"/>
        <v>-495.67014273294228</v>
      </c>
      <c r="X38" s="20">
        <f t="shared" si="34"/>
        <v>1010.0170039713647</v>
      </c>
      <c r="Y38" s="20">
        <f t="shared" si="34"/>
        <v>516.22946184665909</v>
      </c>
      <c r="Z38" s="20">
        <f t="shared" si="34"/>
        <v>135.17667042819505</v>
      </c>
      <c r="AA38" s="20">
        <f t="shared" si="34"/>
        <v>607.73024285945735</v>
      </c>
      <c r="AC38" s="20">
        <f t="shared" ref="AC38:AJ38" si="35">AC36+AC37</f>
        <v>64.646821802785354</v>
      </c>
      <c r="AD38" s="20">
        <f t="shared" si="35"/>
        <v>20.85449654509025</v>
      </c>
      <c r="AE38" s="20">
        <f t="shared" si="35"/>
        <v>190.36882345547519</v>
      </c>
      <c r="AF38" s="20">
        <f t="shared" si="35"/>
        <v>-49.190518944132108</v>
      </c>
      <c r="AG38" s="20">
        <f t="shared" si="35"/>
        <v>246.01517035961604</v>
      </c>
      <c r="AH38" s="20">
        <f t="shared" si="35"/>
        <v>121.33189061951809</v>
      </c>
      <c r="AI38" s="20">
        <f t="shared" si="35"/>
        <v>28.537886108238425</v>
      </c>
      <c r="AJ38" s="20">
        <f t="shared" si="35"/>
        <v>144.82878620383775</v>
      </c>
      <c r="AK38" s="19"/>
      <c r="AL38" s="20">
        <f t="shared" ref="AL38:AS38" si="36">AL36+AL37</f>
        <v>224.52243052686634</v>
      </c>
      <c r="AM38" s="20">
        <f t="shared" si="36"/>
        <v>-4.4628914903043002</v>
      </c>
      <c r="AN38" s="20">
        <f t="shared" si="36"/>
        <v>731.80292929498262</v>
      </c>
      <c r="AO38" s="20">
        <f t="shared" si="36"/>
        <v>-338.53756767812581</v>
      </c>
      <c r="AP38" s="20">
        <f t="shared" si="36"/>
        <v>944.21516453665629</v>
      </c>
      <c r="AQ38" s="20">
        <f t="shared" si="36"/>
        <v>475.81161140842306</v>
      </c>
      <c r="AR38" s="20">
        <f t="shared" si="36"/>
        <v>119.9002173440884</v>
      </c>
      <c r="AS38" s="20">
        <f t="shared" si="36"/>
        <v>563.5206446833572</v>
      </c>
      <c r="AT38" s="19"/>
      <c r="AU38" s="20">
        <f t="shared" ref="AU38:BB38" si="37">AU36+AU37</f>
        <v>240.07769234316467</v>
      </c>
      <c r="AV38" s="20">
        <f t="shared" si="37"/>
        <v>37.902973838387844</v>
      </c>
      <c r="AW38" s="20">
        <f t="shared" si="37"/>
        <v>372.56715460394264</v>
      </c>
      <c r="AX38" s="20">
        <f t="shared" si="37"/>
        <v>-65.608415766556476</v>
      </c>
      <c r="AY38" s="20">
        <f t="shared" si="37"/>
        <v>167.01297578039666</v>
      </c>
      <c r="AZ38" s="20">
        <f t="shared" si="37"/>
        <v>-1.9912414946621584</v>
      </c>
      <c r="BA38" s="20">
        <f t="shared" si="37"/>
        <v>-18.958045260447129</v>
      </c>
      <c r="BB38" s="20">
        <f t="shared" si="37"/>
        <v>158.45905338197599</v>
      </c>
    </row>
    <row r="39" spans="1:54" x14ac:dyDescent="0.25">
      <c r="A39" s="23" t="s">
        <v>102</v>
      </c>
      <c r="B39" s="20">
        <f t="shared" ref="B39:I39" si="38">B33-B34+B35+B38</f>
        <v>70299.091125852428</v>
      </c>
      <c r="C39" s="20">
        <f t="shared" si="38"/>
        <v>68599.106081056991</v>
      </c>
      <c r="D39" s="20">
        <f t="shared" si="38"/>
        <v>87509.244731030718</v>
      </c>
      <c r="E39" s="20">
        <f t="shared" si="38"/>
        <v>78026.812780710112</v>
      </c>
      <c r="F39" s="20">
        <f t="shared" si="38"/>
        <v>106775.40199905833</v>
      </c>
      <c r="G39" s="20">
        <f t="shared" si="38"/>
        <v>114696.71734054435</v>
      </c>
      <c r="H39" s="20">
        <f t="shared" si="38"/>
        <v>111808.5823345964</v>
      </c>
      <c r="I39" s="20">
        <f t="shared" si="38"/>
        <v>111656.47655373694</v>
      </c>
      <c r="J39" s="19"/>
      <c r="K39" s="20">
        <f t="shared" ref="K39:R39" si="39">K33-K34+K35+K38</f>
        <v>19363.153549294275</v>
      </c>
      <c r="L39" s="20">
        <f t="shared" si="39"/>
        <v>19933.35748665818</v>
      </c>
      <c r="M39" s="20">
        <f t="shared" si="39"/>
        <v>27836.50625897586</v>
      </c>
      <c r="N39" s="20">
        <f t="shared" si="39"/>
        <v>24856.747203782252</v>
      </c>
      <c r="O39" s="20">
        <f t="shared" si="39"/>
        <v>35250.983962687518</v>
      </c>
      <c r="P39" s="20">
        <f t="shared" si="39"/>
        <v>44985.210825560323</v>
      </c>
      <c r="Q39" s="20">
        <f t="shared" si="39"/>
        <v>42353.052729195806</v>
      </c>
      <c r="R39" s="20">
        <f t="shared" si="39"/>
        <v>43362.934364343178</v>
      </c>
      <c r="T39" s="20">
        <f t="shared" ref="T39:AA39" si="40">T33-T34+T35+T38</f>
        <v>31554.864168438558</v>
      </c>
      <c r="U39" s="20">
        <f t="shared" si="40"/>
        <v>30792.671263061096</v>
      </c>
      <c r="V39" s="20">
        <f t="shared" si="40"/>
        <v>39283.018402209265</v>
      </c>
      <c r="W39" s="20">
        <f t="shared" si="40"/>
        <v>35026.369616115902</v>
      </c>
      <c r="X39" s="20">
        <f t="shared" si="40"/>
        <v>47933.719129459219</v>
      </c>
      <c r="Y39" s="20">
        <f t="shared" si="40"/>
        <v>51491.146459792428</v>
      </c>
      <c r="Z39" s="20">
        <f t="shared" si="40"/>
        <v>50194.56721990557</v>
      </c>
      <c r="AA39" s="20">
        <f t="shared" si="40"/>
        <v>50126.281908684672</v>
      </c>
      <c r="AC39" s="20">
        <f t="shared" ref="AC39:AJ39" si="41">AC33-AC34+AC35+AC38</f>
        <v>5170.4127431473753</v>
      </c>
      <c r="AD39" s="20">
        <f t="shared" si="41"/>
        <v>5321.5448945353137</v>
      </c>
      <c r="AE39" s="20">
        <f t="shared" si="41"/>
        <v>7428.9817432359359</v>
      </c>
      <c r="AF39" s="20">
        <f t="shared" si="41"/>
        <v>6633.7149324783786</v>
      </c>
      <c r="AG39" s="20">
        <f t="shared" si="41"/>
        <v>9405.5261146675948</v>
      </c>
      <c r="AH39" s="20">
        <f t="shared" si="41"/>
        <v>12001.130925245528</v>
      </c>
      <c r="AI39" s="20">
        <f t="shared" si="41"/>
        <v>11298.053252860171</v>
      </c>
      <c r="AJ39" s="20">
        <f t="shared" si="41"/>
        <v>11565.859559814018</v>
      </c>
      <c r="AK39" s="19"/>
      <c r="AL39" s="20">
        <f t="shared" ref="AL39:AS39" si="42">AL33-AL34+AL35+AL38</f>
        <v>25100.153861761166</v>
      </c>
      <c r="AM39" s="20">
        <f t="shared" si="42"/>
        <v>24977.196101863232</v>
      </c>
      <c r="AN39" s="20">
        <f t="shared" si="42"/>
        <v>32984.948869111395</v>
      </c>
      <c r="AO39" s="20">
        <f t="shared" si="42"/>
        <v>29427.777195674469</v>
      </c>
      <c r="AP39" s="20">
        <f t="shared" si="42"/>
        <v>40846.342195489247</v>
      </c>
      <c r="AQ39" s="20">
        <f t="shared" si="42"/>
        <v>47163.696675404928</v>
      </c>
      <c r="AR39" s="20">
        <f t="shared" si="42"/>
        <v>45281.25643817144</v>
      </c>
      <c r="AS39" s="20">
        <f t="shared" si="42"/>
        <v>45716.873572486009</v>
      </c>
      <c r="AT39" s="19"/>
      <c r="AU39" s="20">
        <f t="shared" ref="AU39:BB39" si="43">AU33-AU34+AU35+AU38</f>
        <v>54450.530273902172</v>
      </c>
      <c r="AV39" s="20">
        <f t="shared" si="43"/>
        <v>50121.980548899526</v>
      </c>
      <c r="AW39" s="20">
        <f t="shared" si="43"/>
        <v>51757.985856572101</v>
      </c>
      <c r="AX39" s="20">
        <f t="shared" si="43"/>
        <v>38354.045812511882</v>
      </c>
      <c r="AY39" s="20">
        <f t="shared" si="43"/>
        <v>34005.014942306239</v>
      </c>
      <c r="AZ39" s="20">
        <f t="shared" si="43"/>
        <v>8985.2470051304954</v>
      </c>
      <c r="BA39" s="20">
        <f t="shared" si="43"/>
        <v>29334.669595635325</v>
      </c>
      <c r="BB39" s="20">
        <f t="shared" si="43"/>
        <v>35134.629511353349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32688.426223310758</v>
      </c>
      <c r="C43" s="17">
        <f t="shared" ref="C43:I43" si="44">C35</f>
        <v>32484.427556043698</v>
      </c>
      <c r="D43" s="17">
        <f t="shared" si="44"/>
        <v>34113.144323820401</v>
      </c>
      <c r="E43" s="17">
        <f t="shared" si="44"/>
        <v>36642.266830875356</v>
      </c>
      <c r="F43" s="17">
        <f t="shared" si="44"/>
        <v>39927.03487409692</v>
      </c>
      <c r="G43" s="17">
        <f t="shared" si="44"/>
        <v>50549.349673383826</v>
      </c>
      <c r="H43" s="17">
        <f t="shared" si="44"/>
        <v>50831.34936972506</v>
      </c>
      <c r="I43" s="17">
        <f t="shared" si="44"/>
        <v>46043.454180739944</v>
      </c>
      <c r="K43" s="17">
        <f>K35</f>
        <v>10022.250399486129</v>
      </c>
      <c r="L43" s="17">
        <f t="shared" ref="L43:R43" si="45">L35</f>
        <v>10691.779472987882</v>
      </c>
      <c r="M43" s="17">
        <f t="shared" si="45"/>
        <v>12446.839494199174</v>
      </c>
      <c r="N43" s="17">
        <f t="shared" si="45"/>
        <v>13404.45560691782</v>
      </c>
      <c r="O43" s="17">
        <f t="shared" si="45"/>
        <v>15235.203852576979</v>
      </c>
      <c r="P43" s="17">
        <f t="shared" si="45"/>
        <v>20373.550087531676</v>
      </c>
      <c r="Q43" s="17">
        <f t="shared" si="45"/>
        <v>19868.196711672335</v>
      </c>
      <c r="R43" s="17">
        <f t="shared" si="45"/>
        <v>18689.720632229422</v>
      </c>
      <c r="T43" s="17">
        <f>T35</f>
        <v>14672.664066411284</v>
      </c>
      <c r="U43" s="17">
        <f t="shared" ref="U43:AA43" si="46">U35</f>
        <v>14581.626558657052</v>
      </c>
      <c r="V43" s="17">
        <f t="shared" si="46"/>
        <v>15313.293692051317</v>
      </c>
      <c r="W43" s="17">
        <f t="shared" si="46"/>
        <v>16448.871814300095</v>
      </c>
      <c r="X43" s="17">
        <f t="shared" si="46"/>
        <v>17923.995126529662</v>
      </c>
      <c r="Y43" s="17">
        <f t="shared" si="46"/>
        <v>22693.27342430735</v>
      </c>
      <c r="Z43" s="17">
        <f t="shared" si="46"/>
        <v>22819.872406410825</v>
      </c>
      <c r="AA43" s="17">
        <f t="shared" si="46"/>
        <v>20670.428044562297</v>
      </c>
      <c r="AC43" s="17">
        <f t="shared" ref="AC43:AJ43" si="47">AC35</f>
        <v>2675.9813232133929</v>
      </c>
      <c r="AD43" s="17">
        <f t="shared" si="47"/>
        <v>2854.0537029893007</v>
      </c>
      <c r="AE43" s="17">
        <f t="shared" si="47"/>
        <v>3321.7853370617572</v>
      </c>
      <c r="AF43" s="17">
        <f t="shared" si="47"/>
        <v>3577.0862044842916</v>
      </c>
      <c r="AG43" s="17">
        <f t="shared" si="47"/>
        <v>4065.0098647115669</v>
      </c>
      <c r="AH43" s="17">
        <f t="shared" si="47"/>
        <v>5435.2449955305874</v>
      </c>
      <c r="AI43" s="17">
        <f t="shared" si="47"/>
        <v>5300.0136846654277</v>
      </c>
      <c r="AJ43" s="17">
        <f t="shared" si="47"/>
        <v>4984.8398612945202</v>
      </c>
      <c r="AL43" s="17">
        <f t="shared" ref="AL43:AS43" si="48">AL35</f>
        <v>12146.089848195514</v>
      </c>
      <c r="AM43" s="17">
        <f t="shared" si="48"/>
        <v>12411.508731247401</v>
      </c>
      <c r="AN43" s="17">
        <f t="shared" si="48"/>
        <v>13601.97176856644</v>
      </c>
      <c r="AO43" s="17">
        <f t="shared" si="48"/>
        <v>14626.639697391616</v>
      </c>
      <c r="AP43" s="17">
        <f t="shared" si="48"/>
        <v>16231.063663778647</v>
      </c>
      <c r="AQ43" s="17">
        <f t="shared" si="48"/>
        <v>21055.002016177579</v>
      </c>
      <c r="AR43" s="17">
        <f t="shared" si="48"/>
        <v>20886.738318625208</v>
      </c>
      <c r="AS43" s="17">
        <f t="shared" si="48"/>
        <v>19244.532187638109</v>
      </c>
      <c r="AU43" s="17">
        <f t="shared" ref="AU43:BB43" si="49">AU35</f>
        <v>11031.588139382926</v>
      </c>
      <c r="AV43" s="17">
        <f t="shared" si="49"/>
        <v>8449.6039780746632</v>
      </c>
      <c r="AW43" s="17">
        <f t="shared" si="49"/>
        <v>6616.851693347915</v>
      </c>
      <c r="AX43" s="17">
        <f t="shared" si="49"/>
        <v>4348.6023391607778</v>
      </c>
      <c r="AY43" s="17">
        <f t="shared" si="49"/>
        <v>2747.7591780996145</v>
      </c>
      <c r="AZ43" s="17">
        <f t="shared" si="49"/>
        <v>1886.3353179777837</v>
      </c>
      <c r="BA43" s="17">
        <f t="shared" si="49"/>
        <v>6813.7125079304788</v>
      </c>
      <c r="BB43" s="17">
        <f t="shared" si="49"/>
        <v>6542.5161576117762</v>
      </c>
    </row>
    <row r="44" spans="1:54" x14ac:dyDescent="0.25">
      <c r="A44" s="21" t="s">
        <v>79</v>
      </c>
      <c r="B44" s="1">
        <f>B19</f>
        <v>-17716.460225758143</v>
      </c>
      <c r="C44" s="1">
        <f t="shared" ref="C44:I44" si="50">C19</f>
        <v>-19554.250854931368</v>
      </c>
      <c r="D44" s="1">
        <f t="shared" si="50"/>
        <v>-21108.901090019383</v>
      </c>
      <c r="E44" s="1">
        <f t="shared" si="50"/>
        <v>-23426.313101683147</v>
      </c>
      <c r="F44" s="1">
        <f t="shared" si="50"/>
        <v>-25063.488034067501</v>
      </c>
      <c r="G44" s="1">
        <f t="shared" si="50"/>
        <v>-26008.721235670218</v>
      </c>
      <c r="H44" s="1">
        <f t="shared" si="50"/>
        <v>-28482.093119990026</v>
      </c>
      <c r="I44" s="1">
        <f t="shared" si="50"/>
        <v>-30875.941421442069</v>
      </c>
      <c r="K44" s="1">
        <f>K19</f>
        <v>-2631.290414676123</v>
      </c>
      <c r="L44" s="1">
        <f t="shared" ref="L44:R44" si="51">L19</f>
        <v>-2884.2202732534238</v>
      </c>
      <c r="M44" s="1">
        <f t="shared" si="51"/>
        <v>-3103.7121514497453</v>
      </c>
      <c r="N44" s="1">
        <f t="shared" si="51"/>
        <v>-3422.4054291976208</v>
      </c>
      <c r="O44" s="1">
        <f t="shared" si="51"/>
        <v>-3648.6020168913096</v>
      </c>
      <c r="P44" s="1">
        <f t="shared" si="51"/>
        <v>-9297.8742843462423</v>
      </c>
      <c r="Q44" s="1">
        <f t="shared" si="51"/>
        <v>-9854.3209854725537</v>
      </c>
      <c r="R44" s="1">
        <f t="shared" si="51"/>
        <v>-10614.70669135041</v>
      </c>
      <c r="T44" s="1">
        <f>T19</f>
        <v>-7953.5044191812285</v>
      </c>
      <c r="U44" s="1">
        <f t="shared" ref="U44:AA44" si="52">U19</f>
        <v>-8778.5493606875152</v>
      </c>
      <c r="V44" s="1">
        <f t="shared" si="52"/>
        <v>-9476.4832231797645</v>
      </c>
      <c r="W44" s="1">
        <f t="shared" si="52"/>
        <v>-10516.846051925519</v>
      </c>
      <c r="X44" s="1">
        <f t="shared" si="52"/>
        <v>-11251.827977985437</v>
      </c>
      <c r="Y44" s="1">
        <f t="shared" si="52"/>
        <v>-11676.174396530925</v>
      </c>
      <c r="Z44" s="1">
        <f t="shared" si="52"/>
        <v>-12786.55276565993</v>
      </c>
      <c r="AA44" s="1">
        <f t="shared" si="52"/>
        <v>-13861.230370657264</v>
      </c>
      <c r="AC44" s="1">
        <f t="shared" ref="AC44:AJ44" si="53">AC19</f>
        <v>-701.97427530847642</v>
      </c>
      <c r="AD44" s="1">
        <f t="shared" si="53"/>
        <v>-769.45077018277198</v>
      </c>
      <c r="AE44" s="1">
        <f t="shared" si="53"/>
        <v>-828.00669820713051</v>
      </c>
      <c r="AF44" s="1">
        <f t="shared" si="53"/>
        <v>-913.02752351967354</v>
      </c>
      <c r="AG44" s="1">
        <f t="shared" si="53"/>
        <v>-973.37213042353449</v>
      </c>
      <c r="AH44" s="1">
        <f t="shared" si="53"/>
        <v>-2480.4820198710927</v>
      </c>
      <c r="AI44" s="1">
        <f t="shared" si="53"/>
        <v>-2628.9305786437335</v>
      </c>
      <c r="AJ44" s="1">
        <f t="shared" si="53"/>
        <v>-2831.785878028933</v>
      </c>
      <c r="AL44" s="1">
        <f t="shared" ref="AL44:AS44" si="54">AL19</f>
        <v>-5277.5940094963225</v>
      </c>
      <c r="AM44" s="1">
        <f t="shared" si="54"/>
        <v>-5815.7246155391858</v>
      </c>
      <c r="AN44" s="1">
        <f t="shared" si="54"/>
        <v>-6273.5252248791803</v>
      </c>
      <c r="AO44" s="1">
        <f t="shared" si="54"/>
        <v>-6951.9812032068912</v>
      </c>
      <c r="AP44" s="1">
        <f t="shared" si="54"/>
        <v>-7431.7774668455822</v>
      </c>
      <c r="AQ44" s="1">
        <f t="shared" si="54"/>
        <v>-10244.046273199303</v>
      </c>
      <c r="AR44" s="1">
        <f t="shared" si="54"/>
        <v>-11067.679437582436</v>
      </c>
      <c r="AS44" s="1">
        <f t="shared" si="54"/>
        <v>-11968.718564650029</v>
      </c>
      <c r="AU44" s="1">
        <f t="shared" ref="AU44:BB44" si="55">AU19</f>
        <v>-36205.803463691525</v>
      </c>
      <c r="AV44" s="1">
        <f t="shared" si="55"/>
        <v>-36804.142431714645</v>
      </c>
      <c r="AW44" s="1">
        <f t="shared" si="55"/>
        <v>-38653.392768818521</v>
      </c>
      <c r="AX44" s="1">
        <f t="shared" si="55"/>
        <v>-31438.226563896824</v>
      </c>
      <c r="AY44" s="1">
        <f t="shared" si="55"/>
        <v>-28300.480648021148</v>
      </c>
      <c r="AZ44" s="1">
        <f t="shared" si="55"/>
        <v>-5975.0485342025922</v>
      </c>
      <c r="BA44" s="1">
        <f t="shared" si="55"/>
        <v>-18560.597302632705</v>
      </c>
      <c r="BB44" s="1">
        <f t="shared" si="55"/>
        <v>-23882.150269358022</v>
      </c>
    </row>
    <row r="45" spans="1:54" x14ac:dyDescent="0.25">
      <c r="A45" s="21" t="s">
        <v>80</v>
      </c>
      <c r="B45" s="1">
        <f t="shared" ref="B45:I45" si="56">B30</f>
        <v>16631.126549348031</v>
      </c>
      <c r="C45" s="1">
        <f t="shared" si="56"/>
        <v>17744.431994062237</v>
      </c>
      <c r="D45" s="1">
        <f t="shared" si="56"/>
        <v>20642.396729471457</v>
      </c>
      <c r="E45" s="1">
        <f t="shared" si="56"/>
        <v>25317.465000184824</v>
      </c>
      <c r="F45" s="1">
        <f t="shared" si="56"/>
        <v>26785.35697111244</v>
      </c>
      <c r="G45" s="1">
        <f t="shared" si="56"/>
        <v>30472.626317457652</v>
      </c>
      <c r="H45" s="1">
        <f t="shared" si="56"/>
        <v>30487.76298819518</v>
      </c>
      <c r="I45" s="1">
        <f t="shared" si="56"/>
        <v>25712.272005159673</v>
      </c>
      <c r="K45" s="1">
        <f t="shared" ref="K45:R45" si="57">K30</f>
        <v>5099.0926747107806</v>
      </c>
      <c r="L45" s="1">
        <f t="shared" si="57"/>
        <v>5840.323134111899</v>
      </c>
      <c r="M45" s="1">
        <f t="shared" si="57"/>
        <v>7531.7770894518007</v>
      </c>
      <c r="N45" s="1">
        <f t="shared" si="57"/>
        <v>9261.622301945501</v>
      </c>
      <c r="O45" s="1">
        <f t="shared" si="57"/>
        <v>10220.653124023696</v>
      </c>
      <c r="P45" s="1">
        <f t="shared" si="57"/>
        <v>12281.771824737307</v>
      </c>
      <c r="Q45" s="1">
        <f t="shared" si="57"/>
        <v>11916.600284254495</v>
      </c>
      <c r="R45" s="1">
        <f t="shared" si="57"/>
        <v>10436.992383541563</v>
      </c>
      <c r="T45" s="1">
        <f t="shared" ref="T45:AA45" si="58">T30</f>
        <v>7465.1172019575542</v>
      </c>
      <c r="U45" s="1">
        <f t="shared" si="58"/>
        <v>7965.1297652238591</v>
      </c>
      <c r="V45" s="1">
        <f t="shared" si="58"/>
        <v>9266.3133197460393</v>
      </c>
      <c r="W45" s="1">
        <f t="shared" si="58"/>
        <v>11365.119368110905</v>
      </c>
      <c r="X45" s="1">
        <f t="shared" si="58"/>
        <v>12024.449331799664</v>
      </c>
      <c r="Y45" s="1">
        <f t="shared" si="58"/>
        <v>13680.168893308713</v>
      </c>
      <c r="Z45" s="1">
        <f t="shared" si="58"/>
        <v>13686.964244979899</v>
      </c>
      <c r="AA45" s="1">
        <f t="shared" si="58"/>
        <v>11543.088541067518</v>
      </c>
      <c r="AC45" s="1">
        <f t="shared" ref="AC45:AJ45" si="59">AC30</f>
        <v>1361.4783326068064</v>
      </c>
      <c r="AD45" s="1">
        <f t="shared" si="59"/>
        <v>1559.0104443959319</v>
      </c>
      <c r="AE45" s="1">
        <f t="shared" si="59"/>
        <v>2010.0642182634961</v>
      </c>
      <c r="AF45" s="1">
        <f t="shared" si="59"/>
        <v>2471.5379974353932</v>
      </c>
      <c r="AG45" s="1">
        <f t="shared" si="59"/>
        <v>2727.0429838012237</v>
      </c>
      <c r="AH45" s="1">
        <f t="shared" si="59"/>
        <v>3276.5246390468187</v>
      </c>
      <c r="AI45" s="1">
        <f t="shared" si="59"/>
        <v>3178.8564154960309</v>
      </c>
      <c r="AJ45" s="1">
        <f t="shared" si="59"/>
        <v>2783.7085791313525</v>
      </c>
      <c r="AL45" s="1">
        <f t="shared" ref="AL45:AS45" si="60">AL30</f>
        <v>6179.6538005564371</v>
      </c>
      <c r="AM45" s="1">
        <f t="shared" si="60"/>
        <v>6779.7153650120154</v>
      </c>
      <c r="AN45" s="1">
        <f t="shared" si="60"/>
        <v>8230.7656803644131</v>
      </c>
      <c r="AO45" s="1">
        <f t="shared" si="60"/>
        <v>10106.073412930815</v>
      </c>
      <c r="AP45" s="1">
        <f t="shared" si="60"/>
        <v>10888.733301285411</v>
      </c>
      <c r="AQ45" s="1">
        <f t="shared" si="60"/>
        <v>12692.5709766376</v>
      </c>
      <c r="AR45" s="1">
        <f t="shared" si="60"/>
        <v>12527.503899669626</v>
      </c>
      <c r="AS45" s="1">
        <f t="shared" si="60"/>
        <v>10746.818522307693</v>
      </c>
      <c r="AU45" s="1">
        <f t="shared" ref="AU45:BB45" si="61">AU30</f>
        <v>5612.6207218728023</v>
      </c>
      <c r="AV45" s="1">
        <f t="shared" si="61"/>
        <v>4615.5476468542129</v>
      </c>
      <c r="AW45" s="1">
        <f t="shared" si="61"/>
        <v>4003.9603637119649</v>
      </c>
      <c r="AX45" s="1">
        <f t="shared" si="61"/>
        <v>3004.60634789812</v>
      </c>
      <c r="AY45" s="1">
        <f t="shared" si="61"/>
        <v>1843.3552776491617</v>
      </c>
      <c r="AZ45" s="1">
        <f t="shared" si="61"/>
        <v>1137.1380962478718</v>
      </c>
      <c r="BA45" s="1">
        <f t="shared" si="61"/>
        <v>4086.7467534751586</v>
      </c>
      <c r="BB45" s="1">
        <f t="shared" si="61"/>
        <v>3653.5693951700532</v>
      </c>
    </row>
    <row r="46" spans="1:54" x14ac:dyDescent="0.25">
      <c r="A46" s="21" t="s">
        <v>88</v>
      </c>
      <c r="B46" s="1">
        <f t="shared" ref="B46:I46" si="62">B43-B44+B45</f>
        <v>67036.012998416933</v>
      </c>
      <c r="C46" s="1">
        <f t="shared" si="62"/>
        <v>69783.110405037296</v>
      </c>
      <c r="D46" s="1">
        <f t="shared" si="62"/>
        <v>75864.442143311244</v>
      </c>
      <c r="E46" s="1">
        <f t="shared" si="62"/>
        <v>85386.044932743331</v>
      </c>
      <c r="F46" s="1">
        <f t="shared" si="62"/>
        <v>91775.879879276865</v>
      </c>
      <c r="G46" s="1">
        <f t="shared" si="62"/>
        <v>107030.69722651169</v>
      </c>
      <c r="H46" s="1">
        <f t="shared" si="62"/>
        <v>109801.20547791026</v>
      </c>
      <c r="I46" s="1">
        <f t="shared" si="62"/>
        <v>102631.66760734169</v>
      </c>
      <c r="K46" s="1">
        <f t="shared" ref="K46:R46" si="63">K43-K44+K45</f>
        <v>17752.633488873034</v>
      </c>
      <c r="L46" s="1">
        <f t="shared" si="63"/>
        <v>19416.322880353204</v>
      </c>
      <c r="M46" s="1">
        <f t="shared" si="63"/>
        <v>23082.32873510072</v>
      </c>
      <c r="N46" s="1">
        <f t="shared" si="63"/>
        <v>26088.483338060942</v>
      </c>
      <c r="O46" s="1">
        <f t="shared" si="63"/>
        <v>29104.458993491986</v>
      </c>
      <c r="P46" s="1">
        <f t="shared" si="63"/>
        <v>41953.196196615223</v>
      </c>
      <c r="Q46" s="1">
        <f t="shared" si="63"/>
        <v>41639.11798139938</v>
      </c>
      <c r="R46" s="1">
        <f t="shared" si="63"/>
        <v>39741.419707121393</v>
      </c>
      <c r="T46" s="1">
        <f t="shared" ref="T46:AA46" si="64">T43-T44+T45</f>
        <v>30091.285687550066</v>
      </c>
      <c r="U46" s="1">
        <f t="shared" si="64"/>
        <v>31325.305684568426</v>
      </c>
      <c r="V46" s="1">
        <f t="shared" si="64"/>
        <v>34056.09023497712</v>
      </c>
      <c r="W46" s="1">
        <f t="shared" si="64"/>
        <v>38330.837234336519</v>
      </c>
      <c r="X46" s="1">
        <f t="shared" si="64"/>
        <v>41200.272436314757</v>
      </c>
      <c r="Y46" s="1">
        <f t="shared" si="64"/>
        <v>48049.616714146992</v>
      </c>
      <c r="Z46" s="1">
        <f t="shared" si="64"/>
        <v>49293.389417050654</v>
      </c>
      <c r="AA46" s="1">
        <f t="shared" si="64"/>
        <v>46074.746956287076</v>
      </c>
      <c r="AC46" s="1">
        <f t="shared" ref="AC46:AJ46" si="65">AC43-AC44+AC45</f>
        <v>4739.4339311286758</v>
      </c>
      <c r="AD46" s="1">
        <f t="shared" si="65"/>
        <v>5182.5149175680044</v>
      </c>
      <c r="AE46" s="1">
        <f t="shared" si="65"/>
        <v>6159.8562535323836</v>
      </c>
      <c r="AF46" s="1">
        <f t="shared" si="65"/>
        <v>6961.6517254393584</v>
      </c>
      <c r="AG46" s="1">
        <f t="shared" si="65"/>
        <v>7765.4249789363257</v>
      </c>
      <c r="AH46" s="1">
        <f t="shared" si="65"/>
        <v>11192.251654448499</v>
      </c>
      <c r="AI46" s="1">
        <f t="shared" si="65"/>
        <v>11107.800678805192</v>
      </c>
      <c r="AJ46" s="1">
        <f t="shared" si="65"/>
        <v>10600.334318454807</v>
      </c>
      <c r="AL46" s="1">
        <f t="shared" ref="AL46:AS46" si="66">AL43-AL44+AL45</f>
        <v>23603.337658248274</v>
      </c>
      <c r="AM46" s="1">
        <f t="shared" si="66"/>
        <v>25006.948711798603</v>
      </c>
      <c r="AN46" s="1">
        <f t="shared" si="66"/>
        <v>28106.262673810033</v>
      </c>
      <c r="AO46" s="1">
        <f t="shared" si="66"/>
        <v>31684.694313529322</v>
      </c>
      <c r="AP46" s="1">
        <f t="shared" si="66"/>
        <v>34551.574431909641</v>
      </c>
      <c r="AQ46" s="1">
        <f t="shared" si="66"/>
        <v>43991.619266014481</v>
      </c>
      <c r="AR46" s="1">
        <f t="shared" si="66"/>
        <v>44481.921655877268</v>
      </c>
      <c r="AS46" s="1">
        <f t="shared" si="66"/>
        <v>41960.069274595829</v>
      </c>
      <c r="AU46" s="1">
        <f t="shared" ref="AU46:BB46" si="67">AU43-AU44+AU45</f>
        <v>52850.012324947253</v>
      </c>
      <c r="AV46" s="1">
        <f t="shared" si="67"/>
        <v>49869.294056643521</v>
      </c>
      <c r="AW46" s="1">
        <f t="shared" si="67"/>
        <v>49274.204825878398</v>
      </c>
      <c r="AX46" s="1">
        <f t="shared" si="67"/>
        <v>38791.435250955721</v>
      </c>
      <c r="AY46" s="1">
        <f t="shared" si="67"/>
        <v>32891.595103769927</v>
      </c>
      <c r="AZ46" s="1">
        <f t="shared" si="67"/>
        <v>8998.5219484282479</v>
      </c>
      <c r="BA46" s="1">
        <f t="shared" si="67"/>
        <v>29461.056564038343</v>
      </c>
      <c r="BB46" s="1">
        <f t="shared" si="67"/>
        <v>34078.235822139854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8">B39-B46</f>
        <v>3263.0781274354958</v>
      </c>
      <c r="C49" s="1">
        <f t="shared" si="68"/>
        <v>-1184.0043239803053</v>
      </c>
      <c r="D49" s="1">
        <f t="shared" si="68"/>
        <v>11644.802587719474</v>
      </c>
      <c r="E49" s="1">
        <f t="shared" si="68"/>
        <v>-7359.2321520332189</v>
      </c>
      <c r="F49" s="1">
        <f t="shared" si="68"/>
        <v>14999.522119781468</v>
      </c>
      <c r="G49" s="1">
        <f t="shared" si="68"/>
        <v>7666.0201140326535</v>
      </c>
      <c r="H49" s="1">
        <f t="shared" si="68"/>
        <v>2007.3768566861399</v>
      </c>
      <c r="I49" s="1">
        <f t="shared" si="68"/>
        <v>9024.8089463952492</v>
      </c>
      <c r="K49" s="1">
        <f t="shared" ref="K49:R49" si="69">K39-K46</f>
        <v>1610.5200604212405</v>
      </c>
      <c r="L49" s="1">
        <f t="shared" si="69"/>
        <v>517.03460630497648</v>
      </c>
      <c r="M49" s="1">
        <f t="shared" si="69"/>
        <v>4754.1775238751397</v>
      </c>
      <c r="N49" s="1">
        <f t="shared" si="69"/>
        <v>-1231.7361342786899</v>
      </c>
      <c r="O49" s="1">
        <f t="shared" si="69"/>
        <v>6146.5249691955323</v>
      </c>
      <c r="P49" s="1">
        <f t="shared" si="69"/>
        <v>3032.0146289451004</v>
      </c>
      <c r="Q49" s="1">
        <f t="shared" si="69"/>
        <v>713.93474779642565</v>
      </c>
      <c r="R49" s="1">
        <f t="shared" si="69"/>
        <v>3621.5146572217855</v>
      </c>
      <c r="T49" s="1">
        <f t="shared" ref="T49:AA49" si="70">T39-T46</f>
        <v>1463.5784808884928</v>
      </c>
      <c r="U49" s="1">
        <f t="shared" si="70"/>
        <v>-532.63442150732953</v>
      </c>
      <c r="V49" s="1">
        <f t="shared" si="70"/>
        <v>5226.9281672321449</v>
      </c>
      <c r="W49" s="1">
        <f t="shared" si="70"/>
        <v>-3304.4676182206167</v>
      </c>
      <c r="X49" s="1">
        <f t="shared" si="70"/>
        <v>6733.4466931444622</v>
      </c>
      <c r="Y49" s="1">
        <f t="shared" si="70"/>
        <v>3441.5297456454355</v>
      </c>
      <c r="Z49" s="1">
        <f t="shared" si="70"/>
        <v>901.17780285491608</v>
      </c>
      <c r="AA49" s="1">
        <f t="shared" si="70"/>
        <v>4051.5349523975965</v>
      </c>
      <c r="AC49" s="1">
        <f t="shared" ref="AC49:AJ49" si="71">AC39-AC46</f>
        <v>430.9788120186995</v>
      </c>
      <c r="AD49" s="1">
        <f t="shared" si="71"/>
        <v>139.02997696730927</v>
      </c>
      <c r="AE49" s="1">
        <f t="shared" si="71"/>
        <v>1269.1254897035524</v>
      </c>
      <c r="AF49" s="1">
        <f t="shared" si="71"/>
        <v>-327.9367929609798</v>
      </c>
      <c r="AG49" s="1">
        <f t="shared" si="71"/>
        <v>1640.1011357312691</v>
      </c>
      <c r="AH49" s="1">
        <f t="shared" si="71"/>
        <v>808.87927079702968</v>
      </c>
      <c r="AI49" s="1">
        <f t="shared" si="71"/>
        <v>190.25257405497905</v>
      </c>
      <c r="AJ49" s="1">
        <f t="shared" si="71"/>
        <v>965.52524135921158</v>
      </c>
      <c r="AL49" s="1">
        <f t="shared" ref="AL49:AS49" si="72">AL39-AL46</f>
        <v>1496.8162035128917</v>
      </c>
      <c r="AM49" s="1">
        <f t="shared" si="72"/>
        <v>-29.752609935370856</v>
      </c>
      <c r="AN49" s="1">
        <f t="shared" si="72"/>
        <v>4878.6861953013613</v>
      </c>
      <c r="AO49" s="1">
        <f t="shared" si="72"/>
        <v>-2256.9171178548531</v>
      </c>
      <c r="AP49" s="1">
        <f t="shared" si="72"/>
        <v>6294.7677635796063</v>
      </c>
      <c r="AQ49" s="1">
        <f t="shared" si="72"/>
        <v>3172.0774093904474</v>
      </c>
      <c r="AR49" s="1">
        <f t="shared" si="72"/>
        <v>799.33478229417233</v>
      </c>
      <c r="AS49" s="1">
        <f t="shared" si="72"/>
        <v>3756.8042978901794</v>
      </c>
      <c r="AU49" s="1">
        <f t="shared" ref="AU49:BB49" si="73">AU39-AU46</f>
        <v>1600.5179489549191</v>
      </c>
      <c r="AV49" s="1">
        <f t="shared" si="73"/>
        <v>252.68649225600529</v>
      </c>
      <c r="AW49" s="1">
        <f t="shared" si="73"/>
        <v>2483.7810306937026</v>
      </c>
      <c r="AX49" s="1">
        <f t="shared" si="73"/>
        <v>-437.38943844383903</v>
      </c>
      <c r="AY49" s="1">
        <f t="shared" si="73"/>
        <v>1113.4198385363125</v>
      </c>
      <c r="AZ49" s="1">
        <f t="shared" si="73"/>
        <v>-13.274943297752543</v>
      </c>
      <c r="BA49" s="1">
        <f t="shared" si="73"/>
        <v>-126.38696840301782</v>
      </c>
      <c r="BB49" s="1">
        <f t="shared" si="73"/>
        <v>1056.3936892134952</v>
      </c>
    </row>
    <row r="50" spans="1:54" x14ac:dyDescent="0.25">
      <c r="A50" s="21" t="s">
        <v>95</v>
      </c>
      <c r="B50" s="1">
        <f>B49*WACC!C42</f>
        <v>978.92343823035333</v>
      </c>
      <c r="C50" s="1">
        <f>C49*WACC!D42</f>
        <v>-355.20129719398437</v>
      </c>
      <c r="D50" s="1">
        <f>D49*WACC!E42</f>
        <v>3493.4407763147879</v>
      </c>
      <c r="E50" s="1">
        <f>E49*WACC!F42</f>
        <v>-2207.7696456092995</v>
      </c>
      <c r="F50" s="1">
        <f>F49*WACC!G42</f>
        <v>4499.8566359330825</v>
      </c>
      <c r="G50" s="1">
        <f>G49*WACC!H42</f>
        <v>2299.8060342091021</v>
      </c>
      <c r="H50" s="1">
        <f>H49*WACC!I42</f>
        <v>602.21305700566018</v>
      </c>
      <c r="I50" s="1">
        <f>I49*WACC!J42</f>
        <v>2707.4426839177577</v>
      </c>
      <c r="K50" s="1">
        <f>K49*WACC!C42</f>
        <v>483.15601812622629</v>
      </c>
      <c r="L50" s="1">
        <f>L49*WACC!D42</f>
        <v>155.11038189144614</v>
      </c>
      <c r="M50" s="1">
        <f>M49*WACC!E42</f>
        <v>1426.2532571621114</v>
      </c>
      <c r="N50" s="1">
        <f>N49*WACC!F42</f>
        <v>-369.52084028349543</v>
      </c>
      <c r="O50" s="1">
        <f>O49*WACC!G42</f>
        <v>1843.9574907581032</v>
      </c>
      <c r="P50" s="1">
        <f>P49*WACC!H42</f>
        <v>909.60438868325559</v>
      </c>
      <c r="Q50" s="1">
        <f>Q49*WACC!I42</f>
        <v>214.18042433886305</v>
      </c>
      <c r="R50" s="1">
        <f>R49*WACC!J42</f>
        <v>1086.4543971662076</v>
      </c>
      <c r="T50" s="1">
        <f>T49*WACC!C42</f>
        <v>439.0735442664153</v>
      </c>
      <c r="U50" s="1">
        <f>U49*WACC!D42</f>
        <v>-159.79032645215062</v>
      </c>
      <c r="V50" s="1">
        <f>V49*WACC!E42</f>
        <v>1568.0784501691701</v>
      </c>
      <c r="W50" s="1">
        <f>W49*WACC!F42</f>
        <v>-991.34028546588581</v>
      </c>
      <c r="X50" s="1">
        <f>X49*WACC!G42</f>
        <v>2020.034007942729</v>
      </c>
      <c r="Y50" s="1">
        <f>Y49*WACC!H42</f>
        <v>1032.4589236933191</v>
      </c>
      <c r="Z50" s="1">
        <f>Z49*WACC!I42</f>
        <v>270.35334085639323</v>
      </c>
      <c r="AA50" s="1">
        <f>AA49*WACC!J42</f>
        <v>1215.4604857189122</v>
      </c>
      <c r="AC50" s="1">
        <f>AC49*WACC!C42</f>
        <v>129.29364360557082</v>
      </c>
      <c r="AD50" s="1">
        <f>AD49*WACC!D42</f>
        <v>41.708993090180194</v>
      </c>
      <c r="AE50" s="1">
        <f>AE49*WACC!E42</f>
        <v>380.73764691095079</v>
      </c>
      <c r="AF50" s="1">
        <f>AF49*WACC!F42</f>
        <v>-98.381037888264245</v>
      </c>
      <c r="AG50" s="1">
        <f>AG49*WACC!G42</f>
        <v>492.03034071923224</v>
      </c>
      <c r="AH50" s="1">
        <f>AH49*WACC!H42</f>
        <v>242.66378123903567</v>
      </c>
      <c r="AI50" s="1">
        <f>AI49*WACC!I42</f>
        <v>57.075772216476487</v>
      </c>
      <c r="AJ50" s="1">
        <f>AJ49*WACC!J42</f>
        <v>289.65757240767607</v>
      </c>
      <c r="AL50" s="1">
        <f>AL49*WACC!C42</f>
        <v>449.04486105373195</v>
      </c>
      <c r="AM50" s="1">
        <f>AM49*WACC!D42</f>
        <v>-8.9257829806085631</v>
      </c>
      <c r="AN50" s="1">
        <f>AN49*WACC!E42</f>
        <v>1463.6058585899666</v>
      </c>
      <c r="AO50" s="1">
        <f>AO49*WACC!F42</f>
        <v>-677.07513535625162</v>
      </c>
      <c r="AP50" s="1">
        <f>AP49*WACC!G42</f>
        <v>1888.4303290733119</v>
      </c>
      <c r="AQ50" s="1">
        <f>AQ49*WACC!H42</f>
        <v>951.62322281684703</v>
      </c>
      <c r="AR50" s="1">
        <f>AR49*WACC!I42</f>
        <v>239.80043468817931</v>
      </c>
      <c r="AS50" s="1">
        <f>AS49*WACC!J42</f>
        <v>1127.0412893667137</v>
      </c>
      <c r="AU50" s="1">
        <f>AU49*WACC!C42</f>
        <v>480.15538468633082</v>
      </c>
      <c r="AV50" s="1">
        <f>AV49*WACC!D42</f>
        <v>75.805947676778715</v>
      </c>
      <c r="AW50" s="1">
        <f>AW49*WACC!E42</f>
        <v>745.13430920788585</v>
      </c>
      <c r="AX50" s="1">
        <f>AX49*WACC!F42</f>
        <v>-131.2168315331121</v>
      </c>
      <c r="AY50" s="1">
        <f>AY49*WACC!G42</f>
        <v>334.02595156079292</v>
      </c>
      <c r="AZ50" s="1">
        <f>AZ49*WACC!H42</f>
        <v>-3.982482989324561</v>
      </c>
      <c r="BA50" s="1">
        <f>BA49*WACC!I42</f>
        <v>-37.916090520893903</v>
      </c>
      <c r="BB50" s="1">
        <f>BB49*WACC!J42</f>
        <v>316.91810676395289</v>
      </c>
    </row>
    <row r="51" spans="1:54" x14ac:dyDescent="0.25">
      <c r="A51" s="21" t="s">
        <v>96</v>
      </c>
      <c r="B51" s="1">
        <f>B50*WACC!C43</f>
        <v>489.46171911517666</v>
      </c>
      <c r="C51" s="1">
        <f>C50*WACC!D43</f>
        <v>-177.60064859699219</v>
      </c>
      <c r="D51" s="1">
        <f>D50*WACC!E43</f>
        <v>1746.7203881573939</v>
      </c>
      <c r="E51" s="1">
        <f>E50*WACC!F43</f>
        <v>-1103.8848228046497</v>
      </c>
      <c r="F51" s="1">
        <f>F50*WACC!G43</f>
        <v>2249.9283179665413</v>
      </c>
      <c r="G51" s="1">
        <f>G50*WACC!H43</f>
        <v>1149.9030171045511</v>
      </c>
      <c r="H51" s="1">
        <f>H50*WACC!I43</f>
        <v>301.10652850283009</v>
      </c>
      <c r="I51" s="1">
        <f>I50*WACC!J43</f>
        <v>1353.7213419588788</v>
      </c>
      <c r="K51" s="1">
        <f>K50*WACC!C43</f>
        <v>241.57800906311314</v>
      </c>
      <c r="L51" s="1">
        <f>L50*WACC!D43</f>
        <v>77.555190945723069</v>
      </c>
      <c r="M51" s="1">
        <f>M50*WACC!E43</f>
        <v>713.12662858105568</v>
      </c>
      <c r="N51" s="1">
        <f>N50*WACC!F43</f>
        <v>-184.76042014174772</v>
      </c>
      <c r="O51" s="1">
        <f>O50*WACC!G43</f>
        <v>921.97874537905159</v>
      </c>
      <c r="P51" s="1">
        <f>P50*WACC!H43</f>
        <v>454.8021943416278</v>
      </c>
      <c r="Q51" s="1">
        <f>Q50*WACC!I43</f>
        <v>107.09021216943152</v>
      </c>
      <c r="R51" s="1">
        <f>R50*WACC!J43</f>
        <v>543.22719858310381</v>
      </c>
      <c r="T51" s="1">
        <f>T50*WACC!C43</f>
        <v>219.53677213320765</v>
      </c>
      <c r="U51" s="1">
        <f>U50*WACC!D43</f>
        <v>-79.895163226075312</v>
      </c>
      <c r="V51" s="1">
        <f>V50*WACC!E43</f>
        <v>784.03922508458504</v>
      </c>
      <c r="W51" s="1">
        <f>W50*WACC!F43</f>
        <v>-495.67014273294291</v>
      </c>
      <c r="X51" s="1">
        <f>X50*WACC!G43</f>
        <v>1010.0170039713645</v>
      </c>
      <c r="Y51" s="1">
        <f>Y50*WACC!H43</f>
        <v>516.22946184665955</v>
      </c>
      <c r="Z51" s="1">
        <f>Z50*WACC!I43</f>
        <v>135.17667042819662</v>
      </c>
      <c r="AA51" s="1">
        <f>AA50*WACC!J43</f>
        <v>607.7302428594561</v>
      </c>
      <c r="AC51" s="1">
        <f>AC50*WACC!C43</f>
        <v>64.646821802785411</v>
      </c>
      <c r="AD51" s="1">
        <f>AD50*WACC!D43</f>
        <v>20.854496545090097</v>
      </c>
      <c r="AE51" s="1">
        <f>AE50*WACC!E43</f>
        <v>190.36882345547539</v>
      </c>
      <c r="AF51" s="1">
        <f>AF50*WACC!F43</f>
        <v>-49.190518944132123</v>
      </c>
      <c r="AG51" s="1">
        <f>AG50*WACC!G43</f>
        <v>246.01517035961612</v>
      </c>
      <c r="AH51" s="1">
        <f>AH50*WACC!H43</f>
        <v>121.33189061951784</v>
      </c>
      <c r="AI51" s="1">
        <f>AI50*WACC!I43</f>
        <v>28.537886108238244</v>
      </c>
      <c r="AJ51" s="1">
        <f>AJ50*WACC!J43</f>
        <v>144.82878620383804</v>
      </c>
      <c r="AL51" s="1">
        <f>AL50*WACC!C43</f>
        <v>224.52243052686597</v>
      </c>
      <c r="AM51" s="1">
        <f>AM50*WACC!D43</f>
        <v>-4.4628914903042816</v>
      </c>
      <c r="AN51" s="1">
        <f>AN50*WACC!E43</f>
        <v>731.8029292949833</v>
      </c>
      <c r="AO51" s="1">
        <f>AO50*WACC!F43</f>
        <v>-338.53756767812581</v>
      </c>
      <c r="AP51" s="1">
        <f>AP50*WACC!G43</f>
        <v>944.21516453665595</v>
      </c>
      <c r="AQ51" s="1">
        <f>AQ50*WACC!H43</f>
        <v>475.81161140842352</v>
      </c>
      <c r="AR51" s="1">
        <f>AR50*WACC!I43</f>
        <v>119.90021734408965</v>
      </c>
      <c r="AS51" s="1">
        <f>AS50*WACC!J43</f>
        <v>563.52064468335686</v>
      </c>
      <c r="AU51" s="1">
        <f>AU50*WACC!C43</f>
        <v>240.07769234316541</v>
      </c>
      <c r="AV51" s="1">
        <f>AV50*WACC!D43</f>
        <v>37.902973838389357</v>
      </c>
      <c r="AW51" s="1">
        <f>AW50*WACC!E43</f>
        <v>372.56715460394292</v>
      </c>
      <c r="AX51" s="1">
        <f>AX50*WACC!F43</f>
        <v>-65.60841576655605</v>
      </c>
      <c r="AY51" s="1">
        <f>AY50*WACC!G43</f>
        <v>167.01297578039646</v>
      </c>
      <c r="AZ51" s="1">
        <f>AZ50*WACC!H43</f>
        <v>-1.9912414946622805</v>
      </c>
      <c r="BA51" s="1">
        <f>BA50*WACC!I43</f>
        <v>-18.958045260446951</v>
      </c>
      <c r="BB51" s="1">
        <f>BB50*WACC!J43</f>
        <v>158.45905338197645</v>
      </c>
    </row>
    <row r="52" spans="1:54" x14ac:dyDescent="0.25">
      <c r="A52" s="21" t="s">
        <v>97</v>
      </c>
      <c r="B52" s="20">
        <f>(B29+B30+B43-B34-B46)*WACC!C42/(1-(1-WACC!C43)*WACC!C42)</f>
        <v>978.92343823035299</v>
      </c>
      <c r="C52" s="20">
        <f>(C29+C30+C43-C34-C46)*WACC!D42/(1-(1-WACC!D43)*WACC!D42)</f>
        <v>-355.20129719398705</v>
      </c>
      <c r="D52" s="20">
        <f>(D29+D30+D43-D34-D46)*WACC!E42/(1-(1-WACC!E43)*WACC!E42)</f>
        <v>3493.4407763147824</v>
      </c>
      <c r="E52" s="20">
        <f>(E29+E30+E43-E34-E46)*WACC!F42/(1-(1-WACC!F43)*WACC!F42)</f>
        <v>-2207.7696456092972</v>
      </c>
      <c r="F52" s="20">
        <f>(F29+F30+F43-F34-F46)*WACC!G42/(1-(1-WACC!G43)*WACC!G42)</f>
        <v>4499.8566359330844</v>
      </c>
      <c r="G52" s="20">
        <f>(G29+G30+G43-G34-G46)*WACC!H42/(1-(1-WACC!H43)*WACC!H42)</f>
        <v>2299.8060342091039</v>
      </c>
      <c r="H52" s="20">
        <f>(H29+H30+H43-H34-H46)*WACC!I42/(1-(1-WACC!I43)*WACC!I42)</f>
        <v>602.21305700565483</v>
      </c>
      <c r="I52" s="20">
        <f>(I29+I30+I43-I34-I46)*WACC!J42/(1-(1-WACC!J43)*WACC!J42)</f>
        <v>2707.4426839177568</v>
      </c>
      <c r="J52" s="19"/>
      <c r="K52" s="20">
        <f>(K29+K30+K43-K34-K46)*WACC!C42/(1-(1-WACC!C43)*WACC!C42)</f>
        <v>483.15601812622657</v>
      </c>
      <c r="L52" s="20">
        <f>(L29+L30+L43-L34-L46)*WACC!D42/(1-(1-WACC!D43)*WACC!D42)</f>
        <v>155.11038189144563</v>
      </c>
      <c r="M52" s="20">
        <f>(M29+M30+M43-M34-M46)*WACC!E42/(1-(1-WACC!E43)*WACC!E42)</f>
        <v>1426.2532571621114</v>
      </c>
      <c r="N52" s="20">
        <f>(N29+N30+N43-N34-N46)*WACC!F42/(1-(1-WACC!F43)*WACC!F42)</f>
        <v>-369.52084028349628</v>
      </c>
      <c r="O52" s="20">
        <f>(O29+O30+O43-O34-O46)*WACC!G42/(1-(1-WACC!G43)*WACC!G42)</f>
        <v>1843.9574907581016</v>
      </c>
      <c r="P52" s="20">
        <f>(P29+P30+P43-P34-P46)*WACC!H42/(1-(1-WACC!H43)*WACC!H42)</f>
        <v>909.60438868325423</v>
      </c>
      <c r="Q52" s="20">
        <f>(Q29+Q30+Q43-Q34-Q46)*WACC!I42/(1-(1-WACC!I43)*WACC!I42)</f>
        <v>214.18042433886077</v>
      </c>
      <c r="R52" s="20">
        <f>(R29+R30+R43-R34-R46)*WACC!J42/(1-(1-WACC!J43)*WACC!J42)</f>
        <v>1086.4543971662081</v>
      </c>
      <c r="T52" s="20">
        <f>(T29+T30+T43-T34-T46)*WACC!C42/(1-(1-WACC!C43)*WACC!C42)</f>
        <v>439.0735442664153</v>
      </c>
      <c r="U52" s="20">
        <f>(U29+U30+U43-U34-U46)*WACC!D42/(1-(1-WACC!D43)*WACC!D42)</f>
        <v>-159.79032645215042</v>
      </c>
      <c r="V52" s="20">
        <f>(V29+V30+V43-V34-V46)*WACC!E42/(1-(1-WACC!E43)*WACC!E42)</f>
        <v>1568.0784501691708</v>
      </c>
      <c r="W52" s="20">
        <f>(W29+W30+W43-W34-W46)*WACC!F42/(1-(1-WACC!F43)*WACC!F42)</f>
        <v>-991.34028546588456</v>
      </c>
      <c r="X52" s="20">
        <f>(X29+X30+X43-X34-X46)*WACC!G42/(1-(1-WACC!G43)*WACC!G42)</f>
        <v>2020.0340079427294</v>
      </c>
      <c r="Y52" s="20">
        <f>(Y29+Y30+Y43-Y34-Y46)*WACC!H42/(1-(1-WACC!H43)*WACC!H42)</f>
        <v>1032.4589236933182</v>
      </c>
      <c r="Z52" s="20">
        <f>(Z29+Z30+Z43-Z34-Z46)*WACC!I42/(1-(1-WACC!I43)*WACC!I42)</f>
        <v>270.3533408563901</v>
      </c>
      <c r="AA52" s="20">
        <f>(AA29+AA30+AA43-AA34-AA46)*WACC!J42/(1-(1-WACC!J43)*WACC!J42)</f>
        <v>1215.4604857189147</v>
      </c>
      <c r="AC52" s="20">
        <f>(AC29+AC30+AC43-AC34-AC46)*WACC!C42/(1-(1-WACC!C43)*WACC!C42)</f>
        <v>129.29364360557071</v>
      </c>
      <c r="AD52" s="20">
        <f>(AD29+AD30+AD43-AD34-AD46)*WACC!D42/(1-(1-WACC!D43)*WACC!D42)</f>
        <v>41.708993090180499</v>
      </c>
      <c r="AE52" s="20">
        <f>(AE29+AE30+AE43-AE34-AE46)*WACC!E42/(1-(1-WACC!E43)*WACC!E42)</f>
        <v>380.73764691095039</v>
      </c>
      <c r="AF52" s="20">
        <f>(AF29+AF30+AF43-AF34-AF46)*WACC!F42/(1-(1-WACC!F43)*WACC!F42)</f>
        <v>-98.381037888264217</v>
      </c>
      <c r="AG52" s="20">
        <f>(AG29+AG30+AG43-AG34-AG46)*WACC!G42/(1-(1-WACC!G43)*WACC!G42)</f>
        <v>492.03034071923207</v>
      </c>
      <c r="AH52" s="20">
        <f>(AH29+AH30+AH43-AH34-AH46)*WACC!H42/(1-(1-WACC!H43)*WACC!H42)</f>
        <v>242.66378123903618</v>
      </c>
      <c r="AI52" s="20">
        <f>(AI29+AI30+AI43-AI34-AI46)*WACC!I42/(1-(1-WACC!I43)*WACC!I42)</f>
        <v>57.07577221647685</v>
      </c>
      <c r="AJ52" s="20">
        <f>(AJ29+AJ30+AJ43-AJ34-AJ46)*WACC!J42/(1-(1-WACC!J43)*WACC!J42)</f>
        <v>289.6575724076755</v>
      </c>
      <c r="AK52" s="19"/>
      <c r="AL52" s="20">
        <f>(AL29+AL30+AL43-AL34-AL46)*WACC!C42/(1-(1-WACC!C43)*WACC!C42)</f>
        <v>449.04486105373269</v>
      </c>
      <c r="AM52" s="20">
        <f>(AM29+AM30+AM43-AM34-AM46)*WACC!D42/(1-(1-WACC!D43)*WACC!D42)</f>
        <v>-8.9257829806086004</v>
      </c>
      <c r="AN52" s="20">
        <f>(AN29+AN30+AN43-AN34-AN46)*WACC!E42/(1-(1-WACC!E43)*WACC!E42)</f>
        <v>1463.6058585899652</v>
      </c>
      <c r="AO52" s="20">
        <f>(AO29+AO30+AO43-AO34-AO46)*WACC!F42/(1-(1-WACC!F43)*WACC!F42)</f>
        <v>-677.07513535625162</v>
      </c>
      <c r="AP52" s="20">
        <f>(AP29+AP30+AP43-AP34-AP46)*WACC!G42/(1-(1-WACC!G43)*WACC!G42)</f>
        <v>1888.4303290733126</v>
      </c>
      <c r="AQ52" s="20">
        <f>(AQ29+AQ30+AQ43-AQ34-AQ46)*WACC!H42/(1-(1-WACC!H43)*WACC!H42)</f>
        <v>951.62322281684612</v>
      </c>
      <c r="AR52" s="20">
        <f>(AR29+AR30+AR43-AR34-AR46)*WACC!I42/(1-(1-WACC!I43)*WACC!I42)</f>
        <v>239.80043468817681</v>
      </c>
      <c r="AS52" s="20">
        <f>(AS29+AS30+AS43-AS34-AS46)*WACC!J42/(1-(1-WACC!J43)*WACC!J42)</f>
        <v>1127.0412893667144</v>
      </c>
      <c r="AT52" s="19"/>
      <c r="AU52" s="20">
        <f>(AU29+AU30+AU43-AU34-AU46)*WACC!C42/(1-(1-WACC!C43)*WACC!C42)</f>
        <v>480.15538468632934</v>
      </c>
      <c r="AV52" s="20">
        <f>(AV29+AV30+AV43-AV34-AV46)*WACC!D42/(1-(1-WACC!D43)*WACC!D42)</f>
        <v>75.805947676775688</v>
      </c>
      <c r="AW52" s="20">
        <f>(AW29+AW30+AW43-AW34-AW46)*WACC!E42/(1-(1-WACC!E43)*WACC!E42)</f>
        <v>745.13430920788528</v>
      </c>
      <c r="AX52" s="20">
        <f>(AX29+AX30+AX43-AX34-AX46)*WACC!F42/(1-(1-WACC!F43)*WACC!F42)</f>
        <v>-131.21683153311295</v>
      </c>
      <c r="AY52" s="20">
        <f>(AY29+AY30+AY43-AY34-AY46)*WACC!G42/(1-(1-WACC!G43)*WACC!G42)</f>
        <v>334.02595156079332</v>
      </c>
      <c r="AZ52" s="20">
        <f>(AZ29+AZ30+AZ43-AZ34-AZ46)*WACC!H42/(1-(1-WACC!H43)*WACC!H42)</f>
        <v>-3.9824829893243168</v>
      </c>
      <c r="BA52" s="20">
        <f>(BA29+BA30+BA43-BA34-BA46)*WACC!I42/(1-(1-WACC!I43)*WACC!I42)</f>
        <v>-37.916090520894258</v>
      </c>
      <c r="BB52" s="20">
        <f>(BB29+BB30+BB43-BB34-BB46)*WACC!J42/(1-(1-WACC!J43)*WACC!J42)</f>
        <v>316.91810676395198</v>
      </c>
    </row>
    <row r="53" spans="1:54" x14ac:dyDescent="0.25">
      <c r="A53" s="21" t="s">
        <v>98</v>
      </c>
      <c r="B53" s="1">
        <f t="shared" ref="B53:I53" si="74">B50-B51</f>
        <v>489.46171911517666</v>
      </c>
      <c r="C53" s="1">
        <f t="shared" si="74"/>
        <v>-177.60064859699219</v>
      </c>
      <c r="D53" s="1">
        <f t="shared" si="74"/>
        <v>1746.7203881573939</v>
      </c>
      <c r="E53" s="1">
        <f t="shared" si="74"/>
        <v>-1103.8848228046497</v>
      </c>
      <c r="F53" s="1">
        <f t="shared" si="74"/>
        <v>2249.9283179665413</v>
      </c>
      <c r="G53" s="1">
        <f t="shared" si="74"/>
        <v>1149.9030171045511</v>
      </c>
      <c r="H53" s="1">
        <f t="shared" si="74"/>
        <v>301.10652850283009</v>
      </c>
      <c r="I53" s="1">
        <f t="shared" si="74"/>
        <v>1353.7213419588788</v>
      </c>
      <c r="K53" s="1">
        <f t="shared" ref="K53:R53" si="75">K50-K51</f>
        <v>241.57800906311314</v>
      </c>
      <c r="L53" s="1">
        <f t="shared" si="75"/>
        <v>77.555190945723069</v>
      </c>
      <c r="M53" s="1">
        <f t="shared" si="75"/>
        <v>713.12662858105568</v>
      </c>
      <c r="N53" s="1">
        <f t="shared" si="75"/>
        <v>-184.76042014174772</v>
      </c>
      <c r="O53" s="1">
        <f t="shared" si="75"/>
        <v>921.97874537905159</v>
      </c>
      <c r="P53" s="1">
        <f t="shared" si="75"/>
        <v>454.8021943416278</v>
      </c>
      <c r="Q53" s="1">
        <f t="shared" si="75"/>
        <v>107.09021216943152</v>
      </c>
      <c r="R53" s="1">
        <f t="shared" si="75"/>
        <v>543.22719858310381</v>
      </c>
      <c r="T53" s="1">
        <f t="shared" ref="T53:AA53" si="76">T50-T51</f>
        <v>219.53677213320765</v>
      </c>
      <c r="U53" s="1">
        <f t="shared" si="76"/>
        <v>-79.895163226075312</v>
      </c>
      <c r="V53" s="1">
        <f t="shared" si="76"/>
        <v>784.03922508458504</v>
      </c>
      <c r="W53" s="1">
        <f t="shared" si="76"/>
        <v>-495.67014273294291</v>
      </c>
      <c r="X53" s="1">
        <f t="shared" si="76"/>
        <v>1010.0170039713645</v>
      </c>
      <c r="Y53" s="1">
        <f t="shared" si="76"/>
        <v>516.22946184665955</v>
      </c>
      <c r="Z53" s="1">
        <f t="shared" si="76"/>
        <v>135.17667042819662</v>
      </c>
      <c r="AA53" s="1">
        <f t="shared" si="76"/>
        <v>607.7302428594561</v>
      </c>
      <c r="AC53" s="1">
        <f t="shared" ref="AC53:AJ53" si="77">AC50-AC51</f>
        <v>64.646821802785411</v>
      </c>
      <c r="AD53" s="1">
        <f t="shared" si="77"/>
        <v>20.854496545090097</v>
      </c>
      <c r="AE53" s="1">
        <f t="shared" si="77"/>
        <v>190.36882345547539</v>
      </c>
      <c r="AF53" s="1">
        <f t="shared" si="77"/>
        <v>-49.190518944132123</v>
      </c>
      <c r="AG53" s="1">
        <f t="shared" si="77"/>
        <v>246.01517035961612</v>
      </c>
      <c r="AH53" s="1">
        <f t="shared" si="77"/>
        <v>121.33189061951784</v>
      </c>
      <c r="AI53" s="1">
        <f t="shared" si="77"/>
        <v>28.537886108238244</v>
      </c>
      <c r="AJ53" s="1">
        <f t="shared" si="77"/>
        <v>144.82878620383804</v>
      </c>
      <c r="AL53" s="1">
        <f t="shared" ref="AL53:AS53" si="78">AL50-AL51</f>
        <v>224.52243052686597</v>
      </c>
      <c r="AM53" s="1">
        <f t="shared" si="78"/>
        <v>-4.4628914903042816</v>
      </c>
      <c r="AN53" s="1">
        <f t="shared" si="78"/>
        <v>731.8029292949833</v>
      </c>
      <c r="AO53" s="1">
        <f t="shared" si="78"/>
        <v>-338.53756767812581</v>
      </c>
      <c r="AP53" s="1">
        <f t="shared" si="78"/>
        <v>944.21516453665595</v>
      </c>
      <c r="AQ53" s="1">
        <f t="shared" si="78"/>
        <v>475.81161140842352</v>
      </c>
      <c r="AR53" s="1">
        <f t="shared" si="78"/>
        <v>119.90021734408965</v>
      </c>
      <c r="AS53" s="1">
        <f t="shared" si="78"/>
        <v>563.52064468335686</v>
      </c>
      <c r="AU53" s="1">
        <f t="shared" ref="AU53:BB53" si="79">AU50-AU51</f>
        <v>240.07769234316541</v>
      </c>
      <c r="AV53" s="1">
        <f t="shared" si="79"/>
        <v>37.902973838389357</v>
      </c>
      <c r="AW53" s="1">
        <f t="shared" si="79"/>
        <v>372.56715460394292</v>
      </c>
      <c r="AX53" s="1">
        <f t="shared" si="79"/>
        <v>-65.60841576655605</v>
      </c>
      <c r="AY53" s="1">
        <f t="shared" si="79"/>
        <v>167.01297578039646</v>
      </c>
      <c r="AZ53" s="1">
        <f t="shared" si="79"/>
        <v>-1.9912414946622805</v>
      </c>
      <c r="BA53" s="1">
        <f t="shared" si="79"/>
        <v>-18.958045260446951</v>
      </c>
      <c r="BB53" s="1">
        <f t="shared" si="79"/>
        <v>158.45905338197645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80">B33-B34+B53</f>
        <v>37610.66490254167</v>
      </c>
      <c r="C55" s="15">
        <f>C33-C34+C53</f>
        <v>36114.678525013296</v>
      </c>
      <c r="D55" s="15">
        <f t="shared" si="80"/>
        <v>53396.100407210317</v>
      </c>
      <c r="E55" s="15">
        <f t="shared" si="80"/>
        <v>41384.545949834763</v>
      </c>
      <c r="F55" s="15">
        <f t="shared" si="80"/>
        <v>66848.367124961413</v>
      </c>
      <c r="G55" s="15">
        <f t="shared" si="80"/>
        <v>64147.367667160528</v>
      </c>
      <c r="H55" s="15">
        <f t="shared" si="80"/>
        <v>60977.232964871335</v>
      </c>
      <c r="I55" s="15">
        <f t="shared" si="80"/>
        <v>65613.022372996988</v>
      </c>
      <c r="K55" s="15">
        <f t="shared" ref="K55:R55" si="81">K33-K34+K53</f>
        <v>9340.9031498081458</v>
      </c>
      <c r="L55" s="15">
        <f t="shared" si="81"/>
        <v>9241.5780136702979</v>
      </c>
      <c r="M55" s="15">
        <f t="shared" si="81"/>
        <v>15389.666764776688</v>
      </c>
      <c r="N55" s="15">
        <f t="shared" si="81"/>
        <v>11452.291596864432</v>
      </c>
      <c r="O55" s="15">
        <f t="shared" si="81"/>
        <v>20015.780110110543</v>
      </c>
      <c r="P55" s="15">
        <f t="shared" si="81"/>
        <v>24611.660738028648</v>
      </c>
      <c r="Q55" s="15">
        <f t="shared" si="81"/>
        <v>22484.856017523467</v>
      </c>
      <c r="R55" s="15">
        <f t="shared" si="81"/>
        <v>24673.213732113756</v>
      </c>
      <c r="T55" s="15">
        <f t="shared" ref="T55:AA55" si="82">T33-T34+T53</f>
        <v>16882.200102027273</v>
      </c>
      <c r="U55" s="15">
        <f t="shared" si="82"/>
        <v>16211.044704404045</v>
      </c>
      <c r="V55" s="15">
        <f t="shared" si="82"/>
        <v>23969.724710157952</v>
      </c>
      <c r="W55" s="15">
        <f t="shared" si="82"/>
        <v>18577.497801815807</v>
      </c>
      <c r="X55" s="15">
        <f t="shared" si="82"/>
        <v>30009.724002929557</v>
      </c>
      <c r="Y55" s="15">
        <f t="shared" si="82"/>
        <v>28797.873035485074</v>
      </c>
      <c r="Z55" s="15">
        <f t="shared" si="82"/>
        <v>27374.694813494745</v>
      </c>
      <c r="AA55" s="15">
        <f t="shared" si="82"/>
        <v>29455.853864122379</v>
      </c>
      <c r="AC55" s="15">
        <f t="shared" ref="AC55:AJ55" si="83">AC33-AC34+AC53</f>
        <v>2494.4314199339819</v>
      </c>
      <c r="AD55" s="15">
        <f t="shared" si="83"/>
        <v>2467.4911915460134</v>
      </c>
      <c r="AE55" s="15">
        <f t="shared" si="83"/>
        <v>4107.1964061741783</v>
      </c>
      <c r="AF55" s="15">
        <f t="shared" si="83"/>
        <v>3056.6287279940871</v>
      </c>
      <c r="AG55" s="15">
        <f t="shared" si="83"/>
        <v>5340.5162499560265</v>
      </c>
      <c r="AH55" s="15">
        <f t="shared" si="83"/>
        <v>6565.8859297149411</v>
      </c>
      <c r="AI55" s="15">
        <f t="shared" si="83"/>
        <v>5998.0395681947421</v>
      </c>
      <c r="AJ55" s="15">
        <f t="shared" si="83"/>
        <v>6581.019698519498</v>
      </c>
      <c r="AL55" s="15">
        <f t="shared" ref="AL55:AS55" si="84">AL33-AL34+AL53</f>
        <v>12954.06401356565</v>
      </c>
      <c r="AM55" s="15">
        <f t="shared" si="84"/>
        <v>12565.687370615831</v>
      </c>
      <c r="AN55" s="15">
        <f t="shared" si="84"/>
        <v>19382.977100544955</v>
      </c>
      <c r="AO55" s="15">
        <f t="shared" si="84"/>
        <v>14801.137498282855</v>
      </c>
      <c r="AP55" s="15">
        <f t="shared" si="84"/>
        <v>24615.278531710606</v>
      </c>
      <c r="AQ55" s="15">
        <f t="shared" si="84"/>
        <v>26108.694659227345</v>
      </c>
      <c r="AR55" s="15">
        <f t="shared" si="84"/>
        <v>24394.518119546228</v>
      </c>
      <c r="AS55" s="15">
        <f t="shared" si="84"/>
        <v>26472.341384847903</v>
      </c>
      <c r="AU55" s="15">
        <f t="shared" ref="AU55:BB55" si="85">AU33-AU34+AU53</f>
        <v>43418.942134519246</v>
      </c>
      <c r="AV55" s="15">
        <f t="shared" si="85"/>
        <v>41672.376570824861</v>
      </c>
      <c r="AW55" s="15">
        <f t="shared" si="85"/>
        <v>45141.134163224189</v>
      </c>
      <c r="AX55" s="15">
        <f t="shared" si="85"/>
        <v>34005.443473351108</v>
      </c>
      <c r="AY55" s="15">
        <f t="shared" si="85"/>
        <v>31257.255764206624</v>
      </c>
      <c r="AZ55" s="15">
        <f t="shared" si="85"/>
        <v>7098.9116871527131</v>
      </c>
      <c r="BA55" s="15">
        <f t="shared" si="85"/>
        <v>22520.957087704846</v>
      </c>
      <c r="BB55" s="15">
        <f t="shared" si="85"/>
        <v>28592.113353741566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59" spans="1:54" x14ac:dyDescent="0.25">
      <c r="A59" s="10"/>
    </row>
    <row r="60" spans="1:54" x14ac:dyDescent="0.25">
      <c r="A60" s="10"/>
    </row>
    <row r="61" spans="1:54" x14ac:dyDescent="0.25">
      <c r="A61" s="10"/>
    </row>
    <row r="62" spans="1:54" x14ac:dyDescent="0.25">
      <c r="A62" s="10"/>
    </row>
    <row r="63" spans="1:54" x14ac:dyDescent="0.25">
      <c r="A63" s="10"/>
    </row>
    <row r="64" spans="1:54" x14ac:dyDescent="0.25">
      <c r="A64" s="10"/>
    </row>
    <row r="65" spans="1:1" x14ac:dyDescent="0.25">
      <c r="A65" s="10"/>
    </row>
    <row r="66" spans="1:1" x14ac:dyDescent="0.25">
      <c r="A66" s="10"/>
    </row>
    <row r="67" spans="1:1" x14ac:dyDescent="0.25">
      <c r="A67" s="10"/>
    </row>
    <row r="68" spans="1:1" x14ac:dyDescent="0.25">
      <c r="A68" s="10"/>
    </row>
    <row r="69" spans="1:1" x14ac:dyDescent="0.25">
      <c r="A69" s="10"/>
    </row>
    <row r="70" spans="1:1" x14ac:dyDescent="0.25">
      <c r="A70" s="10"/>
    </row>
    <row r="71" spans="1:1" x14ac:dyDescent="0.25">
      <c r="A71" s="10"/>
    </row>
    <row r="72" spans="1:1" x14ac:dyDescent="0.25">
      <c r="A72" s="10"/>
    </row>
    <row r="73" spans="1:1" x14ac:dyDescent="0.25">
      <c r="A73" s="10"/>
    </row>
    <row r="74" spans="1:1" x14ac:dyDescent="0.25">
      <c r="A74" s="10"/>
    </row>
    <row r="75" spans="1:1" x14ac:dyDescent="0.25">
      <c r="A75" s="10"/>
    </row>
    <row r="76" spans="1:1" x14ac:dyDescent="0.25">
      <c r="A76" s="10"/>
    </row>
    <row r="77" spans="1:1" x14ac:dyDescent="0.25">
      <c r="A77" s="10"/>
    </row>
    <row r="78" spans="1:1" x14ac:dyDescent="0.25">
      <c r="A78" s="10"/>
    </row>
    <row r="79" spans="1:1" x14ac:dyDescent="0.25">
      <c r="A79" s="10"/>
    </row>
    <row r="80" spans="1:1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workbookViewId="0">
      <selection activeCell="C14" sqref="C14"/>
    </sheetView>
  </sheetViews>
  <sheetFormatPr defaultRowHeight="15" x14ac:dyDescent="0.25"/>
  <cols>
    <col min="1" max="1" width="51.7109375" bestFit="1" customWidth="1"/>
    <col min="2" max="2" width="5" bestFit="1" customWidth="1"/>
    <col min="3" max="10" width="12.140625" bestFit="1" customWidth="1"/>
  </cols>
  <sheetData>
    <row r="1" spans="1:10" ht="26.25" customHeight="1" x14ac:dyDescent="0.25">
      <c r="C1" s="50" t="s">
        <v>116</v>
      </c>
      <c r="D1" s="50"/>
      <c r="E1" s="50"/>
      <c r="F1" s="50"/>
      <c r="G1" s="50"/>
      <c r="H1" s="50"/>
      <c r="I1" s="50"/>
      <c r="J1" s="50"/>
    </row>
    <row r="2" spans="1:10" x14ac:dyDescent="0.25">
      <c r="C2" s="29">
        <v>38534</v>
      </c>
      <c r="D2" s="29">
        <f t="shared" ref="D2:J2" si="0">DATE(YEAR(C2)+1,MONTH(C2),DAY(C2))</f>
        <v>38899</v>
      </c>
      <c r="E2" s="29">
        <f t="shared" si="0"/>
        <v>39264</v>
      </c>
      <c r="F2" s="29">
        <f t="shared" si="0"/>
        <v>39630</v>
      </c>
      <c r="G2" s="29">
        <f t="shared" si="0"/>
        <v>39995</v>
      </c>
      <c r="H2" s="29">
        <f t="shared" si="0"/>
        <v>40360</v>
      </c>
      <c r="I2" s="29">
        <f t="shared" si="0"/>
        <v>40725</v>
      </c>
      <c r="J2" s="29">
        <f t="shared" si="0"/>
        <v>41091</v>
      </c>
    </row>
    <row r="3" spans="1:10" x14ac:dyDescent="0.25">
      <c r="A3" t="s">
        <v>25</v>
      </c>
      <c r="B3" t="s">
        <v>26</v>
      </c>
      <c r="C3" s="30">
        <f>'[1]PTRM inputs'!C3</f>
        <v>5.4251261538461507E-2</v>
      </c>
      <c r="D3" s="30">
        <f>'[1]PTRM inputs'!D3</f>
        <v>5.3930376923076916E-2</v>
      </c>
      <c r="E3" s="30">
        <f>'[1]PTRM inputs'!E3</f>
        <v>5.7986096153846159E-2</v>
      </c>
      <c r="F3" s="30">
        <f>'[1]PTRM inputs'!F3</f>
        <v>6.1662942307692287E-2</v>
      </c>
      <c r="G3" s="30">
        <f>'[1]PTRM inputs'!G3</f>
        <v>5.0144519230769236E-2</v>
      </c>
      <c r="H3" s="30">
        <f>'[1]PTRM inputs'!H3</f>
        <v>5.5384192307692308E-2</v>
      </c>
      <c r="I3" s="30">
        <f>'[1]PTRM inputs'!I3</f>
        <v>5.3288969230769222E-2</v>
      </c>
      <c r="J3" s="30">
        <f>'[1]PTRM inputs'!J3</f>
        <v>4.0647823076923072E-2</v>
      </c>
    </row>
    <row r="4" spans="1:10" x14ac:dyDescent="0.25">
      <c r="A4" t="s">
        <v>27</v>
      </c>
      <c r="B4" t="s">
        <v>28</v>
      </c>
      <c r="C4" s="31">
        <f>'[1]PTRM inputs'!C4</f>
        <v>2.8537816135084659E-2</v>
      </c>
      <c r="D4" s="31">
        <f>'[1]PTRM inputs'!D4</f>
        <v>2.8224757973733805E-2</v>
      </c>
      <c r="E4" s="31">
        <f>'[1]PTRM inputs'!E4</f>
        <v>3.2181557223264656E-2</v>
      </c>
      <c r="F4" s="31">
        <f>'[1]PTRM inputs'!F4</f>
        <v>3.5768724202626556E-2</v>
      </c>
      <c r="G4" s="31">
        <f>'[1]PTRM inputs'!G4</f>
        <v>2.4531238273921341E-2</v>
      </c>
      <c r="H4" s="31">
        <f>'[1]PTRM inputs'!H4</f>
        <v>2.9643114446529228E-2</v>
      </c>
      <c r="I4" s="31">
        <f>'[1]PTRM inputs'!I4</f>
        <v>2.7598994371482277E-2</v>
      </c>
      <c r="J4" s="31">
        <f>'[1]PTRM inputs'!J4</f>
        <v>1.526616885553489E-2</v>
      </c>
    </row>
    <row r="5" spans="1:10" x14ac:dyDescent="0.25">
      <c r="A5" t="s">
        <v>29</v>
      </c>
      <c r="B5" t="s">
        <v>30</v>
      </c>
      <c r="C5" s="32">
        <f>'[1]PTRM inputs'!C5</f>
        <v>2.5000000000000001E-2</v>
      </c>
      <c r="D5" s="32">
        <f>'[1]PTRM inputs'!D5</f>
        <v>2.5000000000000001E-2</v>
      </c>
      <c r="E5" s="32">
        <f>'[1]PTRM inputs'!E5</f>
        <v>2.5000000000000001E-2</v>
      </c>
      <c r="F5" s="32">
        <f>'[1]PTRM inputs'!F5</f>
        <v>2.5000000000000001E-2</v>
      </c>
      <c r="G5" s="32">
        <f>'[1]PTRM inputs'!G5</f>
        <v>2.5000000000000001E-2</v>
      </c>
      <c r="H5" s="32">
        <f>'[1]PTRM inputs'!H5</f>
        <v>2.5000000000000001E-2</v>
      </c>
      <c r="I5" s="32">
        <f>'[1]PTRM inputs'!I5</f>
        <v>2.5000000000000001E-2</v>
      </c>
      <c r="J5" s="32">
        <f>'[1]PTRM inputs'!J5</f>
        <v>2.5000000000000001E-2</v>
      </c>
    </row>
    <row r="6" spans="1:10" x14ac:dyDescent="0.25">
      <c r="A6" t="s">
        <v>31</v>
      </c>
      <c r="B6" t="s">
        <v>32</v>
      </c>
      <c r="C6" s="30">
        <f>'[1]PTRM inputs'!C6</f>
        <v>1.4570604206567292E-2</v>
      </c>
      <c r="D6" s="30">
        <f>'[1]PTRM inputs'!D6</f>
        <v>1.2034367220314431E-2</v>
      </c>
      <c r="E6" s="30">
        <f>'[1]PTRM inputs'!E6</f>
        <v>1.2486090505259603E-2</v>
      </c>
      <c r="F6" s="30">
        <f>'[1]PTRM inputs'!F6</f>
        <v>2.4303780908992281E-2</v>
      </c>
      <c r="G6" s="30">
        <f>'[1]PTRM inputs'!G6</f>
        <v>3.3127446869202867E-2</v>
      </c>
      <c r="H6" s="30">
        <f>'[1]PTRM inputs'!H6</f>
        <v>3.7965964010355464E-2</v>
      </c>
      <c r="I6" s="30">
        <f>'[1]PTRM inputs'!I6</f>
        <v>4.1033390233087462E-2</v>
      </c>
      <c r="J6" s="30">
        <f>'[1]PTRM inputs'!J6</f>
        <v>3.5522920586054572E-2</v>
      </c>
    </row>
    <row r="7" spans="1:10" x14ac:dyDescent="0.25">
      <c r="A7" t="s">
        <v>33</v>
      </c>
      <c r="B7" t="s">
        <v>34</v>
      </c>
      <c r="C7" s="31">
        <f>'[1]PTRM inputs'!C7</f>
        <v>6.8821865745028799E-2</v>
      </c>
      <c r="D7" s="31">
        <f>'[1]PTRM inputs'!D7</f>
        <v>6.5964744143391346E-2</v>
      </c>
      <c r="E7" s="31">
        <f>'[1]PTRM inputs'!E7</f>
        <v>7.0472186659105762E-2</v>
      </c>
      <c r="F7" s="31">
        <f>'[1]PTRM inputs'!F7</f>
        <v>8.5966723216684568E-2</v>
      </c>
      <c r="G7" s="31">
        <f>'[1]PTRM inputs'!G7</f>
        <v>8.3271966099972103E-2</v>
      </c>
      <c r="H7" s="31">
        <f>'[1]PTRM inputs'!H7</f>
        <v>9.3350156318047772E-2</v>
      </c>
      <c r="I7" s="31">
        <f>'[1]PTRM inputs'!I7</f>
        <v>9.4322359463856684E-2</v>
      </c>
      <c r="J7" s="31">
        <f>'[1]PTRM inputs'!J7</f>
        <v>7.6170743662977644E-2</v>
      </c>
    </row>
    <row r="8" spans="1:10" x14ac:dyDescent="0.25">
      <c r="A8" t="s">
        <v>35</v>
      </c>
      <c r="B8" t="s">
        <v>36</v>
      </c>
      <c r="C8" s="31">
        <f>'[1]PTRM inputs'!C8</f>
        <v>4.2753039751247668E-2</v>
      </c>
      <c r="D8" s="31">
        <f>'[1]PTRM inputs'!D8</f>
        <v>3.9965604042333069E-2</v>
      </c>
      <c r="E8" s="31">
        <f>'[1]PTRM inputs'!E8</f>
        <v>4.4363108935713047E-2</v>
      </c>
      <c r="F8" s="31">
        <f>'[1]PTRM inputs'!F8</f>
        <v>5.9479729967497175E-2</v>
      </c>
      <c r="G8" s="31">
        <f>'[1]PTRM inputs'!G8</f>
        <v>5.685069863411929E-2</v>
      </c>
      <c r="H8" s="31">
        <f>'[1]PTRM inputs'!H8</f>
        <v>6.6683079334680873E-2</v>
      </c>
      <c r="I8" s="31">
        <f>'[1]PTRM inputs'!I8</f>
        <v>6.7631570208640746E-2</v>
      </c>
      <c r="J8" s="31">
        <f>'[1]PTRM inputs'!J8</f>
        <v>4.9922676744368566E-2</v>
      </c>
    </row>
    <row r="9" spans="1:10" x14ac:dyDescent="0.25">
      <c r="A9" t="s">
        <v>37</v>
      </c>
      <c r="B9" t="s">
        <v>38</v>
      </c>
      <c r="C9" s="30">
        <f>'[1]PTRM inputs'!C9</f>
        <v>6.5000000000000002E-2</v>
      </c>
      <c r="D9" s="30">
        <f>'[1]PTRM inputs'!D9</f>
        <v>6.5000000000000002E-2</v>
      </c>
      <c r="E9" s="30">
        <f>'[1]PTRM inputs'!E9</f>
        <v>6.5000000000000002E-2</v>
      </c>
      <c r="F9" s="30">
        <f>'[1]PTRM inputs'!F9</f>
        <v>6.5000000000000002E-2</v>
      </c>
      <c r="G9" s="30">
        <f>'[1]PTRM inputs'!G9</f>
        <v>6.5000000000000002E-2</v>
      </c>
      <c r="H9" s="30">
        <f>'[1]PTRM inputs'!H9</f>
        <v>6.5000000000000002E-2</v>
      </c>
      <c r="I9" s="30">
        <f>'[1]PTRM inputs'!I9</f>
        <v>6.5000000000000002E-2</v>
      </c>
      <c r="J9" s="30">
        <f>'[1]PTRM inputs'!J9</f>
        <v>6.5000000000000002E-2</v>
      </c>
    </row>
    <row r="10" spans="1:10" x14ac:dyDescent="0.25">
      <c r="A10" t="s">
        <v>39</v>
      </c>
      <c r="B10" t="s">
        <v>40</v>
      </c>
      <c r="C10" s="30">
        <f>'[1]PTRM inputs'!C10</f>
        <v>0.3</v>
      </c>
      <c r="D10" s="30">
        <f>'[1]PTRM inputs'!D10</f>
        <v>0.3</v>
      </c>
      <c r="E10" s="30">
        <f>'[1]PTRM inputs'!E10</f>
        <v>0.3</v>
      </c>
      <c r="F10" s="30">
        <f>'[1]PTRM inputs'!F10</f>
        <v>0.3</v>
      </c>
      <c r="G10" s="30">
        <f>'[1]PTRM inputs'!G10</f>
        <v>0.3</v>
      </c>
      <c r="H10" s="30">
        <f>'[1]PTRM inputs'!H10</f>
        <v>0.3</v>
      </c>
      <c r="I10" s="30">
        <f>'[1]PTRM inputs'!I10</f>
        <v>0.3</v>
      </c>
      <c r="J10" s="30">
        <f>'[1]PTRM inputs'!J10</f>
        <v>0.3</v>
      </c>
    </row>
    <row r="11" spans="1:10" x14ac:dyDescent="0.25">
      <c r="A11" t="s">
        <v>41</v>
      </c>
      <c r="B11" t="s">
        <v>42</v>
      </c>
      <c r="C11" s="5">
        <f>'[1]PTRM inputs'!C11</f>
        <v>0.22034793272461239</v>
      </c>
      <c r="D11" s="5">
        <f>'[1]PTRM inputs'!D11</f>
        <v>0.22034793272461239</v>
      </c>
      <c r="E11" s="5">
        <f>'[1]PTRM inputs'!E11</f>
        <v>0.22034793272461239</v>
      </c>
      <c r="F11" s="5">
        <f>'[1]PTRM inputs'!F11</f>
        <v>0.22034793272461239</v>
      </c>
      <c r="G11" s="5">
        <f>'[1]PTRM inputs'!G11</f>
        <v>0.22034793272461239</v>
      </c>
      <c r="H11" s="5">
        <f>'[1]PTRM inputs'!H11</f>
        <v>0.22034793272461239</v>
      </c>
      <c r="I11" s="5">
        <f>'[1]PTRM inputs'!I11</f>
        <v>0.22034793272461239</v>
      </c>
      <c r="J11" s="5">
        <f>'[1]PTRM inputs'!J11</f>
        <v>0.22034793272461239</v>
      </c>
    </row>
    <row r="12" spans="1:10" x14ac:dyDescent="0.25">
      <c r="A12" t="s">
        <v>43</v>
      </c>
      <c r="B12" t="s">
        <v>44</v>
      </c>
      <c r="C12" s="6">
        <f>'[1]PTRM inputs'!C12</f>
        <v>0.29999999999990945</v>
      </c>
      <c r="D12" s="6">
        <f>'[1]PTRM inputs'!D12</f>
        <v>0.29999999999990945</v>
      </c>
      <c r="E12" s="6">
        <f>'[1]PTRM inputs'!E12</f>
        <v>0.29999999999990945</v>
      </c>
      <c r="F12" s="6">
        <f>'[1]PTRM inputs'!F12</f>
        <v>0.29999999999990945</v>
      </c>
      <c r="G12" s="6">
        <f>'[1]PTRM inputs'!G12</f>
        <v>0.29999999999990945</v>
      </c>
      <c r="H12" s="6">
        <f>'[1]PTRM inputs'!H12</f>
        <v>0.29999999999990945</v>
      </c>
      <c r="I12" s="6">
        <f>'[1]PTRM inputs'!I12</f>
        <v>0.29999999999990945</v>
      </c>
      <c r="J12" s="6">
        <f>'[1]PTRM inputs'!J12</f>
        <v>0.29999999999990945</v>
      </c>
    </row>
    <row r="13" spans="1:10" x14ac:dyDescent="0.25">
      <c r="A13" t="s">
        <v>45</v>
      </c>
      <c r="B13" t="s">
        <v>46</v>
      </c>
      <c r="C13" s="30">
        <f>'[1]PTRM inputs'!C13</f>
        <v>0.5</v>
      </c>
      <c r="D13" s="30">
        <f>'[1]PTRM inputs'!D13</f>
        <v>0.5</v>
      </c>
      <c r="E13" s="30">
        <f>'[1]PTRM inputs'!E13</f>
        <v>0.5</v>
      </c>
      <c r="F13" s="30">
        <f>'[1]PTRM inputs'!F13</f>
        <v>0.5</v>
      </c>
      <c r="G13" s="30">
        <f>'[1]PTRM inputs'!G13</f>
        <v>0.5</v>
      </c>
      <c r="H13" s="30">
        <f>'[1]PTRM inputs'!H13</f>
        <v>0.5</v>
      </c>
      <c r="I13" s="30">
        <f>'[1]PTRM inputs'!I13</f>
        <v>0.5</v>
      </c>
      <c r="J13" s="30">
        <f>'[1]PTRM inputs'!J13</f>
        <v>0.5</v>
      </c>
    </row>
    <row r="14" spans="1:10" x14ac:dyDescent="0.25">
      <c r="A14" t="s">
        <v>47</v>
      </c>
      <c r="B14" t="s">
        <v>48</v>
      </c>
      <c r="C14" s="31">
        <f>'[1]PTRM inputs'!C14</f>
        <v>0.4</v>
      </c>
      <c r="D14" s="31">
        <f>'[1]PTRM inputs'!D14</f>
        <v>0.4</v>
      </c>
      <c r="E14" s="31">
        <f>'[1]PTRM inputs'!E14</f>
        <v>0.4</v>
      </c>
      <c r="F14" s="31">
        <f>'[1]PTRM inputs'!F14</f>
        <v>0.4</v>
      </c>
      <c r="G14" s="31">
        <f>'[1]PTRM inputs'!G14</f>
        <v>0.4</v>
      </c>
      <c r="H14" s="31">
        <f>'[1]PTRM inputs'!H14</f>
        <v>0.4</v>
      </c>
      <c r="I14" s="31">
        <f>'[1]PTRM inputs'!I14</f>
        <v>0.4</v>
      </c>
      <c r="J14" s="31">
        <f>'[1]PTRM inputs'!J14</f>
        <v>0.4</v>
      </c>
    </row>
    <row r="15" spans="1:10" x14ac:dyDescent="0.25">
      <c r="A15" t="s">
        <v>49</v>
      </c>
      <c r="B15" t="s">
        <v>50</v>
      </c>
      <c r="C15" s="30">
        <f>'[1]PTRM inputs'!C15</f>
        <v>0.6</v>
      </c>
      <c r="D15" s="30">
        <f>'[1]PTRM inputs'!D15</f>
        <v>0.6</v>
      </c>
      <c r="E15" s="30">
        <f>'[1]PTRM inputs'!E15</f>
        <v>0.6</v>
      </c>
      <c r="F15" s="30">
        <f>'[1]PTRM inputs'!F15</f>
        <v>0.6</v>
      </c>
      <c r="G15" s="30">
        <f>'[1]PTRM inputs'!G15</f>
        <v>0.6</v>
      </c>
      <c r="H15" s="30">
        <f>'[1]PTRM inputs'!H15</f>
        <v>0.6</v>
      </c>
      <c r="I15" s="30">
        <f>'[1]PTRM inputs'!I15</f>
        <v>0.6</v>
      </c>
      <c r="J15" s="30">
        <f>'[1]PTRM inputs'!J15</f>
        <v>0.6</v>
      </c>
    </row>
    <row r="16" spans="1:10" x14ac:dyDescent="0.25">
      <c r="A16" t="s">
        <v>51</v>
      </c>
      <c r="B16" t="s">
        <v>52</v>
      </c>
      <c r="C16" s="34">
        <f>'[1]PTRM inputs'!C16</f>
        <v>0.7</v>
      </c>
      <c r="D16" s="34">
        <f>'[1]PTRM inputs'!D16</f>
        <v>0.7</v>
      </c>
      <c r="E16" s="34">
        <f>'[1]PTRM inputs'!E16</f>
        <v>0.7</v>
      </c>
      <c r="F16" s="34">
        <f>'[1]PTRM inputs'!F16</f>
        <v>0.7</v>
      </c>
      <c r="G16" s="34">
        <f>'[1]PTRM inputs'!G16</f>
        <v>0.7</v>
      </c>
      <c r="H16" s="34">
        <f>'[1]PTRM inputs'!H16</f>
        <v>0.7</v>
      </c>
      <c r="I16" s="34">
        <f>'[1]PTRM inputs'!I16</f>
        <v>0.7</v>
      </c>
      <c r="J16" s="34">
        <f>'[1]PTRM inputs'!J16</f>
        <v>0.7</v>
      </c>
    </row>
    <row r="17" spans="1:10" x14ac:dyDescent="0.25">
      <c r="A17" s="7"/>
      <c r="B17" s="7"/>
      <c r="C17" s="7"/>
      <c r="D17" s="7"/>
      <c r="E17" s="8"/>
      <c r="F17" s="33"/>
      <c r="G17" s="33"/>
      <c r="H17" s="33"/>
      <c r="I17" s="33"/>
      <c r="J17" s="33"/>
    </row>
    <row r="18" spans="1:10" x14ac:dyDescent="0.25">
      <c r="A18" s="35" t="s">
        <v>53</v>
      </c>
      <c r="B18" s="36"/>
      <c r="C18" s="37"/>
      <c r="D18" s="37"/>
      <c r="E18" s="38"/>
    </row>
    <row r="19" spans="1:10" x14ac:dyDescent="0.25">
      <c r="A19" t="s">
        <v>54</v>
      </c>
      <c r="C19" s="39">
        <f t="shared" ref="C19:J19" si="1">C3+C16*(C9)</f>
        <v>9.9751261538461505E-2</v>
      </c>
      <c r="D19" s="39">
        <f t="shared" si="1"/>
        <v>9.9430376923076907E-2</v>
      </c>
      <c r="E19" s="39">
        <f t="shared" si="1"/>
        <v>0.10348609615384616</v>
      </c>
      <c r="F19" s="39">
        <f t="shared" si="1"/>
        <v>0.10716294230769229</v>
      </c>
      <c r="G19" s="39">
        <f t="shared" si="1"/>
        <v>9.5644519230769234E-2</v>
      </c>
      <c r="H19" s="39">
        <f t="shared" si="1"/>
        <v>0.1008841923076923</v>
      </c>
      <c r="I19" s="39">
        <f t="shared" si="1"/>
        <v>9.8788969230769214E-2</v>
      </c>
      <c r="J19" s="39">
        <f t="shared" si="1"/>
        <v>8.6147823076923064E-2</v>
      </c>
    </row>
    <row r="20" spans="1:10" x14ac:dyDescent="0.25">
      <c r="A20" t="s">
        <v>55</v>
      </c>
      <c r="C20" s="39">
        <f t="shared" ref="C20:J20" si="2">(1+C19)/(1+C5)-1</f>
        <v>7.2928060037523501E-2</v>
      </c>
      <c r="D20" s="39">
        <f t="shared" si="2"/>
        <v>7.2615001876172647E-2</v>
      </c>
      <c r="E20" s="39">
        <f t="shared" si="2"/>
        <v>7.657180112570372E-2</v>
      </c>
      <c r="F20" s="39">
        <f t="shared" si="2"/>
        <v>8.0158968105065842E-2</v>
      </c>
      <c r="G20" s="39">
        <f t="shared" si="2"/>
        <v>6.8921482176360405E-2</v>
      </c>
      <c r="H20" s="39">
        <f t="shared" si="2"/>
        <v>7.403335834896807E-2</v>
      </c>
      <c r="I20" s="39">
        <f t="shared" si="2"/>
        <v>7.1989238273921341E-2</v>
      </c>
      <c r="J20" s="39">
        <f t="shared" si="2"/>
        <v>5.9656412757973731E-2</v>
      </c>
    </row>
    <row r="21" spans="1:10" x14ac:dyDescent="0.25">
      <c r="A21" s="4" t="s">
        <v>56</v>
      </c>
      <c r="B21" s="4"/>
      <c r="C21" s="40">
        <f t="shared" ref="C21:J21" si="3">C14*C19+C15*C7</f>
        <v>8.1193624062401881E-2</v>
      </c>
      <c r="D21" s="40">
        <f t="shared" si="3"/>
        <v>7.9350997255265565E-2</v>
      </c>
      <c r="E21" s="40">
        <f t="shared" si="3"/>
        <v>8.3677750457001931E-2</v>
      </c>
      <c r="F21" s="40">
        <f t="shared" si="3"/>
        <v>9.4445210853087658E-2</v>
      </c>
      <c r="G21" s="40">
        <f t="shared" si="3"/>
        <v>8.8220987352290947E-2</v>
      </c>
      <c r="H21" s="40">
        <f t="shared" si="3"/>
        <v>9.6363770713905589E-2</v>
      </c>
      <c r="I21" s="40">
        <f t="shared" si="3"/>
        <v>9.6109003370621698E-2</v>
      </c>
      <c r="J21" s="40">
        <f t="shared" si="3"/>
        <v>8.0161575428555815E-2</v>
      </c>
    </row>
    <row r="22" spans="1:10" x14ac:dyDescent="0.25">
      <c r="A22" t="s">
        <v>57</v>
      </c>
      <c r="C22" s="39">
        <f t="shared" ref="C22:J22" si="4">C14*C20+C15*C8</f>
        <v>5.4823047865758007E-2</v>
      </c>
      <c r="D22" s="39">
        <f t="shared" si="4"/>
        <v>5.3025363175868902E-2</v>
      </c>
      <c r="E22" s="39">
        <f t="shared" si="4"/>
        <v>5.7246585811709313E-2</v>
      </c>
      <c r="F22" s="39">
        <f t="shared" si="4"/>
        <v>6.7751425222524642E-2</v>
      </c>
      <c r="G22" s="39">
        <f t="shared" si="4"/>
        <v>6.1679012051015739E-2</v>
      </c>
      <c r="H22" s="39">
        <f t="shared" si="4"/>
        <v>6.9623190940395749E-2</v>
      </c>
      <c r="I22" s="39">
        <f t="shared" si="4"/>
        <v>6.9374637434752986E-2</v>
      </c>
      <c r="J22" s="39">
        <f t="shared" si="4"/>
        <v>5.3816171149810632E-2</v>
      </c>
    </row>
    <row r="23" spans="1:10" x14ac:dyDescent="0.25">
      <c r="A23" t="s">
        <v>58</v>
      </c>
      <c r="C23" s="39">
        <f t="shared" ref="C23:J23" si="5">C19*((1-C11)/(1-C11*(1-C13)))*C14+C7*C15*(1-C12)</f>
        <v>6.3865400253848653E-2</v>
      </c>
      <c r="D23" s="39">
        <f t="shared" si="5"/>
        <v>6.2552947488971916E-2</v>
      </c>
      <c r="E23" s="39">
        <f t="shared" si="5"/>
        <v>6.586749720283161E-2</v>
      </c>
      <c r="F23" s="39">
        <f t="shared" si="5"/>
        <v>7.3663841278083536E-2</v>
      </c>
      <c r="G23" s="39">
        <f t="shared" si="5"/>
        <v>6.8495136287382935E-2</v>
      </c>
      <c r="H23" s="39">
        <f t="shared" si="5"/>
        <v>7.4564344993481579E-2</v>
      </c>
      <c r="I23" s="39">
        <f t="shared" si="5"/>
        <v>7.423834924899661E-2</v>
      </c>
      <c r="J23" s="39">
        <f t="shared" si="5"/>
        <v>6.2184278442019569E-2</v>
      </c>
    </row>
    <row r="24" spans="1:10" x14ac:dyDescent="0.25">
      <c r="A24" t="s">
        <v>59</v>
      </c>
      <c r="C24" s="39">
        <f t="shared" ref="C24:J24" si="6">(1+C23)/(1+C5)-1</f>
        <v>3.7917463662291429E-2</v>
      </c>
      <c r="D24" s="39">
        <f t="shared" si="6"/>
        <v>3.6637021940460368E-2</v>
      </c>
      <c r="E24" s="39">
        <f t="shared" si="6"/>
        <v>3.9870728978372405E-2</v>
      </c>
      <c r="F24" s="39">
        <f t="shared" si="6"/>
        <v>4.7476918320081607E-2</v>
      </c>
      <c r="G24" s="39">
        <f t="shared" si="6"/>
        <v>4.2434279304763844E-2</v>
      </c>
      <c r="H24" s="39">
        <f t="shared" si="6"/>
        <v>4.8355458530226159E-2</v>
      </c>
      <c r="I24" s="39">
        <f t="shared" si="6"/>
        <v>4.8037413901460324E-2</v>
      </c>
      <c r="J24" s="39">
        <f t="shared" si="6"/>
        <v>3.6277344821482593E-2</v>
      </c>
    </row>
    <row r="25" spans="1:10" x14ac:dyDescent="0.25">
      <c r="A25" t="s">
        <v>60</v>
      </c>
      <c r="C25" s="39">
        <f t="shared" ref="C25:J25" si="7">C19*(1/(1-C11*(1-C13)))*C14+C7*C15</f>
        <v>8.6133912036853666E-2</v>
      </c>
      <c r="D25" s="39">
        <f t="shared" si="7"/>
        <v>8.4275393075752367E-2</v>
      </c>
      <c r="E25" s="39">
        <f t="shared" si="7"/>
        <v>8.8803010112537023E-2</v>
      </c>
      <c r="F25" s="39">
        <f t="shared" si="7"/>
        <v>9.9752570249093231E-2</v>
      </c>
      <c r="G25" s="39">
        <f t="shared" si="7"/>
        <v>9.2957884519208528E-2</v>
      </c>
      <c r="H25" s="39">
        <f t="shared" si="7"/>
        <v>0.10136016829708608</v>
      </c>
      <c r="I25" s="39">
        <f t="shared" si="7"/>
        <v>0.10100163278875772</v>
      </c>
      <c r="J25" s="39">
        <f t="shared" si="7"/>
        <v>8.4428138555760229E-2</v>
      </c>
    </row>
    <row r="26" spans="1:10" x14ac:dyDescent="0.25">
      <c r="A26" t="s">
        <v>61</v>
      </c>
      <c r="C26" s="39">
        <f t="shared" ref="C26:J26" si="8">(1+C25)/(1+C5)-1</f>
        <v>5.9642841011564585E-2</v>
      </c>
      <c r="D26" s="39">
        <f t="shared" si="8"/>
        <v>5.7829651781221791E-2</v>
      </c>
      <c r="E26" s="39">
        <f t="shared" si="8"/>
        <v>6.2246839134182608E-2</v>
      </c>
      <c r="F26" s="39">
        <f t="shared" si="8"/>
        <v>7.2929336828383873E-2</v>
      </c>
      <c r="G26" s="39">
        <f t="shared" si="8"/>
        <v>6.6300375140691203E-2</v>
      </c>
      <c r="H26" s="39">
        <f t="shared" si="8"/>
        <v>7.4497725167889106E-2</v>
      </c>
      <c r="I26" s="39">
        <f t="shared" si="8"/>
        <v>7.414793442805645E-2</v>
      </c>
      <c r="J26" s="39">
        <f t="shared" si="8"/>
        <v>5.7978671761717226E-2</v>
      </c>
    </row>
    <row r="27" spans="1:10" x14ac:dyDescent="0.25">
      <c r="A27" t="s">
        <v>62</v>
      </c>
      <c r="C27" s="39">
        <f t="shared" ref="C27:J28" si="9">C25-C21</f>
        <v>4.9402879744517847E-3</v>
      </c>
      <c r="D27" s="39">
        <f t="shared" si="9"/>
        <v>4.9243958204868016E-3</v>
      </c>
      <c r="E27" s="39">
        <f t="shared" si="9"/>
        <v>5.1252596555350916E-3</v>
      </c>
      <c r="F27" s="39">
        <f t="shared" si="9"/>
        <v>5.3073593960055732E-3</v>
      </c>
      <c r="G27" s="39">
        <f t="shared" si="9"/>
        <v>4.7368971669175808E-3</v>
      </c>
      <c r="H27" s="39">
        <f t="shared" si="9"/>
        <v>4.9963975831804897E-3</v>
      </c>
      <c r="I27" s="39">
        <f t="shared" si="9"/>
        <v>4.8926294181360214E-3</v>
      </c>
      <c r="J27" s="39">
        <f t="shared" si="9"/>
        <v>4.2665631272044147E-3</v>
      </c>
    </row>
    <row r="28" spans="1:10" x14ac:dyDescent="0.25">
      <c r="A28" t="s">
        <v>63</v>
      </c>
      <c r="C28" s="39">
        <f t="shared" si="9"/>
        <v>4.8197931458065779E-3</v>
      </c>
      <c r="D28" s="39">
        <f t="shared" si="9"/>
        <v>4.8042886053528897E-3</v>
      </c>
      <c r="E28" s="39">
        <f t="shared" si="9"/>
        <v>5.0002533224732942E-3</v>
      </c>
      <c r="F28" s="39">
        <f t="shared" si="9"/>
        <v>5.1779116058592312E-3</v>
      </c>
      <c r="G28" s="39">
        <f t="shared" si="9"/>
        <v>4.6213630896754648E-3</v>
      </c>
      <c r="H28" s="39">
        <f t="shared" si="9"/>
        <v>4.8745342274933573E-3</v>
      </c>
      <c r="I28" s="39">
        <f t="shared" si="9"/>
        <v>4.7732969933034636E-3</v>
      </c>
      <c r="J28" s="39">
        <f t="shared" si="9"/>
        <v>4.1625006119065944E-3</v>
      </c>
    </row>
    <row r="31" spans="1:10" x14ac:dyDescent="0.25">
      <c r="C31" s="50" t="s">
        <v>116</v>
      </c>
      <c r="D31" s="50"/>
      <c r="E31" s="50"/>
      <c r="F31" s="50"/>
      <c r="G31" s="50"/>
      <c r="H31" s="50"/>
      <c r="I31" s="50"/>
      <c r="J31" s="50"/>
    </row>
    <row r="32" spans="1:10" x14ac:dyDescent="0.25">
      <c r="C32" s="29">
        <v>38718</v>
      </c>
      <c r="D32" s="29">
        <f t="shared" ref="D32:J32" si="10">DATE(YEAR(C32)+1,MONTH(C32),DAY(C32))</f>
        <v>39083</v>
      </c>
      <c r="E32" s="29">
        <f t="shared" si="10"/>
        <v>39448</v>
      </c>
      <c r="F32" s="29">
        <f t="shared" si="10"/>
        <v>39814</v>
      </c>
      <c r="G32" s="29">
        <f t="shared" si="10"/>
        <v>40179</v>
      </c>
      <c r="H32" s="29">
        <f t="shared" si="10"/>
        <v>40544</v>
      </c>
      <c r="I32" s="29">
        <f t="shared" si="10"/>
        <v>40909</v>
      </c>
      <c r="J32" s="29">
        <f t="shared" si="10"/>
        <v>41275</v>
      </c>
    </row>
    <row r="33" spans="1:10" x14ac:dyDescent="0.25">
      <c r="A33" t="s">
        <v>25</v>
      </c>
      <c r="B33" t="s">
        <v>26</v>
      </c>
      <c r="C33" s="30">
        <f>'[1]PTRM inputs'!C33</f>
        <v>5.341737692307693E-2</v>
      </c>
      <c r="D33" s="30">
        <f>'[1]PTRM inputs'!D33</f>
        <v>5.5930738461538461E-2</v>
      </c>
      <c r="E33" s="30">
        <f>'[1]PTRM inputs'!E33</f>
        <v>5.990544230769234E-2</v>
      </c>
      <c r="F33" s="30">
        <f>'[1]PTRM inputs'!F33</f>
        <v>5.8144276923076929E-2</v>
      </c>
      <c r="G33" s="30">
        <f>'[1]PTRM inputs'!G33</f>
        <v>5.0890399999999961E-2</v>
      </c>
      <c r="H33" s="30">
        <f>'[1]PTRM inputs'!H33</f>
        <v>5.3869692307692299E-2</v>
      </c>
      <c r="I33" s="30">
        <f>'[1]PTRM inputs'!I33</f>
        <v>4.9177065384615408E-2</v>
      </c>
      <c r="J33" s="30">
        <f>'[1]PTRM inputs'!J33</f>
        <v>3.4383907692307689E-2</v>
      </c>
    </row>
    <row r="34" spans="1:10" x14ac:dyDescent="0.25">
      <c r="A34" t="s">
        <v>27</v>
      </c>
      <c r="B34" t="s">
        <v>28</v>
      </c>
      <c r="C34" s="31">
        <f>'[1]PTRM inputs'!C34</f>
        <v>2.7724270168855814E-2</v>
      </c>
      <c r="D34" s="31">
        <f>'[1]PTRM inputs'!D34</f>
        <v>3.0176330206379109E-2</v>
      </c>
      <c r="E34" s="31">
        <f>'[1]PTRM inputs'!E34</f>
        <v>3.4054090056285347E-2</v>
      </c>
      <c r="F34" s="31">
        <f>'[1]PTRM inputs'!F34</f>
        <v>3.2335879924953126E-2</v>
      </c>
      <c r="G34" s="31">
        <f>'[1]PTRM inputs'!G34</f>
        <v>2.5258926829268225E-2</v>
      </c>
      <c r="H34" s="31">
        <f>'[1]PTRM inputs'!H34</f>
        <v>2.8165553470919313E-2</v>
      </c>
      <c r="I34" s="31">
        <f>'[1]PTRM inputs'!I34</f>
        <v>2.3587380863039353E-2</v>
      </c>
      <c r="J34" s="31">
        <f>'[1]PTRM inputs'!J34</f>
        <v>9.1550318949342735E-3</v>
      </c>
    </row>
    <row r="35" spans="1:10" x14ac:dyDescent="0.25">
      <c r="A35" t="s">
        <v>29</v>
      </c>
      <c r="B35" t="s">
        <v>30</v>
      </c>
      <c r="C35" s="32">
        <f>'[1]PTRM inputs'!C35</f>
        <v>2.5000000000000001E-2</v>
      </c>
      <c r="D35" s="32">
        <f>'[1]PTRM inputs'!D35</f>
        <v>2.5000000000000001E-2</v>
      </c>
      <c r="E35" s="32">
        <f>'[1]PTRM inputs'!E35</f>
        <v>2.5000000000000001E-2</v>
      </c>
      <c r="F35" s="32">
        <f>'[1]PTRM inputs'!F35</f>
        <v>2.5000000000000001E-2</v>
      </c>
      <c r="G35" s="32">
        <f>'[1]PTRM inputs'!G35</f>
        <v>2.5000000000000001E-2</v>
      </c>
      <c r="H35" s="32">
        <f>'[1]PTRM inputs'!H35</f>
        <v>2.5000000000000001E-2</v>
      </c>
      <c r="I35" s="32">
        <f>'[1]PTRM inputs'!I35</f>
        <v>2.5000000000000001E-2</v>
      </c>
      <c r="J35" s="32">
        <f>'[1]PTRM inputs'!J35</f>
        <v>2.5000000000000001E-2</v>
      </c>
    </row>
    <row r="36" spans="1:10" x14ac:dyDescent="0.25">
      <c r="A36" t="s">
        <v>31</v>
      </c>
      <c r="B36" t="s">
        <v>32</v>
      </c>
      <c r="C36" s="30">
        <f>'[1]PTRM inputs'!C36</f>
        <v>1.362340735676635E-2</v>
      </c>
      <c r="D36" s="30">
        <f>'[1]PTRM inputs'!D36</f>
        <v>1.1741468994896163E-2</v>
      </c>
      <c r="E36" s="30">
        <f>'[1]PTRM inputs'!E36</f>
        <v>1.5830264826303807E-2</v>
      </c>
      <c r="F36" s="30">
        <f>'[1]PTRM inputs'!F36</f>
        <v>3.0739437098458652E-2</v>
      </c>
      <c r="G36" s="30">
        <f>'[1]PTRM inputs'!G36</f>
        <v>3.5578237091360224E-2</v>
      </c>
      <c r="H36" s="30">
        <f>'[1]PTRM inputs'!H36</f>
        <v>4.0418184242456245E-2</v>
      </c>
      <c r="I36" s="30">
        <f>'[1]PTRM inputs'!I36</f>
        <v>3.826479682074261E-2</v>
      </c>
      <c r="J36" s="30">
        <f>'[1]PTRM inputs'!J36</f>
        <v>3.2938030650252526E-2</v>
      </c>
    </row>
    <row r="37" spans="1:10" x14ac:dyDescent="0.25">
      <c r="A37" t="s">
        <v>33</v>
      </c>
      <c r="B37" t="s">
        <v>34</v>
      </c>
      <c r="C37" s="31">
        <f>'[1]PTRM inputs'!C37</f>
        <v>6.704078427984328E-2</v>
      </c>
      <c r="D37" s="31">
        <f>'[1]PTRM inputs'!D37</f>
        <v>6.7672207456434624E-2</v>
      </c>
      <c r="E37" s="31">
        <f>'[1]PTRM inputs'!E37</f>
        <v>7.5735707133996147E-2</v>
      </c>
      <c r="F37" s="31">
        <f>'[1]PTRM inputs'!F37</f>
        <v>8.8883714021535581E-2</v>
      </c>
      <c r="G37" s="31">
        <f>'[1]PTRM inputs'!G37</f>
        <v>8.6468637091360184E-2</v>
      </c>
      <c r="H37" s="31">
        <f>'[1]PTRM inputs'!H37</f>
        <v>9.4287876550148544E-2</v>
      </c>
      <c r="I37" s="31">
        <f>'[1]PTRM inputs'!I37</f>
        <v>8.7441862205358017E-2</v>
      </c>
      <c r="J37" s="31">
        <f>'[1]PTRM inputs'!J37</f>
        <v>6.7321938342560214E-2</v>
      </c>
    </row>
    <row r="38" spans="1:10" x14ac:dyDescent="0.25">
      <c r="A38" t="s">
        <v>35</v>
      </c>
      <c r="B38" t="s">
        <v>36</v>
      </c>
      <c r="C38" s="31">
        <f>'[1]PTRM inputs'!C38</f>
        <v>4.1015399297408273E-2</v>
      </c>
      <c r="D38" s="31">
        <f>'[1]PTRM inputs'!D38</f>
        <v>4.1631421908716826E-2</v>
      </c>
      <c r="E38" s="31">
        <f>'[1]PTRM inputs'!E38</f>
        <v>4.9498250862435311E-2</v>
      </c>
      <c r="F38" s="31">
        <f>'[1]PTRM inputs'!F38</f>
        <v>6.2325574655156757E-2</v>
      </c>
      <c r="G38" s="31">
        <f>'[1]PTRM inputs'!G38</f>
        <v>5.9969402040351394E-2</v>
      </c>
      <c r="H38" s="31">
        <f>'[1]PTRM inputs'!H38</f>
        <v>6.7597928341608382E-2</v>
      </c>
      <c r="I38" s="31">
        <f>'[1]PTRM inputs'!I38</f>
        <v>6.0918889956447009E-2</v>
      </c>
      <c r="J38" s="31">
        <f>'[1]PTRM inputs'!J38</f>
        <v>4.1289695943961258E-2</v>
      </c>
    </row>
    <row r="39" spans="1:10" x14ac:dyDescent="0.25">
      <c r="A39" t="s">
        <v>37</v>
      </c>
      <c r="B39" t="s">
        <v>38</v>
      </c>
      <c r="C39" s="30">
        <f>'[1]PTRM inputs'!C39</f>
        <v>6.5000000000000002E-2</v>
      </c>
      <c r="D39" s="30">
        <f>'[1]PTRM inputs'!D39</f>
        <v>6.5000000000000002E-2</v>
      </c>
      <c r="E39" s="30">
        <f>'[1]PTRM inputs'!E39</f>
        <v>6.5000000000000002E-2</v>
      </c>
      <c r="F39" s="30">
        <f>'[1]PTRM inputs'!F39</f>
        <v>6.5000000000000002E-2</v>
      </c>
      <c r="G39" s="30">
        <f>'[1]PTRM inputs'!G39</f>
        <v>6.5000000000000002E-2</v>
      </c>
      <c r="H39" s="30">
        <f>'[1]PTRM inputs'!H39</f>
        <v>6.5000000000000002E-2</v>
      </c>
      <c r="I39" s="30">
        <f>'[1]PTRM inputs'!I39</f>
        <v>6.5000000000000002E-2</v>
      </c>
      <c r="J39" s="30">
        <f>'[1]PTRM inputs'!J39</f>
        <v>6.5000000000000002E-2</v>
      </c>
    </row>
    <row r="40" spans="1:10" x14ac:dyDescent="0.25">
      <c r="A40" t="s">
        <v>39</v>
      </c>
      <c r="B40" t="s">
        <v>40</v>
      </c>
      <c r="C40" s="30">
        <f>'[1]PTRM inputs'!C40</f>
        <v>0.3</v>
      </c>
      <c r="D40" s="30">
        <f>'[1]PTRM inputs'!D40</f>
        <v>0.3</v>
      </c>
      <c r="E40" s="30">
        <f>'[1]PTRM inputs'!E40</f>
        <v>0.3</v>
      </c>
      <c r="F40" s="30">
        <f>'[1]PTRM inputs'!F40</f>
        <v>0.3</v>
      </c>
      <c r="G40" s="30">
        <f>'[1]PTRM inputs'!G40</f>
        <v>0.3</v>
      </c>
      <c r="H40" s="30">
        <f>'[1]PTRM inputs'!H40</f>
        <v>0.3</v>
      </c>
      <c r="I40" s="30">
        <f>'[1]PTRM inputs'!I40</f>
        <v>0.3</v>
      </c>
      <c r="J40" s="30">
        <f>'[1]PTRM inputs'!J40</f>
        <v>0.3</v>
      </c>
    </row>
    <row r="41" spans="1:10" x14ac:dyDescent="0.25">
      <c r="A41" t="s">
        <v>41</v>
      </c>
      <c r="B41" t="s">
        <v>42</v>
      </c>
      <c r="C41" s="5">
        <f>'[1]PTRM inputs'!C41</f>
        <v>0.22034793272461239</v>
      </c>
      <c r="D41" s="5">
        <f>'[1]PTRM inputs'!D41</f>
        <v>0.22034793272461239</v>
      </c>
      <c r="E41" s="5">
        <f>'[1]PTRM inputs'!E41</f>
        <v>0.22034793272461239</v>
      </c>
      <c r="F41" s="5">
        <f>'[1]PTRM inputs'!F41</f>
        <v>0.22034793272461239</v>
      </c>
      <c r="G41" s="5">
        <f>'[1]PTRM inputs'!G41</f>
        <v>0.22034793272461239</v>
      </c>
      <c r="H41" s="5">
        <f>'[1]PTRM inputs'!H41</f>
        <v>0.22034793272461239</v>
      </c>
      <c r="I41" s="5">
        <f>'[1]PTRM inputs'!I41</f>
        <v>0.22034793272461239</v>
      </c>
      <c r="J41" s="5">
        <f>'[1]PTRM inputs'!J41</f>
        <v>0.22034793272461239</v>
      </c>
    </row>
    <row r="42" spans="1:10" x14ac:dyDescent="0.25">
      <c r="A42" t="s">
        <v>43</v>
      </c>
      <c r="B42" t="s">
        <v>44</v>
      </c>
      <c r="C42" s="6">
        <f>'[1]PTRM inputs'!C42</f>
        <v>0.29999999999990945</v>
      </c>
      <c r="D42" s="6">
        <f>'[1]PTRM inputs'!D42</f>
        <v>0.29999999999990945</v>
      </c>
      <c r="E42" s="6">
        <f>'[1]PTRM inputs'!E42</f>
        <v>0.29999999999990945</v>
      </c>
      <c r="F42" s="6">
        <f>'[1]PTRM inputs'!F42</f>
        <v>0.29999999999990945</v>
      </c>
      <c r="G42" s="6">
        <f>'[1]PTRM inputs'!G42</f>
        <v>0.29999999999990945</v>
      </c>
      <c r="H42" s="6">
        <f>'[1]PTRM inputs'!H42</f>
        <v>0.29999999999990945</v>
      </c>
      <c r="I42" s="6">
        <f>'[1]PTRM inputs'!I42</f>
        <v>0.29999999999990945</v>
      </c>
      <c r="J42" s="6">
        <f>'[1]PTRM inputs'!J42</f>
        <v>0.29999999999990945</v>
      </c>
    </row>
    <row r="43" spans="1:10" x14ac:dyDescent="0.25">
      <c r="A43" t="s">
        <v>45</v>
      </c>
      <c r="B43" t="s">
        <v>46</v>
      </c>
      <c r="C43" s="30">
        <f>'[1]PTRM inputs'!C43</f>
        <v>0.5</v>
      </c>
      <c r="D43" s="30">
        <f>'[1]PTRM inputs'!D43</f>
        <v>0.5</v>
      </c>
      <c r="E43" s="30">
        <f>'[1]PTRM inputs'!E43</f>
        <v>0.5</v>
      </c>
      <c r="F43" s="30">
        <f>'[1]PTRM inputs'!F43</f>
        <v>0.5</v>
      </c>
      <c r="G43" s="30">
        <f>'[1]PTRM inputs'!G43</f>
        <v>0.5</v>
      </c>
      <c r="H43" s="30">
        <f>'[1]PTRM inputs'!H43</f>
        <v>0.5</v>
      </c>
      <c r="I43" s="30">
        <f>'[1]PTRM inputs'!I43</f>
        <v>0.5</v>
      </c>
      <c r="J43" s="30">
        <f>'[1]PTRM inputs'!J43</f>
        <v>0.5</v>
      </c>
    </row>
    <row r="44" spans="1:10" x14ac:dyDescent="0.25">
      <c r="A44" t="s">
        <v>47</v>
      </c>
      <c r="B44" t="s">
        <v>48</v>
      </c>
      <c r="C44" s="31">
        <f>'[1]PTRM inputs'!C44</f>
        <v>0.4</v>
      </c>
      <c r="D44" s="31">
        <f>'[1]PTRM inputs'!D44</f>
        <v>0.4</v>
      </c>
      <c r="E44" s="31">
        <f>'[1]PTRM inputs'!E44</f>
        <v>0.4</v>
      </c>
      <c r="F44" s="31">
        <f>'[1]PTRM inputs'!F44</f>
        <v>0.4</v>
      </c>
      <c r="G44" s="31">
        <f>'[1]PTRM inputs'!G44</f>
        <v>0.4</v>
      </c>
      <c r="H44" s="31">
        <f>'[1]PTRM inputs'!H44</f>
        <v>0.4</v>
      </c>
      <c r="I44" s="31">
        <f>'[1]PTRM inputs'!I44</f>
        <v>0.4</v>
      </c>
      <c r="J44" s="31">
        <f>'[1]PTRM inputs'!J44</f>
        <v>0.4</v>
      </c>
    </row>
    <row r="45" spans="1:10" x14ac:dyDescent="0.25">
      <c r="A45" t="s">
        <v>49</v>
      </c>
      <c r="B45" t="s">
        <v>50</v>
      </c>
      <c r="C45" s="30">
        <f>'[1]PTRM inputs'!C45</f>
        <v>0.6</v>
      </c>
      <c r="D45" s="30">
        <f>'[1]PTRM inputs'!D45</f>
        <v>0.6</v>
      </c>
      <c r="E45" s="30">
        <f>'[1]PTRM inputs'!E45</f>
        <v>0.6</v>
      </c>
      <c r="F45" s="30">
        <f>'[1]PTRM inputs'!F45</f>
        <v>0.6</v>
      </c>
      <c r="G45" s="30">
        <f>'[1]PTRM inputs'!G45</f>
        <v>0.6</v>
      </c>
      <c r="H45" s="30">
        <f>'[1]PTRM inputs'!H45</f>
        <v>0.6</v>
      </c>
      <c r="I45" s="30">
        <f>'[1]PTRM inputs'!I45</f>
        <v>0.6</v>
      </c>
      <c r="J45" s="30">
        <f>'[1]PTRM inputs'!J45</f>
        <v>0.6</v>
      </c>
    </row>
    <row r="46" spans="1:10" x14ac:dyDescent="0.25">
      <c r="A46" t="s">
        <v>51</v>
      </c>
      <c r="B46" t="s">
        <v>52</v>
      </c>
      <c r="C46" s="34">
        <f>'[1]PTRM inputs'!C46</f>
        <v>0.7</v>
      </c>
      <c r="D46" s="34">
        <f>'[1]PTRM inputs'!D46</f>
        <v>0.7</v>
      </c>
      <c r="E46" s="34">
        <f>'[1]PTRM inputs'!E46</f>
        <v>0.7</v>
      </c>
      <c r="F46" s="34">
        <f>'[1]PTRM inputs'!F46</f>
        <v>0.7</v>
      </c>
      <c r="G46" s="34">
        <f>'[1]PTRM inputs'!G46</f>
        <v>0.7</v>
      </c>
      <c r="H46" s="34">
        <f>'[1]PTRM inputs'!H46</f>
        <v>0.7</v>
      </c>
      <c r="I46" s="34">
        <f>'[1]PTRM inputs'!I46</f>
        <v>0.7</v>
      </c>
      <c r="J46" s="34">
        <f>'[1]PTRM inputs'!J46</f>
        <v>0.7</v>
      </c>
    </row>
    <row r="47" spans="1:10" x14ac:dyDescent="0.25">
      <c r="A47" s="7"/>
      <c r="B47" s="7"/>
      <c r="C47" s="7"/>
      <c r="D47" s="7"/>
      <c r="E47" s="8"/>
      <c r="F47" s="33"/>
      <c r="G47" s="33"/>
      <c r="H47" s="33"/>
      <c r="I47" s="33"/>
      <c r="J47" s="33"/>
    </row>
    <row r="48" spans="1:10" x14ac:dyDescent="0.25">
      <c r="A48" s="35" t="s">
        <v>53</v>
      </c>
      <c r="B48" s="36"/>
      <c r="C48" s="37"/>
      <c r="D48" s="37"/>
      <c r="E48" s="38"/>
    </row>
    <row r="49" spans="1:10" x14ac:dyDescent="0.25">
      <c r="A49" t="s">
        <v>54</v>
      </c>
      <c r="C49" s="39">
        <f t="shared" ref="C49:J49" si="11">C33+C46*(C39)</f>
        <v>9.8917376923076922E-2</v>
      </c>
      <c r="D49" s="39">
        <f t="shared" si="11"/>
        <v>0.10143073846153847</v>
      </c>
      <c r="E49" s="39">
        <f t="shared" si="11"/>
        <v>0.10540544230769233</v>
      </c>
      <c r="F49" s="39">
        <f t="shared" si="11"/>
        <v>0.10364427692307693</v>
      </c>
      <c r="G49" s="39">
        <f t="shared" si="11"/>
        <v>9.6390399999999959E-2</v>
      </c>
      <c r="H49" s="39">
        <f t="shared" si="11"/>
        <v>9.9369692307692298E-2</v>
      </c>
      <c r="I49" s="39">
        <f t="shared" si="11"/>
        <v>9.46770653846154E-2</v>
      </c>
      <c r="J49" s="39">
        <f t="shared" si="11"/>
        <v>7.9883907692307687E-2</v>
      </c>
    </row>
    <row r="50" spans="1:10" x14ac:dyDescent="0.25">
      <c r="A50" t="s">
        <v>55</v>
      </c>
      <c r="C50" s="39">
        <f t="shared" ref="C50:J50" si="12">(1+C49)/(1+C35)-1</f>
        <v>7.2114514071294655E-2</v>
      </c>
      <c r="D50" s="39">
        <f t="shared" si="12"/>
        <v>7.4566574108818173E-2</v>
      </c>
      <c r="E50" s="39">
        <f t="shared" si="12"/>
        <v>7.844433395872441E-2</v>
      </c>
      <c r="F50" s="39">
        <f t="shared" si="12"/>
        <v>7.672612382739219E-2</v>
      </c>
      <c r="G50" s="39">
        <f t="shared" si="12"/>
        <v>6.9649170731707288E-2</v>
      </c>
      <c r="H50" s="39">
        <f t="shared" si="12"/>
        <v>7.2555797373358377E-2</v>
      </c>
      <c r="I50" s="39">
        <f t="shared" si="12"/>
        <v>6.7977624765478639E-2</v>
      </c>
      <c r="J50" s="39">
        <f t="shared" si="12"/>
        <v>5.3545275797373337E-2</v>
      </c>
    </row>
    <row r="51" spans="1:10" x14ac:dyDescent="0.25">
      <c r="A51" s="4" t="s">
        <v>56</v>
      </c>
      <c r="B51" s="4"/>
      <c r="C51" s="40">
        <f t="shared" ref="C51:J51" si="13">C44*C49+C45*C37</f>
        <v>7.9791421337136736E-2</v>
      </c>
      <c r="D51" s="40">
        <f t="shared" si="13"/>
        <v>8.1175619858476156E-2</v>
      </c>
      <c r="E51" s="40">
        <f t="shared" si="13"/>
        <v>8.7603601203474629E-2</v>
      </c>
      <c r="F51" s="40">
        <f t="shared" si="13"/>
        <v>9.4787939182152114E-2</v>
      </c>
      <c r="G51" s="40">
        <f t="shared" si="13"/>
        <v>9.0437342254816089E-2</v>
      </c>
      <c r="H51" s="40">
        <f t="shared" si="13"/>
        <v>9.6320602853166043E-2</v>
      </c>
      <c r="I51" s="40">
        <f t="shared" si="13"/>
        <v>9.0335943477060976E-2</v>
      </c>
      <c r="J51" s="40">
        <f t="shared" si="13"/>
        <v>7.2346726082459206E-2</v>
      </c>
    </row>
    <row r="52" spans="1:10" x14ac:dyDescent="0.25">
      <c r="A52" t="s">
        <v>57</v>
      </c>
      <c r="C52" s="39">
        <f t="shared" ref="C52:J52" si="14">C44*C50+C45*C38</f>
        <v>5.3455045206962828E-2</v>
      </c>
      <c r="D52" s="39">
        <f t="shared" si="14"/>
        <v>5.4805482788757368E-2</v>
      </c>
      <c r="E52" s="39">
        <f t="shared" si="14"/>
        <v>6.1076684100950955E-2</v>
      </c>
      <c r="F52" s="39">
        <f t="shared" si="14"/>
        <v>6.808579432405093E-2</v>
      </c>
      <c r="G52" s="39">
        <f t="shared" si="14"/>
        <v>6.3841309516893749E-2</v>
      </c>
      <c r="H52" s="39">
        <f t="shared" si="14"/>
        <v>6.9581075954308375E-2</v>
      </c>
      <c r="I52" s="39">
        <f t="shared" si="14"/>
        <v>6.3742383880059664E-2</v>
      </c>
      <c r="J52" s="39">
        <f t="shared" si="14"/>
        <v>4.6191927885326091E-2</v>
      </c>
    </row>
    <row r="53" spans="1:10" x14ac:dyDescent="0.25">
      <c r="A53" t="s">
        <v>58</v>
      </c>
      <c r="C53" s="39">
        <f t="shared" ref="C53:J53" si="15">C49*((1-C41)/(1-C41*(1-C43)))*C44+C37*C45*(1-C42)</f>
        <v>6.2825091220258186E-2</v>
      </c>
      <c r="D53" s="39">
        <f t="shared" si="15"/>
        <v>6.397115664999678E-2</v>
      </c>
      <c r="E53" s="39">
        <f t="shared" si="15"/>
        <v>6.8750856591606319E-2</v>
      </c>
      <c r="F53" s="39">
        <f t="shared" si="15"/>
        <v>7.3655776930875397E-2</v>
      </c>
      <c r="G53" s="39">
        <f t="shared" si="15"/>
        <v>7.0099149868173297E-2</v>
      </c>
      <c r="H53" s="39">
        <f t="shared" si="15"/>
        <v>7.442739472417495E-2</v>
      </c>
      <c r="I53" s="39">
        <f t="shared" si="15"/>
        <v>6.9907425300215306E-2</v>
      </c>
      <c r="J53" s="39">
        <f t="shared" si="15"/>
        <v>5.6272441166220821E-2</v>
      </c>
    </row>
    <row r="54" spans="1:10" x14ac:dyDescent="0.25">
      <c r="A54" t="s">
        <v>59</v>
      </c>
      <c r="C54" s="39">
        <f t="shared" ref="C54:J54" si="16">(1+C53)/(1+C35)-1</f>
        <v>3.6902528019764125E-2</v>
      </c>
      <c r="D54" s="39">
        <f t="shared" si="16"/>
        <v>3.8020640634143232E-2</v>
      </c>
      <c r="E54" s="39">
        <f t="shared" si="16"/>
        <v>4.2683762528396674E-2</v>
      </c>
      <c r="F54" s="39">
        <f t="shared" si="16"/>
        <v>4.7469050664268764E-2</v>
      </c>
      <c r="G54" s="39">
        <f t="shared" si="16"/>
        <v>4.3999170603095994E-2</v>
      </c>
      <c r="H54" s="39">
        <f t="shared" si="16"/>
        <v>4.8221848511390331E-2</v>
      </c>
      <c r="I54" s="39">
        <f t="shared" si="16"/>
        <v>4.3812122244112572E-2</v>
      </c>
      <c r="J54" s="39">
        <f t="shared" si="16"/>
        <v>3.0509698698752086E-2</v>
      </c>
    </row>
    <row r="55" spans="1:10" x14ac:dyDescent="0.25">
      <c r="A55" t="s">
        <v>60</v>
      </c>
      <c r="C55" s="39">
        <f t="shared" ref="C55:J55" si="17">C49*(1/(1-C41*(1-C43)))*C44+C37*C45</f>
        <v>8.4690410283647141E-2</v>
      </c>
      <c r="D55" s="39">
        <f t="shared" si="17"/>
        <v>8.6199085724801006E-2</v>
      </c>
      <c r="E55" s="39">
        <f t="shared" si="17"/>
        <v>9.2823918531227734E-2</v>
      </c>
      <c r="F55" s="39">
        <f t="shared" si="17"/>
        <v>9.9921032909557284E-2</v>
      </c>
      <c r="G55" s="39">
        <f t="shared" si="17"/>
        <v>9.5211179965018766E-2</v>
      </c>
      <c r="H55" s="39">
        <f t="shared" si="17"/>
        <v>0.10124199320313552</v>
      </c>
      <c r="I55" s="39">
        <f t="shared" si="17"/>
        <v>9.5024926456946948E-2</v>
      </c>
      <c r="J55" s="39">
        <f t="shared" si="17"/>
        <v>7.6303062097040408E-2</v>
      </c>
    </row>
    <row r="56" spans="1:10" x14ac:dyDescent="0.25">
      <c r="A56" t="s">
        <v>61</v>
      </c>
      <c r="C56" s="39">
        <f t="shared" ref="C56:J56" si="18">(1+C55)/(1+C35)-1</f>
        <v>5.8234546618192384E-2</v>
      </c>
      <c r="D56" s="39">
        <f t="shared" si="18"/>
        <v>5.97064250973669E-2</v>
      </c>
      <c r="E56" s="39">
        <f t="shared" si="18"/>
        <v>6.6169676615831952E-2</v>
      </c>
      <c r="F56" s="39">
        <f t="shared" si="18"/>
        <v>7.3093690643470488E-2</v>
      </c>
      <c r="G56" s="39">
        <f t="shared" si="18"/>
        <v>6.8498712160994124E-2</v>
      </c>
      <c r="H56" s="39">
        <f t="shared" si="18"/>
        <v>7.4382432393302889E-2</v>
      </c>
      <c r="I56" s="39">
        <f t="shared" si="18"/>
        <v>6.8317001421411838E-2</v>
      </c>
      <c r="J56" s="39">
        <f t="shared" si="18"/>
        <v>5.0051767899551791E-2</v>
      </c>
    </row>
    <row r="57" spans="1:10" x14ac:dyDescent="0.25">
      <c r="A57" t="s">
        <v>62</v>
      </c>
      <c r="C57" s="39">
        <f t="shared" ref="C57:J58" si="19">C55-C51</f>
        <v>4.8989889465104047E-3</v>
      </c>
      <c r="D57" s="39">
        <f t="shared" si="19"/>
        <v>5.0234658663248499E-3</v>
      </c>
      <c r="E57" s="39">
        <f t="shared" si="19"/>
        <v>5.2203173277531045E-3</v>
      </c>
      <c r="F57" s="39">
        <f t="shared" si="19"/>
        <v>5.1330937274051691E-3</v>
      </c>
      <c r="G57" s="39">
        <f t="shared" si="19"/>
        <v>4.7738377102026774E-3</v>
      </c>
      <c r="H57" s="39">
        <f t="shared" si="19"/>
        <v>4.9213903499694817E-3</v>
      </c>
      <c r="I57" s="39">
        <f t="shared" si="19"/>
        <v>4.6889829798859722E-3</v>
      </c>
      <c r="J57" s="39">
        <f t="shared" si="19"/>
        <v>3.9563360145812021E-3</v>
      </c>
    </row>
    <row r="58" spans="1:10" x14ac:dyDescent="0.25">
      <c r="A58" t="s">
        <v>63</v>
      </c>
      <c r="C58" s="39">
        <f t="shared" si="19"/>
        <v>4.7795014112295559E-3</v>
      </c>
      <c r="D58" s="39">
        <f t="shared" si="19"/>
        <v>4.9009423086095322E-3</v>
      </c>
      <c r="E58" s="39">
        <f t="shared" si="19"/>
        <v>5.0929925148809965E-3</v>
      </c>
      <c r="F58" s="39">
        <f t="shared" si="19"/>
        <v>5.007896319419558E-3</v>
      </c>
      <c r="G58" s="39">
        <f t="shared" si="19"/>
        <v>4.6574026441003752E-3</v>
      </c>
      <c r="H58" s="39">
        <f t="shared" si="19"/>
        <v>4.801356438994514E-3</v>
      </c>
      <c r="I58" s="39">
        <f t="shared" si="19"/>
        <v>4.5746175413521745E-3</v>
      </c>
      <c r="J58" s="39">
        <f t="shared" si="19"/>
        <v>3.8598400142257003E-3</v>
      </c>
    </row>
  </sheetData>
  <mergeCells count="2">
    <mergeCell ref="C1:J1"/>
    <mergeCell ref="C31:J3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sqref="A1:XFD1048576"/>
    </sheetView>
  </sheetViews>
  <sheetFormatPr defaultRowHeight="15" x14ac:dyDescent="0.25"/>
  <cols>
    <col min="1" max="1" width="61" customWidth="1"/>
    <col min="2" max="9" width="11.7109375" customWidth="1"/>
    <col min="11" max="18" width="11.7109375" customWidth="1"/>
    <col min="20" max="27" width="11.7109375" customWidth="1"/>
    <col min="29" max="36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508098.11066439538</v>
      </c>
      <c r="C3" s="1">
        <f t="shared" ref="C3:I3" si="0">C17+L17+U17+AD17+AM17+AV17</f>
        <v>521848.61300140404</v>
      </c>
      <c r="D3" s="1">
        <f t="shared" si="0"/>
        <v>545304.17284738086</v>
      </c>
      <c r="E3" s="1">
        <f t="shared" si="0"/>
        <v>567558.99975203222</v>
      </c>
      <c r="F3" s="1">
        <f t="shared" si="0"/>
        <v>590844.27933624876</v>
      </c>
      <c r="G3" s="1">
        <f t="shared" si="0"/>
        <v>637670.01461256063</v>
      </c>
      <c r="H3" s="1">
        <f t="shared" si="0"/>
        <v>694710.64412096026</v>
      </c>
      <c r="I3" s="1">
        <f t="shared" si="0"/>
        <v>750007.89692857163</v>
      </c>
    </row>
    <row r="4" spans="1:54" x14ac:dyDescent="0.25">
      <c r="A4" s="21" t="s">
        <v>122</v>
      </c>
      <c r="B4" s="16">
        <f>'DNSP stacked data'!B13/B$3</f>
        <v>0.20226673814416135</v>
      </c>
      <c r="C4" s="16">
        <f>'DNSP stacked data'!C13/C$3</f>
        <v>0.20395355332335274</v>
      </c>
      <c r="D4" s="16">
        <f>'DNSP stacked data'!D13/D$3</f>
        <v>0.21395153459201122</v>
      </c>
      <c r="E4" s="16">
        <f>'DNSP stacked data'!E13/E$3</f>
        <v>0.22446396845791031</v>
      </c>
      <c r="F4" s="16">
        <f>'DNSP stacked data'!F13/F$3</f>
        <v>0.23145822584355424</v>
      </c>
      <c r="G4" s="16">
        <f>'DNSP stacked data'!G13/G$3</f>
        <v>0.22414617049341737</v>
      </c>
      <c r="H4" s="16">
        <f>'DNSP stacked data'!H13/H$3</f>
        <v>0.21907103647063716</v>
      </c>
      <c r="I4" s="16">
        <f>'DNSP stacked data'!I13/I$3</f>
        <v>0.21415494452965286</v>
      </c>
    </row>
    <row r="5" spans="1:54" x14ac:dyDescent="0.25">
      <c r="A5" s="42" t="s">
        <v>123</v>
      </c>
      <c r="B5" s="16">
        <f>'DNSP stacked data'!K13/B3</f>
        <v>5.8914805483258101E-2</v>
      </c>
      <c r="C5" s="16">
        <f>'DNSP stacked data'!L13/C3</f>
        <v>5.7288966257304015E-2</v>
      </c>
      <c r="D5" s="16">
        <f>'DNSP stacked data'!M13/D3</f>
        <v>5.405322802857937E-2</v>
      </c>
      <c r="E5" s="16">
        <f>'DNSP stacked data'!N13/E3</f>
        <v>5.0479069064073172E-2</v>
      </c>
      <c r="F5" s="16">
        <f>'DNSP stacked data'!O13/F3</f>
        <v>4.7927927909566591E-2</v>
      </c>
      <c r="G5" s="16">
        <f>'DNSP stacked data'!P13/G3</f>
        <v>5.5436511143679701E-2</v>
      </c>
      <c r="H5" s="16">
        <f>'DNSP stacked data'!Q13/H3</f>
        <v>5.9504082457056427E-2</v>
      </c>
      <c r="I5" s="16">
        <f>'DNSP stacked data'!R13/I3</f>
        <v>6.3332922027501612E-2</v>
      </c>
    </row>
    <row r="6" spans="1:54" x14ac:dyDescent="0.25">
      <c r="A6" s="21" t="s">
        <v>124</v>
      </c>
      <c r="B6" s="16">
        <f>'DNSP stacked data'!T13/B$3</f>
        <v>0.38513425183285011</v>
      </c>
      <c r="C6" s="16">
        <f>'DNSP stacked data'!U13/C$3</f>
        <v>0.38489127280809932</v>
      </c>
      <c r="D6" s="16">
        <f>'DNSP stacked data'!V13/D$3</f>
        <v>0.38098193587588525</v>
      </c>
      <c r="E6" s="16">
        <f>'DNSP stacked data'!W13/E$3</f>
        <v>0.37645963931815662</v>
      </c>
      <c r="F6" s="16">
        <f>'DNSP stacked data'!X13/F$3</f>
        <v>0.38164990288000866</v>
      </c>
      <c r="G6" s="16">
        <f>'DNSP stacked data'!Y13/G$3</f>
        <v>0.36286850507401619</v>
      </c>
      <c r="H6" s="16">
        <f>'DNSP stacked data'!Z13/H$3</f>
        <v>0.34706857011471826</v>
      </c>
      <c r="I6" s="16">
        <f>'DNSP stacked data'!AA13/I$3</f>
        <v>0.3376137088714698</v>
      </c>
    </row>
    <row r="7" spans="1:54" x14ac:dyDescent="0.25">
      <c r="A7" s="42" t="s">
        <v>125</v>
      </c>
      <c r="B7" s="16">
        <f>'DNSP stacked data'!AC13/B3</f>
        <v>1.4301695995539208E-3</v>
      </c>
      <c r="C7" s="16">
        <f>'DNSP stacked data'!AD13/C3</f>
        <v>1.3801183757498608E-3</v>
      </c>
      <c r="D7" s="16">
        <f>'DNSP stacked data'!AE13/D3</f>
        <v>1.3184137728597665E-3</v>
      </c>
      <c r="E7" s="16">
        <f>'DNSP stacked data'!AF13/E3</f>
        <v>1.2480105143027971E-3</v>
      </c>
      <c r="F7" s="16">
        <f>'DNSP stacked data'!AG13/F3</f>
        <v>1.2026402563423252E-3</v>
      </c>
      <c r="G7" s="16">
        <f>'DNSP stacked data'!AH13/G3</f>
        <v>1.087843805637759E-3</v>
      </c>
      <c r="H7" s="16">
        <f>'DNSP stacked data'!AI13/H3</f>
        <v>9.8322740870398291E-4</v>
      </c>
      <c r="I7" s="16">
        <f>'DNSP stacked data'!AJ13/I3</f>
        <v>8.9996660288271845E-4</v>
      </c>
    </row>
    <row r="8" spans="1:54" x14ac:dyDescent="0.25">
      <c r="A8" s="21" t="s">
        <v>2</v>
      </c>
      <c r="B8" s="16">
        <f>'DNSP stacked data'!AL13/B3</f>
        <v>0.29244278620444997</v>
      </c>
      <c r="C8" s="16">
        <f>'DNSP stacked data'!AM13/C3</f>
        <v>0.29031569246557576</v>
      </c>
      <c r="D8" s="16">
        <f>'DNSP stacked data'!AN13/D3</f>
        <v>0.28587798319778146</v>
      </c>
      <c r="E8" s="16">
        <f>'DNSP stacked data'!AO13/E3</f>
        <v>0.28499604656372152</v>
      </c>
      <c r="F8" s="16">
        <f>'DNSP stacked data'!AP13/F3</f>
        <v>0.2855621905971335</v>
      </c>
      <c r="G8" s="16">
        <f>'DNSP stacked data'!AQ13/G3</f>
        <v>0.28356906333657367</v>
      </c>
      <c r="H8" s="16">
        <f>'DNSP stacked data'!AR13/H3</f>
        <v>0.2859450925344203</v>
      </c>
      <c r="I8" s="16">
        <f>'DNSP stacked data'!AS13/I3</f>
        <v>0.29865716497636402</v>
      </c>
    </row>
    <row r="9" spans="1:54" x14ac:dyDescent="0.25">
      <c r="A9" s="21" t="s">
        <v>22</v>
      </c>
      <c r="B9" s="16">
        <f>'DNSP stacked data'!AU13/B3</f>
        <v>5.981124873572656E-2</v>
      </c>
      <c r="C9" s="16">
        <f>'DNSP stacked data'!AV13/C3</f>
        <v>6.2170396769918285E-2</v>
      </c>
      <c r="D9" s="16">
        <f>'DNSP stacked data'!AW13/D3</f>
        <v>6.3816904532882898E-2</v>
      </c>
      <c r="E9" s="16">
        <f>'DNSP stacked data'!AX13/E3</f>
        <v>6.2353266081835453E-2</v>
      </c>
      <c r="F9" s="16">
        <f>'DNSP stacked data'!AY13/F3</f>
        <v>5.2199112513394638E-2</v>
      </c>
      <c r="G9" s="16">
        <f>'DNSP stacked data'!AZ13/G3</f>
        <v>7.2891906146675414E-2</v>
      </c>
      <c r="H9" s="16">
        <f>'DNSP stacked data'!BA13/H3</f>
        <v>8.7427991014463705E-2</v>
      </c>
      <c r="I9" s="16">
        <f>'DNSP stacked data'!BB13/I3</f>
        <v>8.5341292992128989E-2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0.99999999999999989</v>
      </c>
      <c r="D10" s="16">
        <f t="shared" si="1"/>
        <v>1</v>
      </c>
      <c r="E10" s="16">
        <f t="shared" si="1"/>
        <v>0.99999999999999989</v>
      </c>
      <c r="F10" s="16">
        <f t="shared" si="1"/>
        <v>0.99999999999999989</v>
      </c>
      <c r="G10" s="16">
        <f t="shared" si="1"/>
        <v>1.0000000000000002</v>
      </c>
      <c r="H10" s="16">
        <f t="shared" si="1"/>
        <v>0.99999999999999978</v>
      </c>
      <c r="I10" s="16">
        <f t="shared" si="1"/>
        <v>0.99999999999999989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data'!B21</f>
        <v>38584.391609999999</v>
      </c>
      <c r="C12" s="1">
        <f>'DNSP stacked data'!C21</f>
        <v>40476.730379999994</v>
      </c>
      <c r="D12" s="1">
        <f>'DNSP stacked data'!D21</f>
        <v>44743.932989999987</v>
      </c>
      <c r="E12" s="1">
        <f>'DNSP stacked data'!E21</f>
        <v>47098.053659999983</v>
      </c>
      <c r="F12" s="1">
        <f>'DNSP stacked data'!F21</f>
        <v>54590.084506692961</v>
      </c>
      <c r="G12" s="1">
        <f>'DNSP stacked data'!G21</f>
        <v>64027.675382596419</v>
      </c>
      <c r="H12" s="1">
        <f>'DNSP stacked data'!H21</f>
        <v>68399.112348299692</v>
      </c>
      <c r="I12" s="1">
        <f>'DNSP stacked data'!I21</f>
        <v>74420.596244815009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data'!B13</f>
        <v>102771.34750129838</v>
      </c>
      <c r="C17" s="1">
        <f>'DNSP stacked data'!C13</f>
        <v>106432.87891849953</v>
      </c>
      <c r="D17" s="1">
        <f>'DNSP stacked data'!D13</f>
        <v>116668.66460012447</v>
      </c>
      <c r="E17" s="1">
        <f>'DNSP stacked data'!E13</f>
        <v>127396.54541834329</v>
      </c>
      <c r="F17" s="1">
        <f>'DNSP stacked data'!F13</f>
        <v>136755.76864498152</v>
      </c>
      <c r="G17" s="1">
        <f>'DNSP stacked data'!G13</f>
        <v>142931.29181388696</v>
      </c>
      <c r="H17" s="1">
        <f>'DNSP stacked data'!H13</f>
        <v>152190.98085476272</v>
      </c>
      <c r="I17" s="1">
        <f>'DNSP stacked data'!I13</f>
        <v>160617.89956353986</v>
      </c>
      <c r="J17" s="26"/>
      <c r="K17" s="1">
        <f>'DNSP stacked data'!K13</f>
        <v>29934.501356203804</v>
      </c>
      <c r="L17" s="1">
        <f>'DNSP stacked data'!L13</f>
        <v>29896.167581658337</v>
      </c>
      <c r="M17" s="1">
        <f>'DNSP stacked data'!M13</f>
        <v>29475.450799855338</v>
      </c>
      <c r="N17" s="1">
        <f>'DNSP stacked data'!N13</f>
        <v>28649.849946419123</v>
      </c>
      <c r="O17" s="1">
        <f>'DNSP stacked data'!O13</f>
        <v>28317.942025807555</v>
      </c>
      <c r="P17" s="1">
        <f>'DNSP stacked data'!P13</f>
        <v>35350.200871059613</v>
      </c>
      <c r="Q17" s="1">
        <f>'DNSP stacked data'!Q13</f>
        <v>41338.119451568404</v>
      </c>
      <c r="R17" s="1">
        <f>'DNSP stacked data'!R13</f>
        <v>47500.191656187693</v>
      </c>
      <c r="T17" s="1">
        <f>'DNSP stacked data'!T13</f>
        <v>195685.98570841659</v>
      </c>
      <c r="U17" s="1">
        <f>'DNSP stacked data'!U13</f>
        <v>200854.97687125165</v>
      </c>
      <c r="V17" s="1">
        <f>'DNSP stacked data'!V13</f>
        <v>207751.0394125935</v>
      </c>
      <c r="W17" s="1">
        <f>'DNSP stacked data'!W13</f>
        <v>213663.0563384238</v>
      </c>
      <c r="X17" s="1">
        <f>'DNSP stacked data'!X13</f>
        <v>225495.66182588806</v>
      </c>
      <c r="Y17" s="1">
        <f>'DNSP stacked data'!Y13</f>
        <v>231390.36493298595</v>
      </c>
      <c r="Z17" s="1">
        <f>'DNSP stacked data'!Z13</f>
        <v>241112.22989853658</v>
      </c>
      <c r="AA17" s="1">
        <f>'DNSP stacked data'!AA13</f>
        <v>253212.94776494612</v>
      </c>
      <c r="AC17" s="1">
        <f>'DNSP stacked data'!AC13</f>
        <v>726.66647146300215</v>
      </c>
      <c r="AD17" s="1">
        <f>'DNSP stacked data'!AD13</f>
        <v>720.21286016281545</v>
      </c>
      <c r="AE17" s="1">
        <f>'DNSP stacked data'!AE13</f>
        <v>718.93653187988957</v>
      </c>
      <c r="AF17" s="1">
        <f>'DNSP stacked data'!AF13</f>
        <v>708.31959917771485</v>
      </c>
      <c r="AG17" s="1">
        <f>'DNSP stacked data'!AG13</f>
        <v>710.57311555934268</v>
      </c>
      <c r="AH17" s="1">
        <f>'DNSP stacked data'!AH13</f>
        <v>693.68537543721334</v>
      </c>
      <c r="AI17" s="1">
        <f>'DNSP stacked data'!AI13</f>
        <v>683.05854641812664</v>
      </c>
      <c r="AJ17" s="1">
        <f>'DNSP stacked data'!AJ13</f>
        <v>674.98205913401864</v>
      </c>
      <c r="AK17" s="26"/>
      <c r="AL17" s="1">
        <f>'DNSP stacked data'!AL13</f>
        <v>148589.62714791275</v>
      </c>
      <c r="AM17" s="1">
        <f>'DNSP stacked data'!AM13</f>
        <v>151500.84144570288</v>
      </c>
      <c r="AN17" s="1">
        <f>'DNSP stacked data'!AN13</f>
        <v>155890.45716294367</v>
      </c>
      <c r="AO17" s="1">
        <f>'DNSP stacked data'!AO13</f>
        <v>161752.07112098939</v>
      </c>
      <c r="AP17" s="1">
        <f>'DNSP stacked data'!AP13</f>
        <v>168722.78670904387</v>
      </c>
      <c r="AQ17" s="1">
        <f>'DNSP stacked data'!AQ13</f>
        <v>180823.48876150307</v>
      </c>
      <c r="AR17" s="1">
        <f>'DNSP stacked data'!AR13</f>
        <v>198649.09941781472</v>
      </c>
      <c r="AS17" s="1">
        <f>'DNSP stacked data'!AS13</f>
        <v>223995.23220657225</v>
      </c>
      <c r="AT17" s="26"/>
      <c r="AU17" s="1">
        <f>'DNSP stacked data'!AU13</f>
        <v>30389.982479100872</v>
      </c>
      <c r="AV17" s="1">
        <f>'DNSP stacked data'!AV13</f>
        <v>32443.535324128825</v>
      </c>
      <c r="AW17" s="1">
        <f>'DNSP stacked data'!AW13</f>
        <v>34799.62433998398</v>
      </c>
      <c r="AX17" s="1">
        <f>'DNSP stacked data'!AX13</f>
        <v>35389.157328678848</v>
      </c>
      <c r="AY17" s="1">
        <f>'DNSP stacked data'!AY13</f>
        <v>30841.547014968419</v>
      </c>
      <c r="AZ17" s="1">
        <f>'DNSP stacked data'!AZ13</f>
        <v>46480.982857687908</v>
      </c>
      <c r="BA17" s="1">
        <f>'DNSP stacked data'!BA13</f>
        <v>60737.155951859604</v>
      </c>
      <c r="BB17" s="1">
        <f>'DNSP stacked data'!BB13</f>
        <v>64006.643678191715</v>
      </c>
    </row>
    <row r="18" spans="1:54" x14ac:dyDescent="0.25">
      <c r="A18" s="21" t="s">
        <v>70</v>
      </c>
      <c r="B18" s="1">
        <f>'DNSP stacked data'!B14</f>
        <v>2817.6566536498312</v>
      </c>
      <c r="C18" s="1">
        <f>'DNSP stacked data'!C14</f>
        <v>3968.3576966676774</v>
      </c>
      <c r="D18" s="1">
        <f>'DNSP stacked data'!D14</f>
        <v>2878.0126666323536</v>
      </c>
      <c r="E18" s="1">
        <f>'DNSP stacked data'!E14</f>
        <v>5545.1171240968997</v>
      </c>
      <c r="F18" s="1">
        <f>'DNSP stacked data'!F14</f>
        <v>2489.108484361876</v>
      </c>
      <c r="G18" s="1">
        <f>'DNSP stacked data'!G14</f>
        <v>4066.7178216077255</v>
      </c>
      <c r="H18" s="1">
        <f>'DNSP stacked data'!H14</f>
        <v>5158.2690498282491</v>
      </c>
      <c r="I18" s="1">
        <f>'DNSP stacked data'!I14</f>
        <v>2826.8750323183108</v>
      </c>
      <c r="J18" s="26"/>
      <c r="K18" s="1">
        <f>'DNSP stacked data'!K14</f>
        <v>806.55735499438697</v>
      </c>
      <c r="L18" s="1">
        <f>'DNSP stacked data'!L14</f>
        <v>1057.8721046000283</v>
      </c>
      <c r="M18" s="1">
        <f>'DNSP stacked data'!M14</f>
        <v>687.4740711336492</v>
      </c>
      <c r="N18" s="1">
        <f>'DNSP stacked data'!N14</f>
        <v>1247.0257574019015</v>
      </c>
      <c r="O18" s="1">
        <f>'DNSP stacked data'!O14</f>
        <v>515.41832899998792</v>
      </c>
      <c r="P18" s="1">
        <f>'DNSP stacked data'!P14</f>
        <v>1005.7929936499996</v>
      </c>
      <c r="Q18" s="1">
        <f>'DNSP stacked data'!Q14</f>
        <v>1401.0892166377373</v>
      </c>
      <c r="R18" s="1">
        <f>'DNSP stacked data'!R14</f>
        <v>836.00337314890623</v>
      </c>
      <c r="T18" s="1">
        <f>'DNSP stacked data'!T14</f>
        <v>5318.1863589781915</v>
      </c>
      <c r="U18" s="1">
        <f>'DNSP stacked data'!U14</f>
        <v>7238.8300702449378</v>
      </c>
      <c r="V18" s="1">
        <f>'DNSP stacked data'!V14</f>
        <v>4952.0307461253842</v>
      </c>
      <c r="W18" s="1">
        <f>'DNSP stacked data'!W14</f>
        <v>9299.9905813653386</v>
      </c>
      <c r="X18" s="1">
        <f>'DNSP stacked data'!X14</f>
        <v>4104.2741421366109</v>
      </c>
      <c r="Y18" s="1">
        <f>'DNSP stacked data'!Y14</f>
        <v>6583.5780876211429</v>
      </c>
      <c r="Z18" s="1">
        <f>'DNSP stacked data'!Z14</f>
        <v>8172.1120794115232</v>
      </c>
      <c r="AA18" s="1">
        <f>'DNSP stacked data'!AA14</f>
        <v>4456.5478806630663</v>
      </c>
      <c r="AC18" s="1">
        <f>'DNSP stacked data'!AC14</f>
        <v>19.392786342418251</v>
      </c>
      <c r="AD18" s="1">
        <f>'DNSP stacked data'!AD14</f>
        <v>25.484640867743668</v>
      </c>
      <c r="AE18" s="1">
        <f>'DNSP stacked data'!AE14</f>
        <v>16.768198994283068</v>
      </c>
      <c r="AF18" s="1">
        <f>'DNSP stacked data'!AF14</f>
        <v>30.830625162056105</v>
      </c>
      <c r="AG18" s="1">
        <f>'DNSP stacked data'!AG14</f>
        <v>12.933228252255645</v>
      </c>
      <c r="AH18" s="1">
        <f>'DNSP stacked data'!AH14</f>
        <v>19.736914450842988</v>
      </c>
      <c r="AI18" s="1">
        <f>'DNSP stacked data'!AI14</f>
        <v>23.151173212896946</v>
      </c>
      <c r="AJ18" s="1">
        <f>'DNSP stacked data'!AJ14</f>
        <v>11.87968424075877</v>
      </c>
      <c r="AK18" s="26"/>
      <c r="AL18" s="1">
        <f>'DNSP stacked data'!AL14</f>
        <v>4052.8907973429286</v>
      </c>
      <c r="AM18" s="1">
        <f>'DNSP stacked data'!AM14</f>
        <v>5485.5035766302535</v>
      </c>
      <c r="AN18" s="1">
        <f>'DNSP stacked data'!AN14</f>
        <v>3760.2428623053847</v>
      </c>
      <c r="AO18" s="1">
        <f>'DNSP stacked data'!AO14</f>
        <v>7040.4905916859516</v>
      </c>
      <c r="AP18" s="1">
        <f>'DNSP stacked data'!AP14</f>
        <v>3070.9440929903453</v>
      </c>
      <c r="AQ18" s="1">
        <f>'DNSP stacked data'!AQ14</f>
        <v>5144.8363404509764</v>
      </c>
      <c r="AR18" s="1">
        <f>'DNSP stacked data'!AR14</f>
        <v>6732.8924194334186</v>
      </c>
      <c r="AS18" s="1">
        <f>'DNSP stacked data'!AS14</f>
        <v>3942.3160868356845</v>
      </c>
      <c r="AT18" s="26"/>
      <c r="AU18" s="1">
        <f>'DNSP stacked data'!AU14</f>
        <v>857.61084182127001</v>
      </c>
      <c r="AV18" s="1">
        <f>'DNSP stacked data'!AV14</f>
        <v>1211.9229550157497</v>
      </c>
      <c r="AW18" s="1">
        <f>'DNSP stacked data'!AW14</f>
        <v>839.08828578890791</v>
      </c>
      <c r="AX18" s="1">
        <f>'DNSP stacked data'!AX14</f>
        <v>1540.3637647019036</v>
      </c>
      <c r="AY18" s="1">
        <f>'DNSP stacked data'!AY14</f>
        <v>561.35077230338629</v>
      </c>
      <c r="AZ18" s="1">
        <f>'DNSP stacked data'!AZ14</f>
        <v>1322.4888612868276</v>
      </c>
      <c r="BA18" s="1">
        <f>'DNSP stacked data'!BA14</f>
        <v>2058.5884259465593</v>
      </c>
      <c r="BB18" s="1">
        <f>'DNSP stacked data'!BB14</f>
        <v>1126.5169287361782</v>
      </c>
    </row>
    <row r="19" spans="1:54" x14ac:dyDescent="0.25">
      <c r="A19" s="21" t="s">
        <v>71</v>
      </c>
      <c r="B19" s="1">
        <f>'DNSP stacked data'!B15</f>
        <v>-4774.0733873775525</v>
      </c>
      <c r="C19" s="1">
        <f>'DNSP stacked data'!C15</f>
        <v>-5163.6572607843473</v>
      </c>
      <c r="D19" s="1">
        <f>'DNSP stacked data'!D15</f>
        <v>-5602.3888118899413</v>
      </c>
      <c r="E19" s="1">
        <f>'DNSP stacked data'!E15</f>
        <v>-6151.7080119505272</v>
      </c>
      <c r="F19" s="1">
        <f>'DNSP stacked data'!F15</f>
        <v>-6668.6152678337767</v>
      </c>
      <c r="G19" s="1">
        <f>'DNSP stacked data'!G15</f>
        <v>-7053.5791285796859</v>
      </c>
      <c r="H19" s="1">
        <f>'DNSP stacked data'!H15</f>
        <v>-7569.1441819980164</v>
      </c>
      <c r="I19" s="1">
        <f>'DNSP stacked data'!I15</f>
        <v>-8105.8162633283328</v>
      </c>
      <c r="J19" s="26"/>
      <c r="K19" s="1">
        <f>'DNSP stacked data'!K15</f>
        <v>-1420.8576791632768</v>
      </c>
      <c r="L19" s="1">
        <f>'DNSP stacked data'!L15</f>
        <v>-1478.5888864030289</v>
      </c>
      <c r="M19" s="1">
        <f>'DNSP stacked data'!M15</f>
        <v>-1513.0749245698635</v>
      </c>
      <c r="N19" s="1">
        <f>'DNSP stacked data'!N15</f>
        <v>-1578.9336780134704</v>
      </c>
      <c r="O19" s="1">
        <f>'DNSP stacked data'!O15</f>
        <v>-1647.659028037798</v>
      </c>
      <c r="P19" s="1">
        <f>'DNSP stacked data'!P15</f>
        <v>-1885.4758366810534</v>
      </c>
      <c r="Q19" s="1">
        <f>'DNSP stacked data'!Q15</f>
        <v>-2115.6968839786941</v>
      </c>
      <c r="R19" s="1">
        <f>'DNSP stacked data'!R15</f>
        <v>-2365.1488819512201</v>
      </c>
      <c r="T19" s="1">
        <f>'DNSP stacked data'!T15</f>
        <v>-7332.4027850566335</v>
      </c>
      <c r="U19" s="1">
        <f>'DNSP stacked data'!U15</f>
        <v>-7781.09538706485</v>
      </c>
      <c r="V19" s="1">
        <f>'DNSP stacked data'!V15</f>
        <v>-8174.5714753616667</v>
      </c>
      <c r="W19" s="1">
        <f>'DNSP stacked data'!W15</f>
        <v>-8797.3219196677946</v>
      </c>
      <c r="X19" s="1">
        <f>'DNSP stacked data'!X15</f>
        <v>-9463.4863782842058</v>
      </c>
      <c r="Y19" s="1">
        <f>'DNSP stacked data'!Y15</f>
        <v>-9864.9074368885213</v>
      </c>
      <c r="Z19" s="1">
        <f>'DNSP stacked data'!Z15</f>
        <v>-10413.049607518016</v>
      </c>
      <c r="AA19" s="1">
        <f>'DNSP stacked data'!AA15</f>
        <v>-11062.53806816117</v>
      </c>
      <c r="AC19" s="1">
        <f>'DNSP stacked data'!AC15</f>
        <v>-25.846397642604913</v>
      </c>
      <c r="AD19" s="1">
        <f>'DNSP stacked data'!AD15</f>
        <v>-26.760969150669599</v>
      </c>
      <c r="AE19" s="1">
        <f>'DNSP stacked data'!AE15</f>
        <v>-27.385131696457808</v>
      </c>
      <c r="AF19" s="1">
        <f>'DNSP stacked data'!AF15</f>
        <v>-28.577108780428343</v>
      </c>
      <c r="AG19" s="1">
        <f>'DNSP stacked data'!AG15</f>
        <v>-29.820968374384933</v>
      </c>
      <c r="AH19" s="1">
        <f>'DNSP stacked data'!AH15</f>
        <v>-30.363743469929631</v>
      </c>
      <c r="AI19" s="1">
        <f>'DNSP stacked data'!AI15</f>
        <v>-31.227660497004951</v>
      </c>
      <c r="AJ19" s="1">
        <f>'DNSP stacked data'!AJ15</f>
        <v>-32.28607193331711</v>
      </c>
      <c r="AK19" s="26"/>
      <c r="AL19" s="1">
        <f>'DNSP stacked data'!AL15</f>
        <v>-7693.9028613757264</v>
      </c>
      <c r="AM19" s="1">
        <f>'DNSP stacked data'!AM15</f>
        <v>-8142.1464603618106</v>
      </c>
      <c r="AN19" s="1">
        <f>'DNSP stacked data'!AN15</f>
        <v>-8558.5400210604221</v>
      </c>
      <c r="AO19" s="1">
        <f>'DNSP stacked data'!AO15</f>
        <v>-9189.0642142826</v>
      </c>
      <c r="AP19" s="1">
        <f>'DNSP stacked data'!AP15</f>
        <v>-9817.0136270318944</v>
      </c>
      <c r="AQ19" s="1">
        <f>'DNSP stacked data'!AQ15</f>
        <v>-10344.948359600154</v>
      </c>
      <c r="AR19" s="1">
        <f>'DNSP stacked data'!AR15</f>
        <v>-11085.723594164956</v>
      </c>
      <c r="AS19" s="1">
        <f>'DNSP stacked data'!AS15</f>
        <v>-12077.224303321234</v>
      </c>
      <c r="AT19" s="26"/>
      <c r="AU19" s="1">
        <f>'DNSP stacked data'!AU15</f>
        <v>-2295.109416629527</v>
      </c>
      <c r="AV19" s="1">
        <f>'DNSP stacked data'!AV15</f>
        <v>-2468.2569473849198</v>
      </c>
      <c r="AW19" s="1">
        <f>'DNSP stacked data'!AW15</f>
        <v>-2602.127123525242</v>
      </c>
      <c r="AX19" s="1">
        <f>'DNSP stacked data'!AX15</f>
        <v>-2835.70798285198</v>
      </c>
      <c r="AY19" s="1">
        <f>'DNSP stacked data'!AY15</f>
        <v>-2877.8295823281642</v>
      </c>
      <c r="AZ19" s="1">
        <f>'DNSP stacked data'!AZ15</f>
        <v>-4494.6776807254682</v>
      </c>
      <c r="BA19" s="1">
        <f>'DNSP stacked data'!BA15</f>
        <v>-6072.7425431310712</v>
      </c>
      <c r="BB19" s="1">
        <f>'DNSP stacked data'!BB15</f>
        <v>-7283.8268371207532</v>
      </c>
    </row>
    <row r="20" spans="1:54" x14ac:dyDescent="0.25">
      <c r="A20" s="21" t="s">
        <v>72</v>
      </c>
      <c r="B20" s="1">
        <f>'DNSP stacked data'!B16</f>
        <v>-1956.4167337277213</v>
      </c>
      <c r="C20" s="1">
        <f>'DNSP stacked data'!C16</f>
        <v>-1195.2995641166699</v>
      </c>
      <c r="D20" s="1">
        <f>'DNSP stacked data'!D16</f>
        <v>-2724.3761452575877</v>
      </c>
      <c r="E20" s="1">
        <f>'DNSP stacked data'!E16</f>
        <v>-606.59088785362746</v>
      </c>
      <c r="F20" s="1">
        <f>'DNSP stacked data'!F16</f>
        <v>-4179.5067834719011</v>
      </c>
      <c r="G20" s="1">
        <f>'DNSP stacked data'!G16</f>
        <v>-2986.8613069719604</v>
      </c>
      <c r="H20" s="1">
        <f>'DNSP stacked data'!H16</f>
        <v>-2410.8751321697673</v>
      </c>
      <c r="I20" s="1">
        <f>'DNSP stacked data'!I16</f>
        <v>-5278.9412310100215</v>
      </c>
      <c r="J20" s="26"/>
      <c r="K20" s="1">
        <f>'DNSP stacked data'!K16</f>
        <v>-614.3003241688898</v>
      </c>
      <c r="L20" s="1">
        <f>'DNSP stacked data'!L16</f>
        <v>-420.71678180300069</v>
      </c>
      <c r="M20" s="1">
        <f>'DNSP stacked data'!M16</f>
        <v>-825.60085343621427</v>
      </c>
      <c r="N20" s="1">
        <f>'DNSP stacked data'!N16</f>
        <v>-331.9079206115689</v>
      </c>
      <c r="O20" s="1">
        <f>'DNSP stacked data'!O16</f>
        <v>-1132.2406990378099</v>
      </c>
      <c r="P20" s="1">
        <f>'DNSP stacked data'!P16</f>
        <v>-879.68284303105372</v>
      </c>
      <c r="Q20" s="1">
        <f>'DNSP stacked data'!Q16</f>
        <v>-714.60766734095682</v>
      </c>
      <c r="R20" s="1">
        <f>'DNSP stacked data'!R16</f>
        <v>-1529.145508802314</v>
      </c>
      <c r="T20" s="1">
        <f>'DNSP stacked data'!T16</f>
        <v>-2014.2164260784421</v>
      </c>
      <c r="U20" s="1">
        <f>'DNSP stacked data'!U16</f>
        <v>-542.26531681991219</v>
      </c>
      <c r="V20" s="1">
        <f>'DNSP stacked data'!V16</f>
        <v>-3222.5407292362825</v>
      </c>
      <c r="W20" s="1">
        <f>'DNSP stacked data'!W16</f>
        <v>502.66866169754394</v>
      </c>
      <c r="X20" s="1">
        <f>'DNSP stacked data'!X16</f>
        <v>-5359.2122361475949</v>
      </c>
      <c r="Y20" s="1">
        <f>'DNSP stacked data'!Y16</f>
        <v>-3281.3293492673783</v>
      </c>
      <c r="Z20" s="1">
        <f>'DNSP stacked data'!Z16</f>
        <v>-2240.9375281064931</v>
      </c>
      <c r="AA20" s="1">
        <f>'DNSP stacked data'!AA16</f>
        <v>-6605.9901874981033</v>
      </c>
      <c r="AC20" s="1">
        <f>'DNSP stacked data'!AC16</f>
        <v>-6.4536113001866617</v>
      </c>
      <c r="AD20" s="1">
        <f>'DNSP stacked data'!AD16</f>
        <v>-1.276328282925931</v>
      </c>
      <c r="AE20" s="1">
        <f>'DNSP stacked data'!AE16</f>
        <v>-10.61693270217474</v>
      </c>
      <c r="AF20" s="1">
        <f>'DNSP stacked data'!AF16</f>
        <v>2.2535163816277617</v>
      </c>
      <c r="AG20" s="1">
        <f>'DNSP stacked data'!AG16</f>
        <v>-16.887740122129287</v>
      </c>
      <c r="AH20" s="1">
        <f>'DNSP stacked data'!AH16</f>
        <v>-10.626829019086642</v>
      </c>
      <c r="AI20" s="1">
        <f>'DNSP stacked data'!AI16</f>
        <v>-8.0764872841080049</v>
      </c>
      <c r="AJ20" s="1">
        <f>'DNSP stacked data'!AJ16</f>
        <v>-20.40638769255834</v>
      </c>
      <c r="AK20" s="26"/>
      <c r="AL20" s="1">
        <f>'DNSP stacked data'!AL16</f>
        <v>-3641.0120640327978</v>
      </c>
      <c r="AM20" s="1">
        <f>'DNSP stacked data'!AM16</f>
        <v>-2656.6428837315575</v>
      </c>
      <c r="AN20" s="1">
        <f>'DNSP stacked data'!AN16</f>
        <v>-4798.2971587550383</v>
      </c>
      <c r="AO20" s="1">
        <f>'DNSP stacked data'!AO16</f>
        <v>-2148.5736225966493</v>
      </c>
      <c r="AP20" s="1">
        <f>'DNSP stacked data'!AP16</f>
        <v>-6746.0695340415477</v>
      </c>
      <c r="AQ20" s="1">
        <f>'DNSP stacked data'!AQ16</f>
        <v>-5200.1120191491773</v>
      </c>
      <c r="AR20" s="1">
        <f>'DNSP stacked data'!AR16</f>
        <v>-4352.8311747315365</v>
      </c>
      <c r="AS20" s="1">
        <f>'DNSP stacked data'!AS16</f>
        <v>-8134.9082164855499</v>
      </c>
      <c r="AT20" s="26"/>
      <c r="AU20" s="1">
        <f>'DNSP stacked data'!AU16</f>
        <v>-1437.4985748082572</v>
      </c>
      <c r="AV20" s="1">
        <f>'DNSP stacked data'!AV16</f>
        <v>-1256.3339923691701</v>
      </c>
      <c r="AW20" s="1">
        <f>'DNSP stacked data'!AW16</f>
        <v>-1763.038837736334</v>
      </c>
      <c r="AX20" s="1">
        <f>'DNSP stacked data'!AX16</f>
        <v>-1295.3442181500764</v>
      </c>
      <c r="AY20" s="1">
        <f>'DNSP stacked data'!AY16</f>
        <v>-2316.4788100247779</v>
      </c>
      <c r="AZ20" s="1">
        <f>'DNSP stacked data'!AZ16</f>
        <v>-3172.1888194386406</v>
      </c>
      <c r="BA20" s="1">
        <f>'DNSP stacked data'!BA16</f>
        <v>-4014.154117184512</v>
      </c>
      <c r="BB20" s="1">
        <f>'DNSP stacked data'!BB16</f>
        <v>-6157.3099083845755</v>
      </c>
    </row>
    <row r="21" spans="1:54" x14ac:dyDescent="0.25">
      <c r="A21" s="21" t="s">
        <v>73</v>
      </c>
      <c r="B21" s="1">
        <f>'DNSP stacked data'!B17</f>
        <v>5617.9481509288689</v>
      </c>
      <c r="C21" s="1">
        <f>'DNSP stacked data'!C17</f>
        <v>11431.085245741608</v>
      </c>
      <c r="D21" s="1">
        <f>'DNSP stacked data'!D17</f>
        <v>13452.256963476413</v>
      </c>
      <c r="E21" s="1">
        <f>'DNSP stacked data'!E17</f>
        <v>9965.8141144918518</v>
      </c>
      <c r="F21" s="1">
        <f>'DNSP stacked data'!F17</f>
        <v>10355.029952377336</v>
      </c>
      <c r="G21" s="1">
        <f>'DNSP stacked data'!G17</f>
        <v>12246.550347847753</v>
      </c>
      <c r="H21" s="1">
        <f>'DNSP stacked data'!H17</f>
        <v>10837.793840946882</v>
      </c>
      <c r="I21" s="1">
        <f>'DNSP stacked data'!I17</f>
        <v>7653.642018574089</v>
      </c>
      <c r="J21" s="26"/>
      <c r="K21" s="1">
        <f>'DNSP stacked data'!K17</f>
        <v>575.96654962342404</v>
      </c>
      <c r="L21" s="1">
        <f>'DNSP stacked data'!L17</f>
        <v>0</v>
      </c>
      <c r="M21" s="1">
        <f>'DNSP stacked data'!M17</f>
        <v>0</v>
      </c>
      <c r="N21" s="1">
        <f>'DNSP stacked data'!N17</f>
        <v>0</v>
      </c>
      <c r="O21" s="1">
        <f>'DNSP stacked data'!O17</f>
        <v>8164.4995442898644</v>
      </c>
      <c r="P21" s="1">
        <f>'DNSP stacked data'!P17</f>
        <v>6867.6014235398497</v>
      </c>
      <c r="Q21" s="1">
        <f>'DNSP stacked data'!Q17</f>
        <v>6876.6798719602457</v>
      </c>
      <c r="R21" s="1">
        <f>'DNSP stacked data'!R17</f>
        <v>4070.3355646929708</v>
      </c>
      <c r="T21" s="1">
        <f>'DNSP stacked data'!T17</f>
        <v>7183.2075889135558</v>
      </c>
      <c r="U21" s="1">
        <f>'DNSP stacked data'!U17</f>
        <v>7438.3278581617369</v>
      </c>
      <c r="V21" s="1">
        <f>'DNSP stacked data'!V17</f>
        <v>9134.5576550665974</v>
      </c>
      <c r="W21" s="1">
        <f>'DNSP stacked data'!W17</f>
        <v>11329.936825766679</v>
      </c>
      <c r="X21" s="1">
        <f>'DNSP stacked data'!X17</f>
        <v>11253.91534324551</v>
      </c>
      <c r="Y21" s="1">
        <f>'DNSP stacked data'!Y17</f>
        <v>13003.194314818009</v>
      </c>
      <c r="Z21" s="1">
        <f>'DNSP stacked data'!Z17</f>
        <v>14341.655394515999</v>
      </c>
      <c r="AA21" s="1">
        <f>'DNSP stacked data'!AA17</f>
        <v>11356.138022310852</v>
      </c>
      <c r="AC21" s="1">
        <f>'DNSP stacked data'!AC17</f>
        <v>0</v>
      </c>
      <c r="AD21" s="1">
        <f>'DNSP stacked data'!AD17</f>
        <v>0</v>
      </c>
      <c r="AE21" s="1">
        <f>'DNSP stacked data'!AE17</f>
        <v>0</v>
      </c>
      <c r="AF21" s="1">
        <f>'DNSP stacked data'!AF17</f>
        <v>0</v>
      </c>
      <c r="AG21" s="1">
        <f>'DNSP stacked data'!AG17</f>
        <v>0</v>
      </c>
      <c r="AH21" s="1">
        <f>'DNSP stacked data'!AH17</f>
        <v>0</v>
      </c>
      <c r="AI21" s="1">
        <f>'DNSP stacked data'!AI17</f>
        <v>0</v>
      </c>
      <c r="AJ21" s="1">
        <f>'DNSP stacked data'!AJ17</f>
        <v>0</v>
      </c>
      <c r="AK21" s="26"/>
      <c r="AL21" s="1">
        <f>'DNSP stacked data'!AL17</f>
        <v>6552.2263618229426</v>
      </c>
      <c r="AM21" s="1">
        <f>'DNSP stacked data'!AM17</f>
        <v>7046.2586009723282</v>
      </c>
      <c r="AN21" s="1">
        <f>'DNSP stacked data'!AN17</f>
        <v>10659.911116800786</v>
      </c>
      <c r="AO21" s="1">
        <f>'DNSP stacked data'!AO17</f>
        <v>9119.2892106510899</v>
      </c>
      <c r="AP21" s="1">
        <f>'DNSP stacked data'!AP17</f>
        <v>18846.771586500734</v>
      </c>
      <c r="AQ21" s="1">
        <f>'DNSP stacked data'!AQ17</f>
        <v>23025.72267546082</v>
      </c>
      <c r="AR21" s="1">
        <f>'DNSP stacked data'!AR17</f>
        <v>29698.963963489059</v>
      </c>
      <c r="AS21" s="1">
        <f>'DNSP stacked data'!AS17</f>
        <v>26172.429175748228</v>
      </c>
      <c r="AT21" s="26"/>
      <c r="AU21" s="1">
        <f>'DNSP stacked data'!AU17</f>
        <v>3491.0514198362066</v>
      </c>
      <c r="AV21" s="1">
        <f>'DNSP stacked data'!AV17</f>
        <v>3612.4230082243284</v>
      </c>
      <c r="AW21" s="1">
        <f>'DNSP stacked data'!AW17</f>
        <v>2352.5718264312022</v>
      </c>
      <c r="AX21" s="1">
        <f>'DNSP stacked data'!AX17</f>
        <v>6871.5011025164049</v>
      </c>
      <c r="AY21" s="1">
        <f>'DNSP stacked data'!AY17</f>
        <v>17955.914652744272</v>
      </c>
      <c r="AZ21" s="1">
        <f>'DNSP stacked data'!AZ17</f>
        <v>17428.36191361033</v>
      </c>
      <c r="BA21" s="1">
        <f>'DNSP stacked data'!BA17</f>
        <v>7283.6418435166324</v>
      </c>
      <c r="BB21" s="1">
        <f>'DNSP stacked data'!BB17</f>
        <v>18466.957872565537</v>
      </c>
    </row>
    <row r="22" spans="1:54" x14ac:dyDescent="0.25">
      <c r="A22" s="21" t="s">
        <v>74</v>
      </c>
      <c r="B22" s="1">
        <f>'DNSP stacked data'!B18</f>
        <v>0</v>
      </c>
      <c r="C22" s="1">
        <f>'DNSP stacked data'!C18</f>
        <v>0</v>
      </c>
      <c r="D22" s="1">
        <f>'DNSP stacked data'!D18</f>
        <v>0</v>
      </c>
      <c r="E22" s="1">
        <f>'DNSP stacked data'!E18</f>
        <v>0</v>
      </c>
      <c r="F22" s="1">
        <f>'DNSP stacked data'!F18</f>
        <v>0</v>
      </c>
      <c r="G22" s="1">
        <f>'DNSP stacked data'!G18</f>
        <v>0</v>
      </c>
      <c r="H22" s="1">
        <f>'DNSP stacked data'!H18</f>
        <v>0</v>
      </c>
      <c r="I22" s="1">
        <f>'DNSP stacked data'!I18</f>
        <v>0</v>
      </c>
      <c r="J22" s="26"/>
      <c r="K22" s="1">
        <f>'DNSP stacked data'!K18</f>
        <v>0</v>
      </c>
      <c r="L22" s="1">
        <f>'DNSP stacked data'!L18</f>
        <v>0</v>
      </c>
      <c r="M22" s="1">
        <f>'DNSP stacked data'!M18</f>
        <v>0</v>
      </c>
      <c r="N22" s="1">
        <f>'DNSP stacked data'!N18</f>
        <v>0</v>
      </c>
      <c r="O22" s="1">
        <f>'DNSP stacked data'!O18</f>
        <v>0</v>
      </c>
      <c r="P22" s="1">
        <f>'DNSP stacked data'!P18</f>
        <v>0</v>
      </c>
      <c r="Q22" s="1">
        <f>'DNSP stacked data'!Q18</f>
        <v>0</v>
      </c>
      <c r="R22" s="1">
        <f>'DNSP stacked data'!R18</f>
        <v>0</v>
      </c>
      <c r="T22" s="1">
        <f>'DNSP stacked data'!T18</f>
        <v>0</v>
      </c>
      <c r="U22" s="1">
        <f>'DNSP stacked data'!U18</f>
        <v>0</v>
      </c>
      <c r="V22" s="1">
        <f>'DNSP stacked data'!V18</f>
        <v>0</v>
      </c>
      <c r="W22" s="1">
        <f>'DNSP stacked data'!W18</f>
        <v>0</v>
      </c>
      <c r="X22" s="1">
        <f>'DNSP stacked data'!X18</f>
        <v>0</v>
      </c>
      <c r="Y22" s="1">
        <f>'DNSP stacked data'!Y18</f>
        <v>0</v>
      </c>
      <c r="Z22" s="1">
        <f>'DNSP stacked data'!Z18</f>
        <v>0</v>
      </c>
      <c r="AA22" s="1">
        <f>'DNSP stacked data'!AA18</f>
        <v>0</v>
      </c>
      <c r="AC22" s="1">
        <f>'DNSP stacked data'!AC18</f>
        <v>0</v>
      </c>
      <c r="AD22" s="1">
        <f>'DNSP stacked data'!AD18</f>
        <v>0</v>
      </c>
      <c r="AE22" s="1">
        <f>'DNSP stacked data'!AE18</f>
        <v>0</v>
      </c>
      <c r="AF22" s="1">
        <f>'DNSP stacked data'!AF18</f>
        <v>0</v>
      </c>
      <c r="AG22" s="1">
        <f>'DNSP stacked data'!AG18</f>
        <v>0</v>
      </c>
      <c r="AH22" s="1">
        <f>'DNSP stacked data'!AH18</f>
        <v>0</v>
      </c>
      <c r="AI22" s="1">
        <f>'DNSP stacked data'!AI18</f>
        <v>0</v>
      </c>
      <c r="AJ22" s="1">
        <f>'DNSP stacked data'!AJ18</f>
        <v>0</v>
      </c>
      <c r="AK22" s="26"/>
      <c r="AL22" s="1">
        <f>'DNSP stacked data'!AL18</f>
        <v>0</v>
      </c>
      <c r="AM22" s="1">
        <f>'DNSP stacked data'!AM18</f>
        <v>0</v>
      </c>
      <c r="AN22" s="1">
        <f>'DNSP stacked data'!AN18</f>
        <v>0</v>
      </c>
      <c r="AO22" s="1">
        <f>'DNSP stacked data'!AO18</f>
        <v>0</v>
      </c>
      <c r="AP22" s="1">
        <f>'DNSP stacked data'!AP18</f>
        <v>0</v>
      </c>
      <c r="AQ22" s="1">
        <f>'DNSP stacked data'!AQ18</f>
        <v>0</v>
      </c>
      <c r="AR22" s="1">
        <f>'DNSP stacked data'!AR18</f>
        <v>0</v>
      </c>
      <c r="AS22" s="1">
        <f>'DNSP stacked data'!AS18</f>
        <v>0</v>
      </c>
      <c r="AT22" s="26"/>
      <c r="AU22" s="1">
        <f>'DNSP stacked data'!AU18</f>
        <v>0</v>
      </c>
      <c r="AV22" s="1">
        <f>'DNSP stacked data'!AV18</f>
        <v>0</v>
      </c>
      <c r="AW22" s="1">
        <f>'DNSP stacked data'!AW18</f>
        <v>0</v>
      </c>
      <c r="AX22" s="1">
        <f>'DNSP stacked data'!AX18</f>
        <v>10123.76719807675</v>
      </c>
      <c r="AY22" s="1">
        <f>'DNSP stacked data'!AY18</f>
        <v>0</v>
      </c>
      <c r="AZ22" s="1">
        <f>'DNSP stacked data'!AZ18</f>
        <v>0</v>
      </c>
      <c r="BA22" s="1">
        <f>'DNSP stacked data'!BA18</f>
        <v>0</v>
      </c>
      <c r="BB22" s="1">
        <f>'DNSP stacked data'!BB18</f>
        <v>0</v>
      </c>
    </row>
    <row r="23" spans="1:54" x14ac:dyDescent="0.25">
      <c r="A23" s="21" t="s">
        <v>75</v>
      </c>
      <c r="B23" s="1">
        <f>'DNSP stacked data'!B19</f>
        <v>106432.87891849953</v>
      </c>
      <c r="C23" s="1">
        <f>'DNSP stacked data'!C19</f>
        <v>116668.66460012447</v>
      </c>
      <c r="D23" s="1">
        <f>'DNSP stacked data'!D19</f>
        <v>127396.54541834329</v>
      </c>
      <c r="E23" s="1">
        <f>'DNSP stacked data'!E19</f>
        <v>136755.76864498152</v>
      </c>
      <c r="F23" s="1">
        <f>'DNSP stacked data'!F19</f>
        <v>142931.29181388696</v>
      </c>
      <c r="G23" s="1">
        <f>'DNSP stacked data'!G19</f>
        <v>152190.98085476272</v>
      </c>
      <c r="H23" s="1">
        <f>'DNSP stacked data'!H19</f>
        <v>160617.89956353986</v>
      </c>
      <c r="I23" s="1">
        <f>'DNSP stacked data'!I19</f>
        <v>162992.6003511039</v>
      </c>
      <c r="J23" s="26"/>
      <c r="K23" s="1">
        <f>'DNSP stacked data'!K19</f>
        <v>29896.167581658337</v>
      </c>
      <c r="L23" s="1">
        <f>'DNSP stacked data'!L19</f>
        <v>29475.450799855338</v>
      </c>
      <c r="M23" s="1">
        <f>'DNSP stacked data'!M19</f>
        <v>28649.849946419123</v>
      </c>
      <c r="N23" s="1">
        <f>'DNSP stacked data'!N19</f>
        <v>28317.942025807555</v>
      </c>
      <c r="O23" s="1">
        <f>'DNSP stacked data'!O19</f>
        <v>35350.200871059613</v>
      </c>
      <c r="P23" s="1">
        <f>'DNSP stacked data'!P19</f>
        <v>41338.119451568404</v>
      </c>
      <c r="Q23" s="1">
        <f>'DNSP stacked data'!Q19</f>
        <v>47500.191656187693</v>
      </c>
      <c r="R23" s="1">
        <f>'DNSP stacked data'!R19</f>
        <v>50041.38171207835</v>
      </c>
      <c r="T23" s="1">
        <f>'DNSP stacked data'!T19</f>
        <v>200854.97687125165</v>
      </c>
      <c r="U23" s="1">
        <f>'DNSP stacked data'!U19</f>
        <v>207751.0394125935</v>
      </c>
      <c r="V23" s="1">
        <f>'DNSP stacked data'!V19</f>
        <v>213663.0563384238</v>
      </c>
      <c r="W23" s="1">
        <f>'DNSP stacked data'!W19</f>
        <v>225495.66182588806</v>
      </c>
      <c r="X23" s="1">
        <f>'DNSP stacked data'!X19</f>
        <v>231390.36493298595</v>
      </c>
      <c r="Y23" s="1">
        <f>'DNSP stacked data'!Y19</f>
        <v>241112.22989853658</v>
      </c>
      <c r="Z23" s="1">
        <f>'DNSP stacked data'!Z19</f>
        <v>253212.94776494612</v>
      </c>
      <c r="AA23" s="1">
        <f>'DNSP stacked data'!AA19</f>
        <v>257963.09559975885</v>
      </c>
      <c r="AC23" s="1">
        <f>'DNSP stacked data'!AC19</f>
        <v>720.21286016281545</v>
      </c>
      <c r="AD23" s="1">
        <f>'DNSP stacked data'!AD19</f>
        <v>718.93653187988957</v>
      </c>
      <c r="AE23" s="1">
        <f>'DNSP stacked data'!AE19</f>
        <v>708.31959917771485</v>
      </c>
      <c r="AF23" s="1">
        <f>'DNSP stacked data'!AF19</f>
        <v>710.57311555934268</v>
      </c>
      <c r="AG23" s="1">
        <f>'DNSP stacked data'!AG19</f>
        <v>693.68537543721334</v>
      </c>
      <c r="AH23" s="1">
        <f>'DNSP stacked data'!AH19</f>
        <v>683.05854641812664</v>
      </c>
      <c r="AI23" s="1">
        <f>'DNSP stacked data'!AI19</f>
        <v>674.98205913401864</v>
      </c>
      <c r="AJ23" s="1">
        <f>'DNSP stacked data'!AJ19</f>
        <v>654.57567144146037</v>
      </c>
      <c r="AK23" s="26"/>
      <c r="AL23" s="1">
        <f>'DNSP stacked data'!AL19</f>
        <v>151500.84144570288</v>
      </c>
      <c r="AM23" s="1">
        <f>'DNSP stacked data'!AM19</f>
        <v>155890.45716294367</v>
      </c>
      <c r="AN23" s="1">
        <f>'DNSP stacked data'!AN19</f>
        <v>161752.07112098939</v>
      </c>
      <c r="AO23" s="1">
        <f>'DNSP stacked data'!AO19</f>
        <v>168722.78670904387</v>
      </c>
      <c r="AP23" s="1">
        <f>'DNSP stacked data'!AP19</f>
        <v>180823.48876150307</v>
      </c>
      <c r="AQ23" s="1">
        <f>'DNSP stacked data'!AQ19</f>
        <v>198649.09941781472</v>
      </c>
      <c r="AR23" s="1">
        <f>'DNSP stacked data'!AR19</f>
        <v>223995.23220657225</v>
      </c>
      <c r="AS23" s="1">
        <f>'DNSP stacked data'!AS19</f>
        <v>242032.7531658349</v>
      </c>
      <c r="AT23" s="26"/>
      <c r="AU23" s="1">
        <f>'DNSP stacked data'!AU19</f>
        <v>32443.535324128825</v>
      </c>
      <c r="AV23" s="1">
        <f>'DNSP stacked data'!AV19</f>
        <v>34799.62433998398</v>
      </c>
      <c r="AW23" s="1">
        <f>'DNSP stacked data'!AW19</f>
        <v>35389.157328678848</v>
      </c>
      <c r="AX23" s="1">
        <f>'DNSP stacked data'!AX19</f>
        <v>30841.547014968419</v>
      </c>
      <c r="AY23" s="1">
        <f>'DNSP stacked data'!AY19</f>
        <v>46480.982857687908</v>
      </c>
      <c r="AZ23" s="1">
        <f>'DNSP stacked data'!AZ19</f>
        <v>60737.155951859604</v>
      </c>
      <c r="BA23" s="1">
        <f>'DNSP stacked data'!BA19</f>
        <v>64006.643678191715</v>
      </c>
      <c r="BB23" s="1">
        <f>'DNSP stacked data'!BB19</f>
        <v>76316.291642372671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102771.34750129838</v>
      </c>
      <c r="C26" s="1">
        <f t="shared" ref="C26:I26" si="2">C17</f>
        <v>106432.87891849953</v>
      </c>
      <c r="D26" s="1">
        <f t="shared" si="2"/>
        <v>116668.66460012447</v>
      </c>
      <c r="E26" s="1">
        <f t="shared" si="2"/>
        <v>127396.54541834329</v>
      </c>
      <c r="F26" s="1">
        <f t="shared" si="2"/>
        <v>136755.76864498152</v>
      </c>
      <c r="G26" s="1">
        <f t="shared" si="2"/>
        <v>142931.29181388696</v>
      </c>
      <c r="H26" s="1">
        <f t="shared" si="2"/>
        <v>152190.98085476272</v>
      </c>
      <c r="I26" s="1">
        <f t="shared" si="2"/>
        <v>160617.89956353986</v>
      </c>
      <c r="K26" s="1">
        <f>K17</f>
        <v>29934.501356203804</v>
      </c>
      <c r="L26" s="1">
        <f t="shared" ref="L26:R26" si="3">L17</f>
        <v>29896.167581658337</v>
      </c>
      <c r="M26" s="1">
        <f t="shared" si="3"/>
        <v>29475.450799855338</v>
      </c>
      <c r="N26" s="1">
        <f t="shared" si="3"/>
        <v>28649.849946419123</v>
      </c>
      <c r="O26" s="1">
        <f t="shared" si="3"/>
        <v>28317.942025807555</v>
      </c>
      <c r="P26" s="1">
        <f t="shared" si="3"/>
        <v>35350.200871059613</v>
      </c>
      <c r="Q26" s="1">
        <f t="shared" si="3"/>
        <v>41338.119451568404</v>
      </c>
      <c r="R26" s="1">
        <f t="shared" si="3"/>
        <v>47500.191656187693</v>
      </c>
      <c r="T26" s="1">
        <f>T17</f>
        <v>195685.98570841659</v>
      </c>
      <c r="U26" s="1">
        <f t="shared" ref="U26:AA26" si="4">U17</f>
        <v>200854.97687125165</v>
      </c>
      <c r="V26" s="1">
        <f t="shared" si="4"/>
        <v>207751.0394125935</v>
      </c>
      <c r="W26" s="1">
        <f t="shared" si="4"/>
        <v>213663.0563384238</v>
      </c>
      <c r="X26" s="1">
        <f t="shared" si="4"/>
        <v>225495.66182588806</v>
      </c>
      <c r="Y26" s="1">
        <f t="shared" si="4"/>
        <v>231390.36493298595</v>
      </c>
      <c r="Z26" s="1">
        <f t="shared" si="4"/>
        <v>241112.22989853658</v>
      </c>
      <c r="AA26" s="1">
        <f t="shared" si="4"/>
        <v>253212.94776494612</v>
      </c>
      <c r="AC26" s="1">
        <f>AC17</f>
        <v>726.66647146300215</v>
      </c>
      <c r="AD26" s="1">
        <f t="shared" ref="AD26:AJ26" si="5">AD17</f>
        <v>720.21286016281545</v>
      </c>
      <c r="AE26" s="1">
        <f t="shared" si="5"/>
        <v>718.93653187988957</v>
      </c>
      <c r="AF26" s="1">
        <f t="shared" si="5"/>
        <v>708.31959917771485</v>
      </c>
      <c r="AG26" s="1">
        <f t="shared" si="5"/>
        <v>710.57311555934268</v>
      </c>
      <c r="AH26" s="1">
        <f t="shared" si="5"/>
        <v>693.68537543721334</v>
      </c>
      <c r="AI26" s="1">
        <f t="shared" si="5"/>
        <v>683.05854641812664</v>
      </c>
      <c r="AJ26" s="1">
        <f t="shared" si="5"/>
        <v>674.98205913401864</v>
      </c>
      <c r="AL26" s="1">
        <f>AL17</f>
        <v>148589.62714791275</v>
      </c>
      <c r="AM26" s="1">
        <f t="shared" ref="AM26:AS26" si="6">AM17</f>
        <v>151500.84144570288</v>
      </c>
      <c r="AN26" s="1">
        <f t="shared" si="6"/>
        <v>155890.45716294367</v>
      </c>
      <c r="AO26" s="1">
        <f t="shared" si="6"/>
        <v>161752.07112098939</v>
      </c>
      <c r="AP26" s="1">
        <f t="shared" si="6"/>
        <v>168722.78670904387</v>
      </c>
      <c r="AQ26" s="1">
        <f t="shared" si="6"/>
        <v>180823.48876150307</v>
      </c>
      <c r="AR26" s="1">
        <f t="shared" si="6"/>
        <v>198649.09941781472</v>
      </c>
      <c r="AS26" s="1">
        <f t="shared" si="6"/>
        <v>223995.23220657225</v>
      </c>
      <c r="AU26" s="1">
        <f>AU17</f>
        <v>30389.982479100872</v>
      </c>
      <c r="AV26" s="1">
        <f t="shared" ref="AV26:BB26" si="7">AV17</f>
        <v>32443.535324128825</v>
      </c>
      <c r="AW26" s="1">
        <f t="shared" si="7"/>
        <v>34799.62433998398</v>
      </c>
      <c r="AX26" s="1">
        <f t="shared" si="7"/>
        <v>35389.157328678848</v>
      </c>
      <c r="AY26" s="1">
        <f t="shared" si="7"/>
        <v>30841.547014968419</v>
      </c>
      <c r="AZ26" s="1">
        <f t="shared" si="7"/>
        <v>46480.982857687908</v>
      </c>
      <c r="BA26" s="1">
        <f t="shared" si="7"/>
        <v>60737.155951859604</v>
      </c>
      <c r="BB26" s="1">
        <f t="shared" si="7"/>
        <v>64006.643678191715</v>
      </c>
    </row>
    <row r="27" spans="1:54" x14ac:dyDescent="0.25">
      <c r="A27" s="24" t="s">
        <v>84</v>
      </c>
      <c r="B27" s="1">
        <f>WACC!$C$14*'01ACT BB'!B26</f>
        <v>41108.539000519355</v>
      </c>
      <c r="C27" s="1">
        <f>WACC!$D$14*'01ACT BB'!C26</f>
        <v>42573.151567399815</v>
      </c>
      <c r="D27" s="1">
        <f>WACC!$E$14*'01ACT BB'!D26</f>
        <v>46667.465840049786</v>
      </c>
      <c r="E27" s="1">
        <f>WACC!$F$14*'01ACT BB'!E26</f>
        <v>50958.618167337321</v>
      </c>
      <c r="F27" s="1">
        <f>WACC!$G$14*'01ACT BB'!F26</f>
        <v>54702.307457992611</v>
      </c>
      <c r="G27" s="1">
        <f>WACC!$H$14*'01ACT BB'!G26</f>
        <v>57172.516725554786</v>
      </c>
      <c r="H27" s="1">
        <f>WACC!$I$14*'01ACT BB'!H26</f>
        <v>60876.392341905092</v>
      </c>
      <c r="I27" s="1">
        <f>WACC!$J$14*'01ACT BB'!I26</f>
        <v>64247.159825415947</v>
      </c>
      <c r="K27" s="1">
        <f>WACC!$C$14*'01ACT BB'!K26</f>
        <v>11973.800542481522</v>
      </c>
      <c r="L27" s="1">
        <f>WACC!$D$14*'01ACT BB'!L26</f>
        <v>11958.467032663335</v>
      </c>
      <c r="M27" s="1">
        <f>WACC!$E$14*'01ACT BB'!M26</f>
        <v>11790.180319942136</v>
      </c>
      <c r="N27" s="1">
        <f>WACC!$F$14*'01ACT BB'!N26</f>
        <v>11459.939978567651</v>
      </c>
      <c r="O27" s="1">
        <f>WACC!$G$14*'01ACT BB'!O26</f>
        <v>11327.176810323022</v>
      </c>
      <c r="P27" s="1">
        <f>WACC!$H$14*'01ACT BB'!P26</f>
        <v>14140.080348423846</v>
      </c>
      <c r="Q27" s="1">
        <f>WACC!$I$14*'01ACT BB'!Q26</f>
        <v>16535.247780627364</v>
      </c>
      <c r="R27" s="1">
        <f>WACC!$J$14*'01ACT BB'!R26</f>
        <v>19000.07666247508</v>
      </c>
      <c r="T27" s="1">
        <f>WACC!$C$14*'01ACT BB'!T26</f>
        <v>78274.394283366637</v>
      </c>
      <c r="U27" s="1">
        <f>WACC!$D$14*'01ACT BB'!U26</f>
        <v>80341.99074850067</v>
      </c>
      <c r="V27" s="1">
        <f>WACC!$E$14*'01ACT BB'!V26</f>
        <v>83100.415765037411</v>
      </c>
      <c r="W27" s="1">
        <f>WACC!$F$14*'01ACT BB'!W26</f>
        <v>85465.222535369525</v>
      </c>
      <c r="X27" s="1">
        <f>WACC!$G$14*'01ACT BB'!X26</f>
        <v>90198.264730355237</v>
      </c>
      <c r="Y27" s="1">
        <f>WACC!$H$14*'01ACT BB'!Y26</f>
        <v>92556.145973194391</v>
      </c>
      <c r="Z27" s="1">
        <f>WACC!$I$14*'01ACT BB'!Z26</f>
        <v>96444.891959414643</v>
      </c>
      <c r="AA27" s="1">
        <f>WACC!$J$14*'01ACT BB'!AA26</f>
        <v>101285.17910597846</v>
      </c>
      <c r="AC27" s="1">
        <f>WACC!$C$14*'01ACT BB'!AC26</f>
        <v>290.66658858520088</v>
      </c>
      <c r="AD27" s="1">
        <f>WACC!$D$14*'01ACT BB'!AD26</f>
        <v>288.0851440651262</v>
      </c>
      <c r="AE27" s="1">
        <f>WACC!$E$14*'01ACT BB'!AE26</f>
        <v>287.57461275195584</v>
      </c>
      <c r="AF27" s="1">
        <f>WACC!$F$14*'01ACT BB'!AF26</f>
        <v>283.32783967108594</v>
      </c>
      <c r="AG27" s="1">
        <f>WACC!$G$14*'01ACT BB'!AG26</f>
        <v>284.22924622373711</v>
      </c>
      <c r="AH27" s="1">
        <f>WACC!$H$14*'01ACT BB'!AH26</f>
        <v>277.47415017488532</v>
      </c>
      <c r="AI27" s="1">
        <f>WACC!$I$14*'01ACT BB'!AI26</f>
        <v>273.22341856725069</v>
      </c>
      <c r="AJ27" s="1">
        <f>WACC!$J$14*'01ACT BB'!AJ26</f>
        <v>269.99282365360745</v>
      </c>
      <c r="AL27" s="1">
        <f>WACC!C14*'01ACT BB'!AL26</f>
        <v>59435.850859165104</v>
      </c>
      <c r="AM27" s="1">
        <f>WACC!D14*'01ACT BB'!AM26</f>
        <v>60600.33657828116</v>
      </c>
      <c r="AN27" s="1">
        <f>WACC!E14*'01ACT BB'!AN26</f>
        <v>62356.18286517747</v>
      </c>
      <c r="AO27" s="1">
        <f>WACC!F14*'01ACT BB'!AO26</f>
        <v>64700.828448395761</v>
      </c>
      <c r="AP27" s="1">
        <f>WACC!G14*'01ACT BB'!AP26</f>
        <v>67489.114683617547</v>
      </c>
      <c r="AQ27" s="1">
        <f>WACC!H14*'01ACT BB'!AQ26</f>
        <v>72329.395504601227</v>
      </c>
      <c r="AR27" s="1">
        <f>WACC!I14*'01ACT BB'!AR26</f>
        <v>79459.639767125889</v>
      </c>
      <c r="AS27" s="1">
        <f>WACC!J14*'01ACT BB'!AS26</f>
        <v>89598.092882628902</v>
      </c>
      <c r="AU27" s="1">
        <f>WACC!C14*'01ACT BB'!AU26</f>
        <v>12155.992991640349</v>
      </c>
      <c r="AV27" s="1">
        <f>WACC!D14*'01ACT BB'!AV26</f>
        <v>12977.41412965153</v>
      </c>
      <c r="AW27" s="1">
        <f>WACC!E14*'01ACT BB'!AW26</f>
        <v>13919.849735993594</v>
      </c>
      <c r="AX27" s="1">
        <f>WACC!F14*'01ACT BB'!AX26</f>
        <v>14155.662931471539</v>
      </c>
      <c r="AY27" s="1">
        <f>WACC!G14*'01ACT BB'!AY26</f>
        <v>12336.618805987368</v>
      </c>
      <c r="AZ27" s="1">
        <f>WACC!H14*'01ACT BB'!AZ26</f>
        <v>18592.393143075165</v>
      </c>
      <c r="BA27" s="1">
        <f>WACC!I14*'01ACT BB'!BA26</f>
        <v>24294.862380743842</v>
      </c>
      <c r="BB27" s="1">
        <f>WACC!J14*'01ACT BB'!BB26</f>
        <v>25602.657471276689</v>
      </c>
    </row>
    <row r="28" spans="1:54" x14ac:dyDescent="0.25">
      <c r="A28" s="24" t="s">
        <v>85</v>
      </c>
      <c r="B28" s="1">
        <f>WACC!$C$15*'01ACT BB'!B26</f>
        <v>61662.808500779029</v>
      </c>
      <c r="C28" s="1">
        <f>WACC!$D$15*'01ACT BB'!C26</f>
        <v>63859.727351099711</v>
      </c>
      <c r="D28" s="1">
        <f>WACC!$E$15*'01ACT BB'!D26</f>
        <v>70001.19876007468</v>
      </c>
      <c r="E28" s="1">
        <f>WACC!$F$15*'01ACT BB'!E26</f>
        <v>76437.927251005967</v>
      </c>
      <c r="F28" s="1">
        <f>WACC!$G$15*'01ACT BB'!F26</f>
        <v>82053.461186988905</v>
      </c>
      <c r="G28" s="1">
        <f>WACC!$H$15*'01ACT BB'!G26</f>
        <v>85758.775088332171</v>
      </c>
      <c r="H28" s="1">
        <f>WACC!$I$15*'01ACT BB'!H26</f>
        <v>91314.588512857634</v>
      </c>
      <c r="I28" s="1">
        <f>WACC!$J$15*'01ACT BB'!I26</f>
        <v>96370.739738123913</v>
      </c>
      <c r="K28" s="1">
        <f>WACC!$C$15*'01ACT BB'!K26</f>
        <v>17960.70081372228</v>
      </c>
      <c r="L28" s="1">
        <f>WACC!$D$15*'01ACT BB'!L26</f>
        <v>17937.700548995002</v>
      </c>
      <c r="M28" s="1">
        <f>WACC!$E$15*'01ACT BB'!M26</f>
        <v>17685.270479913201</v>
      </c>
      <c r="N28" s="1">
        <f>WACC!$F$15*'01ACT BB'!N26</f>
        <v>17189.909967851472</v>
      </c>
      <c r="O28" s="1">
        <f>WACC!$G$15*'01ACT BB'!O26</f>
        <v>16990.765215484531</v>
      </c>
      <c r="P28" s="1">
        <f>WACC!$H$15*'01ACT BB'!P26</f>
        <v>21210.120522635767</v>
      </c>
      <c r="Q28" s="1">
        <f>WACC!$I$15*'01ACT BB'!Q26</f>
        <v>24802.87167094104</v>
      </c>
      <c r="R28" s="1">
        <f>WACC!$J$15*'01ACT BB'!R26</f>
        <v>28500.114993712614</v>
      </c>
      <c r="T28" s="1">
        <f>WACC!$C$15*'01ACT BB'!T26</f>
        <v>117411.59142504995</v>
      </c>
      <c r="U28" s="1">
        <f>WACC!$D$15*'01ACT BB'!U26</f>
        <v>120512.98612275098</v>
      </c>
      <c r="V28" s="1">
        <f>WACC!$E$15*'01ACT BB'!V26</f>
        <v>124650.62364755609</v>
      </c>
      <c r="W28" s="1">
        <f>WACC!$F$15*'01ACT BB'!W26</f>
        <v>128197.83380305428</v>
      </c>
      <c r="X28" s="1">
        <f>WACC!$G$15*'01ACT BB'!X26</f>
        <v>135297.39709553283</v>
      </c>
      <c r="Y28" s="1">
        <f>WACC!$H$15*'01ACT BB'!Y26</f>
        <v>138834.21895979156</v>
      </c>
      <c r="Z28" s="1">
        <f>WACC!$I$15*'01ACT BB'!Z26</f>
        <v>144667.33793912194</v>
      </c>
      <c r="AA28" s="1">
        <f>WACC!$J$15*'01ACT BB'!AA26</f>
        <v>151927.76865896766</v>
      </c>
      <c r="AC28" s="1">
        <f>WACC!$C$15*'01ACT BB'!AC26</f>
        <v>435.99988287780127</v>
      </c>
      <c r="AD28" s="1">
        <f>WACC!$D$15*'01ACT BB'!AD26</f>
        <v>432.12771609768924</v>
      </c>
      <c r="AE28" s="1">
        <f>WACC!$E$15*'01ACT BB'!AE26</f>
        <v>431.36191912793373</v>
      </c>
      <c r="AF28" s="1">
        <f>WACC!$F$15*'01ACT BB'!AF26</f>
        <v>424.99175950662891</v>
      </c>
      <c r="AG28" s="1">
        <f>WACC!$G$15*'01ACT BB'!AG26</f>
        <v>426.34386933560558</v>
      </c>
      <c r="AH28" s="1">
        <f>WACC!$H$15*'01ACT BB'!AH26</f>
        <v>416.21122526232801</v>
      </c>
      <c r="AI28" s="1">
        <f>WACC!$I$15*'01ACT BB'!AI26</f>
        <v>409.83512785087595</v>
      </c>
      <c r="AJ28" s="1">
        <f>WACC!$J$15*'01ACT BB'!AJ26</f>
        <v>404.9892354804112</v>
      </c>
      <c r="AL28" s="1">
        <f>WACC!C15*'01ACT BB'!AL26</f>
        <v>89153.776288747642</v>
      </c>
      <c r="AM28" s="1">
        <f>WACC!D15*'01ACT BB'!AM26</f>
        <v>90900.504867421725</v>
      </c>
      <c r="AN28" s="1">
        <f>WACC!E15*'01ACT BB'!AN26</f>
        <v>93534.274297766198</v>
      </c>
      <c r="AO28" s="1">
        <f>WACC!F15*'01ACT BB'!AO26</f>
        <v>97051.242672593638</v>
      </c>
      <c r="AP28" s="1">
        <f>WACC!G15*'01ACT BB'!AP26</f>
        <v>101233.67202542632</v>
      </c>
      <c r="AQ28" s="1">
        <f>WACC!H15*'01ACT BB'!AQ26</f>
        <v>108494.09325690185</v>
      </c>
      <c r="AR28" s="1">
        <f>WACC!I15*'01ACT BB'!AR26</f>
        <v>119189.45965068883</v>
      </c>
      <c r="AS28" s="1">
        <f>WACC!J15*'01ACT BB'!AS26</f>
        <v>134397.13932394335</v>
      </c>
      <c r="AU28" s="1">
        <f>WACC!C15*'01ACT BB'!AU26</f>
        <v>18233.989487460523</v>
      </c>
      <c r="AV28" s="1">
        <f>WACC!D15*'01ACT BB'!AV26</f>
        <v>19466.121194477295</v>
      </c>
      <c r="AW28" s="1">
        <f>WACC!E15*'01ACT BB'!AW26</f>
        <v>20879.774603990387</v>
      </c>
      <c r="AX28" s="1">
        <f>WACC!F15*'01ACT BB'!AX26</f>
        <v>21233.494397207309</v>
      </c>
      <c r="AY28" s="1">
        <f>WACC!G15*'01ACT BB'!AY26</f>
        <v>18504.928208981051</v>
      </c>
      <c r="AZ28" s="1">
        <f>WACC!H15*'01ACT BB'!AZ26</f>
        <v>27888.589714612743</v>
      </c>
      <c r="BA28" s="1">
        <f>WACC!I15*'01ACT BB'!BA26</f>
        <v>36442.293571115762</v>
      </c>
      <c r="BB28" s="1">
        <f>WACC!J15*'01ACT BB'!BB26</f>
        <v>38403.986206915026</v>
      </c>
    </row>
    <row r="29" spans="1:54" x14ac:dyDescent="0.25">
      <c r="A29" s="24" t="s">
        <v>86</v>
      </c>
      <c r="B29" s="1">
        <f>(WACC!$C$3+WACC!$C$9*WACC!$C$16)*B27</f>
        <v>4100.6286253048511</v>
      </c>
      <c r="C29" s="1">
        <f>(WACC!$D$3+WACC!$D$9*WACC!$D$16)*C27</f>
        <v>4233.0645071498457</v>
      </c>
      <c r="D29" s="1">
        <f>(WACC!$E$3+WACC!$E$9*WACC!$E$16)*D27</f>
        <v>4829.4338571797234</v>
      </c>
      <c r="E29" s="1">
        <f>(WACC!$F$3+WACC!$F$9*WACC!$F$16)*E27</f>
        <v>5460.875458746089</v>
      </c>
      <c r="F29" s="1">
        <f>(WACC!$G$3+WACC!$G$9*WACC!$G$16)*F27</f>
        <v>5231.9758976334251</v>
      </c>
      <c r="G29" s="1">
        <f>(WACC!$H$3+WACC!$H$9*WACC!$H$16)*G27</f>
        <v>5767.8031720556237</v>
      </c>
      <c r="H29" s="1">
        <f>(WACC!$I$3+WACC!$I$9*WACC!$I$16)*H27</f>
        <v>6013.9160499446971</v>
      </c>
      <c r="I29" s="1">
        <f>(WACC!$J$3+WACC!$J$9*WACC!$J$16)*I27</f>
        <v>5534.7529578347321</v>
      </c>
      <c r="K29" s="1">
        <f>(WACC!$C$3+WACC!$C$9*WACC!$C$16)*K27</f>
        <v>1194.4017095224465</v>
      </c>
      <c r="L29" s="1">
        <f>(WACC!$D$3+WACC!$D$9*WACC!$D$16)*L27</f>
        <v>1189.0348844799043</v>
      </c>
      <c r="M29" s="1">
        <f>(WACC!$E$3+WACC!$E$9*WACC!$E$16)*M27</f>
        <v>1220.1197342607165</v>
      </c>
      <c r="N29" s="1">
        <f>(WACC!$F$3+WACC!$F$9*WACC!$F$16)*N27</f>
        <v>1228.0808867728615</v>
      </c>
      <c r="O29" s="1">
        <f>(WACC!$G$3+WACC!$G$9*WACC!$G$16)*O27</f>
        <v>1083.3823802652637</v>
      </c>
      <c r="P29" s="1">
        <f>(WACC!$H$3+WACC!$H$9*WACC!$H$16)*P27</f>
        <v>1426.510585116612</v>
      </c>
      <c r="Q29" s="1">
        <f>(WACC!$I$3+WACC!$I$9*WACC!$I$16)*Q27</f>
        <v>1633.5000842235415</v>
      </c>
      <c r="R29" s="1">
        <f>(WACC!$J$3+WACC!$J$9*WACC!$J$16)*R27</f>
        <v>1636.8152427668781</v>
      </c>
      <c r="T29" s="1">
        <f>(WACC!$C$3+WACC!$C$9*WACC!$C$16)*T27</f>
        <v>7807.9695759247616</v>
      </c>
      <c r="U29" s="1">
        <f>(WACC!$D$3+WACC!$D$9*WACC!$D$16)*U27</f>
        <v>7988.4344228737791</v>
      </c>
      <c r="V29" s="1">
        <f>(WACC!$E$3+WACC!$E$9*WACC!$E$16)*V27</f>
        <v>8599.7376162852543</v>
      </c>
      <c r="W29" s="1">
        <f>(WACC!$F$3+WACC!$F$9*WACC!$F$16)*W27</f>
        <v>9158.7047118718874</v>
      </c>
      <c r="X29" s="1">
        <f>(WACC!$G$3+WACC!$G$9*WACC!$G$16)*X27</f>
        <v>8626.9696655844764</v>
      </c>
      <c r="Y29" s="1">
        <f>(WACC!$H$3+WACC!$H$9*WACC!$H$16)*Y27</f>
        <v>9337.4520296185838</v>
      </c>
      <c r="Z29" s="1">
        <f>(WACC!$I$3+WACC!$I$9*WACC!$I$16)*Z27</f>
        <v>9527.6914642434749</v>
      </c>
      <c r="AA29" s="1">
        <f>(WACC!$J$3+WACC!$J$9*WACC!$J$16)*AA27</f>
        <v>8725.4976899362973</v>
      </c>
      <c r="AC29" s="1">
        <f>(WACC!$C$3+WACC!$C$9*WACC!$C$16)*AC27</f>
        <v>28.994358898454763</v>
      </c>
      <c r="AD29" s="1">
        <f>(WACC!$D$3+WACC!$D$9*WACC!$D$16)*AD27</f>
        <v>28.64441446033441</v>
      </c>
      <c r="AE29" s="1">
        <f>(WACC!$E$3+WACC!$E$9*WACC!$E$16)*AE27</f>
        <v>29.759974026653975</v>
      </c>
      <c r="AF29" s="1">
        <f>(WACC!$F$3+WACC!$F$9*WACC!$F$16)*AF27</f>
        <v>30.362244936835673</v>
      </c>
      <c r="AG29" s="1">
        <f>(WACC!$G$3+WACC!$G$9*WACC!$G$16)*AG27</f>
        <v>27.184969606393267</v>
      </c>
      <c r="AH29" s="1">
        <f>(WACC!$H$3+WACC!$H$9*WACC!$H$16)*AH27</f>
        <v>27.992755526656623</v>
      </c>
      <c r="AI29" s="1">
        <f>(WACC!$I$3+WACC!$I$9*WACC!$I$16)*AI27</f>
        <v>26.991459889965707</v>
      </c>
      <c r="AJ29" s="1">
        <f>(WACC!$J$3+WACC!$J$9*WACC!$J$16)*AJ27</f>
        <v>23.259294004149861</v>
      </c>
      <c r="AL29" s="1">
        <f>(WACC!C3+WACC!C9*WACC!C16)*AL27</f>
        <v>5928.8011038135701</v>
      </c>
      <c r="AM29" s="1">
        <f>(WACC!D3+WACC!D9*WACC!D16)*AM27</f>
        <v>6025.5143076438208</v>
      </c>
      <c r="AN29" s="1">
        <f>(WACC!E3+WACC!E9*WACC!E16)*AN27</f>
        <v>6452.9979357725697</v>
      </c>
      <c r="AO29" s="1">
        <f>(WACC!F3+WACC!F9*WACC!F16)*AO27</f>
        <v>6933.5311462753307</v>
      </c>
      <c r="AP29" s="1">
        <f>(WACC!G3+WACC!G9*WACC!G16)*AP27</f>
        <v>6454.9639272248487</v>
      </c>
      <c r="AQ29" s="1">
        <f>(WACC!H3+WACC!H9*WACC!H16)*AQ27</f>
        <v>7296.8926455853252</v>
      </c>
      <c r="AR29" s="1">
        <f>(WACC!I3+WACC!I9*WACC!I16)*AR27</f>
        <v>7849.7359080426049</v>
      </c>
      <c r="AS29" s="1">
        <f>(WACC!J3+WACC!J9*WACC!J16)*AS27</f>
        <v>7718.6806536824342</v>
      </c>
      <c r="AU29" s="1">
        <f>(WACC!C3+WACC!C9*WACC!C16)*AU27</f>
        <v>1212.5756361688216</v>
      </c>
      <c r="AV29" s="1">
        <f>(WACC!D3+WACC!D9*WACC!D16)*AV27</f>
        <v>1290.3491783981158</v>
      </c>
      <c r="AW29" s="1">
        <f>(WACC!E3+WACC!E9*WACC!E16)*AW27</f>
        <v>1440.5109082261231</v>
      </c>
      <c r="AX29" s="1">
        <f>(WACC!F3+WACC!F9*WACC!F16)*AX27</f>
        <v>1516.9624900524227</v>
      </c>
      <c r="AY29" s="1">
        <f>(WACC!G3+WACC!G9*WACC!G16)*AY27</f>
        <v>1179.9299746319282</v>
      </c>
      <c r="AZ29" s="1">
        <f>(WACC!H3+WACC!H9*WACC!H16)*AZ27</f>
        <v>1875.6785653062148</v>
      </c>
      <c r="BA29" s="1">
        <f>(WACC!I3+WACC!I9*WACC!I16)*BA27</f>
        <v>2400.0644121970759</v>
      </c>
      <c r="BB29" s="1">
        <f>(WACC!J3+WACC!J9*WACC!J16)*BB27</f>
        <v>2205.6132061346066</v>
      </c>
    </row>
    <row r="30" spans="1:54" x14ac:dyDescent="0.25">
      <c r="A30" s="24" t="s">
        <v>87</v>
      </c>
      <c r="B30" s="1">
        <f>WACC!$C$7*B28</f>
        <v>4243.7495281020347</v>
      </c>
      <c r="C30" s="1">
        <f>WACC!$D$7*C28</f>
        <v>4212.4905757820225</v>
      </c>
      <c r="D30" s="1">
        <f>WACC!$E$7*D28</f>
        <v>4933.1375453811461</v>
      </c>
      <c r="E30" s="1">
        <f>WACC!$F$7*E28</f>
        <v>6571.1181352443009</v>
      </c>
      <c r="F30" s="1">
        <f>WACC!$G$7*F28</f>
        <v>6832.7530383483172</v>
      </c>
      <c r="G30" s="1">
        <f>WACC!$H$7*G28</f>
        <v>8005.5950601401091</v>
      </c>
      <c r="H30" s="1">
        <f>WACC!$I$7*H28</f>
        <v>8613.0074420039164</v>
      </c>
      <c r="I30" s="1">
        <f>WACC!$J$7*I28</f>
        <v>7340.6309132041697</v>
      </c>
      <c r="K30" s="1">
        <f>WACC!$C$7*K28</f>
        <v>1236.0889400886242</v>
      </c>
      <c r="L30" s="1">
        <f>WACC!$D$7*L28</f>
        <v>1183.2558272352258</v>
      </c>
      <c r="M30" s="1">
        <f>WACC!$E$7*M28</f>
        <v>1246.3196823772159</v>
      </c>
      <c r="N30" s="1">
        <f>WACC!$F$7*N28</f>
        <v>1477.7602323260146</v>
      </c>
      <c r="O30" s="1">
        <f>WACC!$G$7*O28</f>
        <v>1414.854425036413</v>
      </c>
      <c r="P30" s="1">
        <f>WACC!$H$7*P28</f>
        <v>1979.9680663126819</v>
      </c>
      <c r="Q30" s="1">
        <f>WACC!$I$7*Q28</f>
        <v>2339.4653774824083</v>
      </c>
      <c r="R30" s="1">
        <f>WACC!$J$7*R28</f>
        <v>2170.8749535514694</v>
      </c>
      <c r="T30" s="1">
        <f>WACC!$C$7*T28</f>
        <v>8080.4847819649622</v>
      </c>
      <c r="U30" s="1">
        <f>WACC!$D$7*U28</f>
        <v>7949.6082955433403</v>
      </c>
      <c r="V30" s="1">
        <f>WACC!$E$7*V28</f>
        <v>8784.4020168645147</v>
      </c>
      <c r="W30" s="1">
        <f>WACC!$F$7*W28</f>
        <v>11020.747695525695</v>
      </c>
      <c r="X30" s="1">
        <f>WACC!$G$7*X28</f>
        <v>11266.480264353673</v>
      </c>
      <c r="Y30" s="1">
        <f>WACC!$H$7*Y28</f>
        <v>12960.196042190613</v>
      </c>
      <c r="Z30" s="1">
        <f>WACC!$I$7*Z28</f>
        <v>13645.36465177309</v>
      </c>
      <c r="AA30" s="1">
        <f>WACC!$J$7*AA28</f>
        <v>11572.451121810394</v>
      </c>
      <c r="AC30" s="1">
        <f>WACC!$C$7*AC28</f>
        <v>30.00632540426432</v>
      </c>
      <c r="AD30" s="1">
        <f>WACC!$D$7*AD28</f>
        <v>28.505194229652126</v>
      </c>
      <c r="AE30" s="1">
        <f>WACC!$E$7*AE28</f>
        <v>30.399017682413831</v>
      </c>
      <c r="AF30" s="1">
        <f>WACC!$F$7*AF28</f>
        <v>36.535148958878139</v>
      </c>
      <c r="AG30" s="1">
        <f>WACC!$G$7*AG28</f>
        <v>35.50249223424548</v>
      </c>
      <c r="AH30" s="1">
        <f>WACC!$H$7*AH28</f>
        <v>38.853382939564511</v>
      </c>
      <c r="AI30" s="1">
        <f>WACC!$I$7*AI28</f>
        <v>38.65661625006598</v>
      </c>
      <c r="AJ30" s="1">
        <f>WACC!$J$7*AJ28</f>
        <v>30.848331242043692</v>
      </c>
      <c r="AL30" s="1">
        <f>WACC!C7*AL28</f>
        <v>6135.7292224065222</v>
      </c>
      <c r="AM30" s="1">
        <f>WACC!D7*AM28</f>
        <v>5996.2285460845742</v>
      </c>
      <c r="AN30" s="1">
        <f>WACC!E7*AN28</f>
        <v>6591.5648373361782</v>
      </c>
      <c r="AO30" s="1">
        <f>WACC!F7*AO28</f>
        <v>8343.1773166701441</v>
      </c>
      <c r="AP30" s="1">
        <f>WACC!G7*AP28</f>
        <v>8429.9269050769944</v>
      </c>
      <c r="AQ30" s="1">
        <f>WACC!H7*AQ28</f>
        <v>10127.94056511664</v>
      </c>
      <c r="AR30" s="1">
        <f>WACC!I7*AR28</f>
        <v>11242.231057475114</v>
      </c>
      <c r="AS30" s="1">
        <f>WACC!J7*AS28</f>
        <v>10237.130048481582</v>
      </c>
      <c r="AU30" s="1">
        <f>WACC!C7*AU28</f>
        <v>1254.8971765022745</v>
      </c>
      <c r="AV30" s="1">
        <f>WACC!D7*AV28</f>
        <v>1284.0777040579424</v>
      </c>
      <c r="AW30" s="1">
        <f>WACC!E7*AW28</f>
        <v>1471.4433732924667</v>
      </c>
      <c r="AX30" s="1">
        <f>WACC!F7*AX28</f>
        <v>1825.3739357677432</v>
      </c>
      <c r="AY30" s="1">
        <f>WACC!G7*AY28</f>
        <v>1540.9417545006877</v>
      </c>
      <c r="AZ30" s="1">
        <f>WACC!H7*AZ28</f>
        <v>2603.4042093489988</v>
      </c>
      <c r="BA30" s="1">
        <f>WACC!I7*BA28</f>
        <v>3437.3231139021746</v>
      </c>
      <c r="BB30" s="1">
        <f>WACC!J7*BB28</f>
        <v>2925.2601890034534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8344.3781534068858</v>
      </c>
      <c r="C33" s="1">
        <f>C17*WACC!$D$21</f>
        <v>8445.5550829318672</v>
      </c>
      <c r="D33" s="1">
        <f>D17*WACC!$E$21</f>
        <v>9762.5714025608704</v>
      </c>
      <c r="E33" s="1">
        <f>E17*WACC!$F$21</f>
        <v>12031.99359399039</v>
      </c>
      <c r="F33" s="1">
        <f>F17*WACC!$G$21</f>
        <v>12064.728935981742</v>
      </c>
      <c r="G33" s="1">
        <f>G17*WACC!$H$21</f>
        <v>13773.398232195734</v>
      </c>
      <c r="H33" s="1">
        <f>H17*WACC!$I$21</f>
        <v>14626.923491948612</v>
      </c>
      <c r="I33" s="1">
        <f>I17*WACC!$J$21</f>
        <v>12875.383871038903</v>
      </c>
      <c r="K33" s="1">
        <f>K17*WACC!$C$21</f>
        <v>2430.4906496110707</v>
      </c>
      <c r="L33" s="1">
        <f>L17*WACC!$D$21</f>
        <v>2372.2907117151303</v>
      </c>
      <c r="M33" s="1">
        <f>M17*WACC!$E$21</f>
        <v>2466.4394166379329</v>
      </c>
      <c r="N33" s="1">
        <f>N17*WACC!$F$21</f>
        <v>2705.8411190988763</v>
      </c>
      <c r="O33" s="1">
        <f>O17*WACC!$G$21</f>
        <v>2498.2368053016767</v>
      </c>
      <c r="P33" s="1">
        <f>P17*WACC!$H$21</f>
        <v>3406.4786514292941</v>
      </c>
      <c r="Q33" s="1">
        <f>Q17*WACC!$I$21</f>
        <v>3972.96546170595</v>
      </c>
      <c r="R33" s="1">
        <f>R17*WACC!$J$21</f>
        <v>3807.6901963183473</v>
      </c>
      <c r="T33" s="1">
        <f>T17*WACC!C21</f>
        <v>15888.454357889723</v>
      </c>
      <c r="U33" s="1">
        <f>U17*WACC!D21</f>
        <v>15938.042718417119</v>
      </c>
      <c r="V33" s="1">
        <f>V17*WACC!E21</f>
        <v>17384.139633149771</v>
      </c>
      <c r="W33" s="1">
        <f>W17*WACC!F21</f>
        <v>20179.452407397584</v>
      </c>
      <c r="X33" s="1">
        <f>X17*WACC!G21</f>
        <v>19893.449929938146</v>
      </c>
      <c r="Y33" s="1">
        <f>Y17*WACC!H21</f>
        <v>22297.648071809199</v>
      </c>
      <c r="Z33" s="1">
        <f>Z17*WACC!I21</f>
        <v>23173.056116016567</v>
      </c>
      <c r="AA33" s="1">
        <f>AA17*WACC!J21</f>
        <v>20297.948811746694</v>
      </c>
      <c r="AC33" s="1">
        <f>AC17*WACC!C21</f>
        <v>59.00068430271908</v>
      </c>
      <c r="AD33" s="1">
        <f>AD17*WACC!D21</f>
        <v>57.149608689986529</v>
      </c>
      <c r="AE33" s="1">
        <f>AE17*WACC!E21</f>
        <v>60.158991709067813</v>
      </c>
      <c r="AF33" s="1">
        <f>AF17*WACC!F21</f>
        <v>66.897393895713819</v>
      </c>
      <c r="AG33" s="1">
        <f>AG17*WACC!G21</f>
        <v>62.687461840638747</v>
      </c>
      <c r="AH33" s="1">
        <f>AH17*WACC!H21</f>
        <v>66.846138466221149</v>
      </c>
      <c r="AI33" s="1">
        <f>AI17*WACC!I21</f>
        <v>65.648076140031691</v>
      </c>
      <c r="AJ33" s="1">
        <f>AJ17*WACC!J21</f>
        <v>54.107625246193557</v>
      </c>
      <c r="AL33" s="1">
        <f>AL17*WACC!C21</f>
        <v>12064.530326220092</v>
      </c>
      <c r="AM33" s="1">
        <f>AM17*WACC!D21</f>
        <v>12021.742853728394</v>
      </c>
      <c r="AN33" s="1">
        <f>AN17*WACC!E21</f>
        <v>13044.56277310875</v>
      </c>
      <c r="AO33" s="1">
        <f>AO17*WACC!F21</f>
        <v>15276.708462945475</v>
      </c>
      <c r="AP33" s="1">
        <f>AP17*WACC!G21</f>
        <v>14884.890832301842</v>
      </c>
      <c r="AQ33" s="1">
        <f>AQ17*WACC!H21</f>
        <v>17424.833210701967</v>
      </c>
      <c r="AR33" s="1">
        <f>AR17*WACC!I21</f>
        <v>19091.96696551772</v>
      </c>
      <c r="AS33" s="1">
        <f>AS17*WACC!J21</f>
        <v>17955.810702164017</v>
      </c>
      <c r="AU33" s="1">
        <f>AU17*WACC!C21</f>
        <v>2467.4728126710961</v>
      </c>
      <c r="AV33" s="1">
        <f>AV17*WACC!D21</f>
        <v>2574.4268824560577</v>
      </c>
      <c r="AW33" s="1">
        <f>AW17*WACC!E21</f>
        <v>2911.9542815185901</v>
      </c>
      <c r="AX33" s="1">
        <f>AX17*WACC!F21</f>
        <v>3342.3364258201664</v>
      </c>
      <c r="AY33" s="1">
        <f>AY17*WACC!G21</f>
        <v>2720.8717291326157</v>
      </c>
      <c r="AZ33" s="1">
        <f>AZ17*WACC!H21</f>
        <v>4479.0827746552141</v>
      </c>
      <c r="BA33" s="1">
        <f>BA17*WACC!I21</f>
        <v>5837.3875260992509</v>
      </c>
      <c r="BB33" s="1">
        <f>BB17*WACC!J21</f>
        <v>5130.87339513806</v>
      </c>
    </row>
    <row r="34" spans="1:54" x14ac:dyDescent="0.25">
      <c r="A34" s="24" t="s">
        <v>65</v>
      </c>
      <c r="B34" s="1">
        <f>B20</f>
        <v>-1956.4167337277213</v>
      </c>
      <c r="C34" s="1">
        <f t="shared" ref="C34:I34" si="8">C20</f>
        <v>-1195.2995641166699</v>
      </c>
      <c r="D34" s="1">
        <f t="shared" si="8"/>
        <v>-2724.3761452575877</v>
      </c>
      <c r="E34" s="1">
        <f t="shared" si="8"/>
        <v>-606.59088785362746</v>
      </c>
      <c r="F34" s="1">
        <f t="shared" si="8"/>
        <v>-4179.5067834719011</v>
      </c>
      <c r="G34" s="1">
        <f t="shared" si="8"/>
        <v>-2986.8613069719604</v>
      </c>
      <c r="H34" s="1">
        <f t="shared" si="8"/>
        <v>-2410.8751321697673</v>
      </c>
      <c r="I34" s="1">
        <f t="shared" si="8"/>
        <v>-5278.9412310100215</v>
      </c>
      <c r="K34" s="1">
        <f>K20</f>
        <v>-614.3003241688898</v>
      </c>
      <c r="L34" s="1">
        <f t="shared" ref="L34:R34" si="9">L20</f>
        <v>-420.71678180300069</v>
      </c>
      <c r="M34" s="1">
        <f t="shared" si="9"/>
        <v>-825.60085343621427</v>
      </c>
      <c r="N34" s="1">
        <f t="shared" si="9"/>
        <v>-331.9079206115689</v>
      </c>
      <c r="O34" s="1">
        <f t="shared" si="9"/>
        <v>-1132.2406990378099</v>
      </c>
      <c r="P34" s="1">
        <f t="shared" si="9"/>
        <v>-879.68284303105372</v>
      </c>
      <c r="Q34" s="1">
        <f t="shared" si="9"/>
        <v>-714.60766734095682</v>
      </c>
      <c r="R34" s="1">
        <f t="shared" si="9"/>
        <v>-1529.145508802314</v>
      </c>
      <c r="T34" s="1">
        <f>T20</f>
        <v>-2014.2164260784421</v>
      </c>
      <c r="U34" s="1">
        <f t="shared" ref="U34:AA34" si="10">U20</f>
        <v>-542.26531681991219</v>
      </c>
      <c r="V34" s="1">
        <f t="shared" si="10"/>
        <v>-3222.5407292362825</v>
      </c>
      <c r="W34" s="1">
        <f t="shared" si="10"/>
        <v>502.66866169754394</v>
      </c>
      <c r="X34" s="1">
        <f t="shared" si="10"/>
        <v>-5359.2122361475949</v>
      </c>
      <c r="Y34" s="1">
        <f t="shared" si="10"/>
        <v>-3281.3293492673783</v>
      </c>
      <c r="Z34" s="1">
        <f t="shared" si="10"/>
        <v>-2240.9375281064931</v>
      </c>
      <c r="AA34" s="1">
        <f t="shared" si="10"/>
        <v>-6605.9901874981033</v>
      </c>
      <c r="AC34" s="1">
        <f t="shared" ref="AC34:AJ34" si="11">AC20</f>
        <v>-6.4536113001866617</v>
      </c>
      <c r="AD34" s="1">
        <f t="shared" si="11"/>
        <v>-1.276328282925931</v>
      </c>
      <c r="AE34" s="1">
        <f t="shared" si="11"/>
        <v>-10.61693270217474</v>
      </c>
      <c r="AF34" s="1">
        <f t="shared" si="11"/>
        <v>2.2535163816277617</v>
      </c>
      <c r="AG34" s="1">
        <f t="shared" si="11"/>
        <v>-16.887740122129287</v>
      </c>
      <c r="AH34" s="1">
        <f t="shared" si="11"/>
        <v>-10.626829019086642</v>
      </c>
      <c r="AI34" s="1">
        <f t="shared" si="11"/>
        <v>-8.0764872841080049</v>
      </c>
      <c r="AJ34" s="1">
        <f t="shared" si="11"/>
        <v>-20.40638769255834</v>
      </c>
      <c r="AL34" s="1">
        <f t="shared" ref="AL34:AS34" si="12">AL20</f>
        <v>-3641.0120640327978</v>
      </c>
      <c r="AM34" s="1">
        <f t="shared" si="12"/>
        <v>-2656.6428837315575</v>
      </c>
      <c r="AN34" s="1">
        <f t="shared" si="12"/>
        <v>-4798.2971587550383</v>
      </c>
      <c r="AO34" s="1">
        <f t="shared" si="12"/>
        <v>-2148.5736225966493</v>
      </c>
      <c r="AP34" s="1">
        <f t="shared" si="12"/>
        <v>-6746.0695340415477</v>
      </c>
      <c r="AQ34" s="1">
        <f t="shared" si="12"/>
        <v>-5200.1120191491773</v>
      </c>
      <c r="AR34" s="1">
        <f t="shared" si="12"/>
        <v>-4352.8311747315365</v>
      </c>
      <c r="AS34" s="1">
        <f t="shared" si="12"/>
        <v>-8134.9082164855499</v>
      </c>
      <c r="AU34" s="1">
        <f t="shared" ref="AU34:BB34" si="13">AU20</f>
        <v>-1437.4985748082572</v>
      </c>
      <c r="AV34" s="1">
        <f t="shared" si="13"/>
        <v>-1256.3339923691701</v>
      </c>
      <c r="AW34" s="1">
        <f t="shared" si="13"/>
        <v>-1763.038837736334</v>
      </c>
      <c r="AX34" s="1">
        <f t="shared" si="13"/>
        <v>-1295.3442181500764</v>
      </c>
      <c r="AY34" s="1">
        <f t="shared" si="13"/>
        <v>-2316.4788100247779</v>
      </c>
      <c r="AZ34" s="1">
        <f t="shared" si="13"/>
        <v>-3172.1888194386406</v>
      </c>
      <c r="BA34" s="1">
        <f t="shared" si="13"/>
        <v>-4014.154117184512</v>
      </c>
      <c r="BB34" s="1">
        <f t="shared" si="13"/>
        <v>-6157.3099083845755</v>
      </c>
    </row>
    <row r="35" spans="1:54" x14ac:dyDescent="0.25">
      <c r="A35" s="24" t="s">
        <v>101</v>
      </c>
      <c r="B35" s="20">
        <f>B12*B4</f>
        <v>7804.3390342316461</v>
      </c>
      <c r="C35" s="20">
        <f t="shared" ref="C35:I35" si="14">C12*C4</f>
        <v>8255.3729879123002</v>
      </c>
      <c r="D35" s="20">
        <f t="shared" si="14"/>
        <v>9573.0331268926147</v>
      </c>
      <c r="E35" s="20">
        <f t="shared" si="14"/>
        <v>10571.816031167204</v>
      </c>
      <c r="F35" s="20">
        <f t="shared" si="14"/>
        <v>12635.324108568851</v>
      </c>
      <c r="G35" s="20">
        <f t="shared" si="14"/>
        <v>14351.558242604639</v>
      </c>
      <c r="H35" s="20">
        <f t="shared" si="14"/>
        <v>14984.264435813571</v>
      </c>
      <c r="I35" s="20">
        <f t="shared" si="14"/>
        <v>15937.538660672051</v>
      </c>
      <c r="J35" s="19"/>
      <c r="K35" s="20">
        <f>B12*B5</f>
        <v>2273.1919263930058</v>
      </c>
      <c r="L35" s="20">
        <f t="shared" ref="L35:R35" si="15">C12*C5</f>
        <v>2318.870040945812</v>
      </c>
      <c r="M35" s="20">
        <f t="shared" si="15"/>
        <v>2418.5540128039443</v>
      </c>
      <c r="N35" s="20">
        <f t="shared" si="15"/>
        <v>2377.4659034865635</v>
      </c>
      <c r="O35" s="20">
        <f t="shared" si="15"/>
        <v>2616.3896348139283</v>
      </c>
      <c r="P35" s="20">
        <f t="shared" si="15"/>
        <v>3549.4709398512127</v>
      </c>
      <c r="Q35" s="20">
        <f t="shared" si="15"/>
        <v>4070.0264211626913</v>
      </c>
      <c r="R35" s="20">
        <f t="shared" si="15"/>
        <v>4713.2738192130482</v>
      </c>
      <c r="T35" s="20">
        <f>B12*B6</f>
        <v>14860.170795143049</v>
      </c>
      <c r="U35" s="20">
        <f t="shared" ref="U35:AA35" si="16">C12*C6</f>
        <v>15579.140275068459</v>
      </c>
      <c r="V35" s="20">
        <f t="shared" si="16"/>
        <v>17046.63020923108</v>
      </c>
      <c r="W35" s="20">
        <f t="shared" si="16"/>
        <v>17730.516293430781</v>
      </c>
      <c r="X35" s="20">
        <f t="shared" si="16"/>
        <v>20834.300450190833</v>
      </c>
      <c r="Y35" s="20">
        <f t="shared" si="16"/>
        <v>23233.626849447151</v>
      </c>
      <c r="Z35" s="20">
        <f t="shared" si="16"/>
        <v>23739.182119840341</v>
      </c>
      <c r="AA35" s="20">
        <f t="shared" si="16"/>
        <v>25125.413514638174</v>
      </c>
      <c r="AC35" s="20">
        <f>B12*B7</f>
        <v>55.182223897905359</v>
      </c>
      <c r="AD35" s="20">
        <f t="shared" ref="AD35:AJ35" si="17">C12*C7</f>
        <v>55.862679387710635</v>
      </c>
      <c r="AE35" s="20">
        <f t="shared" si="17"/>
        <v>58.991017505930451</v>
      </c>
      <c r="AF35" s="20">
        <f t="shared" si="17"/>
        <v>58.778866170877315</v>
      </c>
      <c r="AG35" s="20">
        <f t="shared" si="17"/>
        <v>65.652233224878415</v>
      </c>
      <c r="AH35" s="20">
        <f t="shared" si="17"/>
        <v>69.652110054342742</v>
      </c>
      <c r="AI35" s="20">
        <f t="shared" si="17"/>
        <v>67.251881991871301</v>
      </c>
      <c r="AJ35" s="20">
        <f t="shared" si="17"/>
        <v>66.97605118695256</v>
      </c>
      <c r="AK35" s="19"/>
      <c r="AL35" s="20">
        <f t="shared" ref="AL35:AS35" si="18">B8*B12</f>
        <v>11283.726986432002</v>
      </c>
      <c r="AM35" s="20">
        <f t="shared" si="18"/>
        <v>11751.030009012105</v>
      </c>
      <c r="AN35" s="20">
        <f t="shared" si="18"/>
        <v>12791.305323517876</v>
      </c>
      <c r="AO35" s="20">
        <f t="shared" si="18"/>
        <v>13422.75909394601</v>
      </c>
      <c r="AP35" s="20">
        <f t="shared" si="18"/>
        <v>15588.86411661388</v>
      </c>
      <c r="AQ35" s="20">
        <f t="shared" si="18"/>
        <v>18156.267935861062</v>
      </c>
      <c r="AR35" s="20">
        <f t="shared" si="18"/>
        <v>19558.390509706765</v>
      </c>
      <c r="AS35" s="20">
        <f t="shared" si="18"/>
        <v>22226.244290327093</v>
      </c>
      <c r="AT35" s="19"/>
      <c r="AU35" s="20">
        <f t="shared" ref="AU35:BB35" si="19">B9*B12</f>
        <v>2307.7806439023911</v>
      </c>
      <c r="AV35" s="20">
        <f t="shared" si="19"/>
        <v>2516.4543876736047</v>
      </c>
      <c r="AW35" s="20">
        <f t="shared" si="19"/>
        <v>2855.4193000485388</v>
      </c>
      <c r="AX35" s="20">
        <f t="shared" si="19"/>
        <v>2936.7174717985431</v>
      </c>
      <c r="AY35" s="20">
        <f t="shared" si="19"/>
        <v>2849.5539632805871</v>
      </c>
      <c r="AZ35" s="20">
        <f t="shared" si="19"/>
        <v>4667.0993047780184</v>
      </c>
      <c r="BA35" s="20">
        <f t="shared" si="19"/>
        <v>5979.9969797844387</v>
      </c>
      <c r="BB35" s="20">
        <f t="shared" si="19"/>
        <v>6351.149908777692</v>
      </c>
    </row>
    <row r="36" spans="1:54" x14ac:dyDescent="0.25">
      <c r="A36" s="25" t="s">
        <v>66</v>
      </c>
      <c r="B36" s="20">
        <f t="shared" ref="B36:I36" si="20">B52</f>
        <v>452.81363705455243</v>
      </c>
      <c r="C36" s="20">
        <f t="shared" si="20"/>
        <v>93.425933111319694</v>
      </c>
      <c r="D36" s="20">
        <f t="shared" si="20"/>
        <v>688.73689078118059</v>
      </c>
      <c r="E36" s="20">
        <f t="shared" si="20"/>
        <v>-29.732352476746502</v>
      </c>
      <c r="F36" s="20">
        <f t="shared" si="20"/>
        <v>968.0708517425561</v>
      </c>
      <c r="G36" s="20">
        <f t="shared" si="20"/>
        <v>600.38306486375086</v>
      </c>
      <c r="H36" s="20">
        <f t="shared" si="20"/>
        <v>301.99305886452174</v>
      </c>
      <c r="I36" s="20">
        <f t="shared" si="20"/>
        <v>955.72162077016151</v>
      </c>
      <c r="J36" s="19"/>
      <c r="K36" s="20">
        <f t="shared" ref="K36:R36" si="21">K52</f>
        <v>136.88624277456071</v>
      </c>
      <c r="L36" s="20">
        <f t="shared" si="21"/>
        <v>46.292745839939911</v>
      </c>
      <c r="M36" s="20">
        <f t="shared" si="21"/>
        <v>187.99258698595708</v>
      </c>
      <c r="N36" s="20">
        <f t="shared" si="21"/>
        <v>-6.6864249278942554</v>
      </c>
      <c r="O36" s="20">
        <f t="shared" si="21"/>
        <v>200.45790044649681</v>
      </c>
      <c r="P36" s="20">
        <f t="shared" si="21"/>
        <v>148.48856169404573</v>
      </c>
      <c r="Q36" s="20">
        <f t="shared" si="21"/>
        <v>82.027365030254714</v>
      </c>
      <c r="R36" s="20">
        <f t="shared" si="21"/>
        <v>282.63948339447791</v>
      </c>
      <c r="T36" s="20">
        <f t="shared" ref="T36:AA36" si="22">T52</f>
        <v>878.74701774553591</v>
      </c>
      <c r="U36" s="20">
        <f t="shared" si="22"/>
        <v>264.56624210420171</v>
      </c>
      <c r="V36" s="20">
        <f t="shared" si="22"/>
        <v>1287.4259541736117</v>
      </c>
      <c r="W36" s="20">
        <f t="shared" si="22"/>
        <v>-49.865600997669659</v>
      </c>
      <c r="X36" s="20">
        <f t="shared" si="22"/>
        <v>1596.2454788633859</v>
      </c>
      <c r="Y36" s="20">
        <f t="shared" si="22"/>
        <v>971.95550893992947</v>
      </c>
      <c r="Z36" s="20">
        <f t="shared" si="22"/>
        <v>478.43978288169541</v>
      </c>
      <c r="AA36" s="20">
        <f t="shared" si="22"/>
        <v>1506.6881679782502</v>
      </c>
      <c r="AC36" s="20">
        <f t="shared" ref="AC36:AJ36" si="23">AC52</f>
        <v>3.3887903138940372</v>
      </c>
      <c r="AD36" s="20">
        <f t="shared" si="23"/>
        <v>1.1152142091492765</v>
      </c>
      <c r="AE36" s="20">
        <f t="shared" si="23"/>
        <v>4.5853323643645751</v>
      </c>
      <c r="AF36" s="20">
        <f t="shared" si="23"/>
        <v>-0.16531066772480352</v>
      </c>
      <c r="AG36" s="20">
        <f t="shared" si="23"/>
        <v>5.0300263602820747</v>
      </c>
      <c r="AH36" s="20">
        <f t="shared" si="23"/>
        <v>2.9138262620508364</v>
      </c>
      <c r="AI36" s="20">
        <f t="shared" si="23"/>
        <v>1.355395297788488</v>
      </c>
      <c r="AJ36" s="20">
        <f t="shared" si="23"/>
        <v>4.0163328576660211</v>
      </c>
      <c r="AK36" s="19"/>
      <c r="AL36" s="20">
        <f t="shared" ref="AL36:AS36" si="24">AL52</f>
        <v>662.08599051881413</v>
      </c>
      <c r="AM36" s="20">
        <f t="shared" si="24"/>
        <v>190.59202271060343</v>
      </c>
      <c r="AN36" s="20">
        <f t="shared" si="24"/>
        <v>950.38414357631632</v>
      </c>
      <c r="AO36" s="20">
        <f t="shared" si="24"/>
        <v>-37.75039249785344</v>
      </c>
      <c r="AP36" s="20">
        <f t="shared" si="24"/>
        <v>1194.3599414941064</v>
      </c>
      <c r="AQ36" s="20">
        <f t="shared" si="24"/>
        <v>759.5492841647972</v>
      </c>
      <c r="AR36" s="20">
        <f t="shared" si="24"/>
        <v>394.1800548031045</v>
      </c>
      <c r="AS36" s="20">
        <f t="shared" si="24"/>
        <v>1332.8345530042623</v>
      </c>
      <c r="AT36" s="19"/>
      <c r="AU36" s="20">
        <f t="shared" ref="AU36:BB36" si="25">AU52</f>
        <v>125.28169212262124</v>
      </c>
      <c r="AV36" s="20">
        <f t="shared" si="25"/>
        <v>27.679843546707765</v>
      </c>
      <c r="AW36" s="20">
        <f t="shared" si="25"/>
        <v>212.2668079189414</v>
      </c>
      <c r="AX36" s="20">
        <f t="shared" si="25"/>
        <v>-8.2592734056965327</v>
      </c>
      <c r="AY36" s="20">
        <f t="shared" si="25"/>
        <v>218.32207140999617</v>
      </c>
      <c r="AZ36" s="20">
        <f t="shared" si="25"/>
        <v>195.24342494794968</v>
      </c>
      <c r="BA36" s="20">
        <f t="shared" si="25"/>
        <v>120.52093632366878</v>
      </c>
      <c r="BB36" s="20">
        <f t="shared" si="25"/>
        <v>380.85750966989826</v>
      </c>
    </row>
    <row r="37" spans="1:54" x14ac:dyDescent="0.25">
      <c r="A37" s="25" t="s">
        <v>67</v>
      </c>
      <c r="B37" s="20">
        <f>-B36*WACC!$C$13</f>
        <v>-226.40681852727622</v>
      </c>
      <c r="C37" s="20">
        <f>-C36*WACC!$D$13</f>
        <v>-46.712966555659847</v>
      </c>
      <c r="D37" s="20">
        <f>-D36*WACC!$E$13</f>
        <v>-344.3684453905903</v>
      </c>
      <c r="E37" s="20">
        <f>-E36*WACC!$F$13</f>
        <v>14.866176238373251</v>
      </c>
      <c r="F37" s="20">
        <f>-F36*WACC!$G$13</f>
        <v>-484.03542587127805</v>
      </c>
      <c r="G37" s="20">
        <f>-G36*WACC!$H$13</f>
        <v>-300.19153243187543</v>
      </c>
      <c r="H37" s="20">
        <f>-H36*WACC!$I$13</f>
        <v>-150.99652943226087</v>
      </c>
      <c r="I37" s="20">
        <f>-I36*WACC!$J$13</f>
        <v>-477.86081038508075</v>
      </c>
      <c r="J37" s="19"/>
      <c r="K37" s="20">
        <f>-K36*WACC!$C$13</f>
        <v>-68.443121387280357</v>
      </c>
      <c r="L37" s="20">
        <f>-L36*WACC!$D$13</f>
        <v>-23.146372919969956</v>
      </c>
      <c r="M37" s="20">
        <f>-M36*WACC!$E$13</f>
        <v>-93.996293492978538</v>
      </c>
      <c r="N37" s="20">
        <f>-N36*WACC!$F$13</f>
        <v>3.3432124639471277</v>
      </c>
      <c r="O37" s="20">
        <f>-O36*WACC!$G$13</f>
        <v>-100.2289502232484</v>
      </c>
      <c r="P37" s="20">
        <f>-P36*WACC!$H$13</f>
        <v>-74.244280847022864</v>
      </c>
      <c r="Q37" s="20">
        <f>-Q36*WACC!$I$13</f>
        <v>-41.013682515127357</v>
      </c>
      <c r="R37" s="20">
        <f>-R36*WACC!$J$13</f>
        <v>-141.31974169723895</v>
      </c>
      <c r="T37" s="20">
        <f>-T36*WACC!C13</f>
        <v>-439.37350887276796</v>
      </c>
      <c r="U37" s="20">
        <f>-U36*WACC!D13</f>
        <v>-132.28312105210085</v>
      </c>
      <c r="V37" s="20">
        <f>-V36*WACC!E13</f>
        <v>-643.71297708680584</v>
      </c>
      <c r="W37" s="20">
        <f>-W36*WACC!F13</f>
        <v>24.93280049883483</v>
      </c>
      <c r="X37" s="20">
        <f>-X36*WACC!G13</f>
        <v>-798.12273943169293</v>
      </c>
      <c r="Y37" s="20">
        <f>-Y36*WACC!H13</f>
        <v>-485.97775446996474</v>
      </c>
      <c r="Z37" s="20">
        <f>-Z36*WACC!I13</f>
        <v>-239.2198914408477</v>
      </c>
      <c r="AA37" s="20">
        <f>-AA36*WACC!J13</f>
        <v>-753.34408398912512</v>
      </c>
      <c r="AC37" s="20">
        <f>-AC36*WACC!C13</f>
        <v>-1.6943951569470186</v>
      </c>
      <c r="AD37" s="20">
        <f>-AD36*WACC!D13</f>
        <v>-0.55760710457463825</v>
      </c>
      <c r="AE37" s="20">
        <f>-AE36*WACC!E13</f>
        <v>-2.2926661821822876</v>
      </c>
      <c r="AF37" s="20">
        <f>-AF36*WACC!F13</f>
        <v>8.2655333862401759E-2</v>
      </c>
      <c r="AG37" s="20">
        <f>-AG36*WACC!G13</f>
        <v>-2.5150131801410374</v>
      </c>
      <c r="AH37" s="20">
        <f>-AH36*WACC!H13</f>
        <v>-1.4569131310254182</v>
      </c>
      <c r="AI37" s="20">
        <f>-AI36*WACC!I13</f>
        <v>-0.677697648894244</v>
      </c>
      <c r="AJ37" s="20">
        <f>-AJ36*WACC!J13</f>
        <v>-2.0081664288330106</v>
      </c>
      <c r="AK37" s="19"/>
      <c r="AL37" s="20">
        <f>-AL36*WACC!C13</f>
        <v>-331.04299525940706</v>
      </c>
      <c r="AM37" s="20">
        <f>-AM36*WACC!D13</f>
        <v>-95.296011355301715</v>
      </c>
      <c r="AN37" s="20">
        <f>-AN36*WACC!E13</f>
        <v>-475.19207178815816</v>
      </c>
      <c r="AO37" s="20">
        <f>-AO36*WACC!F13</f>
        <v>18.87519624892672</v>
      </c>
      <c r="AP37" s="20">
        <f>-AP36*WACC!G13</f>
        <v>-597.17997074705318</v>
      </c>
      <c r="AQ37" s="20">
        <f>-AQ36*WACC!H13</f>
        <v>-379.7746420823986</v>
      </c>
      <c r="AR37" s="20">
        <f>-AR36*WACC!I13</f>
        <v>-197.09002740155225</v>
      </c>
      <c r="AS37" s="20">
        <f>-AS36*WACC!J13</f>
        <v>-666.41727650213113</v>
      </c>
      <c r="AT37" s="19"/>
      <c r="AU37" s="20">
        <f>-AU36*WACC!C13</f>
        <v>-62.640846061310619</v>
      </c>
      <c r="AV37" s="20">
        <f>-AV36*WACC!D13</f>
        <v>-13.839921773353883</v>
      </c>
      <c r="AW37" s="20">
        <f>-AW36*WACC!E13</f>
        <v>-106.1334039594707</v>
      </c>
      <c r="AX37" s="20">
        <f>-AX36*WACC!F13</f>
        <v>4.1296367028482663</v>
      </c>
      <c r="AY37" s="20">
        <f>-AY36*WACC!G13</f>
        <v>-109.16103570499808</v>
      </c>
      <c r="AZ37" s="20">
        <f>-AZ36*WACC!H13</f>
        <v>-97.621712473974839</v>
      </c>
      <c r="BA37" s="20">
        <f>-BA36*WACC!I13</f>
        <v>-60.260468161834389</v>
      </c>
      <c r="BB37" s="20">
        <f>-BB36*WACC!J13</f>
        <v>-190.42875483494913</v>
      </c>
    </row>
    <row r="38" spans="1:54" x14ac:dyDescent="0.25">
      <c r="A38" s="24" t="s">
        <v>68</v>
      </c>
      <c r="B38" s="20">
        <f t="shared" ref="B38:I38" si="26">B36+B37</f>
        <v>226.40681852727622</v>
      </c>
      <c r="C38" s="20">
        <f t="shared" si="26"/>
        <v>46.712966555659847</v>
      </c>
      <c r="D38" s="20">
        <f t="shared" si="26"/>
        <v>344.3684453905903</v>
      </c>
      <c r="E38" s="20">
        <f t="shared" si="26"/>
        <v>-14.866176238373251</v>
      </c>
      <c r="F38" s="20">
        <f t="shared" si="26"/>
        <v>484.03542587127805</v>
      </c>
      <c r="G38" s="20">
        <f t="shared" si="26"/>
        <v>300.19153243187543</v>
      </c>
      <c r="H38" s="20">
        <f t="shared" si="26"/>
        <v>150.99652943226087</v>
      </c>
      <c r="I38" s="20">
        <f t="shared" si="26"/>
        <v>477.86081038508075</v>
      </c>
      <c r="J38" s="19"/>
      <c r="K38" s="20">
        <f t="shared" ref="K38:R38" si="27">K36+K37</f>
        <v>68.443121387280357</v>
      </c>
      <c r="L38" s="20">
        <f t="shared" si="27"/>
        <v>23.146372919969956</v>
      </c>
      <c r="M38" s="20">
        <f t="shared" si="27"/>
        <v>93.996293492978538</v>
      </c>
      <c r="N38" s="20">
        <f t="shared" si="27"/>
        <v>-3.3432124639471277</v>
      </c>
      <c r="O38" s="20">
        <f t="shared" si="27"/>
        <v>100.2289502232484</v>
      </c>
      <c r="P38" s="20">
        <f t="shared" si="27"/>
        <v>74.244280847022864</v>
      </c>
      <c r="Q38" s="20">
        <f t="shared" si="27"/>
        <v>41.013682515127357</v>
      </c>
      <c r="R38" s="20">
        <f t="shared" si="27"/>
        <v>141.31974169723895</v>
      </c>
      <c r="T38" s="20">
        <f t="shared" ref="T38:AA38" si="28">T36+T37</f>
        <v>439.37350887276796</v>
      </c>
      <c r="U38" s="20">
        <f t="shared" si="28"/>
        <v>132.28312105210085</v>
      </c>
      <c r="V38" s="20">
        <f t="shared" si="28"/>
        <v>643.71297708680584</v>
      </c>
      <c r="W38" s="20">
        <f t="shared" si="28"/>
        <v>-24.93280049883483</v>
      </c>
      <c r="X38" s="20">
        <f t="shared" si="28"/>
        <v>798.12273943169293</v>
      </c>
      <c r="Y38" s="20">
        <f t="shared" si="28"/>
        <v>485.97775446996474</v>
      </c>
      <c r="Z38" s="20">
        <f t="shared" si="28"/>
        <v>239.2198914408477</v>
      </c>
      <c r="AA38" s="20">
        <f t="shared" si="28"/>
        <v>753.34408398912512</v>
      </c>
      <c r="AC38" s="20">
        <f t="shared" ref="AC38:AJ38" si="29">AC36+AC37</f>
        <v>1.6943951569470186</v>
      </c>
      <c r="AD38" s="20">
        <f t="shared" si="29"/>
        <v>0.55760710457463825</v>
      </c>
      <c r="AE38" s="20">
        <f t="shared" si="29"/>
        <v>2.2926661821822876</v>
      </c>
      <c r="AF38" s="20">
        <f t="shared" si="29"/>
        <v>-8.2655333862401759E-2</v>
      </c>
      <c r="AG38" s="20">
        <f t="shared" si="29"/>
        <v>2.5150131801410374</v>
      </c>
      <c r="AH38" s="20">
        <f t="shared" si="29"/>
        <v>1.4569131310254182</v>
      </c>
      <c r="AI38" s="20">
        <f t="shared" si="29"/>
        <v>0.677697648894244</v>
      </c>
      <c r="AJ38" s="20">
        <f t="shared" si="29"/>
        <v>2.0081664288330106</v>
      </c>
      <c r="AK38" s="19"/>
      <c r="AL38" s="20">
        <f t="shared" ref="AL38:AS38" si="30">AL36+AL37</f>
        <v>331.04299525940706</v>
      </c>
      <c r="AM38" s="20">
        <f t="shared" si="30"/>
        <v>95.296011355301715</v>
      </c>
      <c r="AN38" s="20">
        <f t="shared" si="30"/>
        <v>475.19207178815816</v>
      </c>
      <c r="AO38" s="20">
        <f t="shared" si="30"/>
        <v>-18.87519624892672</v>
      </c>
      <c r="AP38" s="20">
        <f t="shared" si="30"/>
        <v>597.17997074705318</v>
      </c>
      <c r="AQ38" s="20">
        <f t="shared" si="30"/>
        <v>379.7746420823986</v>
      </c>
      <c r="AR38" s="20">
        <f t="shared" si="30"/>
        <v>197.09002740155225</v>
      </c>
      <c r="AS38" s="20">
        <f t="shared" si="30"/>
        <v>666.41727650213113</v>
      </c>
      <c r="AT38" s="19"/>
      <c r="AU38" s="20">
        <f t="shared" ref="AU38:BB38" si="31">AU36+AU37</f>
        <v>62.640846061310619</v>
      </c>
      <c r="AV38" s="20">
        <f t="shared" si="31"/>
        <v>13.839921773353883</v>
      </c>
      <c r="AW38" s="20">
        <f t="shared" si="31"/>
        <v>106.1334039594707</v>
      </c>
      <c r="AX38" s="20">
        <f t="shared" si="31"/>
        <v>-4.1296367028482663</v>
      </c>
      <c r="AY38" s="20">
        <f t="shared" si="31"/>
        <v>109.16103570499808</v>
      </c>
      <c r="AZ38" s="20">
        <f t="shared" si="31"/>
        <v>97.621712473974839</v>
      </c>
      <c r="BA38" s="20">
        <f t="shared" si="31"/>
        <v>60.260468161834389</v>
      </c>
      <c r="BB38" s="20">
        <f t="shared" si="31"/>
        <v>190.42875483494913</v>
      </c>
    </row>
    <row r="39" spans="1:54" x14ac:dyDescent="0.25">
      <c r="A39" s="23" t="s">
        <v>102</v>
      </c>
      <c r="B39" s="20">
        <f t="shared" ref="B39:I39" si="32">B33-B34+B35+B38</f>
        <v>18331.540739893531</v>
      </c>
      <c r="C39" s="20">
        <f t="shared" si="32"/>
        <v>17942.940601516497</v>
      </c>
      <c r="D39" s="20">
        <f t="shared" si="32"/>
        <v>22404.349120101662</v>
      </c>
      <c r="E39" s="20">
        <f t="shared" si="32"/>
        <v>23195.534336772846</v>
      </c>
      <c r="F39" s="20">
        <f t="shared" si="32"/>
        <v>29363.595253893774</v>
      </c>
      <c r="G39" s="20">
        <f t="shared" si="32"/>
        <v>31412.00931420421</v>
      </c>
      <c r="H39" s="20">
        <f t="shared" si="32"/>
        <v>32173.059589364209</v>
      </c>
      <c r="I39" s="20">
        <f t="shared" si="32"/>
        <v>34569.724573106054</v>
      </c>
      <c r="J39" s="19"/>
      <c r="K39" s="20">
        <f t="shared" ref="K39:R39" si="33">K33-K34+K35+K38</f>
        <v>5386.4260215602471</v>
      </c>
      <c r="L39" s="20">
        <f t="shared" si="33"/>
        <v>5135.023907383913</v>
      </c>
      <c r="M39" s="20">
        <f t="shared" si="33"/>
        <v>5804.5905763710698</v>
      </c>
      <c r="N39" s="20">
        <f t="shared" si="33"/>
        <v>5411.8717307330608</v>
      </c>
      <c r="O39" s="20">
        <f t="shared" si="33"/>
        <v>6347.0960893766642</v>
      </c>
      <c r="P39" s="20">
        <f t="shared" si="33"/>
        <v>7909.8767151585844</v>
      </c>
      <c r="Q39" s="20">
        <f t="shared" si="33"/>
        <v>8798.6132327247251</v>
      </c>
      <c r="R39" s="20">
        <f t="shared" si="33"/>
        <v>10191.429266030949</v>
      </c>
      <c r="T39" s="20">
        <f t="shared" ref="T39:AA39" si="34">T33-T34+T35+T38</f>
        <v>33202.215087983983</v>
      </c>
      <c r="U39" s="20">
        <f t="shared" si="34"/>
        <v>32191.731431357588</v>
      </c>
      <c r="V39" s="20">
        <f t="shared" si="34"/>
        <v>38297.023548703939</v>
      </c>
      <c r="W39" s="20">
        <f t="shared" si="34"/>
        <v>37382.367238631989</v>
      </c>
      <c r="X39" s="20">
        <f t="shared" si="34"/>
        <v>46885.085355708274</v>
      </c>
      <c r="Y39" s="20">
        <f t="shared" si="34"/>
        <v>49298.582024993695</v>
      </c>
      <c r="Z39" s="20">
        <f t="shared" si="34"/>
        <v>49392.395655404252</v>
      </c>
      <c r="AA39" s="20">
        <f t="shared" si="34"/>
        <v>52782.696597872098</v>
      </c>
      <c r="AC39" s="20">
        <f t="shared" ref="AC39:AJ39" si="35">AC33-AC34+AC35+AC38</f>
        <v>122.33091465775813</v>
      </c>
      <c r="AD39" s="20">
        <f t="shared" si="35"/>
        <v>114.84622346519774</v>
      </c>
      <c r="AE39" s="20">
        <f t="shared" si="35"/>
        <v>132.05960809935527</v>
      </c>
      <c r="AF39" s="20">
        <f t="shared" si="35"/>
        <v>123.34008835110096</v>
      </c>
      <c r="AG39" s="20">
        <f t="shared" si="35"/>
        <v>147.74244836778749</v>
      </c>
      <c r="AH39" s="20">
        <f t="shared" si="35"/>
        <v>148.58199067067596</v>
      </c>
      <c r="AI39" s="20">
        <f t="shared" si="35"/>
        <v>141.65414306490524</v>
      </c>
      <c r="AJ39" s="20">
        <f t="shared" si="35"/>
        <v>143.49823055453749</v>
      </c>
      <c r="AK39" s="19"/>
      <c r="AL39" s="20">
        <f t="shared" ref="AL39:AS39" si="36">AL33-AL34+AL35+AL38</f>
        <v>27320.312371944296</v>
      </c>
      <c r="AM39" s="20">
        <f t="shared" si="36"/>
        <v>26524.711757827357</v>
      </c>
      <c r="AN39" s="20">
        <f t="shared" si="36"/>
        <v>31109.357327169819</v>
      </c>
      <c r="AO39" s="20">
        <f t="shared" si="36"/>
        <v>30829.165983239207</v>
      </c>
      <c r="AP39" s="20">
        <f t="shared" si="36"/>
        <v>37817.004453704321</v>
      </c>
      <c r="AQ39" s="20">
        <f t="shared" si="36"/>
        <v>41160.987807794605</v>
      </c>
      <c r="AR39" s="20">
        <f t="shared" si="36"/>
        <v>43200.278677357572</v>
      </c>
      <c r="AS39" s="20">
        <f t="shared" si="36"/>
        <v>48983.380485478789</v>
      </c>
      <c r="AT39" s="19"/>
      <c r="AU39" s="20">
        <f t="shared" ref="AU39:BB39" si="37">AU33-AU34+AU35+AU38</f>
        <v>6275.3928774430542</v>
      </c>
      <c r="AV39" s="20">
        <f t="shared" si="37"/>
        <v>6361.0551842721861</v>
      </c>
      <c r="AW39" s="20">
        <f t="shared" si="37"/>
        <v>7636.5458232629326</v>
      </c>
      <c r="AX39" s="20">
        <f t="shared" si="37"/>
        <v>7570.2684790659387</v>
      </c>
      <c r="AY39" s="20">
        <f t="shared" si="37"/>
        <v>7996.0655381429788</v>
      </c>
      <c r="AZ39" s="20">
        <f t="shared" si="37"/>
        <v>12415.992611345846</v>
      </c>
      <c r="BA39" s="20">
        <f t="shared" si="37"/>
        <v>15891.799091230036</v>
      </c>
      <c r="BB39" s="20">
        <f t="shared" si="37"/>
        <v>17829.761967135277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7804.3390342316461</v>
      </c>
      <c r="C43" s="17">
        <f t="shared" ref="C43:I43" si="38">C35</f>
        <v>8255.3729879123002</v>
      </c>
      <c r="D43" s="17">
        <f t="shared" si="38"/>
        <v>9573.0331268926147</v>
      </c>
      <c r="E43" s="17">
        <f t="shared" si="38"/>
        <v>10571.816031167204</v>
      </c>
      <c r="F43" s="17">
        <f t="shared" si="38"/>
        <v>12635.324108568851</v>
      </c>
      <c r="G43" s="17">
        <f t="shared" si="38"/>
        <v>14351.558242604639</v>
      </c>
      <c r="H43" s="17">
        <f t="shared" si="38"/>
        <v>14984.264435813571</v>
      </c>
      <c r="I43" s="17">
        <f t="shared" si="38"/>
        <v>15937.538660672051</v>
      </c>
      <c r="K43" s="17">
        <f>K35</f>
        <v>2273.1919263930058</v>
      </c>
      <c r="L43" s="17">
        <f t="shared" ref="L43:R43" si="39">L35</f>
        <v>2318.870040945812</v>
      </c>
      <c r="M43" s="17">
        <f t="shared" si="39"/>
        <v>2418.5540128039443</v>
      </c>
      <c r="N43" s="17">
        <f t="shared" si="39"/>
        <v>2377.4659034865635</v>
      </c>
      <c r="O43" s="17">
        <f t="shared" si="39"/>
        <v>2616.3896348139283</v>
      </c>
      <c r="P43" s="17">
        <f t="shared" si="39"/>
        <v>3549.4709398512127</v>
      </c>
      <c r="Q43" s="17">
        <f t="shared" si="39"/>
        <v>4070.0264211626913</v>
      </c>
      <c r="R43" s="17">
        <f t="shared" si="39"/>
        <v>4713.2738192130482</v>
      </c>
      <c r="T43" s="17">
        <f>T35</f>
        <v>14860.170795143049</v>
      </c>
      <c r="U43" s="17">
        <f t="shared" ref="U43:AA43" si="40">U35</f>
        <v>15579.140275068459</v>
      </c>
      <c r="V43" s="17">
        <f t="shared" si="40"/>
        <v>17046.63020923108</v>
      </c>
      <c r="W43" s="17">
        <f t="shared" si="40"/>
        <v>17730.516293430781</v>
      </c>
      <c r="X43" s="17">
        <f t="shared" si="40"/>
        <v>20834.300450190833</v>
      </c>
      <c r="Y43" s="17">
        <f t="shared" si="40"/>
        <v>23233.626849447151</v>
      </c>
      <c r="Z43" s="17">
        <f t="shared" si="40"/>
        <v>23739.182119840341</v>
      </c>
      <c r="AA43" s="17">
        <f t="shared" si="40"/>
        <v>25125.413514638174</v>
      </c>
      <c r="AC43" s="17">
        <f>AC35</f>
        <v>55.182223897905359</v>
      </c>
      <c r="AD43" s="17">
        <f t="shared" ref="AD43:AJ43" si="41">AD35</f>
        <v>55.862679387710635</v>
      </c>
      <c r="AE43" s="17">
        <f t="shared" si="41"/>
        <v>58.991017505930451</v>
      </c>
      <c r="AF43" s="17">
        <f t="shared" si="41"/>
        <v>58.778866170877315</v>
      </c>
      <c r="AG43" s="17">
        <f t="shared" si="41"/>
        <v>65.652233224878415</v>
      </c>
      <c r="AH43" s="17">
        <f t="shared" si="41"/>
        <v>69.652110054342742</v>
      </c>
      <c r="AI43" s="17">
        <f t="shared" si="41"/>
        <v>67.251881991871301</v>
      </c>
      <c r="AJ43" s="17">
        <f t="shared" si="41"/>
        <v>66.97605118695256</v>
      </c>
      <c r="AL43" s="17">
        <f>AL35</f>
        <v>11283.726986432002</v>
      </c>
      <c r="AM43" s="17">
        <f t="shared" ref="AM43:AS43" si="42">AM35</f>
        <v>11751.030009012105</v>
      </c>
      <c r="AN43" s="17">
        <f t="shared" si="42"/>
        <v>12791.305323517876</v>
      </c>
      <c r="AO43" s="17">
        <f t="shared" si="42"/>
        <v>13422.75909394601</v>
      </c>
      <c r="AP43" s="17">
        <f t="shared" si="42"/>
        <v>15588.86411661388</v>
      </c>
      <c r="AQ43" s="17">
        <f t="shared" si="42"/>
        <v>18156.267935861062</v>
      </c>
      <c r="AR43" s="17">
        <f t="shared" si="42"/>
        <v>19558.390509706765</v>
      </c>
      <c r="AS43" s="17">
        <f t="shared" si="42"/>
        <v>22226.244290327093</v>
      </c>
      <c r="AU43" s="17">
        <f>AU35</f>
        <v>2307.7806439023911</v>
      </c>
      <c r="AV43" s="17">
        <f t="shared" ref="AV43:BB43" si="43">AV35</f>
        <v>2516.4543876736047</v>
      </c>
      <c r="AW43" s="17">
        <f t="shared" si="43"/>
        <v>2855.4193000485388</v>
      </c>
      <c r="AX43" s="17">
        <f t="shared" si="43"/>
        <v>2936.7174717985431</v>
      </c>
      <c r="AY43" s="17">
        <f t="shared" si="43"/>
        <v>2849.5539632805871</v>
      </c>
      <c r="AZ43" s="17">
        <f t="shared" si="43"/>
        <v>4667.0993047780184</v>
      </c>
      <c r="BA43" s="17">
        <f t="shared" si="43"/>
        <v>5979.9969797844387</v>
      </c>
      <c r="BB43" s="17">
        <f t="shared" si="43"/>
        <v>6351.149908777692</v>
      </c>
    </row>
    <row r="44" spans="1:54" x14ac:dyDescent="0.25">
      <c r="A44" s="21" t="s">
        <v>79</v>
      </c>
      <c r="B44" s="1">
        <f>B19</f>
        <v>-4774.0733873775525</v>
      </c>
      <c r="C44" s="1">
        <f t="shared" ref="C44:I44" si="44">C19</f>
        <v>-5163.6572607843473</v>
      </c>
      <c r="D44" s="1">
        <f t="shared" si="44"/>
        <v>-5602.3888118899413</v>
      </c>
      <c r="E44" s="1">
        <f t="shared" si="44"/>
        <v>-6151.7080119505272</v>
      </c>
      <c r="F44" s="1">
        <f t="shared" si="44"/>
        <v>-6668.6152678337767</v>
      </c>
      <c r="G44" s="1">
        <f t="shared" si="44"/>
        <v>-7053.5791285796859</v>
      </c>
      <c r="H44" s="1">
        <f t="shared" si="44"/>
        <v>-7569.1441819980164</v>
      </c>
      <c r="I44" s="1">
        <f t="shared" si="44"/>
        <v>-8105.8162633283328</v>
      </c>
      <c r="K44" s="1">
        <f>K19</f>
        <v>-1420.8576791632768</v>
      </c>
      <c r="L44" s="1">
        <f t="shared" ref="L44:R44" si="45">L19</f>
        <v>-1478.5888864030289</v>
      </c>
      <c r="M44" s="1">
        <f t="shared" si="45"/>
        <v>-1513.0749245698635</v>
      </c>
      <c r="N44" s="1">
        <f t="shared" si="45"/>
        <v>-1578.9336780134704</v>
      </c>
      <c r="O44" s="1">
        <f t="shared" si="45"/>
        <v>-1647.659028037798</v>
      </c>
      <c r="P44" s="1">
        <f t="shared" si="45"/>
        <v>-1885.4758366810534</v>
      </c>
      <c r="Q44" s="1">
        <f t="shared" si="45"/>
        <v>-2115.6968839786941</v>
      </c>
      <c r="R44" s="1">
        <f t="shared" si="45"/>
        <v>-2365.1488819512201</v>
      </c>
      <c r="T44" s="1">
        <f>T19</f>
        <v>-7332.4027850566335</v>
      </c>
      <c r="U44" s="1">
        <f t="shared" ref="U44:AA44" si="46">U19</f>
        <v>-7781.09538706485</v>
      </c>
      <c r="V44" s="1">
        <f t="shared" si="46"/>
        <v>-8174.5714753616667</v>
      </c>
      <c r="W44" s="1">
        <f t="shared" si="46"/>
        <v>-8797.3219196677946</v>
      </c>
      <c r="X44" s="1">
        <f t="shared" si="46"/>
        <v>-9463.4863782842058</v>
      </c>
      <c r="Y44" s="1">
        <f t="shared" si="46"/>
        <v>-9864.9074368885213</v>
      </c>
      <c r="Z44" s="1">
        <f t="shared" si="46"/>
        <v>-10413.049607518016</v>
      </c>
      <c r="AA44" s="1">
        <f t="shared" si="46"/>
        <v>-11062.53806816117</v>
      </c>
      <c r="AC44" s="1">
        <f t="shared" ref="AC44:AJ44" si="47">AC19</f>
        <v>-25.846397642604913</v>
      </c>
      <c r="AD44" s="1">
        <f t="shared" si="47"/>
        <v>-26.760969150669599</v>
      </c>
      <c r="AE44" s="1">
        <f t="shared" si="47"/>
        <v>-27.385131696457808</v>
      </c>
      <c r="AF44" s="1">
        <f t="shared" si="47"/>
        <v>-28.577108780428343</v>
      </c>
      <c r="AG44" s="1">
        <f t="shared" si="47"/>
        <v>-29.820968374384933</v>
      </c>
      <c r="AH44" s="1">
        <f t="shared" si="47"/>
        <v>-30.363743469929631</v>
      </c>
      <c r="AI44" s="1">
        <f t="shared" si="47"/>
        <v>-31.227660497004951</v>
      </c>
      <c r="AJ44" s="1">
        <f t="shared" si="47"/>
        <v>-32.28607193331711</v>
      </c>
      <c r="AL44" s="1">
        <f t="shared" ref="AL44:AS44" si="48">AL19</f>
        <v>-7693.9028613757264</v>
      </c>
      <c r="AM44" s="1">
        <f t="shared" si="48"/>
        <v>-8142.1464603618106</v>
      </c>
      <c r="AN44" s="1">
        <f t="shared" si="48"/>
        <v>-8558.5400210604221</v>
      </c>
      <c r="AO44" s="1">
        <f t="shared" si="48"/>
        <v>-9189.0642142826</v>
      </c>
      <c r="AP44" s="1">
        <f t="shared" si="48"/>
        <v>-9817.0136270318944</v>
      </c>
      <c r="AQ44" s="1">
        <f t="shared" si="48"/>
        <v>-10344.948359600154</v>
      </c>
      <c r="AR44" s="1">
        <f t="shared" si="48"/>
        <v>-11085.723594164956</v>
      </c>
      <c r="AS44" s="1">
        <f t="shared" si="48"/>
        <v>-12077.224303321234</v>
      </c>
      <c r="AU44" s="1">
        <f t="shared" ref="AU44:BB44" si="49">AU19</f>
        <v>-2295.109416629527</v>
      </c>
      <c r="AV44" s="1">
        <f t="shared" si="49"/>
        <v>-2468.2569473849198</v>
      </c>
      <c r="AW44" s="1">
        <f t="shared" si="49"/>
        <v>-2602.127123525242</v>
      </c>
      <c r="AX44" s="1">
        <f t="shared" si="49"/>
        <v>-2835.70798285198</v>
      </c>
      <c r="AY44" s="1">
        <f t="shared" si="49"/>
        <v>-2877.8295823281642</v>
      </c>
      <c r="AZ44" s="1">
        <f t="shared" si="49"/>
        <v>-4494.6776807254682</v>
      </c>
      <c r="BA44" s="1">
        <f t="shared" si="49"/>
        <v>-6072.7425431310712</v>
      </c>
      <c r="BB44" s="1">
        <f t="shared" si="49"/>
        <v>-7283.8268371207532</v>
      </c>
    </row>
    <row r="45" spans="1:54" x14ac:dyDescent="0.25">
      <c r="A45" s="21" t="s">
        <v>80</v>
      </c>
      <c r="B45" s="1">
        <f t="shared" ref="B45:I45" si="50">B30</f>
        <v>4243.7495281020347</v>
      </c>
      <c r="C45" s="1">
        <f t="shared" si="50"/>
        <v>4212.4905757820225</v>
      </c>
      <c r="D45" s="1">
        <f t="shared" si="50"/>
        <v>4933.1375453811461</v>
      </c>
      <c r="E45" s="1">
        <f t="shared" si="50"/>
        <v>6571.1181352443009</v>
      </c>
      <c r="F45" s="1">
        <f t="shared" si="50"/>
        <v>6832.7530383483172</v>
      </c>
      <c r="G45" s="1">
        <f t="shared" si="50"/>
        <v>8005.5950601401091</v>
      </c>
      <c r="H45" s="1">
        <f t="shared" si="50"/>
        <v>8613.0074420039164</v>
      </c>
      <c r="I45" s="1">
        <f t="shared" si="50"/>
        <v>7340.6309132041697</v>
      </c>
      <c r="K45" s="1">
        <f t="shared" ref="K45:R45" si="51">K30</f>
        <v>1236.0889400886242</v>
      </c>
      <c r="L45" s="1">
        <f t="shared" si="51"/>
        <v>1183.2558272352258</v>
      </c>
      <c r="M45" s="1">
        <f t="shared" si="51"/>
        <v>1246.3196823772159</v>
      </c>
      <c r="N45" s="1">
        <f t="shared" si="51"/>
        <v>1477.7602323260146</v>
      </c>
      <c r="O45" s="1">
        <f t="shared" si="51"/>
        <v>1414.854425036413</v>
      </c>
      <c r="P45" s="1">
        <f t="shared" si="51"/>
        <v>1979.9680663126819</v>
      </c>
      <c r="Q45" s="1">
        <f t="shared" si="51"/>
        <v>2339.4653774824083</v>
      </c>
      <c r="R45" s="1">
        <f t="shared" si="51"/>
        <v>2170.8749535514694</v>
      </c>
      <c r="T45" s="1">
        <f t="shared" ref="T45:AA45" si="52">T30</f>
        <v>8080.4847819649622</v>
      </c>
      <c r="U45" s="1">
        <f t="shared" si="52"/>
        <v>7949.6082955433403</v>
      </c>
      <c r="V45" s="1">
        <f t="shared" si="52"/>
        <v>8784.4020168645147</v>
      </c>
      <c r="W45" s="1">
        <f t="shared" si="52"/>
        <v>11020.747695525695</v>
      </c>
      <c r="X45" s="1">
        <f t="shared" si="52"/>
        <v>11266.480264353673</v>
      </c>
      <c r="Y45" s="1">
        <f t="shared" si="52"/>
        <v>12960.196042190613</v>
      </c>
      <c r="Z45" s="1">
        <f t="shared" si="52"/>
        <v>13645.36465177309</v>
      </c>
      <c r="AA45" s="1">
        <f t="shared" si="52"/>
        <v>11572.451121810394</v>
      </c>
      <c r="AC45" s="1">
        <f t="shared" ref="AC45:AJ45" si="53">AC30</f>
        <v>30.00632540426432</v>
      </c>
      <c r="AD45" s="1">
        <f t="shared" si="53"/>
        <v>28.505194229652126</v>
      </c>
      <c r="AE45" s="1">
        <f t="shared" si="53"/>
        <v>30.399017682413831</v>
      </c>
      <c r="AF45" s="1">
        <f t="shared" si="53"/>
        <v>36.535148958878139</v>
      </c>
      <c r="AG45" s="1">
        <f t="shared" si="53"/>
        <v>35.50249223424548</v>
      </c>
      <c r="AH45" s="1">
        <f t="shared" si="53"/>
        <v>38.853382939564511</v>
      </c>
      <c r="AI45" s="1">
        <f t="shared" si="53"/>
        <v>38.65661625006598</v>
      </c>
      <c r="AJ45" s="1">
        <f t="shared" si="53"/>
        <v>30.848331242043692</v>
      </c>
      <c r="AL45" s="1">
        <f t="shared" ref="AL45:AS45" si="54">AL30</f>
        <v>6135.7292224065222</v>
      </c>
      <c r="AM45" s="1">
        <f t="shared" si="54"/>
        <v>5996.2285460845742</v>
      </c>
      <c r="AN45" s="1">
        <f t="shared" si="54"/>
        <v>6591.5648373361782</v>
      </c>
      <c r="AO45" s="1">
        <f t="shared" si="54"/>
        <v>8343.1773166701441</v>
      </c>
      <c r="AP45" s="1">
        <f t="shared" si="54"/>
        <v>8429.9269050769944</v>
      </c>
      <c r="AQ45" s="1">
        <f t="shared" si="54"/>
        <v>10127.94056511664</v>
      </c>
      <c r="AR45" s="1">
        <f t="shared" si="54"/>
        <v>11242.231057475114</v>
      </c>
      <c r="AS45" s="1">
        <f t="shared" si="54"/>
        <v>10237.130048481582</v>
      </c>
      <c r="AU45" s="1">
        <f t="shared" ref="AU45:BB45" si="55">AU30</f>
        <v>1254.8971765022745</v>
      </c>
      <c r="AV45" s="1">
        <f t="shared" si="55"/>
        <v>1284.0777040579424</v>
      </c>
      <c r="AW45" s="1">
        <f t="shared" si="55"/>
        <v>1471.4433732924667</v>
      </c>
      <c r="AX45" s="1">
        <f t="shared" si="55"/>
        <v>1825.3739357677432</v>
      </c>
      <c r="AY45" s="1">
        <f t="shared" si="55"/>
        <v>1540.9417545006877</v>
      </c>
      <c r="AZ45" s="1">
        <f t="shared" si="55"/>
        <v>2603.4042093489988</v>
      </c>
      <c r="BA45" s="1">
        <f t="shared" si="55"/>
        <v>3437.3231139021746</v>
      </c>
      <c r="BB45" s="1">
        <f t="shared" si="55"/>
        <v>2925.2601890034534</v>
      </c>
    </row>
    <row r="46" spans="1:54" x14ac:dyDescent="0.25">
      <c r="A46" s="21" t="s">
        <v>88</v>
      </c>
      <c r="B46" s="1">
        <f t="shared" ref="B46:I46" si="56">B43-B44+B45</f>
        <v>16822.161949711233</v>
      </c>
      <c r="C46" s="1">
        <f t="shared" si="56"/>
        <v>17631.52082447867</v>
      </c>
      <c r="D46" s="1">
        <f t="shared" si="56"/>
        <v>20108.559484163703</v>
      </c>
      <c r="E46" s="1">
        <f t="shared" si="56"/>
        <v>23294.642178362032</v>
      </c>
      <c r="F46" s="1">
        <f t="shared" si="56"/>
        <v>26136.692414750945</v>
      </c>
      <c r="G46" s="1">
        <f t="shared" si="56"/>
        <v>29410.732431324435</v>
      </c>
      <c r="H46" s="1">
        <f t="shared" si="56"/>
        <v>31166.416059815503</v>
      </c>
      <c r="I46" s="1">
        <f t="shared" si="56"/>
        <v>31383.985837204556</v>
      </c>
      <c r="K46" s="1">
        <f t="shared" ref="K46:R46" si="57">K43-K44+K45</f>
        <v>4930.138545644907</v>
      </c>
      <c r="L46" s="1">
        <f t="shared" si="57"/>
        <v>4980.7147545840671</v>
      </c>
      <c r="M46" s="1">
        <f t="shared" si="57"/>
        <v>5177.9486197510232</v>
      </c>
      <c r="N46" s="1">
        <f t="shared" si="57"/>
        <v>5434.1598138260488</v>
      </c>
      <c r="O46" s="1">
        <f t="shared" si="57"/>
        <v>5678.9030878881395</v>
      </c>
      <c r="P46" s="1">
        <f t="shared" si="57"/>
        <v>7414.914842844948</v>
      </c>
      <c r="Q46" s="1">
        <f t="shared" si="57"/>
        <v>8525.1886826237933</v>
      </c>
      <c r="R46" s="1">
        <f t="shared" si="57"/>
        <v>9249.2976547157377</v>
      </c>
      <c r="T46" s="1">
        <f t="shared" ref="T46:AA46" si="58">T43-T44+T45</f>
        <v>30273.058362164644</v>
      </c>
      <c r="U46" s="1">
        <f t="shared" si="58"/>
        <v>31309.84395767665</v>
      </c>
      <c r="V46" s="1">
        <f t="shared" si="58"/>
        <v>34005.603701457265</v>
      </c>
      <c r="W46" s="1">
        <f t="shared" si="58"/>
        <v>37548.585908624271</v>
      </c>
      <c r="X46" s="1">
        <f t="shared" si="58"/>
        <v>41564.267092828712</v>
      </c>
      <c r="Y46" s="1">
        <f t="shared" si="58"/>
        <v>46058.730328526282</v>
      </c>
      <c r="Z46" s="1">
        <f t="shared" si="58"/>
        <v>47797.59637913145</v>
      </c>
      <c r="AA46" s="1">
        <f t="shared" si="58"/>
        <v>47760.40270460974</v>
      </c>
      <c r="AC46" s="1">
        <f t="shared" ref="AC46:AJ46" si="59">AC43-AC44+AC45</f>
        <v>111.03494694477459</v>
      </c>
      <c r="AD46" s="1">
        <f t="shared" si="59"/>
        <v>111.12884276803237</v>
      </c>
      <c r="AE46" s="1">
        <f t="shared" si="59"/>
        <v>116.77516688480209</v>
      </c>
      <c r="AF46" s="1">
        <f t="shared" si="59"/>
        <v>123.89112391018379</v>
      </c>
      <c r="AG46" s="1">
        <f t="shared" si="59"/>
        <v>130.97569383350884</v>
      </c>
      <c r="AH46" s="1">
        <f t="shared" si="59"/>
        <v>138.8692364638369</v>
      </c>
      <c r="AI46" s="1">
        <f t="shared" si="59"/>
        <v>137.13615873894224</v>
      </c>
      <c r="AJ46" s="1">
        <f t="shared" si="59"/>
        <v>130.11045436231336</v>
      </c>
      <c r="AL46" s="1">
        <f t="shared" ref="AL46:AS46" si="60">AL43-AL44+AL45</f>
        <v>25113.359070214254</v>
      </c>
      <c r="AM46" s="1">
        <f t="shared" si="60"/>
        <v>25889.405015458491</v>
      </c>
      <c r="AN46" s="1">
        <f t="shared" si="60"/>
        <v>27941.410181914478</v>
      </c>
      <c r="AO46" s="1">
        <f t="shared" si="60"/>
        <v>30955.000624898756</v>
      </c>
      <c r="AP46" s="1">
        <f t="shared" si="60"/>
        <v>33835.804648722769</v>
      </c>
      <c r="AQ46" s="1">
        <f t="shared" si="60"/>
        <v>38629.156860577852</v>
      </c>
      <c r="AR46" s="1">
        <f t="shared" si="60"/>
        <v>41886.345161346835</v>
      </c>
      <c r="AS46" s="1">
        <f t="shared" si="60"/>
        <v>44540.598642129909</v>
      </c>
      <c r="AU46" s="1">
        <f t="shared" ref="AU46:BB46" si="61">AU43-AU44+AU45</f>
        <v>5857.787237034192</v>
      </c>
      <c r="AV46" s="1">
        <f t="shared" si="61"/>
        <v>6268.7890391164665</v>
      </c>
      <c r="AW46" s="1">
        <f t="shared" si="61"/>
        <v>6928.9897968662481</v>
      </c>
      <c r="AX46" s="1">
        <f t="shared" si="61"/>
        <v>7597.7993904182667</v>
      </c>
      <c r="AY46" s="1">
        <f t="shared" si="61"/>
        <v>7268.3253001094381</v>
      </c>
      <c r="AZ46" s="1">
        <f t="shared" si="61"/>
        <v>11765.181194852485</v>
      </c>
      <c r="BA46" s="1">
        <f t="shared" si="61"/>
        <v>15490.062636817685</v>
      </c>
      <c r="BB46" s="1">
        <f t="shared" si="61"/>
        <v>16560.236934901899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1509.378790182298</v>
      </c>
      <c r="C49" s="1">
        <f t="shared" si="62"/>
        <v>311.41977703782686</v>
      </c>
      <c r="D49" s="1">
        <f t="shared" si="62"/>
        <v>2295.7896359379592</v>
      </c>
      <c r="E49" s="1">
        <f t="shared" si="62"/>
        <v>-99.107841589186137</v>
      </c>
      <c r="F49" s="1">
        <f t="shared" si="62"/>
        <v>3226.9028391428292</v>
      </c>
      <c r="G49" s="1">
        <f t="shared" si="62"/>
        <v>2001.2768828797743</v>
      </c>
      <c r="H49" s="1">
        <f t="shared" si="62"/>
        <v>1006.6435295487063</v>
      </c>
      <c r="I49" s="1">
        <f t="shared" si="62"/>
        <v>3185.7387359014974</v>
      </c>
      <c r="K49" s="1">
        <f t="shared" ref="K49:R49" si="63">K39-K46</f>
        <v>456.28747591534011</v>
      </c>
      <c r="L49" s="1">
        <f t="shared" si="63"/>
        <v>154.30915279984583</v>
      </c>
      <c r="M49" s="1">
        <f t="shared" si="63"/>
        <v>626.64195662004659</v>
      </c>
      <c r="N49" s="1">
        <f t="shared" si="63"/>
        <v>-22.288083092988018</v>
      </c>
      <c r="O49" s="1">
        <f t="shared" si="63"/>
        <v>668.19300148852471</v>
      </c>
      <c r="P49" s="1">
        <f t="shared" si="63"/>
        <v>494.96187231363638</v>
      </c>
      <c r="Q49" s="1">
        <f t="shared" si="63"/>
        <v>273.42455010093181</v>
      </c>
      <c r="R49" s="1">
        <f t="shared" si="63"/>
        <v>942.13161131521156</v>
      </c>
      <c r="T49" s="1">
        <f t="shared" ref="T49:AA49" si="64">T39-T46</f>
        <v>2929.156725819339</v>
      </c>
      <c r="U49" s="1">
        <f t="shared" si="64"/>
        <v>881.88747368093755</v>
      </c>
      <c r="V49" s="1">
        <f t="shared" si="64"/>
        <v>4291.4198472466742</v>
      </c>
      <c r="W49" s="1">
        <f t="shared" si="64"/>
        <v>-166.21866999228223</v>
      </c>
      <c r="X49" s="1">
        <f t="shared" si="64"/>
        <v>5320.8182628795621</v>
      </c>
      <c r="Y49" s="1">
        <f t="shared" si="64"/>
        <v>3239.8516964674127</v>
      </c>
      <c r="Z49" s="1">
        <f t="shared" si="64"/>
        <v>1594.7992762728027</v>
      </c>
      <c r="AA49" s="1">
        <f t="shared" si="64"/>
        <v>5022.2938932623583</v>
      </c>
      <c r="AC49" s="1">
        <f t="shared" ref="AC49:AJ49" si="65">AC39-AC46</f>
        <v>11.29596771298354</v>
      </c>
      <c r="AD49" s="1">
        <f t="shared" si="65"/>
        <v>3.7173806971653676</v>
      </c>
      <c r="AE49" s="1">
        <f t="shared" si="65"/>
        <v>15.284441214553183</v>
      </c>
      <c r="AF49" s="1">
        <f t="shared" si="65"/>
        <v>-0.55103555908283397</v>
      </c>
      <c r="AG49" s="1">
        <f t="shared" si="65"/>
        <v>16.766754534278647</v>
      </c>
      <c r="AH49" s="1">
        <f t="shared" si="65"/>
        <v>9.7127542068390653</v>
      </c>
      <c r="AI49" s="1">
        <f t="shared" si="65"/>
        <v>4.517984325962999</v>
      </c>
      <c r="AJ49" s="1">
        <f t="shared" si="65"/>
        <v>13.387776192224123</v>
      </c>
      <c r="AL49" s="1">
        <f t="shared" ref="AL49:AS49" si="66">AL39-AL46</f>
        <v>2206.9533017300419</v>
      </c>
      <c r="AM49" s="1">
        <f t="shared" si="66"/>
        <v>635.30674236886625</v>
      </c>
      <c r="AN49" s="1">
        <f t="shared" si="66"/>
        <v>3167.9471452553407</v>
      </c>
      <c r="AO49" s="1">
        <f t="shared" si="66"/>
        <v>-125.83464165954865</v>
      </c>
      <c r="AP49" s="1">
        <f t="shared" si="66"/>
        <v>3981.199804981552</v>
      </c>
      <c r="AQ49" s="1">
        <f t="shared" si="66"/>
        <v>2531.830947216753</v>
      </c>
      <c r="AR49" s="1">
        <f t="shared" si="66"/>
        <v>1313.9335160107366</v>
      </c>
      <c r="AS49" s="1">
        <f t="shared" si="66"/>
        <v>4442.7818433488792</v>
      </c>
      <c r="AU49" s="1">
        <f t="shared" ref="AU49:BB49" si="67">AU39-AU46</f>
        <v>417.6056404088622</v>
      </c>
      <c r="AV49" s="1">
        <f t="shared" si="67"/>
        <v>92.266145155719641</v>
      </c>
      <c r="AW49" s="1">
        <f t="shared" si="67"/>
        <v>707.5560263966845</v>
      </c>
      <c r="AX49" s="1">
        <f t="shared" si="67"/>
        <v>-27.530911352328076</v>
      </c>
      <c r="AY49" s="1">
        <f t="shared" si="67"/>
        <v>727.74023803354066</v>
      </c>
      <c r="AZ49" s="1">
        <f t="shared" si="67"/>
        <v>650.81141649336132</v>
      </c>
      <c r="BA49" s="1">
        <f t="shared" si="67"/>
        <v>401.73645441235021</v>
      </c>
      <c r="BB49" s="1">
        <f t="shared" si="67"/>
        <v>1269.5250322333777</v>
      </c>
    </row>
    <row r="50" spans="1:54" x14ac:dyDescent="0.25">
      <c r="A50" s="21" t="s">
        <v>95</v>
      </c>
      <c r="B50" s="1">
        <f>B49*WACC!C12</f>
        <v>452.81363705455271</v>
      </c>
      <c r="C50" s="1">
        <f>C49*WACC!D12</f>
        <v>93.425933111319864</v>
      </c>
      <c r="D50" s="1">
        <f>D49*WACC!E12</f>
        <v>688.73689078117991</v>
      </c>
      <c r="E50" s="1">
        <f>E49*WACC!F12</f>
        <v>-29.732352476746868</v>
      </c>
      <c r="F50" s="1">
        <f>F49*WACC!G12</f>
        <v>968.07085174255656</v>
      </c>
      <c r="G50" s="1">
        <f>G49*WACC!H12</f>
        <v>600.38306486375109</v>
      </c>
      <c r="H50" s="1">
        <f>H49*WACC!I12</f>
        <v>301.99305886452072</v>
      </c>
      <c r="I50" s="1">
        <f>I49*WACC!J12</f>
        <v>955.72162077016071</v>
      </c>
      <c r="K50" s="1">
        <f>K49*WACC!C12</f>
        <v>136.88624277456071</v>
      </c>
      <c r="L50" s="1">
        <f>L49*WACC!D12</f>
        <v>46.292745839939776</v>
      </c>
      <c r="M50" s="1">
        <f>M49*WACC!E12</f>
        <v>187.99258698595725</v>
      </c>
      <c r="N50" s="1">
        <f>N49*WACC!F12</f>
        <v>-6.6864249278943868</v>
      </c>
      <c r="O50" s="1">
        <f>O49*WACC!G12</f>
        <v>200.45790044649692</v>
      </c>
      <c r="P50" s="1">
        <f>P49*WACC!H12</f>
        <v>148.4885616940461</v>
      </c>
      <c r="Q50" s="1">
        <f>Q49*WACC!I12</f>
        <v>82.027365030254785</v>
      </c>
      <c r="R50" s="1">
        <f>R49*WACC!J12</f>
        <v>282.63948339447813</v>
      </c>
      <c r="T50" s="1">
        <f>T49*WACC!C12</f>
        <v>878.74701774553648</v>
      </c>
      <c r="U50" s="1">
        <f>U49*WACC!D12</f>
        <v>264.56624210420142</v>
      </c>
      <c r="V50" s="1">
        <f>V49*WACC!E12</f>
        <v>1287.4259541736137</v>
      </c>
      <c r="W50" s="1">
        <f>W49*WACC!F12</f>
        <v>-49.865600997669617</v>
      </c>
      <c r="X50" s="1">
        <f>X49*WACC!G12</f>
        <v>1596.2454788633868</v>
      </c>
      <c r="Y50" s="1">
        <f>Y49*WACC!H12</f>
        <v>971.9555089399305</v>
      </c>
      <c r="Z50" s="1">
        <f>Z49*WACC!I12</f>
        <v>478.43978288169637</v>
      </c>
      <c r="AA50" s="1">
        <f>AA49*WACC!J12</f>
        <v>1506.6881679782527</v>
      </c>
      <c r="AC50" s="1">
        <f>AC49*WACC!C12</f>
        <v>3.388790313894039</v>
      </c>
      <c r="AD50" s="1">
        <f>AD49*WACC!D12</f>
        <v>1.1152142091492736</v>
      </c>
      <c r="AE50" s="1">
        <f>AE49*WACC!E12</f>
        <v>4.5853323643645707</v>
      </c>
      <c r="AF50" s="1">
        <f>AF49*WACC!F12</f>
        <v>-0.1653106677248003</v>
      </c>
      <c r="AG50" s="1">
        <f>AG49*WACC!G12</f>
        <v>5.0300263602820756</v>
      </c>
      <c r="AH50" s="1">
        <f>AH49*WACC!H12</f>
        <v>2.9138262620508399</v>
      </c>
      <c r="AI50" s="1">
        <f>AI49*WACC!I12</f>
        <v>1.3553952977884907</v>
      </c>
      <c r="AJ50" s="1">
        <f>AJ49*WACC!J12</f>
        <v>4.0163328576660247</v>
      </c>
      <c r="AL50" s="1">
        <f>AL49*WACC!C12</f>
        <v>662.08599051881276</v>
      </c>
      <c r="AM50" s="1">
        <f>AM49*WACC!D12</f>
        <v>190.59202271060235</v>
      </c>
      <c r="AN50" s="1">
        <f>AN49*WACC!E12</f>
        <v>950.38414357631541</v>
      </c>
      <c r="AO50" s="1">
        <f>AO49*WACC!F12</f>
        <v>-37.750392497853198</v>
      </c>
      <c r="AP50" s="1">
        <f>AP49*WACC!G12</f>
        <v>1194.3599414941052</v>
      </c>
      <c r="AQ50" s="1">
        <f>AQ49*WACC!H12</f>
        <v>759.54928416479663</v>
      </c>
      <c r="AR50" s="1">
        <f>AR49*WACC!I12</f>
        <v>394.180054803102</v>
      </c>
      <c r="AS50" s="1">
        <f>AS49*WACC!J12</f>
        <v>1332.8345530042614</v>
      </c>
      <c r="AU50" s="1">
        <f>AU49*WACC!C12</f>
        <v>125.28169212262084</v>
      </c>
      <c r="AV50" s="1">
        <f>AV49*WACC!D12</f>
        <v>27.679843546707538</v>
      </c>
      <c r="AW50" s="1">
        <f>AW49*WACC!E12</f>
        <v>212.26680791894128</v>
      </c>
      <c r="AX50" s="1">
        <f>AX49*WACC!F12</f>
        <v>-8.2592734056959305</v>
      </c>
      <c r="AY50" s="1">
        <f>AY49*WACC!G12</f>
        <v>218.32207140999631</v>
      </c>
      <c r="AZ50" s="1">
        <f>AZ49*WACC!H12</f>
        <v>195.24342494794948</v>
      </c>
      <c r="BA50" s="1">
        <f>BA49*WACC!I12</f>
        <v>120.52093632366869</v>
      </c>
      <c r="BB50" s="1">
        <f>BB49*WACC!J12</f>
        <v>380.85750966989838</v>
      </c>
    </row>
    <row r="51" spans="1:54" x14ac:dyDescent="0.25">
      <c r="A51" s="21" t="s">
        <v>96</v>
      </c>
      <c r="B51" s="1">
        <f>B50*WACC!C13</f>
        <v>226.40681852727636</v>
      </c>
      <c r="C51" s="1">
        <f>C50*WACC!D13</f>
        <v>46.712966555659932</v>
      </c>
      <c r="D51" s="1">
        <f>D50*WACC!E13</f>
        <v>344.36844539058995</v>
      </c>
      <c r="E51" s="1">
        <f>E50*WACC!F13</f>
        <v>-14.866176238373434</v>
      </c>
      <c r="F51" s="1">
        <f>F50*WACC!G13</f>
        <v>484.03542587127828</v>
      </c>
      <c r="G51" s="1">
        <f>G50*WACC!H13</f>
        <v>300.19153243187554</v>
      </c>
      <c r="H51" s="1">
        <f>H50*WACC!I13</f>
        <v>150.99652943226036</v>
      </c>
      <c r="I51" s="1">
        <f>I50*WACC!J13</f>
        <v>477.86081038508036</v>
      </c>
      <c r="K51" s="1">
        <f>K50*WACC!C13</f>
        <v>68.443121387280357</v>
      </c>
      <c r="L51" s="1">
        <f>L50*WACC!D13</f>
        <v>23.146372919969888</v>
      </c>
      <c r="M51" s="1">
        <f>M50*WACC!E13</f>
        <v>93.996293492978623</v>
      </c>
      <c r="N51" s="1">
        <f>N50*WACC!F13</f>
        <v>-3.3432124639471934</v>
      </c>
      <c r="O51" s="1">
        <f>O50*WACC!G13</f>
        <v>100.22895022324846</v>
      </c>
      <c r="P51" s="1">
        <f>P50*WACC!H13</f>
        <v>74.244280847023049</v>
      </c>
      <c r="Q51" s="1">
        <f>Q50*WACC!I13</f>
        <v>41.013682515127392</v>
      </c>
      <c r="R51" s="1">
        <f>R50*WACC!J13</f>
        <v>141.31974169723907</v>
      </c>
      <c r="T51" s="1">
        <f>T50*WACC!C13</f>
        <v>439.37350887276824</v>
      </c>
      <c r="U51" s="1">
        <f>U50*WACC!D13</f>
        <v>132.28312105210071</v>
      </c>
      <c r="V51" s="1">
        <f>V50*WACC!E13</f>
        <v>643.71297708680686</v>
      </c>
      <c r="W51" s="1">
        <f>W50*WACC!F13</f>
        <v>-24.932800498834808</v>
      </c>
      <c r="X51" s="1">
        <f>X50*WACC!G13</f>
        <v>798.12273943169339</v>
      </c>
      <c r="Y51" s="1">
        <f>Y50*WACC!H13</f>
        <v>485.97775446996525</v>
      </c>
      <c r="Z51" s="1">
        <f>Z50*WACC!I13</f>
        <v>239.21989144084819</v>
      </c>
      <c r="AA51" s="1">
        <f>AA50*WACC!J13</f>
        <v>753.34408398912637</v>
      </c>
      <c r="AC51" s="1">
        <f>AC50*WACC!C13</f>
        <v>1.6943951569470195</v>
      </c>
      <c r="AD51" s="1">
        <f>AD50*WACC!D13</f>
        <v>0.5576071045746368</v>
      </c>
      <c r="AE51" s="1">
        <f>AE50*WACC!E13</f>
        <v>2.2926661821822854</v>
      </c>
      <c r="AF51" s="1">
        <f>AF50*WACC!F13</f>
        <v>-8.2655333862400149E-2</v>
      </c>
      <c r="AG51" s="1">
        <f>AG50*WACC!G13</f>
        <v>2.5150131801410378</v>
      </c>
      <c r="AH51" s="1">
        <f>AH50*WACC!H13</f>
        <v>1.45691313102542</v>
      </c>
      <c r="AI51" s="1">
        <f>AI50*WACC!I13</f>
        <v>0.67769764889424533</v>
      </c>
      <c r="AJ51" s="1">
        <f>AJ50*WACC!J13</f>
        <v>2.0081664288330123</v>
      </c>
      <c r="AL51" s="1">
        <f>AL50*WACC!C13</f>
        <v>331.04299525940638</v>
      </c>
      <c r="AM51" s="1">
        <f>AM50*WACC!D13</f>
        <v>95.296011355301175</v>
      </c>
      <c r="AN51" s="1">
        <f>AN50*WACC!E13</f>
        <v>475.1920717881577</v>
      </c>
      <c r="AO51" s="1">
        <f>AO50*WACC!F13</f>
        <v>-18.875196248926599</v>
      </c>
      <c r="AP51" s="1">
        <f>AP50*WACC!G13</f>
        <v>597.17997074705261</v>
      </c>
      <c r="AQ51" s="1">
        <f>AQ50*WACC!H13</f>
        <v>379.77464208239832</v>
      </c>
      <c r="AR51" s="1">
        <f>AR50*WACC!I13</f>
        <v>197.090027401551</v>
      </c>
      <c r="AS51" s="1">
        <f>AS50*WACC!J13</f>
        <v>666.41727650213068</v>
      </c>
      <c r="AU51" s="1">
        <f>AU50*WACC!C13</f>
        <v>62.64084606131042</v>
      </c>
      <c r="AV51" s="1">
        <f>AV50*WACC!D13</f>
        <v>13.839921773353769</v>
      </c>
      <c r="AW51" s="1">
        <f>AW50*WACC!E13</f>
        <v>106.13340395947064</v>
      </c>
      <c r="AX51" s="1">
        <f>AX50*WACC!F13</f>
        <v>-4.1296367028479652</v>
      </c>
      <c r="AY51" s="1">
        <f>AY50*WACC!G13</f>
        <v>109.16103570499816</v>
      </c>
      <c r="AZ51" s="1">
        <f>AZ50*WACC!H13</f>
        <v>97.621712473974739</v>
      </c>
      <c r="BA51" s="1">
        <f>BA50*WACC!I13</f>
        <v>60.260468161834346</v>
      </c>
      <c r="BB51" s="1">
        <f>BB50*WACC!J13</f>
        <v>190.42875483494919</v>
      </c>
    </row>
    <row r="52" spans="1:54" x14ac:dyDescent="0.25">
      <c r="A52" s="21" t="s">
        <v>97</v>
      </c>
      <c r="B52" s="20">
        <f>(B29+B30+B43-B34-B46)*WACC!C12/(1-(1-WACC!C13)*WACC!C12)</f>
        <v>452.81363705455243</v>
      </c>
      <c r="C52" s="20">
        <f>(C29+C30+C43-C34-C46)*WACC!D12/(1-(1-WACC!D13)*WACC!D12)</f>
        <v>93.425933111319694</v>
      </c>
      <c r="D52" s="20">
        <f>(D29+D30+D43-D34-D46)*WACC!E12/(1-(1-WACC!E13)*WACC!E12)</f>
        <v>688.73689078118059</v>
      </c>
      <c r="E52" s="20">
        <f>(E29+E30+E43-E34-E46)*WACC!F12/(1-(1-WACC!F13)*WACC!F12)</f>
        <v>-29.732352476746502</v>
      </c>
      <c r="F52" s="20">
        <f>(F29+F30+F43-F34-F46)*WACC!G12/(1-(1-WACC!G13)*WACC!G12)</f>
        <v>968.0708517425561</v>
      </c>
      <c r="G52" s="20">
        <f>(G29+G30+G43-G34-G46)*WACC!H12/(1-(1-WACC!H13)*WACC!H12)</f>
        <v>600.38306486375086</v>
      </c>
      <c r="H52" s="20">
        <f>(H29+H30+H43-H34-H46)*WACC!I12/(1-(1-WACC!I13)*WACC!I12)</f>
        <v>301.99305886452174</v>
      </c>
      <c r="I52" s="20">
        <f>(I29+I30+I43-I34-I46)*WACC!J12/(1-(1-WACC!J13)*WACC!J12)</f>
        <v>955.72162077016151</v>
      </c>
      <c r="J52" s="19"/>
      <c r="K52" s="20">
        <f>(K29+K30+K43-K34-K46)*WACC!C12/(1-(1-WACC!C13)*WACC!C12)</f>
        <v>136.88624277456071</v>
      </c>
      <c r="L52" s="20">
        <f>(L29+L30+L43-L34-L46)*WACC!D12/(1-(1-WACC!D13)*WACC!D12)</f>
        <v>46.292745839939911</v>
      </c>
      <c r="M52" s="20">
        <f>(M29+M30+M43-M34-M46)*WACC!E12/(1-(1-WACC!E13)*WACC!E12)</f>
        <v>187.99258698595708</v>
      </c>
      <c r="N52" s="20">
        <f>(N29+N30+N43-N34-N46)*WACC!F12/(1-(1-WACC!F13)*WACC!F12)</f>
        <v>-6.6864249278942554</v>
      </c>
      <c r="O52" s="20">
        <f>(O29+O30+O43-O34-O46)*WACC!G12/(1-(1-WACC!G13)*WACC!G12)</f>
        <v>200.45790044649681</v>
      </c>
      <c r="P52" s="20">
        <f>(P29+P30+P43-P34-P46)*WACC!H12/(1-(1-WACC!H13)*WACC!H12)</f>
        <v>148.48856169404573</v>
      </c>
      <c r="Q52" s="20">
        <f>(Q29+Q30+Q43-Q34-Q46)*WACC!I12/(1-(1-WACC!I13)*WACC!I12)</f>
        <v>82.027365030254714</v>
      </c>
      <c r="R52" s="20">
        <f>(R29+R30+R43-R34-R46)*WACC!J12/(1-(1-WACC!J13)*WACC!J12)</f>
        <v>282.63948339447791</v>
      </c>
      <c r="T52" s="20">
        <f>(T29+T30+T43-T34-T46)*WACC!C12/(1-(1-WACC!C13)*WACC!C12)</f>
        <v>878.74701774553591</v>
      </c>
      <c r="U52" s="20">
        <f>(U29+U30+U43-U34-U46)*WACC!D12/(1-(1-WACC!D13)*WACC!D12)</f>
        <v>264.56624210420171</v>
      </c>
      <c r="V52" s="20">
        <f>(V29+V30+V43-V34-V46)*WACC!E12/(1-(1-WACC!E13)*WACC!E12)</f>
        <v>1287.4259541736117</v>
      </c>
      <c r="W52" s="20">
        <f>(W29+W30+W43-W34-W46)*WACC!F12/(1-(1-WACC!F13)*WACC!F12)</f>
        <v>-49.865600997669659</v>
      </c>
      <c r="X52" s="20">
        <f>(X29+X30+X43-X34-X46)*WACC!G12/(1-(1-WACC!G13)*WACC!G12)</f>
        <v>1596.2454788633859</v>
      </c>
      <c r="Y52" s="20">
        <f>(Y29+Y30+Y43-Y34-Y46)*WACC!H12/(1-(1-WACC!H13)*WACC!H12)</f>
        <v>971.95550893992947</v>
      </c>
      <c r="Z52" s="20">
        <f>(Z29+Z30+Z43-Z34-Z46)*WACC!I12/(1-(1-WACC!I13)*WACC!I12)</f>
        <v>478.43978288169541</v>
      </c>
      <c r="AA52" s="20">
        <f>(AA29+AA30+AA43-AA34-AA46)*WACC!J12/(1-(1-WACC!J13)*WACC!J12)</f>
        <v>1506.6881679782502</v>
      </c>
      <c r="AC52" s="20">
        <f>(AC29+AC30+AC43-AC34-AC46)*WACC!C12/(1-(1-WACC!C13)*WACC!C12)</f>
        <v>3.3887903138940372</v>
      </c>
      <c r="AD52" s="20">
        <f>(AD29+AD30+AD43-AD34-AD46)*WACC!D12/(1-(1-WACC!D13)*WACC!D12)</f>
        <v>1.1152142091492765</v>
      </c>
      <c r="AE52" s="20">
        <f>(AE29+AE30+AE43-AE34-AE46)*WACC!E12/(1-(1-WACC!E13)*WACC!E12)</f>
        <v>4.5853323643645751</v>
      </c>
      <c r="AF52" s="20">
        <f>(AF29+AF30+AF43-AF34-AF46)*WACC!F12/(1-(1-WACC!F13)*WACC!F12)</f>
        <v>-0.16531066772480352</v>
      </c>
      <c r="AG52" s="20">
        <f>(AG29+AG30+AG43-AG34-AG46)*WACC!G12/(1-(1-WACC!G13)*WACC!G12)</f>
        <v>5.0300263602820747</v>
      </c>
      <c r="AH52" s="20">
        <f>(AH29+AH30+AH43-AH34-AH46)*WACC!H12/(1-(1-WACC!H13)*WACC!H12)</f>
        <v>2.9138262620508364</v>
      </c>
      <c r="AI52" s="20">
        <f>(AI29+AI30+AI43-AI34-AI46)*WACC!I12/(1-(1-WACC!I13)*WACC!I12)</f>
        <v>1.355395297788488</v>
      </c>
      <c r="AJ52" s="20">
        <f>(AJ29+AJ30+AJ43-AJ34-AJ46)*WACC!J12/(1-(1-WACC!J13)*WACC!J12)</f>
        <v>4.0163328576660211</v>
      </c>
      <c r="AK52" s="19"/>
      <c r="AL52" s="20">
        <f>(AL29+AL30+AL43-AL34-AL46)*WACC!C12/(1-(1-WACC!C13)*WACC!C12)</f>
        <v>662.08599051881413</v>
      </c>
      <c r="AM52" s="20">
        <f>(AM29+AM30+AM43-AM34-AM46)*WACC!D12/(1-(1-WACC!D13)*WACC!D12)</f>
        <v>190.59202271060343</v>
      </c>
      <c r="AN52" s="20">
        <f>(AN29+AN30+AN43-AN34-AN46)*WACC!E12/(1-(1-WACC!E13)*WACC!E12)</f>
        <v>950.38414357631632</v>
      </c>
      <c r="AO52" s="20">
        <f>(AO29+AO30+AO43-AO34-AO46)*WACC!F12/(1-(1-WACC!F13)*WACC!F12)</f>
        <v>-37.75039249785344</v>
      </c>
      <c r="AP52" s="20">
        <f>(AP29+AP30+AP43-AP34-AP46)*WACC!G12/(1-(1-WACC!G13)*WACC!G12)</f>
        <v>1194.3599414941064</v>
      </c>
      <c r="AQ52" s="20">
        <f>(AQ29+AQ30+AQ43-AQ34-AQ46)*WACC!H12/(1-(1-WACC!H13)*WACC!H12)</f>
        <v>759.5492841647972</v>
      </c>
      <c r="AR52" s="20">
        <f>(AR29+AR30+AR43-AR34-AR46)*WACC!I12/(1-(1-WACC!I13)*WACC!I12)</f>
        <v>394.1800548031045</v>
      </c>
      <c r="AS52" s="20">
        <f>(AS29+AS30+AS43-AS34-AS46)*WACC!J12/(1-(1-WACC!J13)*WACC!J12)</f>
        <v>1332.8345530042623</v>
      </c>
      <c r="AT52" s="19"/>
      <c r="AU52" s="20">
        <f>(AU29+AU30+AU43-AU34-AU46)*WACC!C12/(1-(1-WACC!C13)*WACC!C12)</f>
        <v>125.28169212262124</v>
      </c>
      <c r="AV52" s="20">
        <f>(AV29+AV30+AV43-AV34-AV46)*WACC!D12/(1-(1-WACC!D13)*WACC!D12)</f>
        <v>27.679843546707765</v>
      </c>
      <c r="AW52" s="20">
        <f>(AW29+AW30+AW43-AW34-AW46)*WACC!E12/(1-(1-WACC!E13)*WACC!E12)</f>
        <v>212.2668079189414</v>
      </c>
      <c r="AX52" s="20">
        <f>(AX29+AX30+AX43-AX34-AX46)*WACC!F12/(1-(1-WACC!F13)*WACC!F12)</f>
        <v>-8.2592734056965327</v>
      </c>
      <c r="AY52" s="20">
        <f>(AY29+AY30+AY43-AY34-AY46)*WACC!G12/(1-(1-WACC!G13)*WACC!G12)</f>
        <v>218.32207140999617</v>
      </c>
      <c r="AZ52" s="20">
        <f>(AZ29+AZ30+AZ43-AZ34-AZ46)*WACC!H12/(1-(1-WACC!H13)*WACC!H12)</f>
        <v>195.24342494794968</v>
      </c>
      <c r="BA52" s="20">
        <f>(BA29+BA30+BA43-BA34-BA46)*WACC!I12/(1-(1-WACC!I13)*WACC!I12)</f>
        <v>120.52093632366878</v>
      </c>
      <c r="BB52" s="20">
        <f>(BB29+BB30+BB43-BB34-BB46)*WACC!J12/(1-(1-WACC!J13)*WACC!J12)</f>
        <v>380.85750966989826</v>
      </c>
    </row>
    <row r="53" spans="1:54" x14ac:dyDescent="0.25">
      <c r="A53" s="21" t="s">
        <v>98</v>
      </c>
      <c r="B53" s="1">
        <f t="shared" ref="B53:I53" si="68">B50-B51</f>
        <v>226.40681852727636</v>
      </c>
      <c r="C53" s="1">
        <f t="shared" si="68"/>
        <v>46.712966555659932</v>
      </c>
      <c r="D53" s="1">
        <f t="shared" si="68"/>
        <v>344.36844539058995</v>
      </c>
      <c r="E53" s="1">
        <f t="shared" si="68"/>
        <v>-14.866176238373434</v>
      </c>
      <c r="F53" s="1">
        <f t="shared" si="68"/>
        <v>484.03542587127828</v>
      </c>
      <c r="G53" s="1">
        <f t="shared" si="68"/>
        <v>300.19153243187554</v>
      </c>
      <c r="H53" s="1">
        <f t="shared" si="68"/>
        <v>150.99652943226036</v>
      </c>
      <c r="I53" s="1">
        <f t="shared" si="68"/>
        <v>477.86081038508036</v>
      </c>
      <c r="K53" s="1">
        <f t="shared" ref="K53:R53" si="69">K50-K51</f>
        <v>68.443121387280357</v>
      </c>
      <c r="L53" s="1">
        <f t="shared" si="69"/>
        <v>23.146372919969888</v>
      </c>
      <c r="M53" s="1">
        <f t="shared" si="69"/>
        <v>93.996293492978623</v>
      </c>
      <c r="N53" s="1">
        <f t="shared" si="69"/>
        <v>-3.3432124639471934</v>
      </c>
      <c r="O53" s="1">
        <f t="shared" si="69"/>
        <v>100.22895022324846</v>
      </c>
      <c r="P53" s="1">
        <f t="shared" si="69"/>
        <v>74.244280847023049</v>
      </c>
      <c r="Q53" s="1">
        <f t="shared" si="69"/>
        <v>41.013682515127392</v>
      </c>
      <c r="R53" s="1">
        <f t="shared" si="69"/>
        <v>141.31974169723907</v>
      </c>
      <c r="T53" s="1">
        <f t="shared" ref="T53" si="70">T50-T51</f>
        <v>439.37350887276824</v>
      </c>
      <c r="U53" s="1">
        <f t="shared" ref="U53:AA53" si="71">U50-U51</f>
        <v>132.28312105210071</v>
      </c>
      <c r="V53" s="1">
        <f t="shared" si="71"/>
        <v>643.71297708680686</v>
      </c>
      <c r="W53" s="1">
        <f t="shared" si="71"/>
        <v>-24.932800498834808</v>
      </c>
      <c r="X53" s="1">
        <f t="shared" si="71"/>
        <v>798.12273943169339</v>
      </c>
      <c r="Y53" s="1">
        <f t="shared" si="71"/>
        <v>485.97775446996525</v>
      </c>
      <c r="Z53" s="1">
        <f t="shared" si="71"/>
        <v>239.21989144084819</v>
      </c>
      <c r="AA53" s="1">
        <f t="shared" si="71"/>
        <v>753.34408398912637</v>
      </c>
      <c r="AC53" s="1">
        <f t="shared" ref="AC53:AJ53" si="72">AC50-AC51</f>
        <v>1.6943951569470195</v>
      </c>
      <c r="AD53" s="1">
        <f t="shared" si="72"/>
        <v>0.5576071045746368</v>
      </c>
      <c r="AE53" s="1">
        <f t="shared" si="72"/>
        <v>2.2926661821822854</v>
      </c>
      <c r="AF53" s="1">
        <f t="shared" si="72"/>
        <v>-8.2655333862400149E-2</v>
      </c>
      <c r="AG53" s="1">
        <f t="shared" si="72"/>
        <v>2.5150131801410378</v>
      </c>
      <c r="AH53" s="1">
        <f t="shared" si="72"/>
        <v>1.45691313102542</v>
      </c>
      <c r="AI53" s="1">
        <f t="shared" si="72"/>
        <v>0.67769764889424533</v>
      </c>
      <c r="AJ53" s="1">
        <f t="shared" si="72"/>
        <v>2.0081664288330123</v>
      </c>
      <c r="AL53" s="1">
        <f t="shared" ref="AL53:AS53" si="73">AL50-AL51</f>
        <v>331.04299525940638</v>
      </c>
      <c r="AM53" s="1">
        <f t="shared" si="73"/>
        <v>95.296011355301175</v>
      </c>
      <c r="AN53" s="1">
        <f t="shared" si="73"/>
        <v>475.1920717881577</v>
      </c>
      <c r="AO53" s="1">
        <f t="shared" si="73"/>
        <v>-18.875196248926599</v>
      </c>
      <c r="AP53" s="1">
        <f t="shared" si="73"/>
        <v>597.17997074705261</v>
      </c>
      <c r="AQ53" s="1">
        <f t="shared" si="73"/>
        <v>379.77464208239832</v>
      </c>
      <c r="AR53" s="1">
        <f t="shared" si="73"/>
        <v>197.090027401551</v>
      </c>
      <c r="AS53" s="1">
        <f t="shared" si="73"/>
        <v>666.41727650213068</v>
      </c>
      <c r="AU53" s="1">
        <f t="shared" ref="AU53:BB53" si="74">AU50-AU51</f>
        <v>62.64084606131042</v>
      </c>
      <c r="AV53" s="1">
        <f t="shared" si="74"/>
        <v>13.839921773353769</v>
      </c>
      <c r="AW53" s="1">
        <f t="shared" si="74"/>
        <v>106.13340395947064</v>
      </c>
      <c r="AX53" s="1">
        <f t="shared" si="74"/>
        <v>-4.1296367028479652</v>
      </c>
      <c r="AY53" s="1">
        <f t="shared" si="74"/>
        <v>109.16103570499816</v>
      </c>
      <c r="AZ53" s="1">
        <f t="shared" si="74"/>
        <v>97.621712473974739</v>
      </c>
      <c r="BA53" s="1">
        <f t="shared" si="74"/>
        <v>60.260468161834346</v>
      </c>
      <c r="BB53" s="1">
        <f t="shared" si="74"/>
        <v>190.42875483494919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10527.201705661884</v>
      </c>
      <c r="C55" s="15">
        <f t="shared" ref="C55:I55" si="75">C33-C34+C53</f>
        <v>9687.5676136041984</v>
      </c>
      <c r="D55" s="15">
        <f t="shared" si="75"/>
        <v>12831.315993209048</v>
      </c>
      <c r="E55" s="15">
        <f t="shared" si="75"/>
        <v>12623.718305605644</v>
      </c>
      <c r="F55" s="15">
        <f t="shared" si="75"/>
        <v>16728.271145324921</v>
      </c>
      <c r="G55" s="15">
        <f t="shared" si="75"/>
        <v>17060.451071599571</v>
      </c>
      <c r="H55" s="15">
        <f t="shared" si="75"/>
        <v>17188.79515355064</v>
      </c>
      <c r="I55" s="15">
        <f t="shared" si="75"/>
        <v>18632.185912434008</v>
      </c>
      <c r="K55" s="15">
        <f>K33-K34+K53</f>
        <v>3113.2340951672409</v>
      </c>
      <c r="L55" s="15">
        <f t="shared" ref="L55:R55" si="76">L33-L34+L53</f>
        <v>2816.153866438101</v>
      </c>
      <c r="M55" s="15">
        <f t="shared" si="76"/>
        <v>3386.0365635671255</v>
      </c>
      <c r="N55" s="15">
        <f t="shared" si="76"/>
        <v>3034.4058272464981</v>
      </c>
      <c r="O55" s="15">
        <f t="shared" si="76"/>
        <v>3730.706454562735</v>
      </c>
      <c r="P55" s="15">
        <f t="shared" si="76"/>
        <v>4360.4057753073712</v>
      </c>
      <c r="Q55" s="15">
        <f t="shared" si="76"/>
        <v>4728.5868115620342</v>
      </c>
      <c r="R55" s="15">
        <f t="shared" si="76"/>
        <v>5478.1554468179002</v>
      </c>
      <c r="T55" s="15">
        <f>T33-T34+T53</f>
        <v>18342.044292840936</v>
      </c>
      <c r="U55" s="15">
        <f t="shared" ref="U55:AA55" si="77">U33-U34+U53</f>
        <v>16612.591156289131</v>
      </c>
      <c r="V55" s="15">
        <f t="shared" si="77"/>
        <v>21250.393339472859</v>
      </c>
      <c r="W55" s="15">
        <f t="shared" si="77"/>
        <v>19651.850945201208</v>
      </c>
      <c r="X55" s="15">
        <f t="shared" si="77"/>
        <v>26050.784905517434</v>
      </c>
      <c r="Y55" s="15">
        <f t="shared" si="77"/>
        <v>26064.95517554654</v>
      </c>
      <c r="Z55" s="15">
        <f t="shared" si="77"/>
        <v>25653.213535563907</v>
      </c>
      <c r="AA55" s="15">
        <f t="shared" si="77"/>
        <v>27657.283083233924</v>
      </c>
      <c r="AC55" s="15">
        <f t="shared" ref="AC55:AJ55" si="78">AC33-AC34+AC53</f>
        <v>67.148690759852769</v>
      </c>
      <c r="AD55" s="15">
        <f t="shared" si="78"/>
        <v>58.983544077487096</v>
      </c>
      <c r="AE55" s="15">
        <f t="shared" si="78"/>
        <v>73.068590593424844</v>
      </c>
      <c r="AF55" s="15">
        <f t="shared" si="78"/>
        <v>64.561222180223652</v>
      </c>
      <c r="AG55" s="15">
        <f t="shared" si="78"/>
        <v>82.090215142909074</v>
      </c>
      <c r="AH55" s="15">
        <f t="shared" si="78"/>
        <v>78.929880616333207</v>
      </c>
      <c r="AI55" s="15">
        <f t="shared" si="78"/>
        <v>74.402261073033941</v>
      </c>
      <c r="AJ55" s="15">
        <f t="shared" si="78"/>
        <v>76.522179367584911</v>
      </c>
      <c r="AL55" s="15">
        <f t="shared" ref="AL55:AS55" si="79">AL33-AL34+AL53</f>
        <v>16036.585385512295</v>
      </c>
      <c r="AM55" s="15">
        <f t="shared" si="79"/>
        <v>14773.681748815254</v>
      </c>
      <c r="AN55" s="15">
        <f t="shared" si="79"/>
        <v>18318.052003651945</v>
      </c>
      <c r="AO55" s="15">
        <f t="shared" si="79"/>
        <v>17406.406889293197</v>
      </c>
      <c r="AP55" s="15">
        <f t="shared" si="79"/>
        <v>22228.140337090441</v>
      </c>
      <c r="AQ55" s="15">
        <f t="shared" si="79"/>
        <v>23004.719871933543</v>
      </c>
      <c r="AR55" s="15">
        <f t="shared" si="79"/>
        <v>23641.88816765081</v>
      </c>
      <c r="AS55" s="15">
        <f t="shared" si="79"/>
        <v>26757.136195151699</v>
      </c>
      <c r="AU55" s="15">
        <f t="shared" ref="AU55:BB55" si="80">AU33-AU34+AU53</f>
        <v>3967.612233540664</v>
      </c>
      <c r="AV55" s="15">
        <f t="shared" si="80"/>
        <v>3844.6007965985814</v>
      </c>
      <c r="AW55" s="15">
        <f t="shared" si="80"/>
        <v>4781.1265232143942</v>
      </c>
      <c r="AX55" s="15">
        <f t="shared" si="80"/>
        <v>4633.5510072673951</v>
      </c>
      <c r="AY55" s="15">
        <f t="shared" si="80"/>
        <v>5146.5115748623921</v>
      </c>
      <c r="AZ55" s="15">
        <f t="shared" si="80"/>
        <v>7748.8933065678293</v>
      </c>
      <c r="BA55" s="15">
        <f t="shared" si="80"/>
        <v>9911.8021114455969</v>
      </c>
      <c r="BB55" s="15">
        <f t="shared" si="80"/>
        <v>11478.612058357585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topLeftCell="A34" workbookViewId="0">
      <selection activeCell="AL56" sqref="AL56:BB56"/>
    </sheetView>
  </sheetViews>
  <sheetFormatPr defaultRowHeight="15" x14ac:dyDescent="0.25"/>
  <cols>
    <col min="1" max="1" width="61" customWidth="1"/>
    <col min="2" max="9" width="11.7109375" customWidth="1"/>
    <col min="11" max="18" width="11.7109375" customWidth="1"/>
    <col min="20" max="27" width="11.7109375" customWidth="1"/>
    <col min="29" max="36" width="11.7109375" customWidth="1"/>
    <col min="38" max="54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4973167.17286829</v>
      </c>
      <c r="C3" s="1">
        <f t="shared" ref="C3:I3" si="0">C17+L17+U17+AD17+AM17+AV17</f>
        <v>5473690.006076538</v>
      </c>
      <c r="D3" s="1">
        <f t="shared" si="0"/>
        <v>6185430.6272995872</v>
      </c>
      <c r="E3" s="1">
        <f t="shared" si="0"/>
        <v>7032414.6023254795</v>
      </c>
      <c r="F3" s="1">
        <f t="shared" si="0"/>
        <v>8080604.7900499795</v>
      </c>
      <c r="G3" s="1">
        <f t="shared" si="0"/>
        <v>9290685.4241216276</v>
      </c>
      <c r="H3" s="1">
        <f t="shared" si="0"/>
        <v>10702702.091999747</v>
      </c>
      <c r="I3" s="1">
        <f t="shared" si="0"/>
        <v>12281607.811436653</v>
      </c>
    </row>
    <row r="4" spans="1:54" x14ac:dyDescent="0.25">
      <c r="A4" s="21" t="s">
        <v>122</v>
      </c>
      <c r="B4" s="16">
        <f>'DNSP stacked data'!B26/B$3</f>
        <v>0.11305079868630181</v>
      </c>
      <c r="C4" s="16">
        <f>'DNSP stacked data'!C26/C$3</f>
        <v>0.11123712044932846</v>
      </c>
      <c r="D4" s="16">
        <f>'DNSP stacked data'!D26/D$3</f>
        <v>0.10851349756712626</v>
      </c>
      <c r="E4" s="16">
        <f>'DNSP stacked data'!E26/E$3</f>
        <v>0.10282897188720586</v>
      </c>
      <c r="F4" s="16">
        <f>'DNSP stacked data'!F26/F$3</f>
        <v>0.1072670305793491</v>
      </c>
      <c r="G4" s="16">
        <f>'DNSP stacked data'!G26/G$3</f>
        <v>0.10695376757679702</v>
      </c>
      <c r="H4" s="16">
        <f>'DNSP stacked data'!H26/H$3</f>
        <v>0.10748865033412604</v>
      </c>
      <c r="I4" s="16">
        <f>'DNSP stacked data'!I26/I$3</f>
        <v>0.10756248292154386</v>
      </c>
    </row>
    <row r="5" spans="1:54" x14ac:dyDescent="0.25">
      <c r="A5" s="42" t="s">
        <v>123</v>
      </c>
      <c r="B5" s="16">
        <f>'DNSP stacked data'!K26/B3</f>
        <v>6.6121035725912158E-2</v>
      </c>
      <c r="C5" s="16">
        <f>'DNSP stacked data'!L26/C3</f>
        <v>6.7146516390216945E-2</v>
      </c>
      <c r="D5" s="16">
        <f>'DNSP stacked data'!M26/D3</f>
        <v>6.9207571257418152E-2</v>
      </c>
      <c r="E5" s="16">
        <f>'DNSP stacked data'!N26/E3</f>
        <v>6.6879694403917542E-2</v>
      </c>
      <c r="F5" s="16">
        <f>'DNSP stacked data'!O26/F3</f>
        <v>5.3561285759972932E-2</v>
      </c>
      <c r="G5" s="16">
        <f>'DNSP stacked data'!P26/G3</f>
        <v>5.3952333487975172E-2</v>
      </c>
      <c r="H5" s="16">
        <f>'DNSP stacked data'!Q26/H3</f>
        <v>5.458158349324016E-2</v>
      </c>
      <c r="I5" s="16">
        <f>'DNSP stacked data'!R26/I3</f>
        <v>5.3654959757881836E-2</v>
      </c>
    </row>
    <row r="6" spans="1:54" x14ac:dyDescent="0.25">
      <c r="A6" s="21" t="s">
        <v>124</v>
      </c>
      <c r="B6" s="16">
        <f>'DNSP stacked data'!T26/B$3</f>
        <v>0.24725697454826215</v>
      </c>
      <c r="C6" s="16">
        <f>'DNSP stacked data'!U26/C$3</f>
        <v>0.246664953690026</v>
      </c>
      <c r="D6" s="16">
        <f>'DNSP stacked data'!V26/D$3</f>
        <v>0.24370699351491787</v>
      </c>
      <c r="E6" s="16">
        <f>'DNSP stacked data'!W26/E$3</f>
        <v>0.240421045868043</v>
      </c>
      <c r="F6" s="16">
        <f>'DNSP stacked data'!X26/F$3</f>
        <v>0.22962641208325424</v>
      </c>
      <c r="G6" s="16">
        <f>'DNSP stacked data'!Y26/G$3</f>
        <v>0.21748173667838583</v>
      </c>
      <c r="H6" s="16">
        <f>'DNSP stacked data'!Z26/H$3</f>
        <v>0.21284823879773188</v>
      </c>
      <c r="I6" s="16">
        <f>'DNSP stacked data'!AA26/I$3</f>
        <v>0.21171732763522022</v>
      </c>
    </row>
    <row r="7" spans="1:54" x14ac:dyDescent="0.25">
      <c r="A7" s="42" t="s">
        <v>125</v>
      </c>
      <c r="B7" s="16">
        <f>'DNSP stacked data'!AC26/B3</f>
        <v>7.0759059820421466E-2</v>
      </c>
      <c r="C7" s="16">
        <f>'DNSP stacked data'!AD26/C3</f>
        <v>6.8989983857669135E-2</v>
      </c>
      <c r="D7" s="16">
        <f>'DNSP stacked data'!AE26/D3</f>
        <v>6.6900116813513516E-2</v>
      </c>
      <c r="E7" s="16">
        <f>'DNSP stacked data'!AF26/E3</f>
        <v>6.099450638935363E-2</v>
      </c>
      <c r="F7" s="16">
        <f>'DNSP stacked data'!AG26/F3</f>
        <v>6.4655797708619706E-2</v>
      </c>
      <c r="G7" s="16">
        <f>'DNSP stacked data'!AH26/G3</f>
        <v>7.142353577824205E-2</v>
      </c>
      <c r="H7" s="16">
        <f>'DNSP stacked data'!AI26/H3</f>
        <v>7.5866748666411743E-2</v>
      </c>
      <c r="I7" s="16">
        <f>'DNSP stacked data'!AJ26/I3</f>
        <v>8.5165970445731959E-2</v>
      </c>
    </row>
    <row r="8" spans="1:54" x14ac:dyDescent="0.25">
      <c r="A8" s="21" t="s">
        <v>2</v>
      </c>
      <c r="B8" s="16">
        <f>'DNSP stacked data'!AL26/B3</f>
        <v>0.41538673072140631</v>
      </c>
      <c r="C8" s="16">
        <f>'DNSP stacked data'!AM26/C3</f>
        <v>0.41666411144808646</v>
      </c>
      <c r="D8" s="16">
        <f>'DNSP stacked data'!AN26/D3</f>
        <v>0.42157422237846853</v>
      </c>
      <c r="E8" s="16">
        <f>'DNSP stacked data'!AO26/E3</f>
        <v>0.43713789846084605</v>
      </c>
      <c r="F8" s="16">
        <f>'DNSP stacked data'!AP26/F3</f>
        <v>0.44614844037469664</v>
      </c>
      <c r="G8" s="16">
        <f>'DNSP stacked data'!AQ26/G3</f>
        <v>0.4426513093441225</v>
      </c>
      <c r="H8" s="16">
        <f>'DNSP stacked data'!AR26/H3</f>
        <v>0.44027339999615656</v>
      </c>
      <c r="I8" s="16">
        <f>'DNSP stacked data'!AS26/I3</f>
        <v>0.43782120744908276</v>
      </c>
    </row>
    <row r="9" spans="1:54" x14ac:dyDescent="0.25">
      <c r="A9" s="21" t="s">
        <v>22</v>
      </c>
      <c r="B9" s="16">
        <f>'DNSP stacked data'!AU26/B3</f>
        <v>8.7425400497696273E-2</v>
      </c>
      <c r="C9" s="16">
        <f>'DNSP stacked data'!AV26/C3</f>
        <v>8.9297314164673028E-2</v>
      </c>
      <c r="D9" s="16">
        <f>'DNSP stacked data'!AW26/D3</f>
        <v>9.0097598468555695E-2</v>
      </c>
      <c r="E9" s="16">
        <f>'DNSP stacked data'!AX26/E3</f>
        <v>9.1737882990633887E-2</v>
      </c>
      <c r="F9" s="16">
        <f>'DNSP stacked data'!AY26/F3</f>
        <v>9.87410334941074E-2</v>
      </c>
      <c r="G9" s="16">
        <f>'DNSP stacked data'!AZ26/G3</f>
        <v>0.10753731713447746</v>
      </c>
      <c r="H9" s="16">
        <f>'DNSP stacked data'!BA26/H3</f>
        <v>0.10894137871233371</v>
      </c>
      <c r="I9" s="16">
        <f>'DNSP stacked data'!BB26/I3</f>
        <v>0.10407805179053943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1.0000000000000002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data'!B34</f>
        <v>357834.49621930806</v>
      </c>
      <c r="C12" s="1">
        <f>'DNSP stacked data'!C34</f>
        <v>316522.99188389262</v>
      </c>
      <c r="D12" s="1">
        <f>'DNSP stacked data'!D34</f>
        <v>467809.122173907</v>
      </c>
      <c r="E12" s="1">
        <f>'DNSP stacked data'!E34</f>
        <v>441027.33814656845</v>
      </c>
      <c r="F12" s="1">
        <f>'DNSP stacked data'!F34</f>
        <v>511184.26885726338</v>
      </c>
      <c r="G12" s="1">
        <f>'DNSP stacked data'!G34</f>
        <v>506684.85404769256</v>
      </c>
      <c r="H12" s="1">
        <f>'DNSP stacked data'!H34</f>
        <v>577601.09550643899</v>
      </c>
      <c r="I12" s="1">
        <f>'DNSP stacked data'!I34</f>
        <v>471121.68333051458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data'!B26</f>
        <v>562220.52089325781</v>
      </c>
      <c r="C17" s="1">
        <f>'DNSP stacked data'!C26</f>
        <v>608877.5145082213</v>
      </c>
      <c r="D17" s="1">
        <f>'DNSP stacked data'!D26</f>
        <v>671202.71132710204</v>
      </c>
      <c r="E17" s="1">
        <f>'DNSP stacked data'!E26</f>
        <v>723135.96344170265</v>
      </c>
      <c r="F17" s="1">
        <f>'DNSP stacked data'!F26</f>
        <v>866782.48111392593</v>
      </c>
      <c r="G17" s="1">
        <f>'DNSP stacked data'!G26</f>
        <v>993673.80948064034</v>
      </c>
      <c r="H17" s="1">
        <f>'DNSP stacked data'!H26</f>
        <v>1150419.00279728</v>
      </c>
      <c r="I17" s="1">
        <f>'DNSP stacked data'!I26</f>
        <v>1321040.2304667546</v>
      </c>
      <c r="J17" s="26"/>
      <c r="K17" s="1">
        <f>'DNSP stacked data'!K26</f>
        <v>328830.9643081578</v>
      </c>
      <c r="L17" s="1">
        <f>'DNSP stacked data'!L26</f>
        <v>367539.21570798493</v>
      </c>
      <c r="M17" s="1">
        <f>'DNSP stacked data'!M26</f>
        <v>428078.63089665287</v>
      </c>
      <c r="N17" s="1">
        <f>'DNSP stacked data'!N26</f>
        <v>470325.73952517542</v>
      </c>
      <c r="O17" s="1">
        <f>'DNSP stacked data'!O26</f>
        <v>432807.58227327303</v>
      </c>
      <c r="P17" s="1">
        <f>'DNSP stacked data'!P26</f>
        <v>501254.15833408013</v>
      </c>
      <c r="Q17" s="1">
        <f>'DNSP stacked data'!Q26</f>
        <v>584170.4278377603</v>
      </c>
      <c r="R17" s="1">
        <f>'DNSP stacked data'!R26</f>
        <v>658969.17288472084</v>
      </c>
      <c r="T17" s="1">
        <f>'DNSP stacked data'!T26</f>
        <v>1229650.2690861477</v>
      </c>
      <c r="U17" s="1">
        <f>'DNSP stacked data'!U26</f>
        <v>1350167.4918624274</v>
      </c>
      <c r="V17" s="1">
        <f>'DNSP stacked data'!V26</f>
        <v>1507432.7017742749</v>
      </c>
      <c r="W17" s="1">
        <f>'DNSP stacked data'!W26</f>
        <v>1690740.4736687895</v>
      </c>
      <c r="X17" s="1">
        <f>'DNSP stacked data'!X26</f>
        <v>1855520.2854019348</v>
      </c>
      <c r="Y17" s="1">
        <f>'DNSP stacked data'!Y26</f>
        <v>2020554.4009705372</v>
      </c>
      <c r="Z17" s="1">
        <f>'DNSP stacked data'!Z26</f>
        <v>2278051.2906589466</v>
      </c>
      <c r="AA17" s="1">
        <f>'DNSP stacked data'!AA26</f>
        <v>2600229.1849012137</v>
      </c>
      <c r="AC17" s="1">
        <f>'DNSP stacked data'!AC26</f>
        <v>351896.63348194363</v>
      </c>
      <c r="AD17" s="1">
        <f>'DNSP stacked data'!AD26</f>
        <v>377629.78516110522</v>
      </c>
      <c r="AE17" s="1">
        <f>'DNSP stacked data'!AE26</f>
        <v>413806.03150822653</v>
      </c>
      <c r="AF17" s="1">
        <f>'DNSP stacked data'!AF26</f>
        <v>428938.65739412524</v>
      </c>
      <c r="AG17" s="1">
        <f>'DNSP stacked data'!AG26</f>
        <v>522457.94866877492</v>
      </c>
      <c r="AH17" s="1">
        <f>'DNSP stacked data'!AH26</f>
        <v>663573.60279414302</v>
      </c>
      <c r="AI17" s="1">
        <f>'DNSP stacked data'!AI26</f>
        <v>811979.20966522396</v>
      </c>
      <c r="AJ17" s="1">
        <f>'DNSP stacked data'!AJ26</f>
        <v>1045975.0478948847</v>
      </c>
      <c r="AK17" s="26"/>
      <c r="AL17" s="1">
        <f>'DNSP stacked data'!AL26</f>
        <v>2065787.6532687778</v>
      </c>
      <c r="AM17" s="1">
        <f>'DNSP stacked data'!AM26</f>
        <v>2280690.1827241518</v>
      </c>
      <c r="AN17" s="1">
        <f>'DNSP stacked data'!AN26</f>
        <v>2607618.1067797863</v>
      </c>
      <c r="AO17" s="1">
        <f>'DNSP stacked data'!AO26</f>
        <v>3074134.9403659264</v>
      </c>
      <c r="AP17" s="1">
        <f>'DNSP stacked data'!AP26</f>
        <v>3605149.2243651012</v>
      </c>
      <c r="AQ17" s="1">
        <f>'DNSP stacked data'!AQ26</f>
        <v>4112534.0676917927</v>
      </c>
      <c r="AR17" s="1">
        <f>'DNSP stacked data'!AR26</f>
        <v>4712115.0391907059</v>
      </c>
      <c r="AS17" s="1">
        <f>'DNSP stacked data'!AS26</f>
        <v>5377148.3614192819</v>
      </c>
      <c r="AT17" s="26"/>
      <c r="AU17" s="1">
        <f>'DNSP stacked data'!AU26</f>
        <v>434781.13183000614</v>
      </c>
      <c r="AV17" s="1">
        <f>'DNSP stacked data'!AV26</f>
        <v>488785.81611264765</v>
      </c>
      <c r="AW17" s="1">
        <f>'DNSP stacked data'!AW26</f>
        <v>557292.44501354476</v>
      </c>
      <c r="AX17" s="1">
        <f>'DNSP stacked data'!AX26</f>
        <v>645138.82792975998</v>
      </c>
      <c r="AY17" s="1">
        <f>'DNSP stacked data'!AY26</f>
        <v>797887.26822696975</v>
      </c>
      <c r="AZ17" s="1">
        <f>'DNSP stacked data'!AZ26</f>
        <v>999095.38485043473</v>
      </c>
      <c r="BA17" s="1">
        <f>'DNSP stacked data'!BA26</f>
        <v>1165967.1218498307</v>
      </c>
      <c r="BB17" s="1">
        <f>'DNSP stacked data'!BB26</f>
        <v>1278245.8138697976</v>
      </c>
    </row>
    <row r="18" spans="1:54" x14ac:dyDescent="0.25">
      <c r="A18" s="21" t="s">
        <v>70</v>
      </c>
      <c r="B18" s="1">
        <f>'DNSP stacked data'!B27</f>
        <v>15004.163350284927</v>
      </c>
      <c r="C18" s="1">
        <f>'DNSP stacked data'!C27</f>
        <v>21545.053758382677</v>
      </c>
      <c r="D18" s="1">
        <f>'DNSP stacked data'!D27</f>
        <v>15654.873733576509</v>
      </c>
      <c r="E18" s="1">
        <f>'DNSP stacked data'!E27</f>
        <v>31475.528639833348</v>
      </c>
      <c r="F18" s="1">
        <f>'DNSP stacked data'!F27</f>
        <v>15776.414035139016</v>
      </c>
      <c r="G18" s="1">
        <f>'DNSP stacked data'!G27</f>
        <v>28272.262417816786</v>
      </c>
      <c r="H18" s="1">
        <f>'DNSP stacked data'!H27</f>
        <v>38991.605830614375</v>
      </c>
      <c r="I18" s="1">
        <f>'DNSP stacked data'!I27</f>
        <v>23287.035037187863</v>
      </c>
      <c r="J18" s="26"/>
      <c r="K18" s="1">
        <f>'DNSP stacked data'!K27</f>
        <v>8934.0101756112672</v>
      </c>
      <c r="L18" s="1">
        <f>'DNSP stacked data'!L27</f>
        <v>12383.001853778173</v>
      </c>
      <c r="M18" s="1">
        <f>'DNSP stacked data'!M27</f>
        <v>11091.957260053725</v>
      </c>
      <c r="N18" s="1">
        <f>'DNSP stacked data'!N27</f>
        <v>19037.632450594203</v>
      </c>
      <c r="O18" s="1">
        <f>'DNSP stacked data'!O27</f>
        <v>8790.9297106744634</v>
      </c>
      <c r="P18" s="1">
        <f>'DNSP stacked data'!P27</f>
        <v>14780.865684377131</v>
      </c>
      <c r="Q18" s="1">
        <f>'DNSP stacked data'!Q27</f>
        <v>17614.311995508833</v>
      </c>
      <c r="R18" s="1">
        <f>'DNSP stacked data'!R27</f>
        <v>12593.2487717937</v>
      </c>
      <c r="T18" s="1">
        <f>'DNSP stacked data'!T27</f>
        <v>32816.079839592399</v>
      </c>
      <c r="U18" s="1">
        <f>'DNSP stacked data'!U27</f>
        <v>47775.505749283053</v>
      </c>
      <c r="V18" s="1">
        <f>'DNSP stacked data'!V27</f>
        <v>35158.780216309133</v>
      </c>
      <c r="W18" s="1">
        <f>'DNSP stacked data'!W27</f>
        <v>73591.900958992483</v>
      </c>
      <c r="X18" s="1">
        <f>'DNSP stacked data'!X27</f>
        <v>33772.551835011836</v>
      </c>
      <c r="Y18" s="1">
        <f>'DNSP stacked data'!Y27</f>
        <v>57489.332725365144</v>
      </c>
      <c r="Z18" s="1">
        <f>'DNSP stacked data'!Z27</f>
        <v>77210.892528127122</v>
      </c>
      <c r="AA18" s="1">
        <f>'DNSP stacked data'!AA27</f>
        <v>45836.324085390406</v>
      </c>
      <c r="AC18" s="1">
        <f>'DNSP stacked data'!AC27</f>
        <v>9858.1585335085638</v>
      </c>
      <c r="AD18" s="1">
        <f>'DNSP stacked data'!AD27</f>
        <v>11719.557870131979</v>
      </c>
      <c r="AE18" s="1">
        <f>'DNSP stacked data'!AE27</f>
        <v>12430.085861130417</v>
      </c>
      <c r="AF18" s="1">
        <f>'DNSP stacked data'!AF27</f>
        <v>15923.900625851007</v>
      </c>
      <c r="AG18" s="1">
        <f>'DNSP stacked data'!AG27</f>
        <v>11530.705215506128</v>
      </c>
      <c r="AH18" s="1">
        <f>'DNSP stacked data'!AH27</f>
        <v>20182.671603893388</v>
      </c>
      <c r="AI18" s="1">
        <f>'DNSP stacked data'!AI27</f>
        <v>21234.119936398725</v>
      </c>
      <c r="AJ18" s="1">
        <f>'DNSP stacked data'!AJ27</f>
        <v>22292.052770680762</v>
      </c>
      <c r="AK18" s="26"/>
      <c r="AL18" s="1">
        <f>'DNSP stacked data'!AL27</f>
        <v>56371.365985840588</v>
      </c>
      <c r="AM18" s="1">
        <f>'DNSP stacked data'!AM27</f>
        <v>76103.024948536884</v>
      </c>
      <c r="AN18" s="1">
        <f>'DNSP stacked data'!AN27</f>
        <v>69237.930743680758</v>
      </c>
      <c r="AO18" s="1">
        <f>'DNSP stacked data'!AO27</f>
        <v>123458.45230994202</v>
      </c>
      <c r="AP18" s="1">
        <f>'DNSP stacked data'!AP27</f>
        <v>72654.748485014075</v>
      </c>
      <c r="AQ18" s="1">
        <f>'DNSP stacked data'!AQ27</f>
        <v>120756.52055256514</v>
      </c>
      <c r="AR18" s="1">
        <f>'DNSP stacked data'!AR27</f>
        <v>143496.36205745832</v>
      </c>
      <c r="AS18" s="1">
        <f>'DNSP stacked data'!AS27</f>
        <v>102582.02305607847</v>
      </c>
      <c r="AT18" s="26"/>
      <c r="AU18" s="1">
        <f>'DNSP stacked data'!AU27</f>
        <v>11820.668179376376</v>
      </c>
      <c r="AV18" s="1">
        <f>'DNSP stacked data'!AV27</f>
        <v>16453.149588598819</v>
      </c>
      <c r="AW18" s="1">
        <f>'DNSP stacked data'!AW27</f>
        <v>14549.23445838565</v>
      </c>
      <c r="AX18" s="1">
        <f>'DNSP stacked data'!AX27</f>
        <v>26588.026468590426</v>
      </c>
      <c r="AY18" s="1">
        <f>'DNSP stacked data'!AY27</f>
        <v>15534.555144828344</v>
      </c>
      <c r="AZ18" s="1">
        <f>'DNSP stacked data'!AZ27</f>
        <v>29029.325681974104</v>
      </c>
      <c r="BA18" s="1">
        <f>'DNSP stacked data'!BA27</f>
        <v>36988.459114594669</v>
      </c>
      <c r="BB18" s="1">
        <f>'DNSP stacked data'!BB27</f>
        <v>23686.483069925744</v>
      </c>
    </row>
    <row r="19" spans="1:54" x14ac:dyDescent="0.25">
      <c r="A19" s="21" t="s">
        <v>71</v>
      </c>
      <c r="B19" s="1">
        <f>'DNSP stacked data'!B28</f>
        <v>-13913.416005760568</v>
      </c>
      <c r="C19" s="1">
        <f>'DNSP stacked data'!C28</f>
        <v>-15128.638332441551</v>
      </c>
      <c r="D19" s="1">
        <f>'DNSP stacked data'!D28</f>
        <v>-16707.639796889736</v>
      </c>
      <c r="E19" s="1">
        <f>'DNSP stacked data'!E28</f>
        <v>-18085.159255675884</v>
      </c>
      <c r="F19" s="1">
        <f>'DNSP stacked data'!F28</f>
        <v>-22154.983049163548</v>
      </c>
      <c r="G19" s="1">
        <f>'DNSP stacked data'!G28</f>
        <v>-25291.568940994493</v>
      </c>
      <c r="H19" s="1">
        <f>'DNSP stacked data'!H28</f>
        <v>-29032.410151209609</v>
      </c>
      <c r="I19" s="1">
        <f>'DNSP stacked data'!I28</f>
        <v>-33052.058001281024</v>
      </c>
      <c r="J19" s="26"/>
      <c r="K19" s="1">
        <f>'DNSP stacked data'!K28</f>
        <v>-14622.021056381429</v>
      </c>
      <c r="L19" s="1">
        <f>'DNSP stacked data'!L28</f>
        <v>-15976.592294915425</v>
      </c>
      <c r="M19" s="1">
        <f>'DNSP stacked data'!M28</f>
        <v>-17707.00471256538</v>
      </c>
      <c r="N19" s="1">
        <f>'DNSP stacked data'!N28</f>
        <v>-18742.120006630917</v>
      </c>
      <c r="O19" s="1">
        <f>'DNSP stacked data'!O28</f>
        <v>-12784.539945383271</v>
      </c>
      <c r="P19" s="1">
        <f>'DNSP stacked data'!P28</f>
        <v>-14365.679923567748</v>
      </c>
      <c r="Q19" s="1">
        <f>'DNSP stacked data'!Q28</f>
        <v>-16494.086105794053</v>
      </c>
      <c r="R19" s="1">
        <f>'DNSP stacked data'!R28</f>
        <v>-18523.178914818578</v>
      </c>
      <c r="T19" s="1">
        <f>'DNSP stacked data'!T28</f>
        <v>-29339.329137822908</v>
      </c>
      <c r="U19" s="1">
        <f>'DNSP stacked data'!U28</f>
        <v>-32239.319278810472</v>
      </c>
      <c r="V19" s="1">
        <f>'DNSP stacked data'!V28</f>
        <v>-35969.392845671704</v>
      </c>
      <c r="W19" s="1">
        <f>'DNSP stacked data'!W28</f>
        <v>-40291.352254686273</v>
      </c>
      <c r="X19" s="1">
        <f>'DNSP stacked data'!X28</f>
        <v>-44758.002615717982</v>
      </c>
      <c r="Y19" s="1">
        <f>'DNSP stacked data'!Y28</f>
        <v>-48515.031358358778</v>
      </c>
      <c r="Z19" s="1">
        <f>'DNSP stacked data'!Z28</f>
        <v>-54253.598769980686</v>
      </c>
      <c r="AA19" s="1">
        <f>'DNSP stacked data'!AA28</f>
        <v>-61569.059542115712</v>
      </c>
      <c r="AC19" s="1">
        <f>'DNSP stacked data'!AC28</f>
        <v>-20402.195312764794</v>
      </c>
      <c r="AD19" s="1">
        <f>'DNSP stacked data'!AD28</f>
        <v>-21782.774629849904</v>
      </c>
      <c r="AE19" s="1">
        <f>'DNSP stacked data'!AE28</f>
        <v>-23462.954743713777</v>
      </c>
      <c r="AF19" s="1">
        <f>'DNSP stacked data'!AF28</f>
        <v>-24637.580982767809</v>
      </c>
      <c r="AG19" s="1">
        <f>'DNSP stacked data'!AG28</f>
        <v>-20175.030626803331</v>
      </c>
      <c r="AH19" s="1">
        <f>'DNSP stacked data'!AH28</f>
        <v>-24088.345085641311</v>
      </c>
      <c r="AI19" s="1">
        <f>'DNSP stacked data'!AI28</f>
        <v>-28198.514969568969</v>
      </c>
      <c r="AJ19" s="1">
        <f>'DNSP stacked data'!AJ28</f>
        <v>-34356.630696136126</v>
      </c>
      <c r="AK19" s="26"/>
      <c r="AL19" s="1">
        <f>'DNSP stacked data'!AL28</f>
        <v>-76811.329152158083</v>
      </c>
      <c r="AM19" s="1">
        <f>'DNSP stacked data'!AM28</f>
        <v>-83832.970095985118</v>
      </c>
      <c r="AN19" s="1">
        <f>'DNSP stacked data'!AN28</f>
        <v>-92129.807823949741</v>
      </c>
      <c r="AO19" s="1">
        <f>'DNSP stacked data'!AO28</f>
        <v>-104645.07017133596</v>
      </c>
      <c r="AP19" s="1">
        <f>'DNSP stacked data'!AP28</f>
        <v>-94538.205624097434</v>
      </c>
      <c r="AQ19" s="1">
        <f>'DNSP stacked data'!AQ28</f>
        <v>-108591.34009747306</v>
      </c>
      <c r="AR19" s="1">
        <f>'DNSP stacked data'!AR28</f>
        <v>-124663.49007269526</v>
      </c>
      <c r="AS19" s="1">
        <f>'DNSP stacked data'!AS28</f>
        <v>-143590.34905895143</v>
      </c>
      <c r="AT19" s="26"/>
      <c r="AU19" s="1">
        <f>'DNSP stacked data'!AU28</f>
        <v>-45662.891971783109</v>
      </c>
      <c r="AV19" s="1">
        <f>'DNSP stacked data'!AV28</f>
        <v>-54530.283630149883</v>
      </c>
      <c r="AW19" s="1">
        <f>'DNSP stacked data'!AW28</f>
        <v>-67305.238141790876</v>
      </c>
      <c r="AX19" s="1">
        <f>'DNSP stacked data'!AX28</f>
        <v>-84035.883523450815</v>
      </c>
      <c r="AY19" s="1">
        <f>'DNSP stacked data'!AY28</f>
        <v>-79395.829721176793</v>
      </c>
      <c r="AZ19" s="1">
        <f>'DNSP stacked data'!AZ28</f>
        <v>-102765.26959606768</v>
      </c>
      <c r="BA19" s="1">
        <f>'DNSP stacked data'!BA28</f>
        <v>-135104.78460319748</v>
      </c>
      <c r="BB19" s="1">
        <f>'DNSP stacked data'!BB28</f>
        <v>-164176.67507276384</v>
      </c>
    </row>
    <row r="20" spans="1:54" x14ac:dyDescent="0.25">
      <c r="A20" s="21" t="s">
        <v>72</v>
      </c>
      <c r="B20" s="1">
        <f>'DNSP stacked data'!B29</f>
        <v>1090.74734452436</v>
      </c>
      <c r="C20" s="1">
        <f>'DNSP stacked data'!C29</f>
        <v>6416.4154259411298</v>
      </c>
      <c r="D20" s="1">
        <f>'DNSP stacked data'!D29</f>
        <v>-1052.7660633132268</v>
      </c>
      <c r="E20" s="1">
        <f>'DNSP stacked data'!E29</f>
        <v>13390.369384157462</v>
      </c>
      <c r="F20" s="1">
        <f>'DNSP stacked data'!F29</f>
        <v>-6378.5690140245351</v>
      </c>
      <c r="G20" s="1">
        <f>'DNSP stacked data'!G29</f>
        <v>2980.69347682229</v>
      </c>
      <c r="H20" s="1">
        <f>'DNSP stacked data'!H29</f>
        <v>9959.1956794047637</v>
      </c>
      <c r="I20" s="1">
        <f>'DNSP stacked data'!I29</f>
        <v>-9765.022964093163</v>
      </c>
      <c r="J20" s="26"/>
      <c r="K20" s="1">
        <f>'DNSP stacked data'!K29</f>
        <v>-6920.5821866053548</v>
      </c>
      <c r="L20" s="1">
        <f>'DNSP stacked data'!L29</f>
        <v>-5088.004831663</v>
      </c>
      <c r="M20" s="1">
        <f>'DNSP stacked data'!M29</f>
        <v>-8282.4143285854061</v>
      </c>
      <c r="N20" s="1">
        <f>'DNSP stacked data'!N29</f>
        <v>-2442.0899461155518</v>
      </c>
      <c r="O20" s="1">
        <f>'DNSP stacked data'!O29</f>
        <v>-5983.5972692035175</v>
      </c>
      <c r="P20" s="1">
        <f>'DNSP stacked data'!P29</f>
        <v>-2464.0558236873794</v>
      </c>
      <c r="Q20" s="1">
        <f>'DNSP stacked data'!Q29</f>
        <v>-1698.463247165364</v>
      </c>
      <c r="R20" s="1">
        <f>'DNSP stacked data'!R29</f>
        <v>-8203.0913708973967</v>
      </c>
      <c r="T20" s="1">
        <f>'DNSP stacked data'!T29</f>
        <v>3476.7507017694888</v>
      </c>
      <c r="U20" s="1">
        <f>'DNSP stacked data'!U29</f>
        <v>15536.186470472585</v>
      </c>
      <c r="V20" s="1">
        <f>'DNSP stacked data'!V29</f>
        <v>-810.61262936257549</v>
      </c>
      <c r="W20" s="1">
        <f>'DNSP stacked data'!W29</f>
        <v>33300.548704306209</v>
      </c>
      <c r="X20" s="1">
        <f>'DNSP stacked data'!X29</f>
        <v>-10985.450780706144</v>
      </c>
      <c r="Y20" s="1">
        <f>'DNSP stacked data'!Y29</f>
        <v>8974.3013670063574</v>
      </c>
      <c r="Z20" s="1">
        <f>'DNSP stacked data'!Z29</f>
        <v>22957.293758146447</v>
      </c>
      <c r="AA20" s="1">
        <f>'DNSP stacked data'!AA29</f>
        <v>-15732.735456725301</v>
      </c>
      <c r="AC20" s="1">
        <f>'DNSP stacked data'!AC29</f>
        <v>-10544.03677925623</v>
      </c>
      <c r="AD20" s="1">
        <f>'DNSP stacked data'!AD29</f>
        <v>-10063.216759717925</v>
      </c>
      <c r="AE20" s="1">
        <f>'DNSP stacked data'!AE29</f>
        <v>-11032.868882583361</v>
      </c>
      <c r="AF20" s="1">
        <f>'DNSP stacked data'!AF29</f>
        <v>-8713.6803569168023</v>
      </c>
      <c r="AG20" s="1">
        <f>'DNSP stacked data'!AG29</f>
        <v>-8644.3254112972027</v>
      </c>
      <c r="AH20" s="1">
        <f>'DNSP stacked data'!AH29</f>
        <v>-3905.6734817479214</v>
      </c>
      <c r="AI20" s="1">
        <f>'DNSP stacked data'!AI29</f>
        <v>-6964.3950331702445</v>
      </c>
      <c r="AJ20" s="1">
        <f>'DNSP stacked data'!AJ29</f>
        <v>-12064.577925455369</v>
      </c>
      <c r="AK20" s="26"/>
      <c r="AL20" s="1">
        <f>'DNSP stacked data'!AL29</f>
        <v>-20439.963166317499</v>
      </c>
      <c r="AM20" s="1">
        <f>'DNSP stacked data'!AM29</f>
        <v>-7729.9451474482266</v>
      </c>
      <c r="AN20" s="1">
        <f>'DNSP stacked data'!AN29</f>
        <v>-22891.87708026898</v>
      </c>
      <c r="AO20" s="1">
        <f>'DNSP stacked data'!AO29</f>
        <v>18813.382138606059</v>
      </c>
      <c r="AP20" s="1">
        <f>'DNSP stacked data'!AP29</f>
        <v>-21883.457139083355</v>
      </c>
      <c r="AQ20" s="1">
        <f>'DNSP stacked data'!AQ29</f>
        <v>12165.180455092079</v>
      </c>
      <c r="AR20" s="1">
        <f>'DNSP stacked data'!AR29</f>
        <v>18832.871984763056</v>
      </c>
      <c r="AS20" s="1">
        <f>'DNSP stacked data'!AS29</f>
        <v>-41008.326002872964</v>
      </c>
      <c r="AT20" s="26"/>
      <c r="AU20" s="1">
        <f>'DNSP stacked data'!AU29</f>
        <v>-33842.22379240673</v>
      </c>
      <c r="AV20" s="1">
        <f>'DNSP stacked data'!AV29</f>
        <v>-38077.134041551064</v>
      </c>
      <c r="AW20" s="1">
        <f>'DNSP stacked data'!AW29</f>
        <v>-52756.00368340523</v>
      </c>
      <c r="AX20" s="1">
        <f>'DNSP stacked data'!AX29</f>
        <v>-57447.857054860375</v>
      </c>
      <c r="AY20" s="1">
        <f>'DNSP stacked data'!AY29</f>
        <v>-63861.274576348456</v>
      </c>
      <c r="AZ20" s="1">
        <f>'DNSP stacked data'!AZ29</f>
        <v>-73735.943914093572</v>
      </c>
      <c r="BA20" s="1">
        <f>'DNSP stacked data'!BA29</f>
        <v>-98116.325488602815</v>
      </c>
      <c r="BB20" s="1">
        <f>'DNSP stacked data'!BB29</f>
        <v>-140490.19200283813</v>
      </c>
    </row>
    <row r="21" spans="1:54" x14ac:dyDescent="0.25">
      <c r="A21" s="21" t="s">
        <v>73</v>
      </c>
      <c r="B21" s="1">
        <f>'DNSP stacked data'!B30</f>
        <v>46467.770458186053</v>
      </c>
      <c r="C21" s="1">
        <f>'DNSP stacked data'!C30</f>
        <v>56871.418130532693</v>
      </c>
      <c r="D21" s="1">
        <f>'DNSP stacked data'!D30</f>
        <v>65471.506998524761</v>
      </c>
      <c r="E21" s="1">
        <f>'DNSP stacked data'!E30</f>
        <v>66490.45264407144</v>
      </c>
      <c r="F21" s="1">
        <f>'DNSP stacked data'!F30</f>
        <v>106790.6775957005</v>
      </c>
      <c r="G21" s="1">
        <f>'DNSP stacked data'!G30</f>
        <v>136505.28662939285</v>
      </c>
      <c r="H21" s="1">
        <f>'DNSP stacked data'!H30</f>
        <v>161584.71541397882</v>
      </c>
      <c r="I21" s="1">
        <f>'DNSP stacked data'!I30</f>
        <v>150578.53235264146</v>
      </c>
      <c r="J21" s="26"/>
      <c r="K21" s="1">
        <f>'DNSP stacked data'!K30</f>
        <v>44185.530480627822</v>
      </c>
      <c r="L21" s="1">
        <f>'DNSP stacked data'!L30</f>
        <v>63504.009479970642</v>
      </c>
      <c r="M21" s="1">
        <f>'DNSP stacked data'!M30</f>
        <v>61712.097236607762</v>
      </c>
      <c r="N21" s="1">
        <f>'DNSP stacked data'!N30</f>
        <v>10539.022325223501</v>
      </c>
      <c r="O21" s="1">
        <f>'DNSP stacked data'!O30</f>
        <v>78957.989422004204</v>
      </c>
      <c r="P21" s="1">
        <f>'DNSP stacked data'!P30</f>
        <v>74005.713536066251</v>
      </c>
      <c r="Q21" s="1">
        <f>'DNSP stacked data'!Q30</f>
        <v>71029.73252720981</v>
      </c>
      <c r="R21" s="1">
        <f>'DNSP stacked data'!R30</f>
        <v>43599.000248891483</v>
      </c>
      <c r="T21" s="1">
        <f>'DNSP stacked data'!T30</f>
        <v>117921.02520075202</v>
      </c>
      <c r="U21" s="1">
        <f>'DNSP stacked data'!U30</f>
        <v>142833.41258213454</v>
      </c>
      <c r="V21" s="1">
        <f>'DNSP stacked data'!V30</f>
        <v>198096.22989681261</v>
      </c>
      <c r="W21" s="1">
        <f>'DNSP stacked data'!W30</f>
        <v>195244.95867283328</v>
      </c>
      <c r="X21" s="1">
        <f>'DNSP stacked data'!X30</f>
        <v>202498.78613434761</v>
      </c>
      <c r="Y21" s="1">
        <f>'DNSP stacked data'!Y30</f>
        <v>265781.80153182743</v>
      </c>
      <c r="Z21" s="1">
        <f>'DNSP stacked data'!Z30</f>
        <v>298297.91706021113</v>
      </c>
      <c r="AA21" s="1">
        <f>'DNSP stacked data'!AA30</f>
        <v>334321.92400049028</v>
      </c>
      <c r="AC21" s="1">
        <f>'DNSP stacked data'!AC30</f>
        <v>36104.499655143205</v>
      </c>
      <c r="AD21" s="1">
        <f>'DNSP stacked data'!AD30</f>
        <v>45724.018392776408</v>
      </c>
      <c r="AE21" s="1">
        <f>'DNSP stacked data'!AE30</f>
        <v>40513.396435551571</v>
      </c>
      <c r="AF21" s="1">
        <f>'DNSP stacked data'!AF30</f>
        <v>51379.160701889967</v>
      </c>
      <c r="AG21" s="1">
        <f>'DNSP stacked data'!AG30</f>
        <v>142654.25823595826</v>
      </c>
      <c r="AH21" s="1">
        <f>'DNSP stacked data'!AH30</f>
        <v>157972.75720743847</v>
      </c>
      <c r="AI21" s="1">
        <f>'DNSP stacked data'!AI30</f>
        <v>241252.89369866089</v>
      </c>
      <c r="AJ21" s="1">
        <f>'DNSP stacked data'!AJ30</f>
        <v>125420.62886856309</v>
      </c>
      <c r="AK21" s="26"/>
      <c r="AL21" s="1">
        <f>'DNSP stacked data'!AL30</f>
        <v>234022.31161945441</v>
      </c>
      <c r="AM21" s="1">
        <f>'DNSP stacked data'!AM30</f>
        <v>334547.830474986</v>
      </c>
      <c r="AN21" s="1">
        <f>'DNSP stacked data'!AN30</f>
        <v>393380.22885200975</v>
      </c>
      <c r="AO21" s="1">
        <f>'DNSP stacked data'!AO30</f>
        <v>514702.0207691564</v>
      </c>
      <c r="AP21" s="1">
        <f>'DNSP stacked data'!AP30</f>
        <v>529856.21863999323</v>
      </c>
      <c r="AQ21" s="1">
        <f>'DNSP stacked data'!AQ30</f>
        <v>590249.68439601688</v>
      </c>
      <c r="AR21" s="1">
        <f>'DNSP stacked data'!AR30</f>
        <v>648556.57643801812</v>
      </c>
      <c r="AS21" s="1">
        <f>'DNSP stacked data'!AS30</f>
        <v>456534.02847889828</v>
      </c>
      <c r="AT21" s="26"/>
      <c r="AU21" s="1">
        <f>'DNSP stacked data'!AU30</f>
        <v>87770.078010877434</v>
      </c>
      <c r="AV21" s="1">
        <f>'DNSP stacked data'!AV30</f>
        <v>105788.25584209473</v>
      </c>
      <c r="AW21" s="1">
        <f>'DNSP stacked data'!AW30</f>
        <v>149252.51666517899</v>
      </c>
      <c r="AX21" s="1">
        <f>'DNSP stacked data'!AX30</f>
        <v>210196.29735207016</v>
      </c>
      <c r="AY21" s="1">
        <f>'DNSP stacked data'!AY30</f>
        <v>265069.39119981334</v>
      </c>
      <c r="AZ21" s="1">
        <f>'DNSP stacked data'!AZ30</f>
        <v>240607.68091348978</v>
      </c>
      <c r="BA21" s="1">
        <f>'DNSP stacked data'!BA30</f>
        <v>210395.01750856941</v>
      </c>
      <c r="BB21" s="1">
        <f>'DNSP stacked data'!BB30</f>
        <v>114354.13949914504</v>
      </c>
    </row>
    <row r="22" spans="1:54" x14ac:dyDescent="0.25">
      <c r="A22" s="21" t="s">
        <v>74</v>
      </c>
      <c r="B22" s="1">
        <f>'DNSP stacked data'!B31</f>
        <v>-1228.4435545830711</v>
      </c>
      <c r="C22" s="1">
        <f>'DNSP stacked data'!C31</f>
        <v>-1887.3223394845857</v>
      </c>
      <c r="D22" s="1">
        <f>'DNSP stacked data'!D31</f>
        <v>-1498.3321602415131</v>
      </c>
      <c r="E22" s="1">
        <f>'DNSP stacked data'!E31</f>
        <v>0</v>
      </c>
      <c r="F22" s="1">
        <f>'DNSP stacked data'!F31</f>
        <v>0</v>
      </c>
      <c r="G22" s="1">
        <f>'DNSP stacked data'!G31</f>
        <v>0</v>
      </c>
      <c r="H22" s="1">
        <f>'DNSP stacked data'!H31</f>
        <v>0</v>
      </c>
      <c r="I22" s="1">
        <f>'DNSP stacked data'!I31</f>
        <v>0</v>
      </c>
      <c r="J22" s="26"/>
      <c r="K22" s="1">
        <f>'DNSP stacked data'!K31</f>
        <v>-37.691221788564093</v>
      </c>
      <c r="L22" s="1">
        <f>'DNSP stacked data'!L31</f>
        <v>-69.990499569025673</v>
      </c>
      <c r="M22" s="1">
        <f>'DNSP stacked data'!M31</f>
        <v>-24.214688630768432</v>
      </c>
      <c r="N22" s="1">
        <f>'DNSP stacked data'!N31</f>
        <v>-21.463202820166348</v>
      </c>
      <c r="O22" s="1">
        <f>'DNSP stacked data'!O31</f>
        <v>0</v>
      </c>
      <c r="P22" s="1">
        <f>'DNSP stacked data'!P31</f>
        <v>-64.984431967400326</v>
      </c>
      <c r="Q22" s="1">
        <f>'DNSP stacked data'!Q31</f>
        <v>-12.514876875807332</v>
      </c>
      <c r="R22" s="1">
        <f>'DNSP stacked data'!R31</f>
        <v>-5146.2825125190402</v>
      </c>
      <c r="T22" s="1">
        <f>'DNSP stacked data'!T31</f>
        <v>-3535.3850254169288</v>
      </c>
      <c r="U22" s="1">
        <f>'DNSP stacked data'!U31</f>
        <v>-5431.5976605154137</v>
      </c>
      <c r="V22" s="1">
        <f>'DNSP stacked data'!V31</f>
        <v>-4312.1078397584861</v>
      </c>
      <c r="W22" s="1">
        <f>'DNSP stacked data'!W31</f>
        <v>0</v>
      </c>
      <c r="X22" s="1">
        <f>'DNSP stacked data'!X31</f>
        <v>0</v>
      </c>
      <c r="Y22" s="1">
        <f>'DNSP stacked data'!Y31</f>
        <v>0</v>
      </c>
      <c r="Z22" s="1">
        <f>'DNSP stacked data'!Z31</f>
        <v>0</v>
      </c>
      <c r="AA22" s="1">
        <f>'DNSP stacked data'!AA31</f>
        <v>0</v>
      </c>
      <c r="AC22" s="1">
        <f>'DNSP stacked data'!AC31</f>
        <v>0</v>
      </c>
      <c r="AD22" s="1">
        <f>'DNSP stacked data'!AD31</f>
        <v>0</v>
      </c>
      <c r="AE22" s="1">
        <f>'DNSP stacked data'!AE31</f>
        <v>0</v>
      </c>
      <c r="AF22" s="1">
        <f>'DNSP stacked data'!AF31</f>
        <v>0</v>
      </c>
      <c r="AG22" s="1">
        <f>'DNSP stacked data'!AG31</f>
        <v>0</v>
      </c>
      <c r="AH22" s="1">
        <f>'DNSP stacked data'!AH31</f>
        <v>-64.326915119787145</v>
      </c>
      <c r="AI22" s="1">
        <f>'DNSP stacked data'!AI31</f>
        <v>0</v>
      </c>
      <c r="AJ22" s="1">
        <f>'DNSP stacked data'!AJ31</f>
        <v>-2345.9843916643731</v>
      </c>
      <c r="AK22" s="26"/>
      <c r="AL22" s="1">
        <f>'DNSP stacked data'!AL31</f>
        <v>-2230.5337682114359</v>
      </c>
      <c r="AM22" s="1">
        <f>'DNSP stacked data'!AM31</f>
        <v>-2435.3043804309746</v>
      </c>
      <c r="AN22" s="1">
        <f>'DNSP stacked data'!AN31</f>
        <v>-3097.8923113692317</v>
      </c>
      <c r="AO22" s="1">
        <f>'DNSP stacked data'!AO31</f>
        <v>-1368.6093171798339</v>
      </c>
      <c r="AP22" s="1">
        <f>'DNSP stacked data'!AP31</f>
        <v>-1067.75487</v>
      </c>
      <c r="AQ22" s="1">
        <f>'DNSP stacked data'!AQ31</f>
        <v>-2280.2285129128127</v>
      </c>
      <c r="AR22" s="1">
        <f>'DNSP stacked data'!AR31</f>
        <v>-2768.924993124192</v>
      </c>
      <c r="AS22" s="1">
        <f>'DNSP stacked data'!AS31</f>
        <v>-8756.7412458165891</v>
      </c>
      <c r="AT22" s="26"/>
      <c r="AU22" s="1">
        <f>'DNSP stacked data'!AU31</f>
        <v>-2501.9286856109952</v>
      </c>
      <c r="AV22" s="1">
        <f>'DNSP stacked data'!AV31</f>
        <v>-2768.8628742001247</v>
      </c>
      <c r="AW22" s="1">
        <f>'DNSP stacked data'!AW31</f>
        <v>-3403.1032677008479</v>
      </c>
      <c r="AX22" s="1">
        <f>'DNSP stacked data'!AX31</f>
        <v>-3351.2652503815793</v>
      </c>
      <c r="AY22" s="1">
        <f>'DNSP stacked data'!AY31</f>
        <v>-2751.7540116153791</v>
      </c>
      <c r="AZ22" s="1">
        <f>'DNSP stacked data'!AZ31</f>
        <v>-3775.8582454727616</v>
      </c>
      <c r="BA22" s="1">
        <f>'DNSP stacked data'!BA31</f>
        <v>-3359.5381726923124</v>
      </c>
      <c r="BB22" s="1">
        <f>'DNSP stacked data'!BB31</f>
        <v>-3491.4610924996782</v>
      </c>
    </row>
    <row r="23" spans="1:54" x14ac:dyDescent="0.25">
      <c r="A23" s="21" t="s">
        <v>75</v>
      </c>
      <c r="B23" s="1">
        <f>'DNSP stacked data'!B32</f>
        <v>609779.03869596822</v>
      </c>
      <c r="C23" s="1">
        <f>'DNSP stacked data'!C32</f>
        <v>672165.34806469514</v>
      </c>
      <c r="D23" s="1">
        <f>'DNSP stacked data'!D32</f>
        <v>735621.45226231357</v>
      </c>
      <c r="E23" s="1">
        <f>'DNSP stacked data'!E32</f>
        <v>803016.78546993155</v>
      </c>
      <c r="F23" s="1">
        <f>'DNSP stacked data'!F32</f>
        <v>967194.58969560184</v>
      </c>
      <c r="G23" s="1">
        <f>'DNSP stacked data'!G32</f>
        <v>1133159.7895868556</v>
      </c>
      <c r="H23" s="1">
        <f>'DNSP stacked data'!H32</f>
        <v>1321962.9138906635</v>
      </c>
      <c r="I23" s="1">
        <f>'DNSP stacked data'!I32</f>
        <v>1461853.739855303</v>
      </c>
      <c r="J23" s="26"/>
      <c r="K23" s="1">
        <f>'DNSP stacked data'!K32</f>
        <v>367328.48390801548</v>
      </c>
      <c r="L23" s="1">
        <f>'DNSP stacked data'!L32</f>
        <v>427449.63474681834</v>
      </c>
      <c r="M23" s="1">
        <f>'DNSP stacked data'!M32</f>
        <v>483175.68068074901</v>
      </c>
      <c r="N23" s="1">
        <f>'DNSP stacked data'!N32</f>
        <v>481160.27429436217</v>
      </c>
      <c r="O23" s="1">
        <f>'DNSP stacked data'!O32</f>
        <v>507771.96146056848</v>
      </c>
      <c r="P23" s="1">
        <f>'DNSP stacked data'!P32</f>
        <v>575675.05763095571</v>
      </c>
      <c r="Q23" s="1">
        <f>'DNSP stacked data'!Q32</f>
        <v>656320.38625468488</v>
      </c>
      <c r="R23" s="1">
        <f>'DNSP stacked data'!R32</f>
        <v>696638.24299058737</v>
      </c>
      <c r="T23" s="1">
        <f>'DNSP stacked data'!T32</f>
        <v>1351048.0449886692</v>
      </c>
      <c r="U23" s="1">
        <f>'DNSP stacked data'!U32</f>
        <v>1508537.0909150345</v>
      </c>
      <c r="V23" s="1">
        <f>'DNSP stacked data'!V32</f>
        <v>1704718.319041725</v>
      </c>
      <c r="W23" s="1">
        <f>'DNSP stacked data'!W32</f>
        <v>1919285.9810459288</v>
      </c>
      <c r="X23" s="1">
        <f>'DNSP stacked data'!X32</f>
        <v>2047033.6207555761</v>
      </c>
      <c r="Y23" s="1">
        <f>'DNSP stacked data'!Y32</f>
        <v>2295310.503869371</v>
      </c>
      <c r="Z23" s="1">
        <f>'DNSP stacked data'!Z32</f>
        <v>2599306.5014773044</v>
      </c>
      <c r="AA23" s="1">
        <f>'DNSP stacked data'!AA32</f>
        <v>2918818.3734449791</v>
      </c>
      <c r="AC23" s="1">
        <f>'DNSP stacked data'!AC32</f>
        <v>377457.09635783057</v>
      </c>
      <c r="AD23" s="1">
        <f>'DNSP stacked data'!AD32</f>
        <v>413290.58679416374</v>
      </c>
      <c r="AE23" s="1">
        <f>'DNSP stacked data'!AE32</f>
        <v>443286.55906119477</v>
      </c>
      <c r="AF23" s="1">
        <f>'DNSP stacked data'!AF32</f>
        <v>471604.1377390984</v>
      </c>
      <c r="AG23" s="1">
        <f>'DNSP stacked data'!AG32</f>
        <v>656467.88149343594</v>
      </c>
      <c r="AH23" s="1">
        <f>'DNSP stacked data'!AH32</f>
        <v>817640.68651983351</v>
      </c>
      <c r="AI23" s="1">
        <f>'DNSP stacked data'!AI32</f>
        <v>1046267.7083307146</v>
      </c>
      <c r="AJ23" s="1">
        <f>'DNSP stacked data'!AJ32</f>
        <v>1159331.0988379924</v>
      </c>
      <c r="AK23" s="26"/>
      <c r="AL23" s="1">
        <f>'DNSP stacked data'!AL32</f>
        <v>2279370.0017219149</v>
      </c>
      <c r="AM23" s="1">
        <f>'DNSP stacked data'!AM32</f>
        <v>2607508.0680516893</v>
      </c>
      <c r="AN23" s="1">
        <f>'DNSP stacked data'!AN32</f>
        <v>2978106.458551527</v>
      </c>
      <c r="AO23" s="1">
        <f>'DNSP stacked data'!AO32</f>
        <v>3607650.343273689</v>
      </c>
      <c r="AP23" s="1">
        <f>'DNSP stacked data'!AP32</f>
        <v>4113121.9858660111</v>
      </c>
      <c r="AQ23" s="1">
        <f>'DNSP stacked data'!AQ32</f>
        <v>4714948.9325429015</v>
      </c>
      <c r="AR23" s="1">
        <f>'DNSP stacked data'!AR32</f>
        <v>5379504.487613488</v>
      </c>
      <c r="AS23" s="1">
        <f>'DNSP stacked data'!AS32</f>
        <v>5792674.0638953075</v>
      </c>
      <c r="AT23" s="26"/>
      <c r="AU23" s="1">
        <f>'DNSP stacked data'!AU32</f>
        <v>488708.98604847683</v>
      </c>
      <c r="AV23" s="1">
        <f>'DNSP stacked data'!AV32</f>
        <v>556496.93791319127</v>
      </c>
      <c r="AW23" s="1">
        <f>'DNSP stacked data'!AW32</f>
        <v>653788.95799531857</v>
      </c>
      <c r="AX23" s="1">
        <f>'DNSP stacked data'!AX32</f>
        <v>797887.26822696964</v>
      </c>
      <c r="AY23" s="1">
        <f>'DNSP stacked data'!AY32</f>
        <v>999095.38485043449</v>
      </c>
      <c r="AZ23" s="1">
        <f>'DNSP stacked data'!AZ32</f>
        <v>1165967.121849831</v>
      </c>
      <c r="BA23" s="1">
        <f>'DNSP stacked data'!BA32</f>
        <v>1278245.8138697974</v>
      </c>
      <c r="BB23" s="1">
        <f>'DNSP stacked data'!BB32</f>
        <v>1252109.7613661045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562220.52089325781</v>
      </c>
      <c r="C26" s="1">
        <f t="shared" ref="C26:I26" si="2">C17</f>
        <v>608877.5145082213</v>
      </c>
      <c r="D26" s="1">
        <f t="shared" si="2"/>
        <v>671202.71132710204</v>
      </c>
      <c r="E26" s="1">
        <f t="shared" si="2"/>
        <v>723135.96344170265</v>
      </c>
      <c r="F26" s="1">
        <f t="shared" si="2"/>
        <v>866782.48111392593</v>
      </c>
      <c r="G26" s="1">
        <f t="shared" si="2"/>
        <v>993673.80948064034</v>
      </c>
      <c r="H26" s="1">
        <f t="shared" si="2"/>
        <v>1150419.00279728</v>
      </c>
      <c r="I26" s="1">
        <f t="shared" si="2"/>
        <v>1321040.2304667546</v>
      </c>
      <c r="K26" s="1">
        <f>K17</f>
        <v>328830.9643081578</v>
      </c>
      <c r="L26" s="1">
        <f t="shared" ref="L26:R26" si="3">L17</f>
        <v>367539.21570798493</v>
      </c>
      <c r="M26" s="1">
        <f t="shared" si="3"/>
        <v>428078.63089665287</v>
      </c>
      <c r="N26" s="1">
        <f t="shared" si="3"/>
        <v>470325.73952517542</v>
      </c>
      <c r="O26" s="1">
        <f t="shared" si="3"/>
        <v>432807.58227327303</v>
      </c>
      <c r="P26" s="1">
        <f t="shared" si="3"/>
        <v>501254.15833408013</v>
      </c>
      <c r="Q26" s="1">
        <f t="shared" si="3"/>
        <v>584170.4278377603</v>
      </c>
      <c r="R26" s="1">
        <f t="shared" si="3"/>
        <v>658969.17288472084</v>
      </c>
      <c r="T26" s="1">
        <f>T17</f>
        <v>1229650.2690861477</v>
      </c>
      <c r="U26" s="1">
        <f t="shared" ref="U26:AA26" si="4">U17</f>
        <v>1350167.4918624274</v>
      </c>
      <c r="V26" s="1">
        <f t="shared" si="4"/>
        <v>1507432.7017742749</v>
      </c>
      <c r="W26" s="1">
        <f t="shared" si="4"/>
        <v>1690740.4736687895</v>
      </c>
      <c r="X26" s="1">
        <f t="shared" si="4"/>
        <v>1855520.2854019348</v>
      </c>
      <c r="Y26" s="1">
        <f t="shared" si="4"/>
        <v>2020554.4009705372</v>
      </c>
      <c r="Z26" s="1">
        <f t="shared" si="4"/>
        <v>2278051.2906589466</v>
      </c>
      <c r="AA26" s="1">
        <f t="shared" si="4"/>
        <v>2600229.1849012137</v>
      </c>
      <c r="AC26" s="1">
        <f>AC17</f>
        <v>351896.63348194363</v>
      </c>
      <c r="AD26" s="1">
        <f t="shared" ref="AD26:AJ26" si="5">AD17</f>
        <v>377629.78516110522</v>
      </c>
      <c r="AE26" s="1">
        <f t="shared" si="5"/>
        <v>413806.03150822653</v>
      </c>
      <c r="AF26" s="1">
        <f t="shared" si="5"/>
        <v>428938.65739412524</v>
      </c>
      <c r="AG26" s="1">
        <f t="shared" si="5"/>
        <v>522457.94866877492</v>
      </c>
      <c r="AH26" s="1">
        <f t="shared" si="5"/>
        <v>663573.60279414302</v>
      </c>
      <c r="AI26" s="1">
        <f t="shared" si="5"/>
        <v>811979.20966522396</v>
      </c>
      <c r="AJ26" s="1">
        <f t="shared" si="5"/>
        <v>1045975.0478948847</v>
      </c>
      <c r="AL26" s="1">
        <f>AL17</f>
        <v>2065787.6532687778</v>
      </c>
      <c r="AM26" s="1">
        <f t="shared" ref="AM26:AS26" si="6">AM17</f>
        <v>2280690.1827241518</v>
      </c>
      <c r="AN26" s="1">
        <f t="shared" si="6"/>
        <v>2607618.1067797863</v>
      </c>
      <c r="AO26" s="1">
        <f t="shared" si="6"/>
        <v>3074134.9403659264</v>
      </c>
      <c r="AP26" s="1">
        <f t="shared" si="6"/>
        <v>3605149.2243651012</v>
      </c>
      <c r="AQ26" s="1">
        <f t="shared" si="6"/>
        <v>4112534.0676917927</v>
      </c>
      <c r="AR26" s="1">
        <f t="shared" si="6"/>
        <v>4712115.0391907059</v>
      </c>
      <c r="AS26" s="1">
        <f t="shared" si="6"/>
        <v>5377148.3614192819</v>
      </c>
      <c r="AU26" s="1">
        <f>AU17</f>
        <v>434781.13183000614</v>
      </c>
      <c r="AV26" s="1">
        <f t="shared" ref="AV26:BB26" si="7">AV17</f>
        <v>488785.81611264765</v>
      </c>
      <c r="AW26" s="1">
        <f t="shared" si="7"/>
        <v>557292.44501354476</v>
      </c>
      <c r="AX26" s="1">
        <f t="shared" si="7"/>
        <v>645138.82792975998</v>
      </c>
      <c r="AY26" s="1">
        <f t="shared" si="7"/>
        <v>797887.26822696975</v>
      </c>
      <c r="AZ26" s="1">
        <f t="shared" si="7"/>
        <v>999095.38485043473</v>
      </c>
      <c r="BA26" s="1">
        <f t="shared" si="7"/>
        <v>1165967.1218498307</v>
      </c>
      <c r="BB26" s="1">
        <f t="shared" si="7"/>
        <v>1278245.8138697976</v>
      </c>
    </row>
    <row r="27" spans="1:54" x14ac:dyDescent="0.25">
      <c r="A27" s="24" t="s">
        <v>84</v>
      </c>
      <c r="B27" s="1">
        <f>WACC!$C$14*B26</f>
        <v>224888.20835730314</v>
      </c>
      <c r="C27" s="1">
        <f>WACC!$C$14*C26</f>
        <v>243551.00580328854</v>
      </c>
      <c r="D27" s="1">
        <f>WACC!$C$14*D26</f>
        <v>268481.0845308408</v>
      </c>
      <c r="E27" s="1">
        <f>WACC!$C$14*E26</f>
        <v>289254.38537668105</v>
      </c>
      <c r="F27" s="1">
        <f>WACC!$C$14*F26</f>
        <v>346712.99244557042</v>
      </c>
      <c r="G27" s="1">
        <f>WACC!$C$14*G26</f>
        <v>397469.52379225614</v>
      </c>
      <c r="H27" s="1">
        <f>WACC!$C$14*H26</f>
        <v>460167.60111891199</v>
      </c>
      <c r="I27" s="1">
        <f>WACC!$C$14*I26</f>
        <v>528416.09218670183</v>
      </c>
      <c r="K27" s="1">
        <f>WACC!$C$14*K26</f>
        <v>131532.38572326311</v>
      </c>
      <c r="L27" s="1">
        <f>WACC!$D$14*L26</f>
        <v>147015.68628319397</v>
      </c>
      <c r="M27" s="1">
        <f>WACC!$E$14*M26</f>
        <v>171231.45235866116</v>
      </c>
      <c r="N27" s="1">
        <f>WACC!$F$14*N26</f>
        <v>188130.29581007018</v>
      </c>
      <c r="O27" s="1">
        <f>WACC!$G$14*O26</f>
        <v>173123.03290930923</v>
      </c>
      <c r="P27" s="1">
        <f>WACC!$H$14*P26</f>
        <v>200501.66333363205</v>
      </c>
      <c r="Q27" s="1">
        <f>WACC!$I$14*Q26</f>
        <v>233668.17113510414</v>
      </c>
      <c r="R27" s="1">
        <f>WACC!$J$14*R26</f>
        <v>263587.66915388836</v>
      </c>
      <c r="T27" s="1">
        <f>WACC!$C$14*T26</f>
        <v>491860.1076344591</v>
      </c>
      <c r="U27" s="1">
        <f>WACC!$D$14*U26</f>
        <v>540066.99674497102</v>
      </c>
      <c r="V27" s="1">
        <f>WACC!$E$14*V26</f>
        <v>602973.08070971002</v>
      </c>
      <c r="W27" s="1">
        <f>WACC!$F$14*W26</f>
        <v>676296.1894675158</v>
      </c>
      <c r="X27" s="1">
        <f>WACC!$G$14*X26</f>
        <v>742208.11416077393</v>
      </c>
      <c r="Y27" s="1">
        <f>WACC!$H$14*Y26</f>
        <v>808221.76038821496</v>
      </c>
      <c r="Z27" s="1">
        <f>WACC!$I$14*Z26</f>
        <v>911220.51626357867</v>
      </c>
      <c r="AA27" s="1">
        <f>WACC!$J$14*AA26</f>
        <v>1040091.6739604855</v>
      </c>
      <c r="AC27" s="1">
        <f>WACC!$C$14*AC26</f>
        <v>140758.65339277746</v>
      </c>
      <c r="AD27" s="1">
        <f>WACC!$D$14*AD26</f>
        <v>151051.9140644421</v>
      </c>
      <c r="AE27" s="1">
        <f>WACC!$E$14*AE26</f>
        <v>165522.41260329064</v>
      </c>
      <c r="AF27" s="1">
        <f>WACC!$F$14*AF26</f>
        <v>171575.4629576501</v>
      </c>
      <c r="AG27" s="1">
        <f>WACC!$G$14*AG26</f>
        <v>208983.17946750997</v>
      </c>
      <c r="AH27" s="1">
        <f>WACC!$H$14*AH26</f>
        <v>265429.44111765723</v>
      </c>
      <c r="AI27" s="1">
        <f>WACC!$I$14*AI26</f>
        <v>324791.68386608962</v>
      </c>
      <c r="AJ27" s="1">
        <f>WACC!$J$14*AJ26</f>
        <v>418390.01915795391</v>
      </c>
      <c r="AL27" s="1">
        <f>WACC!C14*AL26</f>
        <v>826315.06130751118</v>
      </c>
      <c r="AM27" s="1">
        <f>WACC!D14*AM26</f>
        <v>912276.07308966073</v>
      </c>
      <c r="AN27" s="1">
        <f>WACC!E14*AN26</f>
        <v>1043047.2427119146</v>
      </c>
      <c r="AO27" s="1">
        <f>WACC!F14*AO26</f>
        <v>1229653.9761463706</v>
      </c>
      <c r="AP27" s="1">
        <f>WACC!G14*AP26</f>
        <v>1442059.6897460406</v>
      </c>
      <c r="AQ27" s="1">
        <f>WACC!H14*AQ26</f>
        <v>1645013.6270767171</v>
      </c>
      <c r="AR27" s="1">
        <f>WACC!I14*AR26</f>
        <v>1884846.0156762823</v>
      </c>
      <c r="AS27" s="1">
        <f>WACC!J14*AS26</f>
        <v>2150859.3445677129</v>
      </c>
      <c r="AU27" s="1">
        <f>WACC!C14*AU26</f>
        <v>173912.45273200248</v>
      </c>
      <c r="AV27" s="1">
        <f>WACC!D14*AV26</f>
        <v>195514.32644505907</v>
      </c>
      <c r="AW27" s="1">
        <f>WACC!E14*AW26</f>
        <v>222916.97800541791</v>
      </c>
      <c r="AX27" s="1">
        <f>WACC!F14*AX26</f>
        <v>258055.531171904</v>
      </c>
      <c r="AY27" s="1">
        <f>WACC!G14*AY26</f>
        <v>319154.9072907879</v>
      </c>
      <c r="AZ27" s="1">
        <f>WACC!H14*AZ26</f>
        <v>399638.15394017391</v>
      </c>
      <c r="BA27" s="1">
        <f>WACC!I14*BA26</f>
        <v>466386.84873993229</v>
      </c>
      <c r="BB27" s="1">
        <f>WACC!J14*BB26</f>
        <v>511298.32554791908</v>
      </c>
    </row>
    <row r="28" spans="1:54" x14ac:dyDescent="0.25">
      <c r="A28" s="24" t="s">
        <v>85</v>
      </c>
      <c r="B28" s="1">
        <f>WACC!$C$15*B26</f>
        <v>337332.3125359547</v>
      </c>
      <c r="C28" s="1">
        <f>WACC!$C$15*C26</f>
        <v>365326.50870493276</v>
      </c>
      <c r="D28" s="1">
        <f>WACC!$C$15*D26</f>
        <v>402721.62679626123</v>
      </c>
      <c r="E28" s="1">
        <f>WACC!$C$15*E26</f>
        <v>433881.5780650216</v>
      </c>
      <c r="F28" s="1">
        <f>WACC!$C$15*F26</f>
        <v>520069.48866835551</v>
      </c>
      <c r="G28" s="1">
        <f>WACC!$C$15*G26</f>
        <v>596204.2856883842</v>
      </c>
      <c r="H28" s="1">
        <f>WACC!$C$15*H26</f>
        <v>690251.40167836798</v>
      </c>
      <c r="I28" s="1">
        <f>WACC!$C$15*I26</f>
        <v>792624.13828005281</v>
      </c>
      <c r="K28" s="1">
        <f>WACC!$C$15*K26</f>
        <v>197298.57858489468</v>
      </c>
      <c r="L28" s="1">
        <f>WACC!$D$15*L26</f>
        <v>220523.52942479096</v>
      </c>
      <c r="M28" s="1">
        <f>WACC!$E$15*M26</f>
        <v>256847.17853799171</v>
      </c>
      <c r="N28" s="1">
        <f>WACC!$F$15*N26</f>
        <v>282195.44371510524</v>
      </c>
      <c r="O28" s="1">
        <f>WACC!$G$15*O26</f>
        <v>259684.5493639638</v>
      </c>
      <c r="P28" s="1">
        <f>WACC!$H$15*P26</f>
        <v>300752.49500044808</v>
      </c>
      <c r="Q28" s="1">
        <f>WACC!$I$15*Q26</f>
        <v>350502.25670265616</v>
      </c>
      <c r="R28" s="1">
        <f>WACC!$J$15*R26</f>
        <v>395381.50373083248</v>
      </c>
      <c r="T28" s="1">
        <f>WACC!$C$15*T26</f>
        <v>737790.16145168862</v>
      </c>
      <c r="U28" s="1">
        <f>WACC!$D$15*U26</f>
        <v>810100.49511745642</v>
      </c>
      <c r="V28" s="1">
        <f>WACC!$E$15*V26</f>
        <v>904459.62106456491</v>
      </c>
      <c r="W28" s="1">
        <f>WACC!$F$15*W26</f>
        <v>1014444.2842012737</v>
      </c>
      <c r="X28" s="1">
        <f>WACC!$G$15*X26</f>
        <v>1113312.1712411607</v>
      </c>
      <c r="Y28" s="1">
        <f>WACC!$H$15*Y26</f>
        <v>1212332.6405823224</v>
      </c>
      <c r="Z28" s="1">
        <f>WACC!$I$15*Z26</f>
        <v>1366830.7743953678</v>
      </c>
      <c r="AA28" s="1">
        <f>WACC!$J$15*AA26</f>
        <v>1560137.5109407282</v>
      </c>
      <c r="AC28" s="1">
        <f>WACC!$C$15*AC26</f>
        <v>211137.98008916617</v>
      </c>
      <c r="AD28" s="1">
        <f>WACC!$D$15*AD26</f>
        <v>226577.87109666312</v>
      </c>
      <c r="AE28" s="1">
        <f>WACC!$E$15*AE26</f>
        <v>248283.61890493589</v>
      </c>
      <c r="AF28" s="1">
        <f>WACC!$F$15*AF26</f>
        <v>257363.19443647514</v>
      </c>
      <c r="AG28" s="1">
        <f>WACC!$G$15*AG26</f>
        <v>313474.76920126495</v>
      </c>
      <c r="AH28" s="1">
        <f>WACC!$H$15*AH26</f>
        <v>398144.16167648579</v>
      </c>
      <c r="AI28" s="1">
        <f>WACC!$I$15*AI26</f>
        <v>487187.52579913434</v>
      </c>
      <c r="AJ28" s="1">
        <f>WACC!$J$15*AJ26</f>
        <v>627585.02873693081</v>
      </c>
      <c r="AL28" s="1">
        <f>WACC!C15*AL26</f>
        <v>1239472.5919612667</v>
      </c>
      <c r="AM28" s="1">
        <f>WACC!D15*AM26</f>
        <v>1368414.1096344909</v>
      </c>
      <c r="AN28" s="1">
        <f>WACC!E15*AN26</f>
        <v>1564570.8640678718</v>
      </c>
      <c r="AO28" s="1">
        <f>WACC!F15*AO26</f>
        <v>1844480.9642195557</v>
      </c>
      <c r="AP28" s="1">
        <f>WACC!G15*AP26</f>
        <v>2163089.5346190608</v>
      </c>
      <c r="AQ28" s="1">
        <f>WACC!H15*AQ26</f>
        <v>2467520.4406150756</v>
      </c>
      <c r="AR28" s="1">
        <f>WACC!I15*AR26</f>
        <v>2827269.0235144235</v>
      </c>
      <c r="AS28" s="1">
        <f>WACC!J15*AS26</f>
        <v>3226289.0168515691</v>
      </c>
      <c r="AU28" s="1">
        <f>WACC!C15*AU26</f>
        <v>260868.67909800366</v>
      </c>
      <c r="AV28" s="1">
        <f>WACC!D15*AV26</f>
        <v>293271.48966758855</v>
      </c>
      <c r="AW28" s="1">
        <f>WACC!E15*AW26</f>
        <v>334375.46700812684</v>
      </c>
      <c r="AX28" s="1">
        <f>WACC!F15*AX26</f>
        <v>387083.29675785598</v>
      </c>
      <c r="AY28" s="1">
        <f>WACC!G15*AY26</f>
        <v>478732.36093618185</v>
      </c>
      <c r="AZ28" s="1">
        <f>WACC!H15*AZ26</f>
        <v>599457.23091026081</v>
      </c>
      <c r="BA28" s="1">
        <f>WACC!I15*BA26</f>
        <v>699580.27310989844</v>
      </c>
      <c r="BB28" s="1">
        <f>WACC!J15*BB26</f>
        <v>766947.4883218786</v>
      </c>
    </row>
    <row r="29" spans="1:54" x14ac:dyDescent="0.25">
      <c r="A29" s="24" t="s">
        <v>86</v>
      </c>
      <c r="B29" s="1">
        <f>(WACC!$C$3+WACC!$C$9*WACC!$C$16)*B27</f>
        <v>22432.882488765372</v>
      </c>
      <c r="C29" s="1">
        <f>(WACC!$D$3+WACC!$D$9*WACC!$D$16)*C27</f>
        <v>24216.368307015469</v>
      </c>
      <c r="D29" s="1">
        <f>(WACC!$E$3+WACC!$E$9*WACC!$E$16)*D27</f>
        <v>27784.059329247488</v>
      </c>
      <c r="E29" s="1">
        <f>(WACC!$F$3+WACC!$F$9*WACC!$F$16)*E27</f>
        <v>30997.351012368261</v>
      </c>
      <c r="F29" s="1">
        <f>(WACC!$G$3+WACC!$G$9*WACC!$G$16)*F27</f>
        <v>33161.19747351791</v>
      </c>
      <c r="G29" s="1">
        <f>(WACC!$H$3+WACC!$H$9*WACC!$H$16)*G27</f>
        <v>40098.391874704845</v>
      </c>
      <c r="H29" s="1">
        <f>(WACC!$I$3+WACC!$I$9*WACC!$I$16)*H27</f>
        <v>45459.482987933079</v>
      </c>
      <c r="I29" s="1">
        <f>(WACC!$J$3+WACC!$J$9*WACC!$J$16)*I27</f>
        <v>45521.89602069906</v>
      </c>
      <c r="K29" s="1">
        <f>(WACC!$C$3+WACC!$C$9*WACC!$C$16)*K27</f>
        <v>13120.52140905902</v>
      </c>
      <c r="L29" s="1">
        <f>(WACC!$D$3+WACC!$D$9*WACC!$D$16)*L27</f>
        <v>14617.825100742804</v>
      </c>
      <c r="M29" s="1">
        <f>(WACC!$E$3+WACC!$E$9*WACC!$E$16)*M27</f>
        <v>17720.074543351137</v>
      </c>
      <c r="N29" s="1">
        <f>(WACC!$F$3+WACC!$F$9*WACC!$F$16)*N27</f>
        <v>20160.596036223633</v>
      </c>
      <c r="O29" s="1">
        <f>(WACC!$G$3+WACC!$G$9*WACC!$G$16)*O27</f>
        <v>16558.269250383521</v>
      </c>
      <c r="P29" s="1">
        <f>(WACC!$H$3+WACC!$H$9*WACC!$H$16)*P27</f>
        <v>20227.448361762315</v>
      </c>
      <c r="Q29" s="1">
        <f>(WACC!$I$3+WACC!$I$9*WACC!$I$16)*Q27</f>
        <v>23083.837768475918</v>
      </c>
      <c r="R29" s="1">
        <f>(WACC!$J$3+WACC!$J$9*WACC!$J$16)*R27</f>
        <v>22707.503887527706</v>
      </c>
      <c r="T29" s="1">
        <f>(WACC!$C$3+WACC!$C$9*WACC!$C$16)*T27</f>
        <v>49063.666236980753</v>
      </c>
      <c r="U29" s="1">
        <f>(WACC!$D$3+WACC!$D$9*WACC!$D$16)*U27</f>
        <v>53699.065050066616</v>
      </c>
      <c r="V29" s="1">
        <f>(WACC!$E$3+WACC!$E$9*WACC!$E$16)*V27</f>
        <v>62399.330208505889</v>
      </c>
      <c r="W29" s="1">
        <f>(WACC!$F$3+WACC!$F$9*WACC!$F$16)*W27</f>
        <v>72473.889534819522</v>
      </c>
      <c r="X29" s="1">
        <f>(WACC!$G$3+WACC!$G$9*WACC!$G$16)*X27</f>
        <v>70988.138248083109</v>
      </c>
      <c r="Y29" s="1">
        <f>(WACC!$H$3+WACC!$H$9*WACC!$H$16)*Y27</f>
        <v>81536.79950226628</v>
      </c>
      <c r="Z29" s="1">
        <f>(WACC!$I$3+WACC!$I$9*WACC!$I$16)*Z27</f>
        <v>90018.535543608305</v>
      </c>
      <c r="AA29" s="1">
        <f>(WACC!$J$3+WACC!$J$9*WACC!$J$16)*AA27</f>
        <v>89601.633512128654</v>
      </c>
      <c r="AC29" s="1">
        <f>(WACC!$C$3+WACC!$C$9*WACC!$C$16)*AC27</f>
        <v>14040.853248384596</v>
      </c>
      <c r="AD29" s="1">
        <f>(WACC!$D$3+WACC!$D$9*WACC!$D$16)*AD27</f>
        <v>15019.1487503797</v>
      </c>
      <c r="AE29" s="1">
        <f>(WACC!$E$3+WACC!$E$9*WACC!$E$16)*AE27</f>
        <v>17129.26830628073</v>
      </c>
      <c r="AF29" s="1">
        <f>(WACC!$F$3+WACC!$F$9*WACC!$F$16)*AF27</f>
        <v>18386.531438346254</v>
      </c>
      <c r="AG29" s="1">
        <f>(WACC!$G$3+WACC!$G$9*WACC!$G$16)*AG27</f>
        <v>19988.095727487555</v>
      </c>
      <c r="AH29" s="1">
        <f>(WACC!$H$3+WACC!$H$9*WACC!$H$16)*AH27</f>
        <v>26777.634781837023</v>
      </c>
      <c r="AI29" s="1">
        <f>(WACC!$I$3+WACC!$I$9*WACC!$I$16)*AI27</f>
        <v>32085.835663856848</v>
      </c>
      <c r="AJ29" s="1">
        <f>(WACC!$J$3+WACC!$J$9*WACC!$J$16)*AJ27</f>
        <v>36043.389347569864</v>
      </c>
      <c r="AL29" s="1">
        <f>(WACC!C3+WACC!C9*WACC!C16)*AL27</f>
        <v>82425.9697936554</v>
      </c>
      <c r="AM29" s="1">
        <f>(WACC!D3+WACC!D9*WACC!D16)*AM27</f>
        <v>90707.953805209429</v>
      </c>
      <c r="AN29" s="1">
        <f>(WACC!E3+WACC!E9*WACC!E16)*AN27</f>
        <v>107940.88725228931</v>
      </c>
      <c r="AO29" s="1">
        <f>(WACC!F3+WACC!F9*WACC!F16)*AO27</f>
        <v>131773.33810419793</v>
      </c>
      <c r="AP29" s="1">
        <f>(WACC!G3+WACC!G9*WACC!G16)*AP27</f>
        <v>137925.1057278323</v>
      </c>
      <c r="AQ29" s="1">
        <f>(WACC!H3+WACC!H9*WACC!H16)*AQ27</f>
        <v>165955.87110278197</v>
      </c>
      <c r="AR29" s="1">
        <f>(WACC!I3+WACC!I9*WACC!I16)*AR27</f>
        <v>186201.9950473822</v>
      </c>
      <c r="AS29" s="1">
        <f>(WACC!J3+WACC!J9*WACC!J16)*AS27</f>
        <v>185291.85027916604</v>
      </c>
      <c r="AU29" s="1">
        <f>(WACC!C3+WACC!C9*WACC!C16)*AU27</f>
        <v>17347.986557265303</v>
      </c>
      <c r="AV29" s="1">
        <f>(WACC!D3+WACC!D9*WACC!D16)*AV27</f>
        <v>19440.063172293725</v>
      </c>
      <c r="AW29" s="1">
        <f>(WACC!E3+WACC!E9*WACC!E16)*AW27</f>
        <v>23068.807820193488</v>
      </c>
      <c r="AX29" s="1">
        <f>(WACC!F3+WACC!F9*WACC!F16)*AX27</f>
        <v>27653.989999155638</v>
      </c>
      <c r="AY29" s="1">
        <f>(WACC!G3+WACC!G9*WACC!G16)*AY27</f>
        <v>30525.417667968137</v>
      </c>
      <c r="AZ29" s="1">
        <f>(WACC!H3+WACC!H9*WACC!H16)*AZ27</f>
        <v>40317.172375591646</v>
      </c>
      <c r="BA29" s="1">
        <f>(WACC!I3+WACC!I9*WACC!I16)*BA27</f>
        <v>46073.876049804589</v>
      </c>
      <c r="BB29" s="1">
        <f>(WACC!J3+WACC!J9*WACC!J16)*BB27</f>
        <v>44047.237688829147</v>
      </c>
    </row>
    <row r="30" spans="1:54" x14ac:dyDescent="0.25">
      <c r="A30" s="24" t="s">
        <v>87</v>
      </c>
      <c r="B30" s="1">
        <f>WACC!$C$7*B28</f>
        <v>23215.839124809569</v>
      </c>
      <c r="C30" s="1">
        <f>WACC!$D$7*C28</f>
        <v>24098.669675519319</v>
      </c>
      <c r="D30" s="1">
        <f>WACC!$E$7*D28</f>
        <v>28380.673655244849</v>
      </c>
      <c r="E30" s="1">
        <f>WACC!$F$7*E28</f>
        <v>37299.37753033403</v>
      </c>
      <c r="F30" s="1">
        <f>WACC!$G$7*F28</f>
        <v>43307.208830021125</v>
      </c>
      <c r="G30" s="1">
        <f>WACC!$H$7*G28</f>
        <v>55655.763266500675</v>
      </c>
      <c r="H30" s="1">
        <f>WACC!$I$7*H28</f>
        <v>65106.140829537952</v>
      </c>
      <c r="I30" s="1">
        <f>WACC!$J$7*I28</f>
        <v>60374.770058018446</v>
      </c>
      <c r="K30" s="1">
        <f>WACC!$C$7*K28</f>
        <v>13578.456287054636</v>
      </c>
      <c r="L30" s="1">
        <f>WACC!$D$7*L28</f>
        <v>14546.778196103969</v>
      </c>
      <c r="M30" s="1">
        <f>WACC!$E$7*M28</f>
        <v>18100.582308794015</v>
      </c>
      <c r="N30" s="1">
        <f>WACC!$F$7*N28</f>
        <v>24259.417602865942</v>
      </c>
      <c r="O30" s="1">
        <f>WACC!$G$7*O28</f>
        <v>21624.442991322525</v>
      </c>
      <c r="P30" s="1">
        <f>WACC!$H$7*P28</f>
        <v>28075.292421334711</v>
      </c>
      <c r="Q30" s="1">
        <f>WACC!$I$7*Q28</f>
        <v>33060.199849600904</v>
      </c>
      <c r="R30" s="1">
        <f>WACC!$J$7*R28</f>
        <v>30116.503169763881</v>
      </c>
      <c r="T30" s="1">
        <f>WACC!$C$7*T28</f>
        <v>50776.095439431236</v>
      </c>
      <c r="U30" s="1">
        <f>WACC!$D$7*U28</f>
        <v>53438.07189085766</v>
      </c>
      <c r="V30" s="1">
        <f>WACC!$E$7*V28</f>
        <v>63739.247241286088</v>
      </c>
      <c r="W30" s="1">
        <f>WACC!$F$7*W28</f>
        <v>87208.4509986786</v>
      </c>
      <c r="X30" s="1">
        <f>WACC!$G$7*X28</f>
        <v>92707.693382280268</v>
      </c>
      <c r="Y30" s="1">
        <f>WACC!$H$7*Y28</f>
        <v>113171.44150783142</v>
      </c>
      <c r="Z30" s="1">
        <f>WACC!$I$7*Z28</f>
        <v>128922.70362878148</v>
      </c>
      <c r="AA30" s="1">
        <f>WACC!$J$7*AA28</f>
        <v>118836.83442486219</v>
      </c>
      <c r="AC30" s="1">
        <f>WACC!$C$7*AC28</f>
        <v>14530.909719373158</v>
      </c>
      <c r="AD30" s="1">
        <f>WACC!$D$7*AD28</f>
        <v>14946.151295445688</v>
      </c>
      <c r="AE30" s="1">
        <f>WACC!$E$7*AE28</f>
        <v>17497.089535866922</v>
      </c>
      <c r="AF30" s="1">
        <f>WACC!$F$7*AF28</f>
        <v>22124.670502282232</v>
      </c>
      <c r="AG30" s="1">
        <f>WACC!$G$7*AG28</f>
        <v>26103.660354124313</v>
      </c>
      <c r="AH30" s="1">
        <f>WACC!$H$7*AH28</f>
        <v>37166.819729618037</v>
      </c>
      <c r="AI30" s="1">
        <f>WACC!$I$7*AI28</f>
        <v>45952.676934732903</v>
      </c>
      <c r="AJ30" s="1">
        <f>WACC!$J$7*AJ28</f>
        <v>47803.618350643213</v>
      </c>
      <c r="AL30" s="1">
        <f>WACC!C7*AL28</f>
        <v>85302.816318601152</v>
      </c>
      <c r="AM30" s="1">
        <f>WACC!D7*AM28</f>
        <v>90267.086624245872</v>
      </c>
      <c r="AN30" s="1">
        <f>WACC!E7*AN28</f>
        <v>110258.72997398945</v>
      </c>
      <c r="AO30" s="1">
        <f>WACC!F7*AO28</f>
        <v>158563.98452950601</v>
      </c>
      <c r="AP30" s="1">
        <f>WACC!G7*AP28</f>
        <v>180124.71839800288</v>
      </c>
      <c r="AQ30" s="1">
        <f>WACC!H7*AQ28</f>
        <v>230343.41884939541</v>
      </c>
      <c r="AR30" s="1">
        <f>WACC!I7*AR28</f>
        <v>266674.68513695453</v>
      </c>
      <c r="AS30" s="1">
        <f>WACC!J7*AS28</f>
        <v>245748.83368528102</v>
      </c>
      <c r="AU30" s="1">
        <f>WACC!C7*AU28</f>
        <v>17953.46920996581</v>
      </c>
      <c r="AV30" s="1">
        <f>WACC!D7*AV28</f>
        <v>19345.578780473719</v>
      </c>
      <c r="AW30" s="1">
        <f>WACC!E7*AW28</f>
        <v>23564.170325222374</v>
      </c>
      <c r="AX30" s="1">
        <f>WACC!F7*AX28</f>
        <v>33276.282634184383</v>
      </c>
      <c r="AY30" s="1">
        <f>WACC!G7*AY28</f>
        <v>39864.984930837345</v>
      </c>
      <c r="AZ30" s="1">
        <f>WACC!H7*AZ28</f>
        <v>55959.426211456906</v>
      </c>
      <c r="BA30" s="1">
        <f>WACC!I7*BA28</f>
        <v>65986.061994094867</v>
      </c>
      <c r="BB30" s="1">
        <f>WACC!J7*BB28</f>
        <v>58418.960535930353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45648.72161357494</v>
      </c>
      <c r="C33" s="1">
        <f>C17*WACC!$D$21</f>
        <v>48315.037982534785</v>
      </c>
      <c r="D33" s="1">
        <f>D17*WACC!$E$21</f>
        <v>56164.732984492344</v>
      </c>
      <c r="E33" s="1">
        <f>E17*WACC!$F$21</f>
        <v>68296.728542702302</v>
      </c>
      <c r="F33" s="1">
        <f>F17*WACC!$G$21</f>
        <v>76468.406303539028</v>
      </c>
      <c r="G33" s="1">
        <f>G17*WACC!$H$21</f>
        <v>95754.155141205527</v>
      </c>
      <c r="H33" s="1">
        <f>H17*WACC!$I$21</f>
        <v>110565.62381747103</v>
      </c>
      <c r="I33" s="1">
        <f>I17*WACC!$J$21</f>
        <v>105896.66607871751</v>
      </c>
      <c r="K33" s="1">
        <f>K17*WACC!$C$21</f>
        <v>26698.977696113656</v>
      </c>
      <c r="L33" s="1">
        <f>L17*WACC!$D$21</f>
        <v>29164.60329684677</v>
      </c>
      <c r="M33" s="1">
        <f>M17*WACC!$E$21</f>
        <v>35820.656852145155</v>
      </c>
      <c r="N33" s="1">
        <f>N17*WACC!$F$21</f>
        <v>44420.013639089579</v>
      </c>
      <c r="O33" s="1">
        <f>O17*WACC!$G$21</f>
        <v>38182.712241706045</v>
      </c>
      <c r="P33" s="1">
        <f>P17*WACC!$H$21</f>
        <v>48302.740783097026</v>
      </c>
      <c r="Q33" s="1">
        <f>Q17*WACC!$I$21</f>
        <v>56144.037618076822</v>
      </c>
      <c r="R33" s="1">
        <f>R17*WACC!$J$21</f>
        <v>52824.007057291587</v>
      </c>
      <c r="T33" s="1">
        <f>T17*WACC!C21</f>
        <v>99839.761676411988</v>
      </c>
      <c r="U33" s="1">
        <f>U17*WACC!D21</f>
        <v>107137.13694092428</v>
      </c>
      <c r="V33" s="1">
        <f>V17*WACC!E21</f>
        <v>126138.57744979199</v>
      </c>
      <c r="W33" s="1">
        <f>W17*WACC!F21</f>
        <v>159682.34053349812</v>
      </c>
      <c r="X33" s="1">
        <f>X17*WACC!G21</f>
        <v>163695.83163036336</v>
      </c>
      <c r="Y33" s="1">
        <f>Y17*WACC!H21</f>
        <v>194708.2410100977</v>
      </c>
      <c r="Z33" s="1">
        <f>Z17*WACC!I21</f>
        <v>218941.23917238982</v>
      </c>
      <c r="AA33" s="1">
        <f>AA17*WACC!J21</f>
        <v>208438.46793699084</v>
      </c>
      <c r="AC33" s="1">
        <f>AC17*WACC!C21</f>
        <v>28571.762967757753</v>
      </c>
      <c r="AD33" s="1">
        <f>AD17*WACC!D21</f>
        <v>29965.300045825385</v>
      </c>
      <c r="AE33" s="1">
        <f>AE17*WACC!E21</f>
        <v>34626.357842147656</v>
      </c>
      <c r="AF33" s="1">
        <f>AF17*WACC!F21</f>
        <v>40511.201940628489</v>
      </c>
      <c r="AG33" s="1">
        <f>AG17*WACC!G21</f>
        <v>46091.756081611864</v>
      </c>
      <c r="AH33" s="1">
        <f>AH17*WACC!H21</f>
        <v>63944.454511455056</v>
      </c>
      <c r="AI33" s="1">
        <f>AI17*WACC!I21</f>
        <v>78038.512598589747</v>
      </c>
      <c r="AJ33" s="1">
        <f>AJ17*WACC!J21</f>
        <v>83847.007698213085</v>
      </c>
      <c r="AL33" s="1">
        <f>AL17*WACC!C21</f>
        <v>167728.78611225655</v>
      </c>
      <c r="AM33" s="1">
        <f>AM17*WACC!D21</f>
        <v>180975.04042945529</v>
      </c>
      <c r="AN33" s="1">
        <f>AN17*WACC!E21</f>
        <v>218199.61722627879</v>
      </c>
      <c r="AO33" s="1">
        <f>AO17*WACC!F21</f>
        <v>290337.322633704</v>
      </c>
      <c r="AP33" s="1">
        <f>AP17*WACC!G21</f>
        <v>318049.82412583509</v>
      </c>
      <c r="AQ33" s="1">
        <f>AQ17*WACC!H21</f>
        <v>396299.28995217738</v>
      </c>
      <c r="AR33" s="1">
        <f>AR17*WACC!I21</f>
        <v>452876.68018433673</v>
      </c>
      <c r="AS33" s="1">
        <f>AS17*WACC!J21</f>
        <v>431040.68396444706</v>
      </c>
      <c r="AU33" s="1">
        <f>AU17*WACC!C21</f>
        <v>35301.455767231113</v>
      </c>
      <c r="AV33" s="1">
        <f>AV17*WACC!D21</f>
        <v>38785.641952767444</v>
      </c>
      <c r="AW33" s="1">
        <f>AW17*WACC!E21</f>
        <v>46632.978145415866</v>
      </c>
      <c r="AX33" s="1">
        <f>AX17*WACC!F21</f>
        <v>60930.272633340021</v>
      </c>
      <c r="AY33" s="1">
        <f>AY17*WACC!G21</f>
        <v>70390.402598805478</v>
      </c>
      <c r="AZ33" s="1">
        <f>AZ17*WACC!H21</f>
        <v>96276.59858704856</v>
      </c>
      <c r="BA33" s="1">
        <f>BA17*WACC!I21</f>
        <v>112059.93804389946</v>
      </c>
      <c r="BB33" s="1">
        <f>BB17*WACC!J21</f>
        <v>102466.1982247595</v>
      </c>
    </row>
    <row r="34" spans="1:54" x14ac:dyDescent="0.25">
      <c r="A34" s="24" t="s">
        <v>65</v>
      </c>
      <c r="B34" s="1">
        <f>B20</f>
        <v>1090.74734452436</v>
      </c>
      <c r="C34" s="1">
        <f t="shared" ref="C34:I34" si="8">C20</f>
        <v>6416.4154259411298</v>
      </c>
      <c r="D34" s="1">
        <f t="shared" si="8"/>
        <v>-1052.7660633132268</v>
      </c>
      <c r="E34" s="1">
        <f t="shared" si="8"/>
        <v>13390.369384157462</v>
      </c>
      <c r="F34" s="1">
        <f t="shared" si="8"/>
        <v>-6378.5690140245351</v>
      </c>
      <c r="G34" s="1">
        <f t="shared" si="8"/>
        <v>2980.69347682229</v>
      </c>
      <c r="H34" s="1">
        <f t="shared" si="8"/>
        <v>9959.1956794047637</v>
      </c>
      <c r="I34" s="1">
        <f t="shared" si="8"/>
        <v>-9765.022964093163</v>
      </c>
      <c r="K34" s="1">
        <f>K20</f>
        <v>-6920.5821866053548</v>
      </c>
      <c r="L34" s="1">
        <f t="shared" ref="L34:R34" si="9">L20</f>
        <v>-5088.004831663</v>
      </c>
      <c r="M34" s="1">
        <f t="shared" si="9"/>
        <v>-8282.4143285854061</v>
      </c>
      <c r="N34" s="1">
        <f t="shared" si="9"/>
        <v>-2442.0899461155518</v>
      </c>
      <c r="O34" s="1">
        <f t="shared" si="9"/>
        <v>-5983.5972692035175</v>
      </c>
      <c r="P34" s="1">
        <f t="shared" si="9"/>
        <v>-2464.0558236873794</v>
      </c>
      <c r="Q34" s="1">
        <f t="shared" si="9"/>
        <v>-1698.463247165364</v>
      </c>
      <c r="R34" s="1">
        <f t="shared" si="9"/>
        <v>-8203.0913708973967</v>
      </c>
      <c r="T34" s="1">
        <f>T20</f>
        <v>3476.7507017694888</v>
      </c>
      <c r="U34" s="1">
        <f t="shared" ref="U34:AA34" si="10">U20</f>
        <v>15536.186470472585</v>
      </c>
      <c r="V34" s="1">
        <f t="shared" si="10"/>
        <v>-810.61262936257549</v>
      </c>
      <c r="W34" s="1">
        <f t="shared" si="10"/>
        <v>33300.548704306209</v>
      </c>
      <c r="X34" s="1">
        <f t="shared" si="10"/>
        <v>-10985.450780706144</v>
      </c>
      <c r="Y34" s="1">
        <f t="shared" si="10"/>
        <v>8974.3013670063574</v>
      </c>
      <c r="Z34" s="1">
        <f t="shared" si="10"/>
        <v>22957.293758146447</v>
      </c>
      <c r="AA34" s="1">
        <f t="shared" si="10"/>
        <v>-15732.735456725301</v>
      </c>
      <c r="AC34" s="1">
        <f t="shared" ref="AC34:AJ34" si="11">AC20</f>
        <v>-10544.03677925623</v>
      </c>
      <c r="AD34" s="1">
        <f t="shared" si="11"/>
        <v>-10063.216759717925</v>
      </c>
      <c r="AE34" s="1">
        <f t="shared" si="11"/>
        <v>-11032.868882583361</v>
      </c>
      <c r="AF34" s="1">
        <f t="shared" si="11"/>
        <v>-8713.6803569168023</v>
      </c>
      <c r="AG34" s="1">
        <f t="shared" si="11"/>
        <v>-8644.3254112972027</v>
      </c>
      <c r="AH34" s="1">
        <f t="shared" si="11"/>
        <v>-3905.6734817479214</v>
      </c>
      <c r="AI34" s="1">
        <f t="shared" si="11"/>
        <v>-6964.3950331702445</v>
      </c>
      <c r="AJ34" s="1">
        <f t="shared" si="11"/>
        <v>-12064.577925455369</v>
      </c>
      <c r="AL34" s="1">
        <f t="shared" ref="AL34:AS34" si="12">AL20</f>
        <v>-20439.963166317499</v>
      </c>
      <c r="AM34" s="1">
        <f t="shared" si="12"/>
        <v>-7729.9451474482266</v>
      </c>
      <c r="AN34" s="1">
        <f t="shared" si="12"/>
        <v>-22891.87708026898</v>
      </c>
      <c r="AO34" s="1">
        <f t="shared" si="12"/>
        <v>18813.382138606059</v>
      </c>
      <c r="AP34" s="1">
        <f t="shared" si="12"/>
        <v>-21883.457139083355</v>
      </c>
      <c r="AQ34" s="1">
        <f t="shared" si="12"/>
        <v>12165.180455092079</v>
      </c>
      <c r="AR34" s="1">
        <f t="shared" si="12"/>
        <v>18832.871984763056</v>
      </c>
      <c r="AS34" s="1">
        <f t="shared" si="12"/>
        <v>-41008.326002872964</v>
      </c>
      <c r="AU34" s="1">
        <f t="shared" ref="AU34:BB34" si="13">AU20</f>
        <v>-33842.22379240673</v>
      </c>
      <c r="AV34" s="1">
        <f t="shared" si="13"/>
        <v>-38077.134041551064</v>
      </c>
      <c r="AW34" s="1">
        <f t="shared" si="13"/>
        <v>-52756.00368340523</v>
      </c>
      <c r="AX34" s="1">
        <f t="shared" si="13"/>
        <v>-57447.857054860375</v>
      </c>
      <c r="AY34" s="1">
        <f t="shared" si="13"/>
        <v>-63861.274576348456</v>
      </c>
      <c r="AZ34" s="1">
        <f t="shared" si="13"/>
        <v>-73735.943914093572</v>
      </c>
      <c r="BA34" s="1">
        <f t="shared" si="13"/>
        <v>-98116.325488602815</v>
      </c>
      <c r="BB34" s="1">
        <f t="shared" si="13"/>
        <v>-140490.19200283813</v>
      </c>
    </row>
    <row r="35" spans="1:54" x14ac:dyDescent="0.25">
      <c r="A35" s="24" t="s">
        <v>101</v>
      </c>
      <c r="B35" s="20">
        <f>B12*B4</f>
        <v>40453.47559510322</v>
      </c>
      <c r="C35" s="20">
        <f t="shared" ref="C35:I35" si="14">C12*C4</f>
        <v>35209.106173170381</v>
      </c>
      <c r="D35" s="20">
        <f t="shared" si="14"/>
        <v>50763.604040897728</v>
      </c>
      <c r="E35" s="20">
        <f t="shared" si="14"/>
        <v>45350.38775576272</v>
      </c>
      <c r="F35" s="20">
        <f t="shared" si="14"/>
        <v>54833.218599194282</v>
      </c>
      <c r="G35" s="20">
        <f t="shared" si="14"/>
        <v>54191.854114500231</v>
      </c>
      <c r="H35" s="20">
        <f t="shared" si="14"/>
        <v>62085.56218749976</v>
      </c>
      <c r="I35" s="20">
        <f t="shared" si="14"/>
        <v>50675.018017207469</v>
      </c>
      <c r="J35" s="19"/>
      <c r="K35" s="20">
        <f>B12*B5</f>
        <v>23660.387508480646</v>
      </c>
      <c r="L35" s="20">
        <f t="shared" ref="L35:R35" si="15">C12*C5</f>
        <v>21253.416262412302</v>
      </c>
      <c r="M35" s="20">
        <f t="shared" si="15"/>
        <v>32375.933157720901</v>
      </c>
      <c r="N35" s="20">
        <f t="shared" si="15"/>
        <v>29495.773599015702</v>
      </c>
      <c r="O35" s="20">
        <f t="shared" si="15"/>
        <v>27379.686700266717</v>
      </c>
      <c r="P35" s="20">
        <f t="shared" si="15"/>
        <v>27336.830218887135</v>
      </c>
      <c r="Q35" s="20">
        <f t="shared" si="15"/>
        <v>31526.382420171682</v>
      </c>
      <c r="R35" s="20">
        <f t="shared" si="15"/>
        <v>25278.01496016431</v>
      </c>
      <c r="T35" s="20">
        <f>B12*B6</f>
        <v>88477.074924187662</v>
      </c>
      <c r="U35" s="20">
        <f t="shared" ref="U35:AA35" si="16">C12*C6</f>
        <v>78075.129134868854</v>
      </c>
      <c r="V35" s="20">
        <f t="shared" si="16"/>
        <v>114008.35470385577</v>
      </c>
      <c r="W35" s="20">
        <f t="shared" si="16"/>
        <v>106032.25389359704</v>
      </c>
      <c r="X35" s="20">
        <f t="shared" si="16"/>
        <v>117381.40957109499</v>
      </c>
      <c r="Y35" s="20">
        <f t="shared" si="16"/>
        <v>110194.70200692663</v>
      </c>
      <c r="Z35" s="20">
        <f t="shared" si="16"/>
        <v>122941.37590618606</v>
      </c>
      <c r="AA35" s="20">
        <f t="shared" si="16"/>
        <v>99744.623785743024</v>
      </c>
      <c r="AC35" s="20">
        <f>B12*B7</f>
        <v>25320.032523792397</v>
      </c>
      <c r="AD35" s="20">
        <f t="shared" ref="AD35:AJ35" si="17">C12*C7</f>
        <v>21836.916100650891</v>
      </c>
      <c r="AE35" s="20">
        <f t="shared" si="17"/>
        <v>31296.484919861596</v>
      </c>
      <c r="AF35" s="20">
        <f t="shared" si="17"/>
        <v>26900.244794460494</v>
      </c>
      <c r="AG35" s="20">
        <f t="shared" si="17"/>
        <v>33051.026679063893</v>
      </c>
      <c r="AH35" s="20">
        <f t="shared" si="17"/>
        <v>36189.223801368724</v>
      </c>
      <c r="AI35" s="20">
        <f t="shared" si="17"/>
        <v>43820.717142231093</v>
      </c>
      <c r="AJ35" s="20">
        <f t="shared" si="17"/>
        <v>40123.535358870096</v>
      </c>
      <c r="AK35" s="19"/>
      <c r="AL35" s="20">
        <f t="shared" ref="AL35:AS35" si="18">B8*B12</f>
        <v>148639.7015238798</v>
      </c>
      <c r="AM35" s="20">
        <f t="shared" si="18"/>
        <v>131883.77116619199</v>
      </c>
      <c r="AN35" s="20">
        <f t="shared" si="18"/>
        <v>197216.26690201883</v>
      </c>
      <c r="AO35" s="20">
        <f t="shared" si="18"/>
        <v>192789.76376117187</v>
      </c>
      <c r="AP35" s="20">
        <f t="shared" si="18"/>
        <v>228064.06429474766</v>
      </c>
      <c r="AQ35" s="20">
        <f t="shared" si="18"/>
        <v>224284.71406904672</v>
      </c>
      <c r="AR35" s="20">
        <f t="shared" si="18"/>
        <v>254302.39816012463</v>
      </c>
      <c r="AS35" s="20">
        <f t="shared" si="18"/>
        <v>206267.06425121031</v>
      </c>
      <c r="AT35" s="19"/>
      <c r="AU35" s="20">
        <f t="shared" ref="AU35:BB35" si="19">B9*B12</f>
        <v>31283.824143864389</v>
      </c>
      <c r="AV35" s="20">
        <f t="shared" si="19"/>
        <v>28264.65304659821</v>
      </c>
      <c r="AW35" s="20">
        <f t="shared" si="19"/>
        <v>42148.478449552189</v>
      </c>
      <c r="AX35" s="20">
        <f t="shared" si="19"/>
        <v>40458.914342560623</v>
      </c>
      <c r="AY35" s="20">
        <f t="shared" si="19"/>
        <v>50474.863012895847</v>
      </c>
      <c r="AZ35" s="20">
        <f t="shared" si="19"/>
        <v>54487.529836963142</v>
      </c>
      <c r="BA35" s="20">
        <f t="shared" si="19"/>
        <v>62924.659690225802</v>
      </c>
      <c r="BB35" s="20">
        <f t="shared" si="19"/>
        <v>49033.426957319411</v>
      </c>
    </row>
    <row r="36" spans="1:54" x14ac:dyDescent="0.25">
      <c r="A36" s="25" t="s">
        <v>66</v>
      </c>
      <c r="B36" s="20">
        <f t="shared" ref="B36:I36" si="20">B52</f>
        <v>2621.9008724039272</v>
      </c>
      <c r="C36" s="20">
        <f t="shared" si="20"/>
        <v>942.81689951711871</v>
      </c>
      <c r="D36" s="20">
        <f t="shared" si="20"/>
        <v>4280.8890337647072</v>
      </c>
      <c r="E36" s="20">
        <f t="shared" si="20"/>
        <v>-168.76857439938397</v>
      </c>
      <c r="F36" s="20">
        <f t="shared" si="20"/>
        <v>6135.8059194256639</v>
      </c>
      <c r="G36" s="20">
        <f t="shared" si="20"/>
        <v>4173.9280436060717</v>
      </c>
      <c r="H36" s="20">
        <f t="shared" si="20"/>
        <v>2282.780173170494</v>
      </c>
      <c r="I36" s="20">
        <f t="shared" si="20"/>
        <v>7847.5979941776368</v>
      </c>
      <c r="J36" s="19"/>
      <c r="K36" s="20">
        <f t="shared" ref="K36:R36" si="21">K52</f>
        <v>1912.6173668050653</v>
      </c>
      <c r="L36" s="20">
        <f t="shared" si="21"/>
        <v>1316.2015191137855</v>
      </c>
      <c r="M36" s="20">
        <f t="shared" si="21"/>
        <v>2927.8179386005463</v>
      </c>
      <c r="N36" s="20">
        <f t="shared" si="21"/>
        <v>1362.5526973083192</v>
      </c>
      <c r="O36" s="20">
        <f t="shared" si="21"/>
        <v>3443.762320305987</v>
      </c>
      <c r="P36" s="20">
        <f t="shared" si="21"/>
        <v>2938.5262100749387</v>
      </c>
      <c r="Q36" s="20">
        <f t="shared" si="21"/>
        <v>2925.252321121513</v>
      </c>
      <c r="R36" s="20">
        <f t="shared" si="21"/>
        <v>4372.0292977419276</v>
      </c>
      <c r="T36" s="20">
        <f t="shared" ref="T36:AA36" si="22">T52</f>
        <v>5734.442257899731</v>
      </c>
      <c r="U36" s="20">
        <f t="shared" si="22"/>
        <v>2090.6679885111112</v>
      </c>
      <c r="V36" s="20">
        <f t="shared" si="22"/>
        <v>9614.3117619483928</v>
      </c>
      <c r="W36" s="20">
        <f t="shared" si="22"/>
        <v>-394.59226735503273</v>
      </c>
      <c r="X36" s="20">
        <f t="shared" si="22"/>
        <v>13134.912851667554</v>
      </c>
      <c r="Y36" s="20">
        <f t="shared" si="22"/>
        <v>8487.3412153738445</v>
      </c>
      <c r="Z36" s="20">
        <f t="shared" si="22"/>
        <v>4520.344593697615</v>
      </c>
      <c r="AA36" s="20">
        <f t="shared" si="22"/>
        <v>15446.579797666835</v>
      </c>
      <c r="AC36" s="20">
        <f t="shared" ref="AC36:AJ36" si="23">AC52</f>
        <v>1476.2451934851333</v>
      </c>
      <c r="AD36" s="20">
        <f t="shared" si="23"/>
        <v>1164.5614871458408</v>
      </c>
      <c r="AE36" s="20">
        <f t="shared" si="23"/>
        <v>1658.5349806407005</v>
      </c>
      <c r="AF36" s="20">
        <f t="shared" si="23"/>
        <v>869.16381617447985</v>
      </c>
      <c r="AG36" s="20">
        <f t="shared" si="23"/>
        <v>2984.9613571688565</v>
      </c>
      <c r="AH36" s="20">
        <f t="shared" si="23"/>
        <v>2327.6340628028079</v>
      </c>
      <c r="AI36" s="20">
        <f t="shared" si="23"/>
        <v>3830.0173155720963</v>
      </c>
      <c r="AJ36" s="20">
        <f t="shared" si="23"/>
        <v>4853.4129094885457</v>
      </c>
      <c r="AK36" s="19"/>
      <c r="AL36" s="20">
        <f t="shared" ref="AL36:AS36" si="24">AL52</f>
        <v>9195.7425204019673</v>
      </c>
      <c r="AM36" s="20">
        <f t="shared" si="24"/>
        <v>5154.6807729414004</v>
      </c>
      <c r="AN36" s="20">
        <f t="shared" si="24"/>
        <v>13659.867003033434</v>
      </c>
      <c r="AO36" s="20">
        <f t="shared" si="24"/>
        <v>2934.6655744422105</v>
      </c>
      <c r="AP36" s="20">
        <f t="shared" si="24"/>
        <v>23036.596673927666</v>
      </c>
      <c r="AQ36" s="20">
        <f t="shared" si="24"/>
        <v>15952.711958894401</v>
      </c>
      <c r="AR36" s="20">
        <f t="shared" si="24"/>
        <v>15072.576349379526</v>
      </c>
      <c r="AS36" s="20">
        <f t="shared" si="24"/>
        <v>29191.703725785279</v>
      </c>
      <c r="AT36" s="19"/>
      <c r="AU36" s="20">
        <f t="shared" ref="AU36:BB36" si="25">AU52</f>
        <v>1950.818251018932</v>
      </c>
      <c r="AV36" s="20">
        <f t="shared" si="25"/>
        <v>1054.2047942448842</v>
      </c>
      <c r="AW36" s="20">
        <f t="shared" si="25"/>
        <v>3006.9082453428696</v>
      </c>
      <c r="AX36" s="20">
        <f t="shared" si="25"/>
        <v>376.22242255228127</v>
      </c>
      <c r="AY36" s="20">
        <f t="shared" si="25"/>
        <v>5290.8926552239345</v>
      </c>
      <c r="AZ36" s="20">
        <f t="shared" si="25"/>
        <v>3983.9458918635942</v>
      </c>
      <c r="BA36" s="20">
        <f t="shared" si="25"/>
        <v>3206.6177418376642</v>
      </c>
      <c r="BB36" s="20">
        <f t="shared" si="25"/>
        <v>7186.148689022194</v>
      </c>
    </row>
    <row r="37" spans="1:54" x14ac:dyDescent="0.25">
      <c r="A37" s="25" t="s">
        <v>67</v>
      </c>
      <c r="B37" s="20">
        <f>-B36*WACC!$C$13</f>
        <v>-1310.9504362019636</v>
      </c>
      <c r="C37" s="20">
        <f>-C36*WACC!$D$13</f>
        <v>-471.40844975855936</v>
      </c>
      <c r="D37" s="20">
        <f>-D36*WACC!$E$13</f>
        <v>-2140.4445168823536</v>
      </c>
      <c r="E37" s="20">
        <f>-E36*WACC!$F$13</f>
        <v>84.384287199691983</v>
      </c>
      <c r="F37" s="20">
        <f>-F36*WACC!$G$13</f>
        <v>-3067.9029597128319</v>
      </c>
      <c r="G37" s="20">
        <f>-G36*WACC!$H$13</f>
        <v>-2086.9640218030358</v>
      </c>
      <c r="H37" s="20">
        <f>-H36*WACC!$I$13</f>
        <v>-1141.390086585247</v>
      </c>
      <c r="I37" s="20">
        <f>-I36*WACC!$J$13</f>
        <v>-3923.7989970888184</v>
      </c>
      <c r="J37" s="19"/>
      <c r="K37" s="20">
        <f>-K36*WACC!$C$13</f>
        <v>-956.30868340253267</v>
      </c>
      <c r="L37" s="20">
        <f>-L36*WACC!$D$13</f>
        <v>-658.10075955689274</v>
      </c>
      <c r="M37" s="20">
        <f>-M36*WACC!$E$13</f>
        <v>-1463.9089693002732</v>
      </c>
      <c r="N37" s="20">
        <f>-N36*WACC!$F$13</f>
        <v>-681.27634865415962</v>
      </c>
      <c r="O37" s="20">
        <f>-O36*WACC!$G$13</f>
        <v>-1721.8811601529935</v>
      </c>
      <c r="P37" s="20">
        <f>-P36*WACC!$H$13</f>
        <v>-1469.2631050374694</v>
      </c>
      <c r="Q37" s="20">
        <f>-Q36*WACC!$I$13</f>
        <v>-1462.6261605607565</v>
      </c>
      <c r="R37" s="20">
        <f>-R36*WACC!$J$13</f>
        <v>-2186.0146488709638</v>
      </c>
      <c r="T37" s="20">
        <f>-T36*WACC!C13</f>
        <v>-2867.2211289498655</v>
      </c>
      <c r="U37" s="20">
        <f>-U36*WACC!D13</f>
        <v>-1045.3339942555556</v>
      </c>
      <c r="V37" s="20">
        <f>-V36*WACC!E13</f>
        <v>-4807.1558809741964</v>
      </c>
      <c r="W37" s="20">
        <f>-W36*WACC!F13</f>
        <v>197.29613367751637</v>
      </c>
      <c r="X37" s="20">
        <f>-X36*WACC!G13</f>
        <v>-6567.4564258337768</v>
      </c>
      <c r="Y37" s="20">
        <f>-Y36*WACC!H13</f>
        <v>-4243.6706076869223</v>
      </c>
      <c r="Z37" s="20">
        <f>-Z36*WACC!I13</f>
        <v>-2260.1722968488075</v>
      </c>
      <c r="AA37" s="20">
        <f>-AA36*WACC!J13</f>
        <v>-7723.2898988334173</v>
      </c>
      <c r="AC37" s="20">
        <f>-AC36*WACC!C13</f>
        <v>-738.12259674256666</v>
      </c>
      <c r="AD37" s="20">
        <f>-AD36*WACC!D13</f>
        <v>-582.28074357292041</v>
      </c>
      <c r="AE37" s="20">
        <f>-AE36*WACC!E13</f>
        <v>-829.26749032035025</v>
      </c>
      <c r="AF37" s="20">
        <f>-AF36*WACC!F13</f>
        <v>-434.58190808723992</v>
      </c>
      <c r="AG37" s="20">
        <f>-AG36*WACC!G13</f>
        <v>-1492.4806785844282</v>
      </c>
      <c r="AH37" s="20">
        <f>-AH36*WACC!H13</f>
        <v>-1163.8170314014039</v>
      </c>
      <c r="AI37" s="20">
        <f>-AI36*WACC!I13</f>
        <v>-1915.0086577860482</v>
      </c>
      <c r="AJ37" s="20">
        <f>-AJ36*WACC!J13</f>
        <v>-2426.7064547442728</v>
      </c>
      <c r="AK37" s="19"/>
      <c r="AL37" s="20">
        <f>-AL36*WACC!C13</f>
        <v>-4597.8712602009837</v>
      </c>
      <c r="AM37" s="20">
        <f>-AM36*WACC!D13</f>
        <v>-2577.3403864707002</v>
      </c>
      <c r="AN37" s="20">
        <f>-AN36*WACC!E13</f>
        <v>-6829.9335015167171</v>
      </c>
      <c r="AO37" s="20">
        <f>-AO36*WACC!F13</f>
        <v>-1467.3327872211053</v>
      </c>
      <c r="AP37" s="20">
        <f>-AP36*WACC!G13</f>
        <v>-11518.298336963833</v>
      </c>
      <c r="AQ37" s="20">
        <f>-AQ36*WACC!H13</f>
        <v>-7976.3559794472003</v>
      </c>
      <c r="AR37" s="20">
        <f>-AR36*WACC!I13</f>
        <v>-7536.2881746897629</v>
      </c>
      <c r="AS37" s="20">
        <f>-AS36*WACC!J13</f>
        <v>-14595.851862892639</v>
      </c>
      <c r="AT37" s="19"/>
      <c r="AU37" s="20">
        <f>-AU36*WACC!C13</f>
        <v>-975.40912550946598</v>
      </c>
      <c r="AV37" s="20">
        <f>-AV36*WACC!D13</f>
        <v>-527.10239712244208</v>
      </c>
      <c r="AW37" s="20">
        <f>-AW36*WACC!E13</f>
        <v>-1503.4541226714348</v>
      </c>
      <c r="AX37" s="20">
        <f>-AX36*WACC!F13</f>
        <v>-188.11121127614064</v>
      </c>
      <c r="AY37" s="20">
        <f>-AY36*WACC!G13</f>
        <v>-2645.4463276119673</v>
      </c>
      <c r="AZ37" s="20">
        <f>-AZ36*WACC!H13</f>
        <v>-1991.9729459317971</v>
      </c>
      <c r="BA37" s="20">
        <f>-BA36*WACC!I13</f>
        <v>-1603.3088709188321</v>
      </c>
      <c r="BB37" s="20">
        <f>-BB36*WACC!J13</f>
        <v>-3593.074344511097</v>
      </c>
    </row>
    <row r="38" spans="1:54" x14ac:dyDescent="0.25">
      <c r="A38" s="24" t="s">
        <v>68</v>
      </c>
      <c r="B38" s="20">
        <f t="shared" ref="B38:I38" si="26">B36+B37</f>
        <v>1310.9504362019636</v>
      </c>
      <c r="C38" s="20">
        <f t="shared" si="26"/>
        <v>471.40844975855936</v>
      </c>
      <c r="D38" s="20">
        <f t="shared" si="26"/>
        <v>2140.4445168823536</v>
      </c>
      <c r="E38" s="20">
        <f t="shared" si="26"/>
        <v>-84.384287199691983</v>
      </c>
      <c r="F38" s="20">
        <f t="shared" si="26"/>
        <v>3067.9029597128319</v>
      </c>
      <c r="G38" s="20">
        <f t="shared" si="26"/>
        <v>2086.9640218030358</v>
      </c>
      <c r="H38" s="20">
        <f t="shared" si="26"/>
        <v>1141.390086585247</v>
      </c>
      <c r="I38" s="20">
        <f t="shared" si="26"/>
        <v>3923.7989970888184</v>
      </c>
      <c r="J38" s="19"/>
      <c r="K38" s="20">
        <f t="shared" ref="K38:R38" si="27">K36+K37</f>
        <v>956.30868340253267</v>
      </c>
      <c r="L38" s="20">
        <f t="shared" si="27"/>
        <v>658.10075955689274</v>
      </c>
      <c r="M38" s="20">
        <f t="shared" si="27"/>
        <v>1463.9089693002732</v>
      </c>
      <c r="N38" s="20">
        <f t="shared" si="27"/>
        <v>681.27634865415962</v>
      </c>
      <c r="O38" s="20">
        <f t="shared" si="27"/>
        <v>1721.8811601529935</v>
      </c>
      <c r="P38" s="20">
        <f t="shared" si="27"/>
        <v>1469.2631050374694</v>
      </c>
      <c r="Q38" s="20">
        <f t="shared" si="27"/>
        <v>1462.6261605607565</v>
      </c>
      <c r="R38" s="20">
        <f t="shared" si="27"/>
        <v>2186.0146488709638</v>
      </c>
      <c r="T38" s="20">
        <f t="shared" ref="T38:AA38" si="28">T36+T37</f>
        <v>2867.2211289498655</v>
      </c>
      <c r="U38" s="20">
        <f t="shared" si="28"/>
        <v>1045.3339942555556</v>
      </c>
      <c r="V38" s="20">
        <f t="shared" si="28"/>
        <v>4807.1558809741964</v>
      </c>
      <c r="W38" s="20">
        <f t="shared" si="28"/>
        <v>-197.29613367751637</v>
      </c>
      <c r="X38" s="20">
        <f t="shared" si="28"/>
        <v>6567.4564258337768</v>
      </c>
      <c r="Y38" s="20">
        <f t="shared" si="28"/>
        <v>4243.6706076869223</v>
      </c>
      <c r="Z38" s="20">
        <f t="shared" si="28"/>
        <v>2260.1722968488075</v>
      </c>
      <c r="AA38" s="20">
        <f t="shared" si="28"/>
        <v>7723.2898988334173</v>
      </c>
      <c r="AC38" s="20">
        <f t="shared" ref="AC38:AJ38" si="29">AC36+AC37</f>
        <v>738.12259674256666</v>
      </c>
      <c r="AD38" s="20">
        <f t="shared" si="29"/>
        <v>582.28074357292041</v>
      </c>
      <c r="AE38" s="20">
        <f t="shared" si="29"/>
        <v>829.26749032035025</v>
      </c>
      <c r="AF38" s="20">
        <f t="shared" si="29"/>
        <v>434.58190808723992</v>
      </c>
      <c r="AG38" s="20">
        <f t="shared" si="29"/>
        <v>1492.4806785844282</v>
      </c>
      <c r="AH38" s="20">
        <f t="shared" si="29"/>
        <v>1163.8170314014039</v>
      </c>
      <c r="AI38" s="20">
        <f t="shared" si="29"/>
        <v>1915.0086577860482</v>
      </c>
      <c r="AJ38" s="20">
        <f t="shared" si="29"/>
        <v>2426.7064547442728</v>
      </c>
      <c r="AK38" s="19"/>
      <c r="AL38" s="20">
        <f t="shared" ref="AL38:AS38" si="30">AL36+AL37</f>
        <v>4597.8712602009837</v>
      </c>
      <c r="AM38" s="20">
        <f t="shared" si="30"/>
        <v>2577.3403864707002</v>
      </c>
      <c r="AN38" s="20">
        <f t="shared" si="30"/>
        <v>6829.9335015167171</v>
      </c>
      <c r="AO38" s="20">
        <f t="shared" si="30"/>
        <v>1467.3327872211053</v>
      </c>
      <c r="AP38" s="20">
        <f t="shared" si="30"/>
        <v>11518.298336963833</v>
      </c>
      <c r="AQ38" s="20">
        <f t="shared" si="30"/>
        <v>7976.3559794472003</v>
      </c>
      <c r="AR38" s="20">
        <f t="shared" si="30"/>
        <v>7536.2881746897629</v>
      </c>
      <c r="AS38" s="20">
        <f t="shared" si="30"/>
        <v>14595.851862892639</v>
      </c>
      <c r="AT38" s="19"/>
      <c r="AU38" s="20">
        <f t="shared" ref="AU38:BB38" si="31">AU36+AU37</f>
        <v>975.40912550946598</v>
      </c>
      <c r="AV38" s="20">
        <f t="shared" si="31"/>
        <v>527.10239712244208</v>
      </c>
      <c r="AW38" s="20">
        <f t="shared" si="31"/>
        <v>1503.4541226714348</v>
      </c>
      <c r="AX38" s="20">
        <f t="shared" si="31"/>
        <v>188.11121127614064</v>
      </c>
      <c r="AY38" s="20">
        <f t="shared" si="31"/>
        <v>2645.4463276119673</v>
      </c>
      <c r="AZ38" s="20">
        <f t="shared" si="31"/>
        <v>1991.9729459317971</v>
      </c>
      <c r="BA38" s="20">
        <f t="shared" si="31"/>
        <v>1603.3088709188321</v>
      </c>
      <c r="BB38" s="20">
        <f t="shared" si="31"/>
        <v>3593.074344511097</v>
      </c>
    </row>
    <row r="39" spans="1:54" x14ac:dyDescent="0.25">
      <c r="A39" s="23" t="s">
        <v>102</v>
      </c>
      <c r="B39" s="20">
        <f t="shared" ref="B39:I39" si="32">B33-B34+B35+B38</f>
        <v>86322.400300355774</v>
      </c>
      <c r="C39" s="20">
        <f t="shared" si="32"/>
        <v>77579.137179522586</v>
      </c>
      <c r="D39" s="20">
        <f t="shared" si="32"/>
        <v>110121.54760558566</v>
      </c>
      <c r="E39" s="20">
        <f t="shared" si="32"/>
        <v>100172.36262710787</v>
      </c>
      <c r="F39" s="20">
        <f t="shared" si="32"/>
        <v>140748.09687647069</v>
      </c>
      <c r="G39" s="20">
        <f t="shared" si="32"/>
        <v>149052.27980068649</v>
      </c>
      <c r="H39" s="20">
        <f t="shared" si="32"/>
        <v>163833.38041215128</v>
      </c>
      <c r="I39" s="20">
        <f t="shared" si="32"/>
        <v>170260.50605710698</v>
      </c>
      <c r="J39" s="19"/>
      <c r="K39" s="20">
        <f t="shared" ref="K39:R39" si="33">K33-K34+K35+K38</f>
        <v>58236.256074602192</v>
      </c>
      <c r="L39" s="20">
        <f t="shared" si="33"/>
        <v>56164.125150478969</v>
      </c>
      <c r="M39" s="20">
        <f t="shared" si="33"/>
        <v>77942.913307751733</v>
      </c>
      <c r="N39" s="20">
        <f t="shared" si="33"/>
        <v>77039.153532874989</v>
      </c>
      <c r="O39" s="20">
        <f t="shared" si="33"/>
        <v>73267.877371329261</v>
      </c>
      <c r="P39" s="20">
        <f t="shared" si="33"/>
        <v>79572.889930709003</v>
      </c>
      <c r="Q39" s="20">
        <f t="shared" si="33"/>
        <v>90831.509445974618</v>
      </c>
      <c r="R39" s="20">
        <f t="shared" si="33"/>
        <v>88491.128037224247</v>
      </c>
      <c r="T39" s="20">
        <f t="shared" ref="T39:AA39" si="34">T33-T34+T35+T38</f>
        <v>187707.30702778001</v>
      </c>
      <c r="U39" s="20">
        <f t="shared" si="34"/>
        <v>170721.41359957607</v>
      </c>
      <c r="V39" s="20">
        <f t="shared" si="34"/>
        <v>245764.70066398452</v>
      </c>
      <c r="W39" s="20">
        <f t="shared" si="34"/>
        <v>232216.74958911145</v>
      </c>
      <c r="X39" s="20">
        <f t="shared" si="34"/>
        <v>298630.14840799826</v>
      </c>
      <c r="Y39" s="20">
        <f t="shared" si="34"/>
        <v>300172.31225770491</v>
      </c>
      <c r="Z39" s="20">
        <f t="shared" si="34"/>
        <v>321185.49361727823</v>
      </c>
      <c r="AA39" s="20">
        <f t="shared" si="34"/>
        <v>331639.11707829259</v>
      </c>
      <c r="AC39" s="20">
        <f t="shared" ref="AC39:AJ39" si="35">AC33-AC34+AC35+AC38</f>
        <v>65173.954867548942</v>
      </c>
      <c r="AD39" s="20">
        <f t="shared" si="35"/>
        <v>62447.713649767116</v>
      </c>
      <c r="AE39" s="20">
        <f t="shared" si="35"/>
        <v>77784.979134912952</v>
      </c>
      <c r="AF39" s="20">
        <f t="shared" si="35"/>
        <v>76559.709000093033</v>
      </c>
      <c r="AG39" s="20">
        <f t="shared" si="35"/>
        <v>89279.588850557397</v>
      </c>
      <c r="AH39" s="20">
        <f t="shared" si="35"/>
        <v>105203.1688259731</v>
      </c>
      <c r="AI39" s="20">
        <f t="shared" si="35"/>
        <v>130738.63343177714</v>
      </c>
      <c r="AJ39" s="20">
        <f t="shared" si="35"/>
        <v>138461.82743728283</v>
      </c>
      <c r="AK39" s="19"/>
      <c r="AL39" s="20">
        <f t="shared" ref="AL39:AS39" si="36">AL33-AL34+AL35+AL38</f>
        <v>341406.32206265483</v>
      </c>
      <c r="AM39" s="20">
        <f t="shared" si="36"/>
        <v>323166.09712956619</v>
      </c>
      <c r="AN39" s="20">
        <f t="shared" si="36"/>
        <v>445137.69471008331</v>
      </c>
      <c r="AO39" s="20">
        <f t="shared" si="36"/>
        <v>465781.03704349097</v>
      </c>
      <c r="AP39" s="20">
        <f t="shared" si="36"/>
        <v>579515.64389663003</v>
      </c>
      <c r="AQ39" s="20">
        <f t="shared" si="36"/>
        <v>616395.17954557925</v>
      </c>
      <c r="AR39" s="20">
        <f t="shared" si="36"/>
        <v>695882.49453438807</v>
      </c>
      <c r="AS39" s="20">
        <f t="shared" si="36"/>
        <v>692911.92608142295</v>
      </c>
      <c r="AT39" s="19"/>
      <c r="AU39" s="20">
        <f t="shared" ref="AU39:BB39" si="37">AU33-AU34+AU35+AU38</f>
        <v>101402.91282901171</v>
      </c>
      <c r="AV39" s="20">
        <f t="shared" si="37"/>
        <v>105654.53143803915</v>
      </c>
      <c r="AW39" s="20">
        <f t="shared" si="37"/>
        <v>143040.91440104469</v>
      </c>
      <c r="AX39" s="20">
        <f t="shared" si="37"/>
        <v>159025.15524203717</v>
      </c>
      <c r="AY39" s="20">
        <f t="shared" si="37"/>
        <v>187371.98651566176</v>
      </c>
      <c r="AZ39" s="20">
        <f t="shared" si="37"/>
        <v>226492.04528403707</v>
      </c>
      <c r="BA39" s="20">
        <f t="shared" si="37"/>
        <v>274704.23209364689</v>
      </c>
      <c r="BB39" s="20">
        <f t="shared" si="37"/>
        <v>295582.89152942813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40453.47559510322</v>
      </c>
      <c r="C43" s="17">
        <f t="shared" ref="C43:I43" si="38">C35</f>
        <v>35209.106173170381</v>
      </c>
      <c r="D43" s="17">
        <f t="shared" si="38"/>
        <v>50763.604040897728</v>
      </c>
      <c r="E43" s="17">
        <f t="shared" si="38"/>
        <v>45350.38775576272</v>
      </c>
      <c r="F43" s="17">
        <f t="shared" si="38"/>
        <v>54833.218599194282</v>
      </c>
      <c r="G43" s="17">
        <f t="shared" si="38"/>
        <v>54191.854114500231</v>
      </c>
      <c r="H43" s="17">
        <f t="shared" si="38"/>
        <v>62085.56218749976</v>
      </c>
      <c r="I43" s="17">
        <f t="shared" si="38"/>
        <v>50675.018017207469</v>
      </c>
      <c r="K43" s="17">
        <f>K35</f>
        <v>23660.387508480646</v>
      </c>
      <c r="L43" s="17">
        <f t="shared" ref="L43:R43" si="39">L35</f>
        <v>21253.416262412302</v>
      </c>
      <c r="M43" s="17">
        <f t="shared" si="39"/>
        <v>32375.933157720901</v>
      </c>
      <c r="N43" s="17">
        <f t="shared" si="39"/>
        <v>29495.773599015702</v>
      </c>
      <c r="O43" s="17">
        <f t="shared" si="39"/>
        <v>27379.686700266717</v>
      </c>
      <c r="P43" s="17">
        <f t="shared" si="39"/>
        <v>27336.830218887135</v>
      </c>
      <c r="Q43" s="17">
        <f t="shared" si="39"/>
        <v>31526.382420171682</v>
      </c>
      <c r="R43" s="17">
        <f t="shared" si="39"/>
        <v>25278.01496016431</v>
      </c>
      <c r="T43" s="17">
        <f>T35</f>
        <v>88477.074924187662</v>
      </c>
      <c r="U43" s="17">
        <f t="shared" ref="U43:AA43" si="40">U35</f>
        <v>78075.129134868854</v>
      </c>
      <c r="V43" s="17">
        <f t="shared" si="40"/>
        <v>114008.35470385577</v>
      </c>
      <c r="W43" s="17">
        <f t="shared" si="40"/>
        <v>106032.25389359704</v>
      </c>
      <c r="X43" s="17">
        <f t="shared" si="40"/>
        <v>117381.40957109499</v>
      </c>
      <c r="Y43" s="17">
        <f t="shared" si="40"/>
        <v>110194.70200692663</v>
      </c>
      <c r="Z43" s="17">
        <f t="shared" si="40"/>
        <v>122941.37590618606</v>
      </c>
      <c r="AA43" s="17">
        <f t="shared" si="40"/>
        <v>99744.623785743024</v>
      </c>
      <c r="AC43" s="17">
        <f>AC35</f>
        <v>25320.032523792397</v>
      </c>
      <c r="AD43" s="17">
        <f t="shared" ref="AD43:AJ43" si="41">AD35</f>
        <v>21836.916100650891</v>
      </c>
      <c r="AE43" s="17">
        <f t="shared" si="41"/>
        <v>31296.484919861596</v>
      </c>
      <c r="AF43" s="17">
        <f t="shared" si="41"/>
        <v>26900.244794460494</v>
      </c>
      <c r="AG43" s="17">
        <f t="shared" si="41"/>
        <v>33051.026679063893</v>
      </c>
      <c r="AH43" s="17">
        <f t="shared" si="41"/>
        <v>36189.223801368724</v>
      </c>
      <c r="AI43" s="17">
        <f t="shared" si="41"/>
        <v>43820.717142231093</v>
      </c>
      <c r="AJ43" s="17">
        <f t="shared" si="41"/>
        <v>40123.535358870096</v>
      </c>
      <c r="AL43" s="17">
        <f>AL35</f>
        <v>148639.7015238798</v>
      </c>
      <c r="AM43" s="17">
        <f t="shared" ref="AM43:AS43" si="42">AM35</f>
        <v>131883.77116619199</v>
      </c>
      <c r="AN43" s="17">
        <f t="shared" si="42"/>
        <v>197216.26690201883</v>
      </c>
      <c r="AO43" s="17">
        <f t="shared" si="42"/>
        <v>192789.76376117187</v>
      </c>
      <c r="AP43" s="17">
        <f t="shared" si="42"/>
        <v>228064.06429474766</v>
      </c>
      <c r="AQ43" s="17">
        <f t="shared" si="42"/>
        <v>224284.71406904672</v>
      </c>
      <c r="AR43" s="17">
        <f t="shared" si="42"/>
        <v>254302.39816012463</v>
      </c>
      <c r="AS43" s="17">
        <f t="shared" si="42"/>
        <v>206267.06425121031</v>
      </c>
      <c r="AU43" s="17">
        <f>AU35</f>
        <v>31283.824143864389</v>
      </c>
      <c r="AV43" s="17">
        <f t="shared" ref="AV43:BB43" si="43">AV35</f>
        <v>28264.65304659821</v>
      </c>
      <c r="AW43" s="17">
        <f t="shared" si="43"/>
        <v>42148.478449552189</v>
      </c>
      <c r="AX43" s="17">
        <f t="shared" si="43"/>
        <v>40458.914342560623</v>
      </c>
      <c r="AY43" s="17">
        <f t="shared" si="43"/>
        <v>50474.863012895847</v>
      </c>
      <c r="AZ43" s="17">
        <f t="shared" si="43"/>
        <v>54487.529836963142</v>
      </c>
      <c r="BA43" s="17">
        <f t="shared" si="43"/>
        <v>62924.659690225802</v>
      </c>
      <c r="BB43" s="17">
        <f t="shared" si="43"/>
        <v>49033.426957319411</v>
      </c>
    </row>
    <row r="44" spans="1:54" x14ac:dyDescent="0.25">
      <c r="A44" s="21" t="s">
        <v>79</v>
      </c>
      <c r="B44" s="1">
        <f>B19</f>
        <v>-13913.416005760568</v>
      </c>
      <c r="C44" s="1">
        <f t="shared" ref="C44:I44" si="44">C19</f>
        <v>-15128.638332441551</v>
      </c>
      <c r="D44" s="1">
        <f t="shared" si="44"/>
        <v>-16707.639796889736</v>
      </c>
      <c r="E44" s="1">
        <f t="shared" si="44"/>
        <v>-18085.159255675884</v>
      </c>
      <c r="F44" s="1">
        <f t="shared" si="44"/>
        <v>-22154.983049163548</v>
      </c>
      <c r="G44" s="1">
        <f t="shared" si="44"/>
        <v>-25291.568940994493</v>
      </c>
      <c r="H44" s="1">
        <f t="shared" si="44"/>
        <v>-29032.410151209609</v>
      </c>
      <c r="I44" s="1">
        <f t="shared" si="44"/>
        <v>-33052.058001281024</v>
      </c>
      <c r="K44" s="1">
        <f>K19</f>
        <v>-14622.021056381429</v>
      </c>
      <c r="L44" s="1">
        <f t="shared" ref="L44:R44" si="45">L19</f>
        <v>-15976.592294915425</v>
      </c>
      <c r="M44" s="1">
        <f t="shared" si="45"/>
        <v>-17707.00471256538</v>
      </c>
      <c r="N44" s="1">
        <f t="shared" si="45"/>
        <v>-18742.120006630917</v>
      </c>
      <c r="O44" s="1">
        <f t="shared" si="45"/>
        <v>-12784.539945383271</v>
      </c>
      <c r="P44" s="1">
        <f t="shared" si="45"/>
        <v>-14365.679923567748</v>
      </c>
      <c r="Q44" s="1">
        <f t="shared" si="45"/>
        <v>-16494.086105794053</v>
      </c>
      <c r="R44" s="1">
        <f t="shared" si="45"/>
        <v>-18523.178914818578</v>
      </c>
      <c r="T44" s="1">
        <f>T19</f>
        <v>-29339.329137822908</v>
      </c>
      <c r="U44" s="1">
        <f t="shared" ref="U44:AA44" si="46">U19</f>
        <v>-32239.319278810472</v>
      </c>
      <c r="V44" s="1">
        <f t="shared" si="46"/>
        <v>-35969.392845671704</v>
      </c>
      <c r="W44" s="1">
        <f t="shared" si="46"/>
        <v>-40291.352254686273</v>
      </c>
      <c r="X44" s="1">
        <f t="shared" si="46"/>
        <v>-44758.002615717982</v>
      </c>
      <c r="Y44" s="1">
        <f t="shared" si="46"/>
        <v>-48515.031358358778</v>
      </c>
      <c r="Z44" s="1">
        <f t="shared" si="46"/>
        <v>-54253.598769980686</v>
      </c>
      <c r="AA44" s="1">
        <f t="shared" si="46"/>
        <v>-61569.059542115712</v>
      </c>
      <c r="AC44" s="1">
        <f t="shared" ref="AC44:AJ44" si="47">AC19</f>
        <v>-20402.195312764794</v>
      </c>
      <c r="AD44" s="1">
        <f t="shared" si="47"/>
        <v>-21782.774629849904</v>
      </c>
      <c r="AE44" s="1">
        <f t="shared" si="47"/>
        <v>-23462.954743713777</v>
      </c>
      <c r="AF44" s="1">
        <f t="shared" si="47"/>
        <v>-24637.580982767809</v>
      </c>
      <c r="AG44" s="1">
        <f t="shared" si="47"/>
        <v>-20175.030626803331</v>
      </c>
      <c r="AH44" s="1">
        <f t="shared" si="47"/>
        <v>-24088.345085641311</v>
      </c>
      <c r="AI44" s="1">
        <f t="shared" si="47"/>
        <v>-28198.514969568969</v>
      </c>
      <c r="AJ44" s="1">
        <f t="shared" si="47"/>
        <v>-34356.630696136126</v>
      </c>
      <c r="AL44" s="1">
        <f t="shared" ref="AL44:AS44" si="48">AL19</f>
        <v>-76811.329152158083</v>
      </c>
      <c r="AM44" s="1">
        <f t="shared" si="48"/>
        <v>-83832.970095985118</v>
      </c>
      <c r="AN44" s="1">
        <f t="shared" si="48"/>
        <v>-92129.807823949741</v>
      </c>
      <c r="AO44" s="1">
        <f t="shared" si="48"/>
        <v>-104645.07017133596</v>
      </c>
      <c r="AP44" s="1">
        <f t="shared" si="48"/>
        <v>-94538.205624097434</v>
      </c>
      <c r="AQ44" s="1">
        <f t="shared" si="48"/>
        <v>-108591.34009747306</v>
      </c>
      <c r="AR44" s="1">
        <f t="shared" si="48"/>
        <v>-124663.49007269526</v>
      </c>
      <c r="AS44" s="1">
        <f t="shared" si="48"/>
        <v>-143590.34905895143</v>
      </c>
      <c r="AU44" s="1">
        <f t="shared" ref="AU44:BB44" si="49">AU19</f>
        <v>-45662.891971783109</v>
      </c>
      <c r="AV44" s="1">
        <f t="shared" si="49"/>
        <v>-54530.283630149883</v>
      </c>
      <c r="AW44" s="1">
        <f t="shared" si="49"/>
        <v>-67305.238141790876</v>
      </c>
      <c r="AX44" s="1">
        <f t="shared" si="49"/>
        <v>-84035.883523450815</v>
      </c>
      <c r="AY44" s="1">
        <f t="shared" si="49"/>
        <v>-79395.829721176793</v>
      </c>
      <c r="AZ44" s="1">
        <f t="shared" si="49"/>
        <v>-102765.26959606768</v>
      </c>
      <c r="BA44" s="1">
        <f t="shared" si="49"/>
        <v>-135104.78460319748</v>
      </c>
      <c r="BB44" s="1">
        <f t="shared" si="49"/>
        <v>-164176.67507276384</v>
      </c>
    </row>
    <row r="45" spans="1:54" x14ac:dyDescent="0.25">
      <c r="A45" s="21" t="s">
        <v>80</v>
      </c>
      <c r="B45" s="1">
        <f t="shared" ref="B45:I45" si="50">B30</f>
        <v>23215.839124809569</v>
      </c>
      <c r="C45" s="1">
        <f t="shared" si="50"/>
        <v>24098.669675519319</v>
      </c>
      <c r="D45" s="1">
        <f t="shared" si="50"/>
        <v>28380.673655244849</v>
      </c>
      <c r="E45" s="1">
        <f t="shared" si="50"/>
        <v>37299.37753033403</v>
      </c>
      <c r="F45" s="1">
        <f t="shared" si="50"/>
        <v>43307.208830021125</v>
      </c>
      <c r="G45" s="1">
        <f t="shared" si="50"/>
        <v>55655.763266500675</v>
      </c>
      <c r="H45" s="1">
        <f t="shared" si="50"/>
        <v>65106.140829537952</v>
      </c>
      <c r="I45" s="1">
        <f t="shared" si="50"/>
        <v>60374.770058018446</v>
      </c>
      <c r="K45" s="1">
        <f t="shared" ref="K45:R45" si="51">K30</f>
        <v>13578.456287054636</v>
      </c>
      <c r="L45" s="1">
        <f t="shared" si="51"/>
        <v>14546.778196103969</v>
      </c>
      <c r="M45" s="1">
        <f t="shared" si="51"/>
        <v>18100.582308794015</v>
      </c>
      <c r="N45" s="1">
        <f t="shared" si="51"/>
        <v>24259.417602865942</v>
      </c>
      <c r="O45" s="1">
        <f t="shared" si="51"/>
        <v>21624.442991322525</v>
      </c>
      <c r="P45" s="1">
        <f t="shared" si="51"/>
        <v>28075.292421334711</v>
      </c>
      <c r="Q45" s="1">
        <f t="shared" si="51"/>
        <v>33060.199849600904</v>
      </c>
      <c r="R45" s="1">
        <f t="shared" si="51"/>
        <v>30116.503169763881</v>
      </c>
      <c r="T45" s="1">
        <f t="shared" ref="T45:AA45" si="52">T30</f>
        <v>50776.095439431236</v>
      </c>
      <c r="U45" s="1">
        <f t="shared" si="52"/>
        <v>53438.07189085766</v>
      </c>
      <c r="V45" s="1">
        <f t="shared" si="52"/>
        <v>63739.247241286088</v>
      </c>
      <c r="W45" s="1">
        <f t="shared" si="52"/>
        <v>87208.4509986786</v>
      </c>
      <c r="X45" s="1">
        <f t="shared" si="52"/>
        <v>92707.693382280268</v>
      </c>
      <c r="Y45" s="1">
        <f t="shared" si="52"/>
        <v>113171.44150783142</v>
      </c>
      <c r="Z45" s="1">
        <f t="shared" si="52"/>
        <v>128922.70362878148</v>
      </c>
      <c r="AA45" s="1">
        <f t="shared" si="52"/>
        <v>118836.83442486219</v>
      </c>
      <c r="AC45" s="1">
        <f t="shared" ref="AC45:AJ45" si="53">AC30</f>
        <v>14530.909719373158</v>
      </c>
      <c r="AD45" s="1">
        <f t="shared" si="53"/>
        <v>14946.151295445688</v>
      </c>
      <c r="AE45" s="1">
        <f t="shared" si="53"/>
        <v>17497.089535866922</v>
      </c>
      <c r="AF45" s="1">
        <f t="shared" si="53"/>
        <v>22124.670502282232</v>
      </c>
      <c r="AG45" s="1">
        <f t="shared" si="53"/>
        <v>26103.660354124313</v>
      </c>
      <c r="AH45" s="1">
        <f t="shared" si="53"/>
        <v>37166.819729618037</v>
      </c>
      <c r="AI45" s="1">
        <f t="shared" si="53"/>
        <v>45952.676934732903</v>
      </c>
      <c r="AJ45" s="1">
        <f t="shared" si="53"/>
        <v>47803.618350643213</v>
      </c>
      <c r="AL45" s="1">
        <f t="shared" ref="AL45:AS45" si="54">AL30</f>
        <v>85302.816318601152</v>
      </c>
      <c r="AM45" s="1">
        <f t="shared" si="54"/>
        <v>90267.086624245872</v>
      </c>
      <c r="AN45" s="1">
        <f t="shared" si="54"/>
        <v>110258.72997398945</v>
      </c>
      <c r="AO45" s="1">
        <f t="shared" si="54"/>
        <v>158563.98452950601</v>
      </c>
      <c r="AP45" s="1">
        <f t="shared" si="54"/>
        <v>180124.71839800288</v>
      </c>
      <c r="AQ45" s="1">
        <f t="shared" si="54"/>
        <v>230343.41884939541</v>
      </c>
      <c r="AR45" s="1">
        <f t="shared" si="54"/>
        <v>266674.68513695453</v>
      </c>
      <c r="AS45" s="1">
        <f t="shared" si="54"/>
        <v>245748.83368528102</v>
      </c>
      <c r="AU45" s="1">
        <f t="shared" ref="AU45:BB45" si="55">AU30</f>
        <v>17953.46920996581</v>
      </c>
      <c r="AV45" s="1">
        <f t="shared" si="55"/>
        <v>19345.578780473719</v>
      </c>
      <c r="AW45" s="1">
        <f t="shared" si="55"/>
        <v>23564.170325222374</v>
      </c>
      <c r="AX45" s="1">
        <f t="shared" si="55"/>
        <v>33276.282634184383</v>
      </c>
      <c r="AY45" s="1">
        <f t="shared" si="55"/>
        <v>39864.984930837345</v>
      </c>
      <c r="AZ45" s="1">
        <f t="shared" si="55"/>
        <v>55959.426211456906</v>
      </c>
      <c r="BA45" s="1">
        <f t="shared" si="55"/>
        <v>65986.061994094867</v>
      </c>
      <c r="BB45" s="1">
        <f t="shared" si="55"/>
        <v>58418.960535930353</v>
      </c>
    </row>
    <row r="46" spans="1:54" x14ac:dyDescent="0.25">
      <c r="A46" s="21" t="s">
        <v>88</v>
      </c>
      <c r="B46" s="1">
        <f t="shared" ref="B46:I46" si="56">B43-B44+B45</f>
        <v>77582.730725673362</v>
      </c>
      <c r="C46" s="1">
        <f t="shared" si="56"/>
        <v>74436.414181131258</v>
      </c>
      <c r="D46" s="1">
        <f t="shared" si="56"/>
        <v>95851.917493032321</v>
      </c>
      <c r="E46" s="1">
        <f t="shared" si="56"/>
        <v>100734.92454177263</v>
      </c>
      <c r="F46" s="1">
        <f t="shared" si="56"/>
        <v>120295.41047837897</v>
      </c>
      <c r="G46" s="1">
        <f t="shared" si="56"/>
        <v>135139.1863219954</v>
      </c>
      <c r="H46" s="1">
        <f t="shared" si="56"/>
        <v>156224.11316824734</v>
      </c>
      <c r="I46" s="1">
        <f t="shared" si="56"/>
        <v>144101.84607650695</v>
      </c>
      <c r="K46" s="1">
        <f t="shared" ref="K46:R46" si="57">K43-K44+K45</f>
        <v>51860.864851916711</v>
      </c>
      <c r="L46" s="1">
        <f t="shared" si="57"/>
        <v>51776.78675343169</v>
      </c>
      <c r="M46" s="1">
        <f t="shared" si="57"/>
        <v>68183.520179080297</v>
      </c>
      <c r="N46" s="1">
        <f t="shared" si="57"/>
        <v>72497.311208512561</v>
      </c>
      <c r="O46" s="1">
        <f t="shared" si="57"/>
        <v>61788.66963697251</v>
      </c>
      <c r="P46" s="1">
        <f t="shared" si="57"/>
        <v>69777.802563789592</v>
      </c>
      <c r="Q46" s="1">
        <f t="shared" si="57"/>
        <v>81080.668375566631</v>
      </c>
      <c r="R46" s="1">
        <f t="shared" si="57"/>
        <v>73917.697044746761</v>
      </c>
      <c r="T46" s="1">
        <f t="shared" ref="T46:AA46" si="58">T43-T44+T45</f>
        <v>168592.49950144181</v>
      </c>
      <c r="U46" s="1">
        <f t="shared" si="58"/>
        <v>163752.52030453697</v>
      </c>
      <c r="V46" s="1">
        <f t="shared" si="58"/>
        <v>213716.99479081357</v>
      </c>
      <c r="W46" s="1">
        <f t="shared" si="58"/>
        <v>233532.05714696192</v>
      </c>
      <c r="X46" s="1">
        <f t="shared" si="58"/>
        <v>254847.10556909323</v>
      </c>
      <c r="Y46" s="1">
        <f t="shared" si="58"/>
        <v>271881.17487311683</v>
      </c>
      <c r="Z46" s="1">
        <f t="shared" si="58"/>
        <v>306117.67830494826</v>
      </c>
      <c r="AA46" s="1">
        <f t="shared" si="58"/>
        <v>280150.51775272092</v>
      </c>
      <c r="AC46" s="1">
        <f t="shared" ref="AC46:AJ46" si="59">AC43-AC44+AC45</f>
        <v>60253.137555930349</v>
      </c>
      <c r="AD46" s="1">
        <f t="shared" si="59"/>
        <v>58565.842025946476</v>
      </c>
      <c r="AE46" s="1">
        <f t="shared" si="59"/>
        <v>72256.529199442302</v>
      </c>
      <c r="AF46" s="1">
        <f t="shared" si="59"/>
        <v>73662.496279510538</v>
      </c>
      <c r="AG46" s="1">
        <f t="shared" si="59"/>
        <v>79329.71765999154</v>
      </c>
      <c r="AH46" s="1">
        <f t="shared" si="59"/>
        <v>97444.388616628072</v>
      </c>
      <c r="AI46" s="1">
        <f t="shared" si="59"/>
        <v>117971.90904653296</v>
      </c>
      <c r="AJ46" s="1">
        <f t="shared" si="59"/>
        <v>122283.78440564944</v>
      </c>
      <c r="AL46" s="1">
        <f t="shared" ref="AL46:AS46" si="60">AL43-AL44+AL45</f>
        <v>310753.84699463903</v>
      </c>
      <c r="AM46" s="1">
        <f t="shared" si="60"/>
        <v>305983.82788642298</v>
      </c>
      <c r="AN46" s="1">
        <f t="shared" si="60"/>
        <v>399604.80469995807</v>
      </c>
      <c r="AO46" s="1">
        <f t="shared" si="60"/>
        <v>455998.81846201385</v>
      </c>
      <c r="AP46" s="1">
        <f t="shared" si="60"/>
        <v>502726.98831684794</v>
      </c>
      <c r="AQ46" s="1">
        <f t="shared" si="60"/>
        <v>563219.47301591514</v>
      </c>
      <c r="AR46" s="1">
        <f t="shared" si="60"/>
        <v>645640.5733697745</v>
      </c>
      <c r="AS46" s="1">
        <f t="shared" si="60"/>
        <v>595606.24699544278</v>
      </c>
      <c r="AU46" s="1">
        <f t="shared" ref="AU46:BB46" si="61">AU43-AU44+AU45</f>
        <v>94900.185325613304</v>
      </c>
      <c r="AV46" s="1">
        <f t="shared" si="61"/>
        <v>102140.51545722182</v>
      </c>
      <c r="AW46" s="1">
        <f t="shared" si="61"/>
        <v>133017.88691656545</v>
      </c>
      <c r="AX46" s="1">
        <f t="shared" si="61"/>
        <v>157771.08050019582</v>
      </c>
      <c r="AY46" s="1">
        <f t="shared" si="61"/>
        <v>169735.67766490998</v>
      </c>
      <c r="AZ46" s="1">
        <f t="shared" si="61"/>
        <v>213212.22564448774</v>
      </c>
      <c r="BA46" s="1">
        <f t="shared" si="61"/>
        <v>264015.50628751813</v>
      </c>
      <c r="BB46" s="1">
        <f t="shared" si="61"/>
        <v>271629.0625660136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8739.6695746824116</v>
      </c>
      <c r="C49" s="1">
        <f t="shared" si="62"/>
        <v>3142.7229983913276</v>
      </c>
      <c r="D49" s="1">
        <f t="shared" si="62"/>
        <v>14269.630112553335</v>
      </c>
      <c r="E49" s="1">
        <f t="shared" si="62"/>
        <v>-562.56191466476594</v>
      </c>
      <c r="F49" s="1">
        <f t="shared" si="62"/>
        <v>20452.686398091726</v>
      </c>
      <c r="G49" s="1">
        <f t="shared" si="62"/>
        <v>13913.093478691095</v>
      </c>
      <c r="H49" s="1">
        <f t="shared" si="62"/>
        <v>7609.2672439039452</v>
      </c>
      <c r="I49" s="1">
        <f t="shared" si="62"/>
        <v>26158.65998060003</v>
      </c>
      <c r="K49" s="1">
        <f t="shared" ref="K49:R49" si="63">K39-K46</f>
        <v>6375.3912226854809</v>
      </c>
      <c r="L49" s="1">
        <f t="shared" si="63"/>
        <v>4387.3383970472787</v>
      </c>
      <c r="M49" s="1">
        <f t="shared" si="63"/>
        <v>9759.393128671436</v>
      </c>
      <c r="N49" s="1">
        <f t="shared" si="63"/>
        <v>4541.8423243624275</v>
      </c>
      <c r="O49" s="1">
        <f t="shared" si="63"/>
        <v>11479.207734356751</v>
      </c>
      <c r="P49" s="1">
        <f t="shared" si="63"/>
        <v>9795.0873669194116</v>
      </c>
      <c r="Q49" s="1">
        <f t="shared" si="63"/>
        <v>9750.841070407987</v>
      </c>
      <c r="R49" s="1">
        <f t="shared" si="63"/>
        <v>14573.430992477486</v>
      </c>
      <c r="T49" s="1">
        <f t="shared" ref="T49:AA49" si="64">T39-T46</f>
        <v>19114.807526338205</v>
      </c>
      <c r="U49" s="1">
        <f t="shared" si="64"/>
        <v>6968.8932950391027</v>
      </c>
      <c r="V49" s="1">
        <f t="shared" si="64"/>
        <v>32047.705873170955</v>
      </c>
      <c r="W49" s="1">
        <f t="shared" si="64"/>
        <v>-1315.3075578504649</v>
      </c>
      <c r="X49" s="1">
        <f t="shared" si="64"/>
        <v>43783.042838905036</v>
      </c>
      <c r="Y49" s="1">
        <f t="shared" si="64"/>
        <v>28291.137384588073</v>
      </c>
      <c r="Z49" s="1">
        <f t="shared" si="64"/>
        <v>15067.815312329971</v>
      </c>
      <c r="AA49" s="1">
        <f t="shared" si="64"/>
        <v>51488.599325571675</v>
      </c>
      <c r="AC49" s="1">
        <f t="shared" ref="AC49:AJ49" si="65">AC39-AC46</f>
        <v>4920.8173116185935</v>
      </c>
      <c r="AD49" s="1">
        <f t="shared" si="65"/>
        <v>3881.8716238206398</v>
      </c>
      <c r="AE49" s="1">
        <f t="shared" si="65"/>
        <v>5528.4499354706495</v>
      </c>
      <c r="AF49" s="1">
        <f t="shared" si="65"/>
        <v>2897.2127205824945</v>
      </c>
      <c r="AG49" s="1">
        <f t="shared" si="65"/>
        <v>9949.8711905658565</v>
      </c>
      <c r="AH49" s="1">
        <f t="shared" si="65"/>
        <v>7758.78020934503</v>
      </c>
      <c r="AI49" s="1">
        <f t="shared" si="65"/>
        <v>12766.724385244175</v>
      </c>
      <c r="AJ49" s="1">
        <f t="shared" si="65"/>
        <v>16178.043031633395</v>
      </c>
      <c r="AL49" s="1">
        <f t="shared" ref="AL49:AS49" si="66">AL39-AL46</f>
        <v>30652.475068015803</v>
      </c>
      <c r="AM49" s="1">
        <f t="shared" si="66"/>
        <v>17182.269243143208</v>
      </c>
      <c r="AN49" s="1">
        <f t="shared" si="66"/>
        <v>45532.890010125237</v>
      </c>
      <c r="AO49" s="1">
        <f t="shared" si="66"/>
        <v>9782.2185814771219</v>
      </c>
      <c r="AP49" s="1">
        <f t="shared" si="66"/>
        <v>76788.655579782091</v>
      </c>
      <c r="AQ49" s="1">
        <f t="shared" si="66"/>
        <v>53175.706529664109</v>
      </c>
      <c r="AR49" s="1">
        <f t="shared" si="66"/>
        <v>50241.921164613566</v>
      </c>
      <c r="AS49" s="1">
        <f t="shared" si="66"/>
        <v>97305.679085980169</v>
      </c>
      <c r="AU49" s="1">
        <f t="shared" ref="AU49:BB49" si="67">AU39-AU46</f>
        <v>6502.7275033984042</v>
      </c>
      <c r="AV49" s="1">
        <f t="shared" si="67"/>
        <v>3514.0159808173339</v>
      </c>
      <c r="AW49" s="1">
        <f t="shared" si="67"/>
        <v>10023.027484479244</v>
      </c>
      <c r="AX49" s="1">
        <f t="shared" si="67"/>
        <v>1254.0747418413521</v>
      </c>
      <c r="AY49" s="1">
        <f t="shared" si="67"/>
        <v>17636.308850751782</v>
      </c>
      <c r="AZ49" s="1">
        <f t="shared" si="67"/>
        <v>13279.819639549329</v>
      </c>
      <c r="BA49" s="1">
        <f t="shared" si="67"/>
        <v>10688.725806128758</v>
      </c>
      <c r="BB49" s="1">
        <f t="shared" si="67"/>
        <v>23953.828963414533</v>
      </c>
    </row>
    <row r="50" spans="1:54" x14ac:dyDescent="0.25">
      <c r="A50" s="21" t="s">
        <v>95</v>
      </c>
      <c r="B50" s="1">
        <f>B49*WACC!C12</f>
        <v>2621.9008724039322</v>
      </c>
      <c r="C50" s="1">
        <f>C49*WACC!D12</f>
        <v>942.81689951711371</v>
      </c>
      <c r="D50" s="1">
        <f>D49*WACC!E12</f>
        <v>4280.889033764709</v>
      </c>
      <c r="E50" s="1">
        <f>E49*WACC!F12</f>
        <v>-168.76857439937885</v>
      </c>
      <c r="F50" s="1">
        <f>F49*WACC!G12</f>
        <v>6135.8059194256657</v>
      </c>
      <c r="G50" s="1">
        <f>G49*WACC!H12</f>
        <v>4173.928043606069</v>
      </c>
      <c r="H50" s="1">
        <f>H49*WACC!I12</f>
        <v>2282.7801731704944</v>
      </c>
      <c r="I50" s="1">
        <f>I49*WACC!J12</f>
        <v>7847.5979941776404</v>
      </c>
      <c r="K50" s="1">
        <f>K49*WACC!C12</f>
        <v>1912.6173668050669</v>
      </c>
      <c r="L50" s="1">
        <f>L49*WACC!D12</f>
        <v>1316.2015191137864</v>
      </c>
      <c r="M50" s="1">
        <f>M49*WACC!E12</f>
        <v>2927.8179386005472</v>
      </c>
      <c r="N50" s="1">
        <f>N49*WACC!F12</f>
        <v>1362.552697308317</v>
      </c>
      <c r="O50" s="1">
        <f>O49*WACC!G12</f>
        <v>3443.7623203059857</v>
      </c>
      <c r="P50" s="1">
        <f>P49*WACC!H12</f>
        <v>2938.5262100749364</v>
      </c>
      <c r="Q50" s="1">
        <f>Q49*WACC!I12</f>
        <v>2925.252321121513</v>
      </c>
      <c r="R50" s="1">
        <f>R49*WACC!J12</f>
        <v>4372.0292977419258</v>
      </c>
      <c r="T50" s="1">
        <f>T49*WACC!C12</f>
        <v>5734.442257899731</v>
      </c>
      <c r="U50" s="1">
        <f>U49*WACC!D12</f>
        <v>2090.6679885110998</v>
      </c>
      <c r="V50" s="1">
        <f>V49*WACC!E12</f>
        <v>9614.3117619483837</v>
      </c>
      <c r="W50" s="1">
        <f>W49*WACC!F12</f>
        <v>-394.5922673550204</v>
      </c>
      <c r="X50" s="1">
        <f>X49*WACC!G12</f>
        <v>13134.912851667546</v>
      </c>
      <c r="Y50" s="1">
        <f>Y49*WACC!H12</f>
        <v>8487.3412153738609</v>
      </c>
      <c r="Z50" s="1">
        <f>Z49*WACC!I12</f>
        <v>4520.3445936976268</v>
      </c>
      <c r="AA50" s="1">
        <f>AA49*WACC!J12</f>
        <v>15446.57979766684</v>
      </c>
      <c r="AC50" s="1">
        <f>AC49*WACC!C12</f>
        <v>1476.2451934851324</v>
      </c>
      <c r="AD50" s="1">
        <f>AD49*WACC!D12</f>
        <v>1164.5614871458404</v>
      </c>
      <c r="AE50" s="1">
        <f>AE49*WACC!E12</f>
        <v>1658.5349806406944</v>
      </c>
      <c r="AF50" s="1">
        <f>AF49*WACC!F12</f>
        <v>869.16381617448599</v>
      </c>
      <c r="AG50" s="1">
        <f>AG49*WACC!G12</f>
        <v>2984.961357168856</v>
      </c>
      <c r="AH50" s="1">
        <f>AH49*WACC!H12</f>
        <v>2327.6340628028065</v>
      </c>
      <c r="AI50" s="1">
        <f>AI49*WACC!I12</f>
        <v>3830.0173155720963</v>
      </c>
      <c r="AJ50" s="1">
        <f>AJ49*WACC!J12</f>
        <v>4853.4129094885539</v>
      </c>
      <c r="AL50" s="1">
        <f>AL49*WACC!C12</f>
        <v>9195.7425204019655</v>
      </c>
      <c r="AM50" s="1">
        <f>AM49*WACC!D12</f>
        <v>5154.6807729414068</v>
      </c>
      <c r="AN50" s="1">
        <f>AN49*WACC!E12</f>
        <v>13659.867003033449</v>
      </c>
      <c r="AO50" s="1">
        <f>AO49*WACC!F12</f>
        <v>2934.665574442251</v>
      </c>
      <c r="AP50" s="1">
        <f>AP49*WACC!G12</f>
        <v>23036.596673927674</v>
      </c>
      <c r="AQ50" s="1">
        <f>AQ49*WACC!H12</f>
        <v>15952.711958894417</v>
      </c>
      <c r="AR50" s="1">
        <f>AR49*WACC!I12</f>
        <v>15072.57634937952</v>
      </c>
      <c r="AS50" s="1">
        <f>AS49*WACC!J12</f>
        <v>29191.703725785239</v>
      </c>
      <c r="AU50" s="1">
        <f>AU49*WACC!C12</f>
        <v>1950.8182510189324</v>
      </c>
      <c r="AV50" s="1">
        <f>AV49*WACC!D12</f>
        <v>1054.2047942448819</v>
      </c>
      <c r="AW50" s="1">
        <f>AW49*WACC!E12</f>
        <v>3006.9082453428655</v>
      </c>
      <c r="AX50" s="1">
        <f>AX49*WACC!F12</f>
        <v>376.22242255229207</v>
      </c>
      <c r="AY50" s="1">
        <f>AY49*WACC!G12</f>
        <v>5290.8926552239382</v>
      </c>
      <c r="AZ50" s="1">
        <f>AZ49*WACC!H12</f>
        <v>3983.945891863596</v>
      </c>
      <c r="BA50" s="1">
        <f>BA49*WACC!I12</f>
        <v>3206.6177418376592</v>
      </c>
      <c r="BB50" s="1">
        <f>BB49*WACC!J12</f>
        <v>7186.1486890221913</v>
      </c>
    </row>
    <row r="51" spans="1:54" x14ac:dyDescent="0.25">
      <c r="A51" s="21" t="s">
        <v>96</v>
      </c>
      <c r="B51" s="1">
        <f>B50*WACC!C13</f>
        <v>1310.9504362019661</v>
      </c>
      <c r="C51" s="1">
        <f>C50*WACC!D13</f>
        <v>471.40844975855686</v>
      </c>
      <c r="D51" s="1">
        <f>D50*WACC!E13</f>
        <v>2140.4445168823545</v>
      </c>
      <c r="E51" s="1">
        <f>E50*WACC!F13</f>
        <v>-84.384287199689425</v>
      </c>
      <c r="F51" s="1">
        <f>F50*WACC!G13</f>
        <v>3067.9029597128329</v>
      </c>
      <c r="G51" s="1">
        <f>G50*WACC!H13</f>
        <v>2086.9640218030345</v>
      </c>
      <c r="H51" s="1">
        <f>H50*WACC!I13</f>
        <v>1141.3900865852472</v>
      </c>
      <c r="I51" s="1">
        <f>I50*WACC!J13</f>
        <v>3923.7989970888202</v>
      </c>
      <c r="K51" s="1">
        <f>K50*WACC!C13</f>
        <v>956.30868340253346</v>
      </c>
      <c r="L51" s="1">
        <f>L50*WACC!D13</f>
        <v>658.10075955689319</v>
      </c>
      <c r="M51" s="1">
        <f>M50*WACC!E13</f>
        <v>1463.9089693002736</v>
      </c>
      <c r="N51" s="1">
        <f>N50*WACC!F13</f>
        <v>681.27634865415848</v>
      </c>
      <c r="O51" s="1">
        <f>O50*WACC!G13</f>
        <v>1721.8811601529928</v>
      </c>
      <c r="P51" s="1">
        <f>P50*WACC!H13</f>
        <v>1469.2631050374682</v>
      </c>
      <c r="Q51" s="1">
        <f>Q50*WACC!I13</f>
        <v>1462.6261605607565</v>
      </c>
      <c r="R51" s="1">
        <f>R50*WACC!J13</f>
        <v>2186.0146488709629</v>
      </c>
      <c r="T51" s="1">
        <f>T50*WACC!C13</f>
        <v>2867.2211289498655</v>
      </c>
      <c r="U51" s="1">
        <f>U50*WACC!D13</f>
        <v>1045.3339942555499</v>
      </c>
      <c r="V51" s="1">
        <f>V50*WACC!E13</f>
        <v>4807.1558809741919</v>
      </c>
      <c r="W51" s="1">
        <f>W50*WACC!F13</f>
        <v>-197.2961336775102</v>
      </c>
      <c r="X51" s="1">
        <f>X50*WACC!G13</f>
        <v>6567.4564258337732</v>
      </c>
      <c r="Y51" s="1">
        <f>Y50*WACC!H13</f>
        <v>4243.6706076869305</v>
      </c>
      <c r="Z51" s="1">
        <f>Z50*WACC!I13</f>
        <v>2260.1722968488134</v>
      </c>
      <c r="AA51" s="1">
        <f>AA50*WACC!J13</f>
        <v>7723.28989883342</v>
      </c>
      <c r="AC51" s="1">
        <f>AC50*WACC!C13</f>
        <v>738.1225967425662</v>
      </c>
      <c r="AD51" s="1">
        <f>AD50*WACC!D13</f>
        <v>582.28074357292019</v>
      </c>
      <c r="AE51" s="1">
        <f>AE50*WACC!E13</f>
        <v>829.26749032034718</v>
      </c>
      <c r="AF51" s="1">
        <f>AF50*WACC!F13</f>
        <v>434.58190808724299</v>
      </c>
      <c r="AG51" s="1">
        <f>AG50*WACC!G13</f>
        <v>1492.480678584428</v>
      </c>
      <c r="AH51" s="1">
        <f>AH50*WACC!H13</f>
        <v>1163.8170314014033</v>
      </c>
      <c r="AI51" s="1">
        <f>AI50*WACC!I13</f>
        <v>1915.0086577860482</v>
      </c>
      <c r="AJ51" s="1">
        <f>AJ50*WACC!J13</f>
        <v>2426.7064547442769</v>
      </c>
      <c r="AL51" s="1">
        <f>AL50*WACC!C13</f>
        <v>4597.8712602009828</v>
      </c>
      <c r="AM51" s="1">
        <f>AM50*WACC!D13</f>
        <v>2577.3403864707034</v>
      </c>
      <c r="AN51" s="1">
        <f>AN50*WACC!E13</f>
        <v>6829.9335015167244</v>
      </c>
      <c r="AO51" s="1">
        <f>AO50*WACC!F13</f>
        <v>1467.3327872211255</v>
      </c>
      <c r="AP51" s="1">
        <f>AP50*WACC!G13</f>
        <v>11518.298336963837</v>
      </c>
      <c r="AQ51" s="1">
        <f>AQ50*WACC!H13</f>
        <v>7976.3559794472085</v>
      </c>
      <c r="AR51" s="1">
        <f>AR50*WACC!I13</f>
        <v>7536.2881746897601</v>
      </c>
      <c r="AS51" s="1">
        <f>AS50*WACC!J13</f>
        <v>14595.851862892619</v>
      </c>
      <c r="AU51" s="1">
        <f>AU50*WACC!C13</f>
        <v>975.40912550946621</v>
      </c>
      <c r="AV51" s="1">
        <f>AV50*WACC!D13</f>
        <v>527.10239712244095</v>
      </c>
      <c r="AW51" s="1">
        <f>AW50*WACC!E13</f>
        <v>1503.4541226714327</v>
      </c>
      <c r="AX51" s="1">
        <f>AX50*WACC!F13</f>
        <v>188.11121127614604</v>
      </c>
      <c r="AY51" s="1">
        <f>AY50*WACC!G13</f>
        <v>2645.4463276119691</v>
      </c>
      <c r="AZ51" s="1">
        <f>AZ50*WACC!H13</f>
        <v>1991.972945931798</v>
      </c>
      <c r="BA51" s="1">
        <f>BA50*WACC!I13</f>
        <v>1603.3088709188296</v>
      </c>
      <c r="BB51" s="1">
        <f>BB50*WACC!J13</f>
        <v>3593.0743445110957</v>
      </c>
    </row>
    <row r="52" spans="1:54" x14ac:dyDescent="0.25">
      <c r="A52" s="21" t="s">
        <v>97</v>
      </c>
      <c r="B52" s="20">
        <f>(B29+B30+B43-B34-B46)*WACC!C12/(1-(1-WACC!C13)*WACC!C12)</f>
        <v>2621.9008724039272</v>
      </c>
      <c r="C52" s="20">
        <f>(C29+C30+C43-C34-C46)*WACC!D12/(1-(1-WACC!D13)*WACC!D12)</f>
        <v>942.81689951711871</v>
      </c>
      <c r="D52" s="20">
        <f>(D29+D30+D43-D34-D46)*WACC!E12/(1-(1-WACC!E13)*WACC!E12)</f>
        <v>4280.8890337647072</v>
      </c>
      <c r="E52" s="20">
        <f>(E29+E30+E43-E34-E46)*WACC!F12/(1-(1-WACC!F13)*WACC!F12)</f>
        <v>-168.76857439938397</v>
      </c>
      <c r="F52" s="20">
        <f>(F29+F30+F43-F34-F46)*WACC!G12/(1-(1-WACC!G13)*WACC!G12)</f>
        <v>6135.8059194256639</v>
      </c>
      <c r="G52" s="20">
        <f>(G29+G30+G43-G34-G46)*WACC!H12/(1-(1-WACC!H13)*WACC!H12)</f>
        <v>4173.9280436060717</v>
      </c>
      <c r="H52" s="20">
        <f>(H29+H30+H43-H34-H46)*WACC!I12/(1-(1-WACC!I13)*WACC!I12)</f>
        <v>2282.780173170494</v>
      </c>
      <c r="I52" s="20">
        <f>(I29+I30+I43-I34-I46)*WACC!J12/(1-(1-WACC!J13)*WACC!J12)</f>
        <v>7847.5979941776368</v>
      </c>
      <c r="J52" s="19"/>
      <c r="K52" s="20">
        <f>(K29+K30+K43-K34-K46)*WACC!C12/(1-(1-WACC!C13)*WACC!C12)</f>
        <v>1912.6173668050653</v>
      </c>
      <c r="L52" s="20">
        <f>(L29+L30+L43-L34-L46)*WACC!D12/(1-(1-WACC!D13)*WACC!D12)</f>
        <v>1316.2015191137855</v>
      </c>
      <c r="M52" s="20">
        <f>(M29+M30+M43-M34-M46)*WACC!E12/(1-(1-WACC!E13)*WACC!E12)</f>
        <v>2927.8179386005463</v>
      </c>
      <c r="N52" s="20">
        <f>(N29+N30+N43-N34-N46)*WACC!F12/(1-(1-WACC!F13)*WACC!F12)</f>
        <v>1362.5526973083192</v>
      </c>
      <c r="O52" s="20">
        <f>(O29+O30+O43-O34-O46)*WACC!G12/(1-(1-WACC!G13)*WACC!G12)</f>
        <v>3443.762320305987</v>
      </c>
      <c r="P52" s="20">
        <f>(P29+P30+P43-P34-P46)*WACC!H12/(1-(1-WACC!H13)*WACC!H12)</f>
        <v>2938.5262100749387</v>
      </c>
      <c r="Q52" s="20">
        <f>(Q29+Q30+Q43-Q34-Q46)*WACC!I12/(1-(1-WACC!I13)*WACC!I12)</f>
        <v>2925.252321121513</v>
      </c>
      <c r="R52" s="20">
        <f>(R29+R30+R43-R34-R46)*WACC!J12/(1-(1-WACC!J13)*WACC!J12)</f>
        <v>4372.0292977419276</v>
      </c>
      <c r="T52" s="20">
        <f>(T29+T30+T43-T34-T46)*WACC!C12/(1-(1-WACC!C13)*WACC!C12)</f>
        <v>5734.442257899731</v>
      </c>
      <c r="U52" s="20">
        <f>(U29+U30+U43-U34-U46)*WACC!D12/(1-(1-WACC!D13)*WACC!D12)</f>
        <v>2090.6679885111112</v>
      </c>
      <c r="V52" s="20">
        <f>(V29+V30+V43-V34-V46)*WACC!E12/(1-(1-WACC!E13)*WACC!E12)</f>
        <v>9614.3117619483928</v>
      </c>
      <c r="W52" s="20">
        <f>(W29+W30+W43-W34-W46)*WACC!F12/(1-(1-WACC!F13)*WACC!F12)</f>
        <v>-394.59226735503273</v>
      </c>
      <c r="X52" s="20">
        <f>(X29+X30+X43-X34-X46)*WACC!G12/(1-(1-WACC!G13)*WACC!G12)</f>
        <v>13134.912851667554</v>
      </c>
      <c r="Y52" s="20">
        <f>(Y29+Y30+Y43-Y34-Y46)*WACC!H12/(1-(1-WACC!H13)*WACC!H12)</f>
        <v>8487.3412153738445</v>
      </c>
      <c r="Z52" s="20">
        <f>(Z29+Z30+Z43-Z34-Z46)*WACC!I12/(1-(1-WACC!I13)*WACC!I12)</f>
        <v>4520.344593697615</v>
      </c>
      <c r="AA52" s="20">
        <f>(AA29+AA30+AA43-AA34-AA46)*WACC!J12/(1-(1-WACC!J13)*WACC!J12)</f>
        <v>15446.579797666835</v>
      </c>
      <c r="AC52" s="20">
        <f>(AC29+AC30+AC43-AC34-AC46)*WACC!C12/(1-(1-WACC!C13)*WACC!C12)</f>
        <v>1476.2451934851333</v>
      </c>
      <c r="AD52" s="20">
        <f>(AD29+AD30+AD43-AD34-AD46)*WACC!D12/(1-(1-WACC!D13)*WACC!D12)</f>
        <v>1164.5614871458408</v>
      </c>
      <c r="AE52" s="20">
        <f>(AE29+AE30+AE43-AE34-AE46)*WACC!E12/(1-(1-WACC!E13)*WACC!E12)</f>
        <v>1658.5349806407005</v>
      </c>
      <c r="AF52" s="20">
        <f>(AF29+AF30+AF43-AF34-AF46)*WACC!F12/(1-(1-WACC!F13)*WACC!F12)</f>
        <v>869.16381617447985</v>
      </c>
      <c r="AG52" s="20">
        <f>(AG29+AG30+AG43-AG34-AG46)*WACC!G12/(1-(1-WACC!G13)*WACC!G12)</f>
        <v>2984.9613571688565</v>
      </c>
      <c r="AH52" s="20">
        <f>(AH29+AH30+AH43-AH34-AH46)*WACC!H12/(1-(1-WACC!H13)*WACC!H12)</f>
        <v>2327.6340628028079</v>
      </c>
      <c r="AI52" s="20">
        <f>(AI29+AI30+AI43-AI34-AI46)*WACC!I12/(1-(1-WACC!I13)*WACC!I12)</f>
        <v>3830.0173155720963</v>
      </c>
      <c r="AJ52" s="20">
        <f>(AJ29+AJ30+AJ43-AJ34-AJ46)*WACC!J12/(1-(1-WACC!J13)*WACC!J12)</f>
        <v>4853.4129094885457</v>
      </c>
      <c r="AK52" s="19"/>
      <c r="AL52" s="20">
        <f>(AL29+AL30+AL43-AL34-AL46)*WACC!C12/(1-(1-WACC!C13)*WACC!C12)</f>
        <v>9195.7425204019673</v>
      </c>
      <c r="AM52" s="20">
        <f>(AM29+AM30+AM43-AM34-AM46)*WACC!D12/(1-(1-WACC!D13)*WACC!D12)</f>
        <v>5154.6807729414004</v>
      </c>
      <c r="AN52" s="20">
        <f>(AN29+AN30+AN43-AN34-AN46)*WACC!E12/(1-(1-WACC!E13)*WACC!E12)</f>
        <v>13659.867003033434</v>
      </c>
      <c r="AO52" s="20">
        <f>(AO29+AO30+AO43-AO34-AO46)*WACC!F12/(1-(1-WACC!F13)*WACC!F12)</f>
        <v>2934.6655744422105</v>
      </c>
      <c r="AP52" s="20">
        <f>(AP29+AP30+AP43-AP34-AP46)*WACC!G12/(1-(1-WACC!G13)*WACC!G12)</f>
        <v>23036.596673927666</v>
      </c>
      <c r="AQ52" s="20">
        <f>(AQ29+AQ30+AQ43-AQ34-AQ46)*WACC!H12/(1-(1-WACC!H13)*WACC!H12)</f>
        <v>15952.711958894401</v>
      </c>
      <c r="AR52" s="20">
        <f>(AR29+AR30+AR43-AR34-AR46)*WACC!I12/(1-(1-WACC!I13)*WACC!I12)</f>
        <v>15072.576349379526</v>
      </c>
      <c r="AS52" s="20">
        <f>(AS29+AS30+AS43-AS34-AS46)*WACC!J12/(1-(1-WACC!J13)*WACC!J12)</f>
        <v>29191.703725785279</v>
      </c>
      <c r="AT52" s="19"/>
      <c r="AU52" s="20">
        <f>(AU29+AU30+AU43-AU34-AU46)*WACC!C12/(1-(1-WACC!C13)*WACC!C12)</f>
        <v>1950.818251018932</v>
      </c>
      <c r="AV52" s="20">
        <f>(AV29+AV30+AV43-AV34-AV46)*WACC!D12/(1-(1-WACC!D13)*WACC!D12)</f>
        <v>1054.2047942448842</v>
      </c>
      <c r="AW52" s="20">
        <f>(AW29+AW30+AW43-AW34-AW46)*WACC!E12/(1-(1-WACC!E13)*WACC!E12)</f>
        <v>3006.9082453428696</v>
      </c>
      <c r="AX52" s="20">
        <f>(AX29+AX30+AX43-AX34-AX46)*WACC!F12/(1-(1-WACC!F13)*WACC!F12)</f>
        <v>376.22242255228127</v>
      </c>
      <c r="AY52" s="20">
        <f>(AY29+AY30+AY43-AY34-AY46)*WACC!G12/(1-(1-WACC!G13)*WACC!G12)</f>
        <v>5290.8926552239345</v>
      </c>
      <c r="AZ52" s="20">
        <f>(AZ29+AZ30+AZ43-AZ34-AZ46)*WACC!H12/(1-(1-WACC!H13)*WACC!H12)</f>
        <v>3983.9458918635942</v>
      </c>
      <c r="BA52" s="20">
        <f>(BA29+BA30+BA43-BA34-BA46)*WACC!I12/(1-(1-WACC!I13)*WACC!I12)</f>
        <v>3206.6177418376642</v>
      </c>
      <c r="BB52" s="20">
        <f>(BB29+BB30+BB43-BB34-BB46)*WACC!J12/(1-(1-WACC!J13)*WACC!J12)</f>
        <v>7186.148689022194</v>
      </c>
    </row>
    <row r="53" spans="1:54" x14ac:dyDescent="0.25">
      <c r="A53" s="21" t="s">
        <v>98</v>
      </c>
      <c r="B53" s="1">
        <f t="shared" ref="B53:I53" si="68">B50-B51</f>
        <v>1310.9504362019661</v>
      </c>
      <c r="C53" s="1">
        <f t="shared" si="68"/>
        <v>471.40844975855686</v>
      </c>
      <c r="D53" s="1">
        <f t="shared" si="68"/>
        <v>2140.4445168823545</v>
      </c>
      <c r="E53" s="1">
        <f t="shared" si="68"/>
        <v>-84.384287199689425</v>
      </c>
      <c r="F53" s="1">
        <f t="shared" si="68"/>
        <v>3067.9029597128329</v>
      </c>
      <c r="G53" s="1">
        <f t="shared" si="68"/>
        <v>2086.9640218030345</v>
      </c>
      <c r="H53" s="1">
        <f t="shared" si="68"/>
        <v>1141.3900865852472</v>
      </c>
      <c r="I53" s="1">
        <f t="shared" si="68"/>
        <v>3923.7989970888202</v>
      </c>
      <c r="K53" s="1">
        <f t="shared" ref="K53:R53" si="69">K50-K51</f>
        <v>956.30868340253346</v>
      </c>
      <c r="L53" s="1">
        <f t="shared" si="69"/>
        <v>658.10075955689319</v>
      </c>
      <c r="M53" s="1">
        <f t="shared" si="69"/>
        <v>1463.9089693002736</v>
      </c>
      <c r="N53" s="1">
        <f t="shared" si="69"/>
        <v>681.27634865415848</v>
      </c>
      <c r="O53" s="1">
        <f t="shared" si="69"/>
        <v>1721.8811601529928</v>
      </c>
      <c r="P53" s="1">
        <f t="shared" si="69"/>
        <v>1469.2631050374682</v>
      </c>
      <c r="Q53" s="1">
        <f t="shared" si="69"/>
        <v>1462.6261605607565</v>
      </c>
      <c r="R53" s="1">
        <f t="shared" si="69"/>
        <v>2186.0146488709629</v>
      </c>
      <c r="T53" s="1">
        <f t="shared" ref="T53:AA53" si="70">T50-T51</f>
        <v>2867.2211289498655</v>
      </c>
      <c r="U53" s="1">
        <f t="shared" si="70"/>
        <v>1045.3339942555499</v>
      </c>
      <c r="V53" s="1">
        <f t="shared" si="70"/>
        <v>4807.1558809741919</v>
      </c>
      <c r="W53" s="1">
        <f t="shared" si="70"/>
        <v>-197.2961336775102</v>
      </c>
      <c r="X53" s="1">
        <f t="shared" si="70"/>
        <v>6567.4564258337732</v>
      </c>
      <c r="Y53" s="1">
        <f t="shared" si="70"/>
        <v>4243.6706076869305</v>
      </c>
      <c r="Z53" s="1">
        <f t="shared" si="70"/>
        <v>2260.1722968488134</v>
      </c>
      <c r="AA53" s="1">
        <f t="shared" si="70"/>
        <v>7723.28989883342</v>
      </c>
      <c r="AC53" s="1">
        <f t="shared" ref="AC53:AJ53" si="71">AC50-AC51</f>
        <v>738.1225967425662</v>
      </c>
      <c r="AD53" s="1">
        <f t="shared" si="71"/>
        <v>582.28074357292019</v>
      </c>
      <c r="AE53" s="1">
        <f t="shared" si="71"/>
        <v>829.26749032034718</v>
      </c>
      <c r="AF53" s="1">
        <f t="shared" si="71"/>
        <v>434.58190808724299</v>
      </c>
      <c r="AG53" s="1">
        <f t="shared" si="71"/>
        <v>1492.480678584428</v>
      </c>
      <c r="AH53" s="1">
        <f t="shared" si="71"/>
        <v>1163.8170314014033</v>
      </c>
      <c r="AI53" s="1">
        <f t="shared" si="71"/>
        <v>1915.0086577860482</v>
      </c>
      <c r="AJ53" s="1">
        <f t="shared" si="71"/>
        <v>2426.7064547442769</v>
      </c>
      <c r="AL53" s="1">
        <f t="shared" ref="AL53:AS53" si="72">AL50-AL51</f>
        <v>4597.8712602009828</v>
      </c>
      <c r="AM53" s="1">
        <f t="shared" si="72"/>
        <v>2577.3403864707034</v>
      </c>
      <c r="AN53" s="1">
        <f t="shared" si="72"/>
        <v>6829.9335015167244</v>
      </c>
      <c r="AO53" s="1">
        <f t="shared" si="72"/>
        <v>1467.3327872211255</v>
      </c>
      <c r="AP53" s="1">
        <f t="shared" si="72"/>
        <v>11518.298336963837</v>
      </c>
      <c r="AQ53" s="1">
        <f t="shared" si="72"/>
        <v>7976.3559794472085</v>
      </c>
      <c r="AR53" s="1">
        <f t="shared" si="72"/>
        <v>7536.2881746897601</v>
      </c>
      <c r="AS53" s="1">
        <f t="shared" si="72"/>
        <v>14595.851862892619</v>
      </c>
      <c r="AU53" s="1">
        <f t="shared" ref="AU53:BB53" si="73">AU50-AU51</f>
        <v>975.40912550946621</v>
      </c>
      <c r="AV53" s="1">
        <f t="shared" si="73"/>
        <v>527.10239712244095</v>
      </c>
      <c r="AW53" s="1">
        <f t="shared" si="73"/>
        <v>1503.4541226714327</v>
      </c>
      <c r="AX53" s="1">
        <f t="shared" si="73"/>
        <v>188.11121127614604</v>
      </c>
      <c r="AY53" s="1">
        <f t="shared" si="73"/>
        <v>2645.4463276119691</v>
      </c>
      <c r="AZ53" s="1">
        <f t="shared" si="73"/>
        <v>1991.972945931798</v>
      </c>
      <c r="BA53" s="1">
        <f t="shared" si="73"/>
        <v>1603.3088709188296</v>
      </c>
      <c r="BB53" s="1">
        <f t="shared" si="73"/>
        <v>3593.0743445110957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45868.924705252546</v>
      </c>
      <c r="C55" s="15">
        <f t="shared" ref="C55:I55" si="74">C33-C34+C53</f>
        <v>42370.031006352212</v>
      </c>
      <c r="D55" s="15">
        <f t="shared" si="74"/>
        <v>59357.943564687921</v>
      </c>
      <c r="E55" s="15">
        <f t="shared" si="74"/>
        <v>54821.974871345148</v>
      </c>
      <c r="F55" s="15">
        <f t="shared" si="74"/>
        <v>85914.87827727641</v>
      </c>
      <c r="G55" s="15">
        <f t="shared" si="74"/>
        <v>94860.425686186281</v>
      </c>
      <c r="H55" s="15">
        <f t="shared" si="74"/>
        <v>101747.81822465152</v>
      </c>
      <c r="I55" s="15">
        <f t="shared" si="74"/>
        <v>119585.48803989949</v>
      </c>
      <c r="K55" s="15">
        <f>K33-K34+K53</f>
        <v>34575.868566121542</v>
      </c>
      <c r="L55" s="15">
        <f t="shared" ref="L55:R55" si="75">L33-L34+L53</f>
        <v>34910.708888066663</v>
      </c>
      <c r="M55" s="15">
        <f t="shared" si="75"/>
        <v>45566.980150030839</v>
      </c>
      <c r="N55" s="15">
        <f t="shared" si="75"/>
        <v>47543.379933859287</v>
      </c>
      <c r="O55" s="15">
        <f t="shared" si="75"/>
        <v>45888.190671062555</v>
      </c>
      <c r="P55" s="15">
        <f t="shared" si="75"/>
        <v>52236.059711821872</v>
      </c>
      <c r="Q55" s="15">
        <f t="shared" si="75"/>
        <v>59305.12702580294</v>
      </c>
      <c r="R55" s="15">
        <f t="shared" si="75"/>
        <v>63213.113077059948</v>
      </c>
      <c r="T55" s="15">
        <f>T33-T34+T53</f>
        <v>99230.232103592367</v>
      </c>
      <c r="U55" s="15">
        <f t="shared" ref="U55:AA55" si="76">U33-U34+U53</f>
        <v>92646.284464707234</v>
      </c>
      <c r="V55" s="15">
        <f t="shared" si="76"/>
        <v>131756.34596012876</v>
      </c>
      <c r="W55" s="15">
        <f t="shared" si="76"/>
        <v>126184.4956955144</v>
      </c>
      <c r="X55" s="15">
        <f t="shared" si="76"/>
        <v>181248.73883690327</v>
      </c>
      <c r="Y55" s="15">
        <f t="shared" si="76"/>
        <v>189977.61025077826</v>
      </c>
      <c r="Z55" s="15">
        <f t="shared" si="76"/>
        <v>198244.1177110922</v>
      </c>
      <c r="AA55" s="15">
        <f t="shared" si="76"/>
        <v>231894.49329254957</v>
      </c>
      <c r="AC55" s="15">
        <f t="shared" ref="AC55:AJ55" si="77">AC33-AC34+AC53</f>
        <v>39853.922343756545</v>
      </c>
      <c r="AD55" s="15">
        <f t="shared" si="77"/>
        <v>40610.797549116229</v>
      </c>
      <c r="AE55" s="15">
        <f t="shared" si="77"/>
        <v>46488.49421505136</v>
      </c>
      <c r="AF55" s="15">
        <f t="shared" si="77"/>
        <v>49659.464205632539</v>
      </c>
      <c r="AG55" s="15">
        <f t="shared" si="77"/>
        <v>56228.562171493497</v>
      </c>
      <c r="AH55" s="15">
        <f t="shared" si="77"/>
        <v>69013.945024604371</v>
      </c>
      <c r="AI55" s="15">
        <f t="shared" si="77"/>
        <v>86917.916289546047</v>
      </c>
      <c r="AJ55" s="15">
        <f t="shared" si="77"/>
        <v>98338.29207841272</v>
      </c>
      <c r="AL55" s="15">
        <f t="shared" ref="AL55:AS55" si="78">AL33-AL34+AL53</f>
        <v>192766.62053877502</v>
      </c>
      <c r="AM55" s="15">
        <f t="shared" si="78"/>
        <v>191282.3259633742</v>
      </c>
      <c r="AN55" s="15">
        <f t="shared" si="78"/>
        <v>247921.4278080645</v>
      </c>
      <c r="AO55" s="15">
        <f t="shared" si="78"/>
        <v>272991.27328231907</v>
      </c>
      <c r="AP55" s="15">
        <f t="shared" si="78"/>
        <v>351451.57960188226</v>
      </c>
      <c r="AQ55" s="15">
        <f t="shared" si="78"/>
        <v>392110.46547653252</v>
      </c>
      <c r="AR55" s="15">
        <f t="shared" si="78"/>
        <v>441580.0963742634</v>
      </c>
      <c r="AS55" s="15">
        <f t="shared" si="78"/>
        <v>486644.86183021264</v>
      </c>
      <c r="AU55" s="15">
        <f t="shared" ref="AU55:BB55" si="79">AU33-AU34+AU53</f>
        <v>70119.088685147319</v>
      </c>
      <c r="AV55" s="15">
        <f t="shared" si="79"/>
        <v>77389.878391440943</v>
      </c>
      <c r="AW55" s="15">
        <f t="shared" si="79"/>
        <v>100892.43595149253</v>
      </c>
      <c r="AX55" s="15">
        <f t="shared" si="79"/>
        <v>118566.24089947654</v>
      </c>
      <c r="AY55" s="15">
        <f t="shared" si="79"/>
        <v>136897.1235027659</v>
      </c>
      <c r="AZ55" s="15">
        <f t="shared" si="79"/>
        <v>172004.51544707394</v>
      </c>
      <c r="BA55" s="15">
        <f t="shared" si="79"/>
        <v>211779.5724034211</v>
      </c>
      <c r="BB55" s="15">
        <f t="shared" si="79"/>
        <v>246549.4645721087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21" t="s">
        <v>69</v>
      </c>
      <c r="C57" s="46">
        <f>C17+L17</f>
        <v>976416.73021620628</v>
      </c>
      <c r="D57" s="46">
        <f>'[2]02AGD BB'!C15</f>
        <v>976416.73021620628</v>
      </c>
      <c r="E57" t="b">
        <f>C57=D57</f>
        <v>1</v>
      </c>
    </row>
    <row r="58" spans="1:54" x14ac:dyDescent="0.25">
      <c r="A58" s="21" t="s">
        <v>70</v>
      </c>
      <c r="C58" s="49">
        <f t="shared" ref="C58:C95" si="80">C18+L18</f>
        <v>33928.055612160853</v>
      </c>
      <c r="D58" s="49">
        <f>'[2]02AGD BB'!C16</f>
        <v>33928.055612160853</v>
      </c>
      <c r="E58" s="47" t="b">
        <f t="shared" ref="E58:E95" si="81">C58=D58</f>
        <v>1</v>
      </c>
    </row>
    <row r="59" spans="1:54" x14ac:dyDescent="0.25">
      <c r="A59" s="21" t="s">
        <v>71</v>
      </c>
      <c r="C59" s="49">
        <f t="shared" si="80"/>
        <v>-31105.230627356977</v>
      </c>
      <c r="D59" s="49">
        <f>'[2]02AGD BB'!C17</f>
        <v>-31105.230627356977</v>
      </c>
      <c r="E59" s="47" t="b">
        <f t="shared" si="81"/>
        <v>1</v>
      </c>
    </row>
    <row r="60" spans="1:54" x14ac:dyDescent="0.25">
      <c r="A60" s="21" t="s">
        <v>72</v>
      </c>
      <c r="C60" s="49">
        <f t="shared" si="80"/>
        <v>1328.4105942781298</v>
      </c>
      <c r="D60" s="49">
        <f>'[2]02AGD BB'!C18</f>
        <v>1328.4105942781298</v>
      </c>
      <c r="E60" s="47" t="b">
        <f t="shared" si="81"/>
        <v>1</v>
      </c>
    </row>
    <row r="61" spans="1:54" x14ac:dyDescent="0.25">
      <c r="A61" s="21" t="s">
        <v>73</v>
      </c>
      <c r="C61" s="49">
        <f t="shared" si="80"/>
        <v>120375.42761050334</v>
      </c>
      <c r="D61" s="49">
        <f>'[2]02AGD BB'!C19</f>
        <v>120375.42761050334</v>
      </c>
      <c r="E61" s="47" t="b">
        <f t="shared" si="81"/>
        <v>1</v>
      </c>
    </row>
    <row r="62" spans="1:54" x14ac:dyDescent="0.25">
      <c r="A62" s="21" t="s">
        <v>74</v>
      </c>
      <c r="C62" s="49">
        <f t="shared" si="80"/>
        <v>-1957.3128390536112</v>
      </c>
      <c r="D62" s="49">
        <f>'[2]02AGD BB'!C20</f>
        <v>-1957.3128390536112</v>
      </c>
      <c r="E62" s="47" t="b">
        <f t="shared" si="81"/>
        <v>1</v>
      </c>
    </row>
    <row r="63" spans="1:54" x14ac:dyDescent="0.25">
      <c r="A63" s="21" t="s">
        <v>75</v>
      </c>
      <c r="C63" s="49">
        <f t="shared" si="80"/>
        <v>1099614.9828115134</v>
      </c>
      <c r="D63" s="49">
        <f>'[2]02AGD BB'!C21</f>
        <v>1099614.9828115136</v>
      </c>
      <c r="E63" s="47" t="b">
        <f t="shared" si="81"/>
        <v>1</v>
      </c>
    </row>
    <row r="64" spans="1:54" x14ac:dyDescent="0.25">
      <c r="A64" s="21"/>
      <c r="C64" s="49"/>
      <c r="D64" s="49"/>
      <c r="E64" s="47"/>
    </row>
    <row r="65" spans="1:5" x14ac:dyDescent="0.25">
      <c r="A65" s="23" t="s">
        <v>82</v>
      </c>
      <c r="C65" s="49"/>
      <c r="D65" s="49"/>
      <c r="E65" s="47"/>
    </row>
    <row r="66" spans="1:5" x14ac:dyDescent="0.25">
      <c r="A66" s="24" t="s">
        <v>83</v>
      </c>
      <c r="C66" s="49">
        <f t="shared" si="80"/>
        <v>976416.73021620628</v>
      </c>
      <c r="D66" s="49">
        <f>'[2]02AGD BB'!C24</f>
        <v>976416.73021620628</v>
      </c>
      <c r="E66" s="47" t="b">
        <f t="shared" si="81"/>
        <v>1</v>
      </c>
    </row>
    <row r="67" spans="1:5" x14ac:dyDescent="0.25">
      <c r="A67" s="24" t="s">
        <v>84</v>
      </c>
      <c r="C67" s="49">
        <f>C27+L27</f>
        <v>390566.69208648254</v>
      </c>
      <c r="D67" s="49">
        <f>'[2]02AGD BB'!C25</f>
        <v>390566.69208648254</v>
      </c>
      <c r="E67" s="47" t="b">
        <f t="shared" si="81"/>
        <v>1</v>
      </c>
    </row>
    <row r="68" spans="1:5" x14ac:dyDescent="0.25">
      <c r="A68" s="24" t="s">
        <v>85</v>
      </c>
      <c r="C68" s="49">
        <f t="shared" si="80"/>
        <v>585850.03812972375</v>
      </c>
      <c r="D68" s="49">
        <f>'[2]02AGD BB'!C26</f>
        <v>585850.03812972375</v>
      </c>
      <c r="E68" s="47" t="b">
        <f t="shared" si="81"/>
        <v>1</v>
      </c>
    </row>
    <row r="69" spans="1:5" x14ac:dyDescent="0.25">
      <c r="A69" s="24" t="s">
        <v>86</v>
      </c>
      <c r="C69" s="49">
        <f t="shared" si="80"/>
        <v>38834.19340775827</v>
      </c>
      <c r="D69" s="49">
        <f>'[2]02AGD BB'!C27</f>
        <v>38834.193407758277</v>
      </c>
      <c r="E69" s="47" t="b">
        <f t="shared" si="81"/>
        <v>1</v>
      </c>
    </row>
    <row r="70" spans="1:5" x14ac:dyDescent="0.25">
      <c r="A70" s="24" t="s">
        <v>87</v>
      </c>
      <c r="C70" s="49">
        <f t="shared" si="80"/>
        <v>38645.447871623284</v>
      </c>
      <c r="D70" s="49">
        <f>'[2]02AGD BB'!C28</f>
        <v>38645.447871623292</v>
      </c>
      <c r="E70" s="47" t="b">
        <f t="shared" si="81"/>
        <v>1</v>
      </c>
    </row>
    <row r="71" spans="1:5" x14ac:dyDescent="0.25">
      <c r="A71" s="21"/>
      <c r="C71" s="49"/>
      <c r="D71" s="49"/>
      <c r="E71" s="47"/>
    </row>
    <row r="72" spans="1:5" x14ac:dyDescent="0.25">
      <c r="A72" s="48" t="s">
        <v>100</v>
      </c>
      <c r="C72" s="49"/>
      <c r="D72" s="49"/>
      <c r="E72" s="47"/>
    </row>
    <row r="73" spans="1:5" x14ac:dyDescent="0.25">
      <c r="A73" s="24" t="s">
        <v>64</v>
      </c>
      <c r="C73" s="49">
        <f t="shared" si="80"/>
        <v>77479.641279381554</v>
      </c>
      <c r="D73" s="49">
        <f>'[2]02AGD BB'!C31</f>
        <v>77479.641279381569</v>
      </c>
      <c r="E73" s="47" t="b">
        <f t="shared" si="81"/>
        <v>1</v>
      </c>
    </row>
    <row r="74" spans="1:5" x14ac:dyDescent="0.25">
      <c r="A74" s="24" t="s">
        <v>65</v>
      </c>
      <c r="C74" s="49">
        <f t="shared" si="80"/>
        <v>1328.4105942781298</v>
      </c>
      <c r="D74" s="49">
        <f>'[2]02AGD BB'!C32</f>
        <v>1328.4105942781298</v>
      </c>
      <c r="E74" s="47" t="b">
        <f t="shared" si="81"/>
        <v>1</v>
      </c>
    </row>
    <row r="75" spans="1:5" x14ac:dyDescent="0.25">
      <c r="A75" s="24" t="s">
        <v>101</v>
      </c>
      <c r="C75" s="49">
        <f t="shared" si="80"/>
        <v>56462.522435582679</v>
      </c>
      <c r="D75" s="49">
        <f>'[2]02AGD BB'!C33</f>
        <v>56462.522435582687</v>
      </c>
      <c r="E75" s="47" t="b">
        <f t="shared" si="81"/>
        <v>1</v>
      </c>
    </row>
    <row r="76" spans="1:5" x14ac:dyDescent="0.25">
      <c r="A76" s="25" t="s">
        <v>66</v>
      </c>
      <c r="C76" s="49">
        <f t="shared" si="80"/>
        <v>2259.0184186309043</v>
      </c>
      <c r="D76" s="49">
        <f>'[2]02AGD BB'!C34</f>
        <v>2259.0184186309093</v>
      </c>
      <c r="E76" s="47" t="b">
        <f t="shared" si="81"/>
        <v>0</v>
      </c>
    </row>
    <row r="77" spans="1:5" x14ac:dyDescent="0.25">
      <c r="A77" s="25" t="s">
        <v>67</v>
      </c>
      <c r="C77" s="49">
        <f t="shared" si="80"/>
        <v>-1129.5092093154522</v>
      </c>
      <c r="D77" s="49">
        <f>'[2]02AGD BB'!C35</f>
        <v>-1129.5092093154547</v>
      </c>
      <c r="E77" s="47" t="b">
        <f t="shared" si="81"/>
        <v>1</v>
      </c>
    </row>
    <row r="78" spans="1:5" x14ac:dyDescent="0.25">
      <c r="A78" s="24" t="s">
        <v>68</v>
      </c>
      <c r="C78" s="49">
        <f t="shared" si="80"/>
        <v>1129.5092093154522</v>
      </c>
      <c r="D78" s="49">
        <f>'[2]02AGD BB'!C36</f>
        <v>1129.5092093154547</v>
      </c>
      <c r="E78" s="47" t="b">
        <f t="shared" si="81"/>
        <v>1</v>
      </c>
    </row>
    <row r="79" spans="1:5" x14ac:dyDescent="0.25">
      <c r="A79" s="23" t="s">
        <v>102</v>
      </c>
      <c r="C79" s="49">
        <f t="shared" si="80"/>
        <v>133743.26233000157</v>
      </c>
      <c r="D79" s="49">
        <f>'[2]02AGD BB'!C37</f>
        <v>133743.2623300016</v>
      </c>
      <c r="E79" s="47" t="b">
        <f t="shared" si="81"/>
        <v>1</v>
      </c>
    </row>
    <row r="80" spans="1:5" x14ac:dyDescent="0.25">
      <c r="A80" s="21"/>
      <c r="C80" s="49"/>
      <c r="D80" s="49"/>
      <c r="E80" s="47"/>
    </row>
    <row r="81" spans="1:5" x14ac:dyDescent="0.25">
      <c r="A81" s="21"/>
      <c r="C81" s="49"/>
      <c r="D81" s="49"/>
      <c r="E81" s="47"/>
    </row>
    <row r="82" spans="1:5" x14ac:dyDescent="0.25">
      <c r="A82" s="48" t="s">
        <v>77</v>
      </c>
      <c r="C82" s="49"/>
      <c r="D82" s="49"/>
      <c r="E82" s="47"/>
    </row>
    <row r="83" spans="1:5" x14ac:dyDescent="0.25">
      <c r="A83" s="21" t="s">
        <v>78</v>
      </c>
      <c r="C83" s="49">
        <f t="shared" si="80"/>
        <v>56462.522435582679</v>
      </c>
      <c r="D83" s="49">
        <f>'[2]02AGD BB'!C41</f>
        <v>56462.522435582687</v>
      </c>
      <c r="E83" s="47" t="b">
        <f t="shared" si="81"/>
        <v>1</v>
      </c>
    </row>
    <row r="84" spans="1:5" x14ac:dyDescent="0.25">
      <c r="A84" s="21" t="s">
        <v>79</v>
      </c>
      <c r="C84" s="49">
        <f t="shared" si="80"/>
        <v>-31105.230627356977</v>
      </c>
      <c r="D84" s="49">
        <f>'[2]02AGD BB'!C42</f>
        <v>-31105.230627356977</v>
      </c>
      <c r="E84" s="47" t="b">
        <f t="shared" si="81"/>
        <v>1</v>
      </c>
    </row>
    <row r="85" spans="1:5" x14ac:dyDescent="0.25">
      <c r="A85" s="21" t="s">
        <v>80</v>
      </c>
      <c r="C85" s="49">
        <f t="shared" si="80"/>
        <v>38645.447871623284</v>
      </c>
      <c r="D85" s="49">
        <f>'[2]02AGD BB'!C43</f>
        <v>38645.447871623292</v>
      </c>
      <c r="E85" s="47" t="b">
        <f t="shared" si="81"/>
        <v>1</v>
      </c>
    </row>
    <row r="86" spans="1:5" x14ac:dyDescent="0.25">
      <c r="A86" s="21" t="s">
        <v>88</v>
      </c>
      <c r="C86" s="49">
        <f t="shared" si="80"/>
        <v>126213.20093456295</v>
      </c>
      <c r="D86" s="49">
        <f>'[2]02AGD BB'!C44</f>
        <v>126213.20093456295</v>
      </c>
      <c r="E86" s="47" t="b">
        <f t="shared" si="81"/>
        <v>1</v>
      </c>
    </row>
    <row r="87" spans="1:5" x14ac:dyDescent="0.25">
      <c r="A87" s="21"/>
      <c r="C87" s="49"/>
      <c r="D87" s="49"/>
      <c r="E87" s="47"/>
    </row>
    <row r="88" spans="1:5" x14ac:dyDescent="0.25">
      <c r="A88" s="48" t="s">
        <v>93</v>
      </c>
      <c r="C88" s="49"/>
      <c r="D88" s="49"/>
      <c r="E88" s="47"/>
    </row>
    <row r="89" spans="1:5" x14ac:dyDescent="0.25">
      <c r="A89" s="21" t="s">
        <v>94</v>
      </c>
      <c r="C89" s="49">
        <f t="shared" si="80"/>
        <v>7530.0613954386063</v>
      </c>
      <c r="D89" s="49">
        <f>'[2]02AGD BB'!C47</f>
        <v>7530.0613954386499</v>
      </c>
      <c r="E89" s="47" t="b">
        <f t="shared" si="81"/>
        <v>0</v>
      </c>
    </row>
    <row r="90" spans="1:5" x14ac:dyDescent="0.25">
      <c r="A90" s="21" t="s">
        <v>95</v>
      </c>
      <c r="C90" s="49">
        <f t="shared" si="80"/>
        <v>2259.0184186309002</v>
      </c>
      <c r="D90" s="49">
        <f>'[2]02AGD BB'!C48</f>
        <v>2259.0184186309129</v>
      </c>
      <c r="E90" s="47" t="b">
        <f t="shared" si="81"/>
        <v>0</v>
      </c>
    </row>
    <row r="91" spans="1:5" x14ac:dyDescent="0.25">
      <c r="A91" s="21" t="s">
        <v>96</v>
      </c>
      <c r="C91" s="49">
        <f t="shared" si="80"/>
        <v>1129.5092093154501</v>
      </c>
      <c r="D91" s="49">
        <f>'[2]02AGD BB'!C49</f>
        <v>1129.5092093154565</v>
      </c>
      <c r="E91" s="47" t="b">
        <f t="shared" si="81"/>
        <v>0</v>
      </c>
    </row>
    <row r="92" spans="1:5" x14ac:dyDescent="0.25">
      <c r="A92" s="21" t="s">
        <v>97</v>
      </c>
      <c r="C92" s="49">
        <f t="shared" si="80"/>
        <v>2259.0184186309043</v>
      </c>
      <c r="D92" s="49">
        <f>'[2]02AGD BB'!C50</f>
        <v>2259.0184186309093</v>
      </c>
      <c r="E92" s="47" t="b">
        <f t="shared" si="81"/>
        <v>0</v>
      </c>
    </row>
    <row r="93" spans="1:5" x14ac:dyDescent="0.25">
      <c r="A93" s="21" t="s">
        <v>98</v>
      </c>
      <c r="C93" s="49">
        <f t="shared" si="80"/>
        <v>1129.5092093154501</v>
      </c>
      <c r="D93" s="49">
        <f>'[2]02AGD BB'!C51</f>
        <v>1129.5092093154565</v>
      </c>
      <c r="E93" s="47" t="b">
        <f t="shared" si="81"/>
        <v>0</v>
      </c>
    </row>
    <row r="94" spans="1:5" x14ac:dyDescent="0.25">
      <c r="A94" s="21"/>
      <c r="C94" s="49"/>
      <c r="D94" s="49"/>
      <c r="E94" s="47"/>
    </row>
    <row r="95" spans="1:5" x14ac:dyDescent="0.25">
      <c r="A95" s="22" t="s">
        <v>99</v>
      </c>
      <c r="C95" s="49">
        <f t="shared" si="80"/>
        <v>77280.739894418875</v>
      </c>
      <c r="D95" s="49">
        <f>'[2]02AGD BB'!C53</f>
        <v>77280.73989441889</v>
      </c>
      <c r="E95" s="47" t="b">
        <f t="shared" si="81"/>
        <v>1</v>
      </c>
    </row>
    <row r="96" spans="1:5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activeCell="A30" sqref="A30"/>
    </sheetView>
  </sheetViews>
  <sheetFormatPr defaultRowHeight="15" x14ac:dyDescent="0.25"/>
  <cols>
    <col min="1" max="1" width="61" customWidth="1"/>
    <col min="2" max="2" width="17" customWidth="1"/>
    <col min="3" max="3" width="20.140625" customWidth="1"/>
    <col min="4" max="9" width="11.7109375" customWidth="1"/>
    <col min="11" max="18" width="11.7109375" customWidth="1"/>
    <col min="20" max="27" width="11.7109375" customWidth="1"/>
    <col min="29" max="36" width="11.7109375" customWidth="1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B17+AC17+AL17+AU17+K17+T17</f>
        <v>770764.42469223472</v>
      </c>
      <c r="C3" s="1">
        <f t="shared" ref="C3:I3" si="0">C17+AD17+AM17+AV17+L17+U17</f>
        <v>813083.31184425694</v>
      </c>
      <c r="D3" s="1">
        <f t="shared" si="0"/>
        <v>855130.33671700559</v>
      </c>
      <c r="E3" s="1">
        <f t="shared" si="0"/>
        <v>885822.76735373924</v>
      </c>
      <c r="F3" s="1">
        <f t="shared" si="0"/>
        <v>969037.21559044649</v>
      </c>
      <c r="G3" s="1">
        <f t="shared" si="0"/>
        <v>1028094.4815907683</v>
      </c>
      <c r="H3" s="1">
        <f t="shared" si="0"/>
        <v>1122298.9254462596</v>
      </c>
      <c r="I3" s="1">
        <f t="shared" si="0"/>
        <v>1204378.4030298064</v>
      </c>
    </row>
    <row r="4" spans="1:54" x14ac:dyDescent="0.25">
      <c r="A4" s="21" t="s">
        <v>122</v>
      </c>
      <c r="B4" s="16">
        <f>B17/B$3</f>
        <v>0.10009199002967262</v>
      </c>
      <c r="C4" s="16">
        <f t="shared" ref="C4:I4" si="1">C17/C$3</f>
        <v>0.10174076869452063</v>
      </c>
      <c r="D4" s="16">
        <f t="shared" si="1"/>
        <v>0.10286789592435962</v>
      </c>
      <c r="E4" s="16">
        <f t="shared" si="1"/>
        <v>0.10373665997279463</v>
      </c>
      <c r="F4" s="16">
        <f t="shared" si="1"/>
        <v>0.10417213467079452</v>
      </c>
      <c r="G4" s="16">
        <f t="shared" si="1"/>
        <v>0.10481622447551267</v>
      </c>
      <c r="H4" s="16">
        <f t="shared" si="1"/>
        <v>0.10451511653744029</v>
      </c>
      <c r="I4" s="16">
        <f t="shared" si="1"/>
        <v>0.10418576052365056</v>
      </c>
    </row>
    <row r="5" spans="1:54" x14ac:dyDescent="0.25">
      <c r="A5" s="42" t="s">
        <v>123</v>
      </c>
      <c r="B5" s="16">
        <f>K17/B3</f>
        <v>8.1175296593608004E-3</v>
      </c>
      <c r="C5" s="16">
        <f t="shared" ref="C5:I5" si="2">L17/C3</f>
        <v>8.2512467501055977E-3</v>
      </c>
      <c r="D5" s="16">
        <f t="shared" si="2"/>
        <v>8.3426575484659756E-3</v>
      </c>
      <c r="E5" s="16">
        <f t="shared" si="2"/>
        <v>8.4131149140160757E-3</v>
      </c>
      <c r="F5" s="16">
        <f t="shared" si="2"/>
        <v>8.4484322133910536E-3</v>
      </c>
      <c r="G5" s="16">
        <f t="shared" si="2"/>
        <v>8.5006683422914949E-3</v>
      </c>
      <c r="H5" s="16">
        <f t="shared" si="2"/>
        <v>8.4762482801342045E-3</v>
      </c>
      <c r="I5" s="16">
        <f t="shared" si="2"/>
        <v>8.4495372794873517E-3</v>
      </c>
    </row>
    <row r="6" spans="1:54" x14ac:dyDescent="0.25">
      <c r="A6" s="21" t="s">
        <v>124</v>
      </c>
      <c r="B6" s="16">
        <f>T17/B3</f>
        <v>0.50596661787323327</v>
      </c>
      <c r="C6" s="16">
        <f t="shared" ref="C6:I6" si="3">U17/C3</f>
        <v>0.51430122051653548</v>
      </c>
      <c r="D6" s="16">
        <f t="shared" si="3"/>
        <v>0.51999886677399731</v>
      </c>
      <c r="E6" s="16">
        <f t="shared" si="3"/>
        <v>0.52439048299809476</v>
      </c>
      <c r="F6" s="16">
        <f t="shared" si="3"/>
        <v>0.52659181459367077</v>
      </c>
      <c r="G6" s="16">
        <f t="shared" si="3"/>
        <v>0.52984769890572481</v>
      </c>
      <c r="H6" s="16">
        <f t="shared" si="3"/>
        <v>0.52832559344058116</v>
      </c>
      <c r="I6" s="16">
        <f t="shared" si="3"/>
        <v>0.52666069349879752</v>
      </c>
    </row>
    <row r="7" spans="1:54" x14ac:dyDescent="0.25">
      <c r="A7" s="42" t="s">
        <v>125</v>
      </c>
      <c r="B7" s="16">
        <f>AC17/B3</f>
        <v>9.9467713441111924E-2</v>
      </c>
      <c r="C7" s="16">
        <f t="shared" ref="C7:I7" si="4">AD17/C3</f>
        <v>0.10110620862653388</v>
      </c>
      <c r="D7" s="16">
        <f t="shared" si="4"/>
        <v>0.10222630593178345</v>
      </c>
      <c r="E7" s="16">
        <f t="shared" si="4"/>
        <v>0.10308965147413958</v>
      </c>
      <c r="F7" s="16">
        <f t="shared" si="4"/>
        <v>0.10352241010406256</v>
      </c>
      <c r="G7" s="16">
        <f t="shared" si="4"/>
        <v>0.10416248270234997</v>
      </c>
      <c r="H7" s="16">
        <f t="shared" si="4"/>
        <v>0.10386325278305125</v>
      </c>
      <c r="I7" s="16">
        <f t="shared" si="4"/>
        <v>0.10353595097208682</v>
      </c>
    </row>
    <row r="8" spans="1:54" x14ac:dyDescent="0.25">
      <c r="A8" s="21" t="s">
        <v>2</v>
      </c>
      <c r="B8" s="16">
        <f>AL17/B3</f>
        <v>0.21520335393881332</v>
      </c>
      <c r="C8" s="16">
        <f t="shared" ref="C8:I8" si="5">AM17/C3</f>
        <v>0.21874831990934565</v>
      </c>
      <c r="D8" s="16">
        <f t="shared" si="5"/>
        <v>0.22117170623731464</v>
      </c>
      <c r="E8" s="16">
        <f t="shared" si="5"/>
        <v>0.22303959733378742</v>
      </c>
      <c r="F8" s="16">
        <f t="shared" si="5"/>
        <v>0.2239758921915207</v>
      </c>
      <c r="G8" s="16">
        <f t="shared" si="5"/>
        <v>0.22536072114908312</v>
      </c>
      <c r="H8" s="16">
        <f t="shared" si="5"/>
        <v>0.22471332230975977</v>
      </c>
      <c r="I8" s="16">
        <f t="shared" si="5"/>
        <v>0.22400518853415533</v>
      </c>
    </row>
    <row r="9" spans="1:54" x14ac:dyDescent="0.25">
      <c r="A9" s="21" t="s">
        <v>22</v>
      </c>
      <c r="B9" s="16">
        <f>AU17/B3</f>
        <v>7.1152795057808124E-2</v>
      </c>
      <c r="C9" s="16">
        <f t="shared" ref="C9:I9" si="6">AV17/C3</f>
        <v>5.5852235502958682E-2</v>
      </c>
      <c r="D9" s="16">
        <f t="shared" si="6"/>
        <v>4.5392567584079078E-2</v>
      </c>
      <c r="E9" s="16">
        <f t="shared" si="6"/>
        <v>3.7330493307167499E-2</v>
      </c>
      <c r="F9" s="16">
        <f t="shared" si="6"/>
        <v>3.3289316226560346E-2</v>
      </c>
      <c r="G9" s="16">
        <f t="shared" si="6"/>
        <v>2.7312204425037977E-2</v>
      </c>
      <c r="H9" s="16">
        <f t="shared" si="6"/>
        <v>3.0106466649033409E-2</v>
      </c>
      <c r="I9" s="16">
        <f t="shared" si="6"/>
        <v>3.3162869191822375E-2</v>
      </c>
    </row>
    <row r="10" spans="1:54" x14ac:dyDescent="0.25">
      <c r="A10" s="21" t="s">
        <v>92</v>
      </c>
      <c r="B10" s="16">
        <f t="shared" ref="B10:I10" si="7">SUM(B4:B9)</f>
        <v>1</v>
      </c>
      <c r="C10" s="16">
        <f t="shared" si="7"/>
        <v>0.99999999999999989</v>
      </c>
      <c r="D10" s="16">
        <f t="shared" si="7"/>
        <v>1.0000000000000002</v>
      </c>
      <c r="E10" s="16">
        <f t="shared" si="7"/>
        <v>1</v>
      </c>
      <c r="F10" s="16">
        <f t="shared" si="7"/>
        <v>1</v>
      </c>
      <c r="G10" s="16">
        <f t="shared" si="7"/>
        <v>1</v>
      </c>
      <c r="H10" s="16">
        <f t="shared" si="7"/>
        <v>1</v>
      </c>
      <c r="I10" s="16">
        <f t="shared" si="7"/>
        <v>0.99999999999999978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data'!B47</f>
        <v>27265.629602043322</v>
      </c>
      <c r="C12" s="1">
        <f>'DNSP stacked data'!C47</f>
        <v>32341.558254429037</v>
      </c>
      <c r="D12" s="1">
        <f>'DNSP stacked data'!D47</f>
        <v>32125.623186465349</v>
      </c>
      <c r="E12" s="1">
        <f>'DNSP stacked data'!E47</f>
        <v>38829.927950286758</v>
      </c>
      <c r="F12" s="1">
        <f>'DNSP stacked data'!F47</f>
        <v>44123.599004515148</v>
      </c>
      <c r="G12" s="1">
        <f>'DNSP stacked data'!G47</f>
        <v>41598.284547956326</v>
      </c>
      <c r="H12" s="1">
        <f>'DNSP stacked data'!H47</f>
        <v>54695.972298482608</v>
      </c>
      <c r="I12" s="1">
        <f>'DNSP stacked data'!I47</f>
        <v>54384.697735130525</v>
      </c>
    </row>
    <row r="13" spans="1:54" x14ac:dyDescent="0.25">
      <c r="A13" s="21"/>
    </row>
    <row r="14" spans="1:54" x14ac:dyDescent="0.25">
      <c r="A14" s="21"/>
      <c r="B14" t="s">
        <v>122</v>
      </c>
      <c r="K14" t="s">
        <v>123</v>
      </c>
      <c r="T14" t="s">
        <v>124</v>
      </c>
      <c r="AC14" t="s">
        <v>125</v>
      </c>
      <c r="AL14" s="4" t="s">
        <v>2</v>
      </c>
      <c r="AU14" s="4" t="s">
        <v>22</v>
      </c>
    </row>
    <row r="15" spans="1:54" x14ac:dyDescent="0.25">
      <c r="A15" s="21"/>
      <c r="B15" s="13">
        <v>2006</v>
      </c>
      <c r="C15" s="13">
        <v>2007</v>
      </c>
      <c r="D15" s="13">
        <v>2008</v>
      </c>
      <c r="E15" s="13">
        <v>2009</v>
      </c>
      <c r="F15" s="13">
        <v>2010</v>
      </c>
      <c r="G15" s="13">
        <v>2011</v>
      </c>
      <c r="H15" s="13">
        <v>2012</v>
      </c>
      <c r="I15" s="13">
        <v>2013</v>
      </c>
      <c r="K15" s="13">
        <v>2006</v>
      </c>
      <c r="L15" s="13">
        <v>2007</v>
      </c>
      <c r="M15" s="13">
        <v>2008</v>
      </c>
      <c r="N15" s="13">
        <v>2009</v>
      </c>
      <c r="O15" s="13">
        <v>2010</v>
      </c>
      <c r="P15" s="13">
        <v>2011</v>
      </c>
      <c r="Q15" s="13">
        <v>2012</v>
      </c>
      <c r="R15" s="13">
        <v>2013</v>
      </c>
      <c r="T15" s="13">
        <v>2006</v>
      </c>
      <c r="U15" s="13">
        <v>2007</v>
      </c>
      <c r="V15" s="13">
        <v>2008</v>
      </c>
      <c r="W15" s="13">
        <v>2009</v>
      </c>
      <c r="X15" s="13">
        <v>2010</v>
      </c>
      <c r="Y15" s="13">
        <v>2011</v>
      </c>
      <c r="Z15" s="13">
        <v>2012</v>
      </c>
      <c r="AA15" s="13">
        <v>2013</v>
      </c>
      <c r="AC15" s="13">
        <v>2006</v>
      </c>
      <c r="AD15" s="13">
        <v>2007</v>
      </c>
      <c r="AE15" s="13">
        <v>2008</v>
      </c>
      <c r="AF15" s="13">
        <v>2009</v>
      </c>
      <c r="AG15" s="13">
        <v>2010</v>
      </c>
      <c r="AH15" s="13">
        <v>2011</v>
      </c>
      <c r="AI15" s="13">
        <v>2012</v>
      </c>
      <c r="AJ15" s="13">
        <v>2013</v>
      </c>
      <c r="AL15" s="13">
        <v>2006</v>
      </c>
      <c r="AM15" s="13">
        <v>2007</v>
      </c>
      <c r="AN15" s="13">
        <v>2008</v>
      </c>
      <c r="AO15" s="13">
        <v>2009</v>
      </c>
      <c r="AP15" s="13">
        <v>2010</v>
      </c>
      <c r="AQ15" s="13">
        <v>2011</v>
      </c>
      <c r="AR15" s="13">
        <v>2012</v>
      </c>
      <c r="AS15" s="13">
        <v>2013</v>
      </c>
      <c r="AU15" s="13">
        <v>2006</v>
      </c>
      <c r="AV15" s="13">
        <v>2007</v>
      </c>
      <c r="AW15" s="13">
        <v>2008</v>
      </c>
      <c r="AX15" s="13">
        <v>2009</v>
      </c>
      <c r="AY15" s="13">
        <v>2010</v>
      </c>
      <c r="AZ15" s="13">
        <v>2011</v>
      </c>
      <c r="BA15" s="13">
        <v>2012</v>
      </c>
      <c r="BB15" s="13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data'!B39</f>
        <v>77147.345111521514</v>
      </c>
      <c r="C17" s="1">
        <f>'DNSP stacked data'!C39</f>
        <v>82723.721159721332</v>
      </c>
      <c r="D17" s="1">
        <f>'DNSP stacked data'!D39</f>
        <v>87965.45847916753</v>
      </c>
      <c r="E17" s="1">
        <f>'DNSP stacked data'!E39</f>
        <v>91892.295213134814</v>
      </c>
      <c r="F17" s="1">
        <f>'DNSP stacked data'!F39</f>
        <v>100946.67532349973</v>
      </c>
      <c r="G17" s="1">
        <f>'DNSP stacked data'!G39</f>
        <v>107760.98196445381</v>
      </c>
      <c r="H17" s="1">
        <f>'DNSP stacked data'!H39</f>
        <v>117297.20298285983</v>
      </c>
      <c r="I17" s="1">
        <f>'DNSP stacked data'!I39</f>
        <v>125479.07987792011</v>
      </c>
      <c r="J17" s="26"/>
      <c r="K17" s="1">
        <f>'DNSP stacked data'!K39</f>
        <v>6256.7030778193794</v>
      </c>
      <c r="L17" s="1">
        <f>'DNSP stacked data'!L39</f>
        <v>6708.9510344200207</v>
      </c>
      <c r="M17" s="1">
        <f>'DNSP stacked data'!M39</f>
        <v>7134.0595585343781</v>
      </c>
      <c r="N17" s="1">
        <f>'DNSP stacked data'!N39</f>
        <v>7452.5287351987354</v>
      </c>
      <c r="O17" s="1">
        <f>'DNSP stacked data'!O39</f>
        <v>8186.8452281690998</v>
      </c>
      <c r="P17" s="1">
        <f>'DNSP stacked data'!P39</f>
        <v>8739.4902125432309</v>
      </c>
      <c r="Q17" s="1">
        <f>'DNSP stacked data'!Q39</f>
        <v>9512.8843366103229</v>
      </c>
      <c r="R17" s="1">
        <f>'DNSP stacked data'!R39</f>
        <v>10176.440215009792</v>
      </c>
      <c r="T17" s="1">
        <f>'DNSP stacked data'!T39</f>
        <v>389981.06913853838</v>
      </c>
      <c r="U17" s="1">
        <f>'DNSP stacked data'!U39</f>
        <v>418169.73966312822</v>
      </c>
      <c r="V17" s="1">
        <f>'DNSP stacked data'!V39</f>
        <v>444666.80603690963</v>
      </c>
      <c r="W17" s="1">
        <f>'DNSP stacked data'!W39</f>
        <v>464517.0288233363</v>
      </c>
      <c r="X17" s="1">
        <f>'DNSP stacked data'!X39</f>
        <v>510287.06576657132</v>
      </c>
      <c r="Y17" s="1">
        <f>'DNSP stacked data'!Y39</f>
        <v>544733.49532854266</v>
      </c>
      <c r="Z17" s="1">
        <f>'DNSP stacked data'!Z39</f>
        <v>592939.2458041216</v>
      </c>
      <c r="AA17" s="1">
        <f>'DNSP stacked data'!AA39</f>
        <v>634298.76497465209</v>
      </c>
      <c r="AC17" s="1">
        <f>'DNSP stacked data'!AC39</f>
        <v>76666.174925890693</v>
      </c>
      <c r="AD17" s="1">
        <f>'DNSP stacked data'!AD39</f>
        <v>82207.770958078545</v>
      </c>
      <c r="AE17" s="1">
        <f>'DNSP stacked data'!AE39</f>
        <v>87416.815412781609</v>
      </c>
      <c r="AF17" s="1">
        <f>'DNSP stacked data'!AF39</f>
        <v>91319.160354354812</v>
      </c>
      <c r="AG17" s="1">
        <f>'DNSP stacked data'!AG39</f>
        <v>100317.06803845309</v>
      </c>
      <c r="AH17" s="1">
        <f>'DNSP stacked data'!AH39</f>
        <v>107088.87365507986</v>
      </c>
      <c r="AI17" s="1">
        <f>'DNSP stacked data'!AI39</f>
        <v>116565.61699177165</v>
      </c>
      <c r="AJ17" s="1">
        <f>'DNSP stacked data'!AJ39</f>
        <v>124696.46328793425</v>
      </c>
      <c r="AK17" s="26"/>
      <c r="AL17" s="1">
        <f>'DNSP stacked data'!AL39</f>
        <v>165871.0892904888</v>
      </c>
      <c r="AM17" s="1">
        <f>'DNSP stacked data'!AM39</f>
        <v>177860.60841225777</v>
      </c>
      <c r="AN17" s="1">
        <f>'DNSP stacked data'!AN39</f>
        <v>189130.6356269895</v>
      </c>
      <c r="AO17" s="1">
        <f>'DNSP stacked data'!AO39</f>
        <v>197573.55333967926</v>
      </c>
      <c r="AP17" s="1">
        <f>'DNSP stacked data'!AP39</f>
        <v>217040.97492865723</v>
      </c>
      <c r="AQ17" s="1">
        <f>'DNSP stacked data'!AQ39</f>
        <v>231692.11378068832</v>
      </c>
      <c r="AR17" s="1">
        <f>'DNSP stacked data'!AR39</f>
        <v>252195.52016170238</v>
      </c>
      <c r="AS17" s="1">
        <f>'DNSP stacked data'!AS39</f>
        <v>269787.01123715669</v>
      </c>
      <c r="AT17" s="26"/>
      <c r="AU17" s="1">
        <f>'DNSP stacked data'!AU39</f>
        <v>54842.043147975957</v>
      </c>
      <c r="AV17" s="1">
        <f>'DNSP stacked data'!AV39</f>
        <v>45412.520616651032</v>
      </c>
      <c r="AW17" s="1">
        <f>'DNSP stacked data'!AW39</f>
        <v>38816.561602622976</v>
      </c>
      <c r="AX17" s="1">
        <f>'DNSP stacked data'!AX39</f>
        <v>33068.200888035353</v>
      </c>
      <c r="AY17" s="1">
        <f>'DNSP stacked data'!AY39</f>
        <v>32258.586305095909</v>
      </c>
      <c r="AZ17" s="1">
        <f>'DNSP stacked data'!AZ39</f>
        <v>28079.526649460506</v>
      </c>
      <c r="BA17" s="1">
        <f>'DNSP stacked data'!BA39</f>
        <v>33788.455169193847</v>
      </c>
      <c r="BB17" s="1">
        <f>'DNSP stacked data'!BB39</f>
        <v>39940.643437133403</v>
      </c>
    </row>
    <row r="18" spans="1:54" x14ac:dyDescent="0.25">
      <c r="A18" s="21" t="s">
        <v>70</v>
      </c>
      <c r="B18" s="1">
        <f>'DNSP stacked data'!B40</f>
        <v>2334.5826581203214</v>
      </c>
      <c r="C18" s="1">
        <f>'DNSP stacked data'!C40</f>
        <v>3258.1438908034288</v>
      </c>
      <c r="D18" s="1">
        <f>'DNSP stacked data'!D40</f>
        <v>1638.4060988412796</v>
      </c>
      <c r="E18" s="1">
        <f>'DNSP stacked data'!E40</f>
        <v>4577.2328637059563</v>
      </c>
      <c r="F18" s="1">
        <f>'DNSP stacked data'!F40</f>
        <v>1260.1345955621955</v>
      </c>
      <c r="G18" s="1">
        <f>'DNSP stacked data'!G40</f>
        <v>3004.0131389853873</v>
      </c>
      <c r="H18" s="1">
        <f>'DNSP stacked data'!H40</f>
        <v>4128.7532498294495</v>
      </c>
      <c r="I18" s="1">
        <f>'DNSP stacked data'!I40</f>
        <v>2514.6108191967987</v>
      </c>
      <c r="J18" s="26"/>
      <c r="K18" s="1">
        <f>'DNSP stacked data'!K40</f>
        <v>189.33626920498821</v>
      </c>
      <c r="L18" s="1">
        <f>'DNSP stacked data'!L40</f>
        <v>264.23772431961248</v>
      </c>
      <c r="M18" s="1">
        <f>'DNSP stacked data'!M40</f>
        <v>132.87586846338991</v>
      </c>
      <c r="N18" s="1">
        <f>'DNSP stacked data'!N40</f>
        <v>371.21675288820916</v>
      </c>
      <c r="O18" s="1">
        <f>'DNSP stacked data'!O40</f>
        <v>102.19778776733558</v>
      </c>
      <c r="P18" s="1">
        <f>'DNSP stacked data'!P40</f>
        <v>243.62754447777849</v>
      </c>
      <c r="Q18" s="1">
        <f>'DNSP stacked data'!Q40</f>
        <v>334.84474583567709</v>
      </c>
      <c r="R18" s="1">
        <f>'DNSP stacked data'!R40</f>
        <v>203.93667765550705</v>
      </c>
      <c r="T18" s="1">
        <f>'DNSP stacked data'!T40</f>
        <v>11801.352848759076</v>
      </c>
      <c r="U18" s="1">
        <f>'DNSP stacked data'!U40</f>
        <v>16469.96971970925</v>
      </c>
      <c r="V18" s="1">
        <f>'DNSP stacked data'!V40</f>
        <v>8282.1691554723511</v>
      </c>
      <c r="W18" s="1">
        <f>'DNSP stacked data'!W40</f>
        <v>23137.985672789124</v>
      </c>
      <c r="X18" s="1">
        <f>'DNSP stacked data'!X40</f>
        <v>6370.0006283484245</v>
      </c>
      <c r="Y18" s="1">
        <f>'DNSP stacked data'!Y40</f>
        <v>15185.334685908461</v>
      </c>
      <c r="Z18" s="1">
        <f>'DNSP stacked data'!Z40</f>
        <v>20870.91401849471</v>
      </c>
      <c r="AA18" s="1">
        <f>'DNSP stacked data'!AA40</f>
        <v>12711.398095684421</v>
      </c>
      <c r="AC18" s="1">
        <f>'DNSP stacked data'!AC40</f>
        <v>2320.0217996830756</v>
      </c>
      <c r="AD18" s="1">
        <f>'DNSP stacked data'!AD40</f>
        <v>3237.8227546906624</v>
      </c>
      <c r="AE18" s="1">
        <f>'DNSP stacked data'!AE40</f>
        <v>1628.1873134044183</v>
      </c>
      <c r="AF18" s="1">
        <f>'DNSP stacked data'!AF40</f>
        <v>4548.6845321526007</v>
      </c>
      <c r="AG18" s="1">
        <f>'DNSP stacked data'!AG40</f>
        <v>1252.2751002498169</v>
      </c>
      <c r="AH18" s="1">
        <f>'DNSP stacked data'!AH40</f>
        <v>2985.2770235995176</v>
      </c>
      <c r="AI18" s="1">
        <f>'DNSP stacked data'!AI40</f>
        <v>4103.0020983831819</v>
      </c>
      <c r="AJ18" s="1">
        <f>'DNSP stacked data'!AJ40</f>
        <v>2498.9271199986847</v>
      </c>
      <c r="AK18" s="26"/>
      <c r="AL18" s="1">
        <f>'DNSP stacked data'!AL40</f>
        <v>5019.4827570711905</v>
      </c>
      <c r="AM18" s="1">
        <f>'DNSP stacked data'!AM40</f>
        <v>7005.1908520181305</v>
      </c>
      <c r="AN18" s="1">
        <f>'DNSP stacked data'!AN40</f>
        <v>3522.6643758399</v>
      </c>
      <c r="AO18" s="1">
        <f>'DNSP stacked data'!AO40</f>
        <v>9841.3056203244996</v>
      </c>
      <c r="AP18" s="1">
        <f>'DNSP stacked data'!AP40</f>
        <v>2709.3595731178966</v>
      </c>
      <c r="AQ18" s="1">
        <f>'DNSP stacked data'!AQ40</f>
        <v>6458.7955798887451</v>
      </c>
      <c r="AR18" s="1">
        <f>'DNSP stacked data'!AR40</f>
        <v>8877.0494690500946</v>
      </c>
      <c r="AS18" s="1">
        <f>'DNSP stacked data'!AS40</f>
        <v>5406.5533314059521</v>
      </c>
      <c r="AT18" s="26"/>
      <c r="AU18" s="1">
        <f>'DNSP stacked data'!AU40</f>
        <v>1659.5941530336606</v>
      </c>
      <c r="AV18" s="1">
        <f>'DNSP stacked data'!AV40</f>
        <v>1788.6106250883829</v>
      </c>
      <c r="AW18" s="1">
        <f>'DNSP stacked data'!AW40</f>
        <v>722.98027390884533</v>
      </c>
      <c r="AX18" s="1">
        <f>'DNSP stacked data'!AX40</f>
        <v>1647.1550253182791</v>
      </c>
      <c r="AY18" s="1">
        <f>'DNSP stacked data'!AY40</f>
        <v>338.38635271190094</v>
      </c>
      <c r="AZ18" s="1">
        <f>'DNSP stacked data'!AZ40</f>
        <v>782.76260529338822</v>
      </c>
      <c r="BA18" s="1">
        <f>'DNSP stacked data'!BA40</f>
        <v>1189.3224266132834</v>
      </c>
      <c r="BB18" s="1">
        <f>'DNSP stacked data'!BB40</f>
        <v>800.41369613493862</v>
      </c>
    </row>
    <row r="19" spans="1:54" x14ac:dyDescent="0.25">
      <c r="A19" s="21" t="s">
        <v>71</v>
      </c>
      <c r="B19" s="1">
        <f>'DNSP stacked data'!B41</f>
        <v>-3533.2680932163184</v>
      </c>
      <c r="C19" s="1">
        <f>'DNSP stacked data'!C41</f>
        <v>-3832.6952502563799</v>
      </c>
      <c r="D19" s="1">
        <f>'DNSP stacked data'!D41</f>
        <v>-4065.4996229410908</v>
      </c>
      <c r="E19" s="1">
        <f>'DNSP stacked data'!E41</f>
        <v>-4442.4386576855686</v>
      </c>
      <c r="F19" s="1">
        <f>'DNSP stacked data'!F41</f>
        <v>-4725.296057373931</v>
      </c>
      <c r="G19" s="1">
        <f>'DNSP stacked data'!G41</f>
        <v>-5013.9648772177279</v>
      </c>
      <c r="H19" s="1">
        <f>'DNSP stacked data'!H41</f>
        <v>-5392.4062678216569</v>
      </c>
      <c r="I19" s="1">
        <f>'DNSP stacked data'!I41</f>
        <v>-5780.5961345426194</v>
      </c>
      <c r="J19" s="26"/>
      <c r="K19" s="1">
        <f>'DNSP stacked data'!K41</f>
        <v>-286.55048753305778</v>
      </c>
      <c r="L19" s="1">
        <f>'DNSP stacked data'!L41</f>
        <v>-310.83423718545475</v>
      </c>
      <c r="M19" s="1">
        <f>'DNSP stacked data'!M41</f>
        <v>-329.71483292080575</v>
      </c>
      <c r="N19" s="1">
        <f>'DNSP stacked data'!N41</f>
        <v>-360.28484949657809</v>
      </c>
      <c r="O19" s="1">
        <f>'DNSP stacked data'!O41</f>
        <v>-383.22478036076876</v>
      </c>
      <c r="P19" s="1">
        <f>'DNSP stacked data'!P41</f>
        <v>-406.63602142131748</v>
      </c>
      <c r="Q19" s="1">
        <f>'DNSP stacked data'!Q41</f>
        <v>-437.32788009698601</v>
      </c>
      <c r="R19" s="1">
        <f>'DNSP stacked data'!R41</f>
        <v>-468.81034693210995</v>
      </c>
      <c r="T19" s="1">
        <f>'DNSP stacked data'!T41</f>
        <v>-17860.726983588735</v>
      </c>
      <c r="U19" s="1">
        <f>'DNSP stacked data'!U41</f>
        <v>-19374.336073607275</v>
      </c>
      <c r="V19" s="1">
        <f>'DNSP stacked data'!V41</f>
        <v>-20551.165918217856</v>
      </c>
      <c r="W19" s="1">
        <f>'DNSP stacked data'!W41</f>
        <v>-22456.598795489306</v>
      </c>
      <c r="X19" s="1">
        <f>'DNSP stacked data'!X41</f>
        <v>-23886.447495852946</v>
      </c>
      <c r="Y19" s="1">
        <f>'DNSP stacked data'!Y41</f>
        <v>-25345.673018479927</v>
      </c>
      <c r="Z19" s="1">
        <f>'DNSP stacked data'!Z41</f>
        <v>-27258.700328760689</v>
      </c>
      <c r="AA19" s="1">
        <f>'DNSP stacked data'!AA41</f>
        <v>-29221.006342451088</v>
      </c>
      <c r="AC19" s="1">
        <f>'DNSP stacked data'!AC41</f>
        <v>-3511.2309996282152</v>
      </c>
      <c r="AD19" s="1">
        <f>'DNSP stacked data'!AD41</f>
        <v>-3808.7906209737221</v>
      </c>
      <c r="AE19" s="1">
        <f>'DNSP stacked data'!AE41</f>
        <v>-4040.1429861647416</v>
      </c>
      <c r="AF19" s="1">
        <f>'DNSP stacked data'!AF41</f>
        <v>-4414.7310414288841</v>
      </c>
      <c r="AG19" s="1">
        <f>'DNSP stacked data'!AG41</f>
        <v>-4695.8242514705598</v>
      </c>
      <c r="AH19" s="1">
        <f>'DNSP stacked data'!AH41</f>
        <v>-4982.6926356748763</v>
      </c>
      <c r="AI19" s="1">
        <f>'DNSP stacked data'!AI41</f>
        <v>-5358.7736765622458</v>
      </c>
      <c r="AJ19" s="1">
        <f>'DNSP stacked data'!AJ41</f>
        <v>-5744.5423920438479</v>
      </c>
      <c r="AK19" s="26"/>
      <c r="AL19" s="1">
        <f>'DNSP stacked data'!AL41</f>
        <v>-7596.7232123143185</v>
      </c>
      <c r="AM19" s="1">
        <f>'DNSP stacked data'!AM41</f>
        <v>-8240.5082787944866</v>
      </c>
      <c r="AN19" s="1">
        <f>'DNSP stacked data'!AN41</f>
        <v>-8741.0506478543775</v>
      </c>
      <c r="AO19" s="1">
        <f>'DNSP stacked data'!AO41</f>
        <v>-9551.4905690051364</v>
      </c>
      <c r="AP19" s="1">
        <f>'DNSP stacked data'!AP41</f>
        <v>-10159.649734202087</v>
      </c>
      <c r="AQ19" s="1">
        <f>'DNSP stacked data'!AQ41</f>
        <v>-10780.303776443903</v>
      </c>
      <c r="AR19" s="1">
        <f>'DNSP stacked data'!AR41</f>
        <v>-11593.973846377472</v>
      </c>
      <c r="AS19" s="1">
        <f>'DNSP stacked data'!AS41</f>
        <v>-12428.603682977249</v>
      </c>
      <c r="AT19" s="26"/>
      <c r="AU19" s="1">
        <f>'DNSP stacked data'!AU41</f>
        <v>-16741.84623035261</v>
      </c>
      <c r="AV19" s="1">
        <f>'DNSP stacked data'!AV41</f>
        <v>-14954.761750452708</v>
      </c>
      <c r="AW19" s="1">
        <f>'DNSP stacked data'!AW41</f>
        <v>-13380.302943336621</v>
      </c>
      <c r="AX19" s="1">
        <f>'DNSP stacked data'!AX41</f>
        <v>-13636.528354914344</v>
      </c>
      <c r="AY19" s="1">
        <f>'DNSP stacked data'!AY41</f>
        <v>-14529.133989708331</v>
      </c>
      <c r="AZ19" s="1">
        <f>'DNSP stacked data'!AZ41</f>
        <v>-3984.4327824981988</v>
      </c>
      <c r="BA19" s="1">
        <f>'DNSP stacked data'!BA41</f>
        <v>-4978.209495610884</v>
      </c>
      <c r="BB19" s="1">
        <f>'DNSP stacked data'!BB41</f>
        <v>-6524.0005599802353</v>
      </c>
    </row>
    <row r="20" spans="1:54" x14ac:dyDescent="0.25">
      <c r="A20" s="21" t="s">
        <v>72</v>
      </c>
      <c r="B20" s="1">
        <f>'DNSP stacked data'!B42</f>
        <v>-1198.685435095997</v>
      </c>
      <c r="C20" s="1">
        <f>'DNSP stacked data'!C42</f>
        <v>-574.55135945295115</v>
      </c>
      <c r="D20" s="1">
        <f>'DNSP stacked data'!D42</f>
        <v>-2427.0935240998115</v>
      </c>
      <c r="E20" s="1">
        <f>'DNSP stacked data'!E42</f>
        <v>134.79420602038772</v>
      </c>
      <c r="F20" s="1">
        <f>'DNSP stacked data'!F42</f>
        <v>-3465.1614618117355</v>
      </c>
      <c r="G20" s="1">
        <f>'DNSP stacked data'!G42</f>
        <v>-2009.9517382323406</v>
      </c>
      <c r="H20" s="1">
        <f>'DNSP stacked data'!H42</f>
        <v>-1263.6530179922074</v>
      </c>
      <c r="I20" s="1">
        <f>'DNSP stacked data'!I42</f>
        <v>-3265.9853153458207</v>
      </c>
      <c r="J20" s="26"/>
      <c r="K20" s="1">
        <f>'DNSP stacked data'!K42</f>
        <v>-97.214218328069563</v>
      </c>
      <c r="L20" s="1">
        <f>'DNSP stacked data'!L42</f>
        <v>-46.596512865842271</v>
      </c>
      <c r="M20" s="1">
        <f>'DNSP stacked data'!M42</f>
        <v>-196.83896445741584</v>
      </c>
      <c r="N20" s="1">
        <f>'DNSP stacked data'!N42</f>
        <v>10.931903391631067</v>
      </c>
      <c r="O20" s="1">
        <f>'DNSP stacked data'!O42</f>
        <v>-281.02699259343319</v>
      </c>
      <c r="P20" s="1">
        <f>'DNSP stacked data'!P42</f>
        <v>-163.00847694353899</v>
      </c>
      <c r="Q20" s="1">
        <f>'DNSP stacked data'!Q42</f>
        <v>-102.48313426130892</v>
      </c>
      <c r="R20" s="1">
        <f>'DNSP stacked data'!R42</f>
        <v>-264.87366927660287</v>
      </c>
      <c r="T20" s="1">
        <f>'DNSP stacked data'!T42</f>
        <v>-6059.3741348296589</v>
      </c>
      <c r="U20" s="1">
        <f>'DNSP stacked data'!U42</f>
        <v>-2904.3663538980254</v>
      </c>
      <c r="V20" s="1">
        <f>'DNSP stacked data'!V42</f>
        <v>-12268.996762745504</v>
      </c>
      <c r="W20" s="1">
        <f>'DNSP stacked data'!W42</f>
        <v>681.38687729981757</v>
      </c>
      <c r="X20" s="1">
        <f>'DNSP stacked data'!X42</f>
        <v>-17516.446867504521</v>
      </c>
      <c r="Y20" s="1">
        <f>'DNSP stacked data'!Y42</f>
        <v>-10160.338332571466</v>
      </c>
      <c r="Z20" s="1">
        <f>'DNSP stacked data'!Z42</f>
        <v>-6387.7863102659794</v>
      </c>
      <c r="AA20" s="1">
        <f>'DNSP stacked data'!AA42</f>
        <v>-16509.608246766667</v>
      </c>
      <c r="AC20" s="1">
        <f>'DNSP stacked data'!AC42</f>
        <v>-1191.2091999451395</v>
      </c>
      <c r="AD20" s="1">
        <f>'DNSP stacked data'!AD42</f>
        <v>-570.96786628305972</v>
      </c>
      <c r="AE20" s="1">
        <f>'DNSP stacked data'!AE42</f>
        <v>-2411.9556727603231</v>
      </c>
      <c r="AF20" s="1">
        <f>'DNSP stacked data'!AF42</f>
        <v>133.95349072371664</v>
      </c>
      <c r="AG20" s="1">
        <f>'DNSP stacked data'!AG42</f>
        <v>-3443.5491512207427</v>
      </c>
      <c r="AH20" s="1">
        <f>'DNSP stacked data'!AH42</f>
        <v>-1997.4156120753587</v>
      </c>
      <c r="AI20" s="1">
        <f>'DNSP stacked data'!AI42</f>
        <v>-1255.7715781790639</v>
      </c>
      <c r="AJ20" s="1">
        <f>'DNSP stacked data'!AJ42</f>
        <v>-3245.6152720451632</v>
      </c>
      <c r="AK20" s="26"/>
      <c r="AL20" s="1">
        <f>'DNSP stacked data'!AL42</f>
        <v>-2577.2404552431285</v>
      </c>
      <c r="AM20" s="1">
        <f>'DNSP stacked data'!AM42</f>
        <v>-1235.3174267763557</v>
      </c>
      <c r="AN20" s="1">
        <f>'DNSP stacked data'!AN42</f>
        <v>-5218.386272014478</v>
      </c>
      <c r="AO20" s="1">
        <f>'DNSP stacked data'!AO42</f>
        <v>289.81505131936444</v>
      </c>
      <c r="AP20" s="1">
        <f>'DNSP stacked data'!AP42</f>
        <v>-7450.29016108419</v>
      </c>
      <c r="AQ20" s="1">
        <f>'DNSP stacked data'!AQ42</f>
        <v>-4321.5081965551581</v>
      </c>
      <c r="AR20" s="1">
        <f>'DNSP stacked data'!AR42</f>
        <v>-2716.9243773273779</v>
      </c>
      <c r="AS20" s="1">
        <f>'DNSP stacked data'!AS42</f>
        <v>-7022.0503515712971</v>
      </c>
      <c r="AT20" s="26"/>
      <c r="AU20" s="1">
        <f>'DNSP stacked data'!AU42</f>
        <v>-15082.25207731895</v>
      </c>
      <c r="AV20" s="1">
        <f>'DNSP stacked data'!AV42</f>
        <v>-13166.151125364326</v>
      </c>
      <c r="AW20" s="1">
        <f>'DNSP stacked data'!AW42</f>
        <v>-12657.322669427775</v>
      </c>
      <c r="AX20" s="1">
        <f>'DNSP stacked data'!AX42</f>
        <v>-11989.373329596065</v>
      </c>
      <c r="AY20" s="1">
        <f>'DNSP stacked data'!AY42</f>
        <v>-14190.74763699643</v>
      </c>
      <c r="AZ20" s="1">
        <f>'DNSP stacked data'!AZ42</f>
        <v>-3201.6701772048109</v>
      </c>
      <c r="BA20" s="1">
        <f>'DNSP stacked data'!BA42</f>
        <v>-3788.8870689976011</v>
      </c>
      <c r="BB20" s="1">
        <f>'DNSP stacked data'!BB42</f>
        <v>-5723.5868638452957</v>
      </c>
    </row>
    <row r="21" spans="1:54" x14ac:dyDescent="0.25">
      <c r="A21" s="21" t="s">
        <v>73</v>
      </c>
      <c r="B21" s="1">
        <f>'DNSP stacked data'!B43</f>
        <v>6816.015605012537</v>
      </c>
      <c r="C21" s="1">
        <f>'DNSP stacked data'!C43</f>
        <v>5859.60638167657</v>
      </c>
      <c r="D21" s="1">
        <f>'DNSP stacked data'!D43</f>
        <v>6355.8315289857574</v>
      </c>
      <c r="E21" s="1">
        <f>'DNSP stacked data'!E43</f>
        <v>7904.9521816676761</v>
      </c>
      <c r="F21" s="1">
        <f>'DNSP stacked data'!F43</f>
        <v>10279.468102765823</v>
      </c>
      <c r="G21" s="1">
        <f>'DNSP stacked data'!G43</f>
        <v>11546.17275663836</v>
      </c>
      <c r="H21" s="1">
        <f>'DNSP stacked data'!H43</f>
        <v>9445.5299130524709</v>
      </c>
      <c r="I21" s="1">
        <f>'DNSP stacked data'!I43</f>
        <v>11377.549861721011</v>
      </c>
      <c r="J21" s="26"/>
      <c r="K21" s="1">
        <f>'DNSP stacked data'!K43</f>
        <v>552.78358254194757</v>
      </c>
      <c r="L21" s="1">
        <f>'DNSP stacked data'!L43</f>
        <v>475.21813265315654</v>
      </c>
      <c r="M21" s="1">
        <f>'DNSP stacked data'!M43</f>
        <v>515.46233550903798</v>
      </c>
      <c r="N21" s="1">
        <f>'DNSP stacked data'!N43</f>
        <v>641.09709249954165</v>
      </c>
      <c r="O21" s="1">
        <f>'DNSP stacked data'!O43</f>
        <v>833.67197696756386</v>
      </c>
      <c r="P21" s="1">
        <f>'DNSP stacked data'!P43</f>
        <v>936.40260101063063</v>
      </c>
      <c r="Q21" s="1">
        <f>'DNSP stacked data'!Q43</f>
        <v>766.03901266078026</v>
      </c>
      <c r="R21" s="1">
        <f>'DNSP stacked data'!R43</f>
        <v>922.72716753855104</v>
      </c>
      <c r="T21" s="1">
        <f>'DNSP stacked data'!T43</f>
        <v>34455.068402746329</v>
      </c>
      <c r="U21" s="1">
        <f>'DNSP stacked data'!U43</f>
        <v>29620.404411246032</v>
      </c>
      <c r="V21" s="1">
        <f>'DNSP stacked data'!V43</f>
        <v>32128.830504215555</v>
      </c>
      <c r="W21" s="1">
        <f>'DNSP stacked data'!W43</f>
        <v>39959.660294718116</v>
      </c>
      <c r="X21" s="1">
        <f>'DNSP stacked data'!X43</f>
        <v>51962.876429475837</v>
      </c>
      <c r="Y21" s="1">
        <f>'DNSP stacked data'!Y43</f>
        <v>58366.088808150402</v>
      </c>
      <c r="Z21" s="1">
        <f>'DNSP stacked data'!Z43</f>
        <v>47747.305480796473</v>
      </c>
      <c r="AA21" s="1">
        <f>'DNSP stacked data'!AA43</f>
        <v>57513.69736491872</v>
      </c>
      <c r="AC21" s="1">
        <f>'DNSP stacked data'!AC43</f>
        <v>6773.503921827777</v>
      </c>
      <c r="AD21" s="1">
        <f>'DNSP stacked data'!AD43</f>
        <v>5823.0598500192709</v>
      </c>
      <c r="AE21" s="1">
        <f>'DNSP stacked data'!AE43</f>
        <v>6316.1900269714051</v>
      </c>
      <c r="AF21" s="1">
        <f>'DNSP stacked data'!AF43</f>
        <v>7855.6487700835523</v>
      </c>
      <c r="AG21" s="1">
        <f>'DNSP stacked data'!AG43</f>
        <v>10215.354767847508</v>
      </c>
      <c r="AH21" s="1">
        <f>'DNSP stacked data'!AH43</f>
        <v>11474.158948767123</v>
      </c>
      <c r="AI21" s="1">
        <f>'DNSP stacked data'!AI43</f>
        <v>9386.6178743416785</v>
      </c>
      <c r="AJ21" s="1">
        <f>'DNSP stacked data'!AJ43</f>
        <v>11306.587759641227</v>
      </c>
      <c r="AK21" s="26"/>
      <c r="AL21" s="1">
        <f>'DNSP stacked data'!AL43</f>
        <v>14654.813219950378</v>
      </c>
      <c r="AM21" s="1">
        <f>'DNSP stacked data'!AM43</f>
        <v>12598.48011538428</v>
      </c>
      <c r="AN21" s="1">
        <f>'DNSP stacked data'!AN43</f>
        <v>13665.391823084972</v>
      </c>
      <c r="AO21" s="1">
        <f>'DNSP stacked data'!AO43</f>
        <v>16996.087516258842</v>
      </c>
      <c r="AP21" s="1">
        <f>'DNSP stacked data'!AP43</f>
        <v>22101.429013115314</v>
      </c>
      <c r="AQ21" s="1">
        <f>'DNSP stacked data'!AQ43</f>
        <v>24824.91457756918</v>
      </c>
      <c r="AR21" s="1">
        <f>'DNSP stacked data'!AR43</f>
        <v>20308.415452781741</v>
      </c>
      <c r="AS21" s="1">
        <f>'DNSP stacked data'!AS43</f>
        <v>24462.365960778487</v>
      </c>
      <c r="AT21" s="26"/>
      <c r="AU21" s="1">
        <f>'DNSP stacked data'!AU43</f>
        <v>5652.7295459940351</v>
      </c>
      <c r="AV21" s="1">
        <f>'DNSP stacked data'!AV43</f>
        <v>6570.1921113362678</v>
      </c>
      <c r="AW21" s="1">
        <f>'DNSP stacked data'!AW43</f>
        <v>6908.9619548401461</v>
      </c>
      <c r="AX21" s="1">
        <f>'DNSP stacked data'!AX43</f>
        <v>5750.3761208617025</v>
      </c>
      <c r="AY21" s="1">
        <f>'DNSP stacked data'!AY43</f>
        <v>10069.75114136103</v>
      </c>
      <c r="AZ21" s="1">
        <f>'DNSP stacked data'!AZ43</f>
        <v>9919.8488969381506</v>
      </c>
      <c r="BA21" s="1">
        <f>'DNSP stacked data'!BA43</f>
        <v>10334.016076937154</v>
      </c>
      <c r="BB21" s="1">
        <f>'DNSP stacked data'!BB43</f>
        <v>10685.426409574735</v>
      </c>
    </row>
    <row r="22" spans="1:54" x14ac:dyDescent="0.25">
      <c r="A22" s="21" t="s">
        <v>74</v>
      </c>
      <c r="B22" s="1">
        <f>'DNSP stacked data'!B44</f>
        <v>-40.954121716716948</v>
      </c>
      <c r="C22" s="1">
        <f>'DNSP stacked data'!C44</f>
        <v>-43.317702777407419</v>
      </c>
      <c r="D22" s="1">
        <f>'DNSP stacked data'!D44</f>
        <v>-1.901270918668972</v>
      </c>
      <c r="E22" s="1">
        <f>'DNSP stacked data'!E44</f>
        <v>-21.370095533495014</v>
      </c>
      <c r="F22" s="1">
        <f>'DNSP stacked data'!F44</f>
        <v>0</v>
      </c>
      <c r="G22" s="1">
        <f>'DNSP stacked data'!G44</f>
        <v>0</v>
      </c>
      <c r="H22" s="1">
        <f>'DNSP stacked data'!H44</f>
        <v>0</v>
      </c>
      <c r="I22" s="1">
        <f>'DNSP stacked data'!I44</f>
        <v>0</v>
      </c>
      <c r="J22" s="26"/>
      <c r="K22" s="1">
        <f>'DNSP stacked data'!K44</f>
        <v>-3.3214076132362567</v>
      </c>
      <c r="L22" s="1">
        <f>'DNSP stacked data'!L44</f>
        <v>-3.5130956729578235</v>
      </c>
      <c r="M22" s="1">
        <f>'DNSP stacked data'!M44</f>
        <v>-0.15419438726515666</v>
      </c>
      <c r="N22" s="1">
        <f>'DNSP stacked data'!N44</f>
        <v>-1.7331295367900375</v>
      </c>
      <c r="O22" s="1">
        <f>'DNSP stacked data'!O44</f>
        <v>0</v>
      </c>
      <c r="P22" s="1">
        <f>'DNSP stacked data'!P44</f>
        <v>0</v>
      </c>
      <c r="Q22" s="1">
        <f>'DNSP stacked data'!Q44</f>
        <v>0</v>
      </c>
      <c r="R22" s="1">
        <f>'DNSP stacked data'!R44</f>
        <v>0</v>
      </c>
      <c r="T22" s="1">
        <f>'DNSP stacked data'!T44</f>
        <v>-207.02374332684437</v>
      </c>
      <c r="U22" s="1">
        <f>'DNSP stacked data'!U44</f>
        <v>-218.97168356654049</v>
      </c>
      <c r="V22" s="1">
        <f>'DNSP stacked data'!V44</f>
        <v>-9.6109550434005051</v>
      </c>
      <c r="W22" s="1">
        <f>'DNSP stacked data'!W44</f>
        <v>-108.02617629547521</v>
      </c>
      <c r="X22" s="1">
        <f>'DNSP stacked data'!X44</f>
        <v>0</v>
      </c>
      <c r="Y22" s="1">
        <f>'DNSP stacked data'!Y44</f>
        <v>0</v>
      </c>
      <c r="Z22" s="1">
        <f>'DNSP stacked data'!Z44</f>
        <v>0</v>
      </c>
      <c r="AA22" s="1">
        <f>'DNSP stacked data'!AA44</f>
        <v>0</v>
      </c>
      <c r="AC22" s="1">
        <f>'DNSP stacked data'!AC44</f>
        <v>-40.698689694781599</v>
      </c>
      <c r="AD22" s="1">
        <f>'DNSP stacked data'!AD44</f>
        <v>-43.047529033173248</v>
      </c>
      <c r="AE22" s="1">
        <f>'DNSP stacked data'!AE44</f>
        <v>-1.8894126378746305</v>
      </c>
      <c r="AF22" s="1">
        <f>'DNSP stacked data'!AF44</f>
        <v>-21.236809639859455</v>
      </c>
      <c r="AG22" s="1">
        <f>'DNSP stacked data'!AG44</f>
        <v>0</v>
      </c>
      <c r="AH22" s="1">
        <f>'DNSP stacked data'!AH44</f>
        <v>0</v>
      </c>
      <c r="AI22" s="1">
        <f>'DNSP stacked data'!AI44</f>
        <v>0</v>
      </c>
      <c r="AJ22" s="1">
        <f>'DNSP stacked data'!AJ44</f>
        <v>0</v>
      </c>
      <c r="AK22" s="26"/>
      <c r="AL22" s="1">
        <f>'DNSP stacked data'!AL44</f>
        <v>-88.053642938292015</v>
      </c>
      <c r="AM22" s="1">
        <f>'DNSP stacked data'!AM44</f>
        <v>-93.135473876172824</v>
      </c>
      <c r="AN22" s="1">
        <f>'DNSP stacked data'!AN44</f>
        <v>-4.0878383806995409</v>
      </c>
      <c r="AO22" s="1">
        <f>'DNSP stacked data'!AO44</f>
        <v>-45.946895764961972</v>
      </c>
      <c r="AP22" s="1">
        <f>'DNSP stacked data'!AP44</f>
        <v>0</v>
      </c>
      <c r="AQ22" s="1">
        <f>'DNSP stacked data'!AQ44</f>
        <v>0</v>
      </c>
      <c r="AR22" s="1">
        <f>'DNSP stacked data'!AR44</f>
        <v>0</v>
      </c>
      <c r="AS22" s="1">
        <f>'DNSP stacked data'!AS44</f>
        <v>0</v>
      </c>
      <c r="AT22" s="26"/>
      <c r="AU22" s="1">
        <f>'DNSP stacked data'!AU44</f>
        <v>0</v>
      </c>
      <c r="AV22" s="1">
        <f>'DNSP stacked data'!AV44</f>
        <v>0</v>
      </c>
      <c r="AW22" s="1">
        <f>'DNSP stacked data'!AW44</f>
        <v>0</v>
      </c>
      <c r="AX22" s="1">
        <f>'DNSP stacked data'!AX44</f>
        <v>0</v>
      </c>
      <c r="AY22" s="1">
        <f>'DNSP stacked data'!AY44</f>
        <v>-58.063159999999989</v>
      </c>
      <c r="AZ22" s="1">
        <f>'DNSP stacked data'!AZ44</f>
        <v>-1009.2502000000001</v>
      </c>
      <c r="BA22" s="1">
        <f>'DNSP stacked data'!BA44</f>
        <v>-392.94074000000001</v>
      </c>
      <c r="BB22" s="1">
        <f>'DNSP stacked data'!BB44</f>
        <v>0</v>
      </c>
    </row>
    <row r="23" spans="1:54" x14ac:dyDescent="0.25">
      <c r="A23" s="21" t="s">
        <v>75</v>
      </c>
      <c r="B23" s="1">
        <f>'DNSP stacked data'!B45</f>
        <v>82723.721159721346</v>
      </c>
      <c r="C23" s="1">
        <f>'DNSP stacked data'!C45</f>
        <v>87965.458479167544</v>
      </c>
      <c r="D23" s="1">
        <f>'DNSP stacked data'!D45</f>
        <v>91892.295213134814</v>
      </c>
      <c r="E23" s="1">
        <f>'DNSP stacked data'!E45</f>
        <v>99910.671505289385</v>
      </c>
      <c r="F23" s="1">
        <f>'DNSP stacked data'!F45</f>
        <v>107760.98196445382</v>
      </c>
      <c r="G23" s="1">
        <f>'DNSP stacked data'!G45</f>
        <v>117297.20298285983</v>
      </c>
      <c r="H23" s="1">
        <f>'DNSP stacked data'!H45</f>
        <v>125479.07987792008</v>
      </c>
      <c r="I23" s="1">
        <f>'DNSP stacked data'!I45</f>
        <v>133590.64442429529</v>
      </c>
      <c r="J23" s="26"/>
      <c r="K23" s="1">
        <f>'DNSP stacked data'!K45</f>
        <v>6708.9510344200216</v>
      </c>
      <c r="L23" s="1">
        <f>'DNSP stacked data'!L45</f>
        <v>7134.0595585343763</v>
      </c>
      <c r="M23" s="1">
        <f>'DNSP stacked data'!M45</f>
        <v>7452.5287351987345</v>
      </c>
      <c r="N23" s="1">
        <f>'DNSP stacked data'!N45</f>
        <v>8102.8246015531176</v>
      </c>
      <c r="O23" s="1">
        <f>'DNSP stacked data'!O45</f>
        <v>8739.4902125432309</v>
      </c>
      <c r="P23" s="1">
        <f>'DNSP stacked data'!P45</f>
        <v>9512.884336610321</v>
      </c>
      <c r="Q23" s="1">
        <f>'DNSP stacked data'!Q45</f>
        <v>10176.440215009794</v>
      </c>
      <c r="R23" s="1">
        <f>'DNSP stacked data'!R45</f>
        <v>10834.29371327174</v>
      </c>
      <c r="T23" s="1">
        <f>'DNSP stacked data'!T45</f>
        <v>418169.73966312822</v>
      </c>
      <c r="U23" s="1">
        <f>'DNSP stacked data'!U45</f>
        <v>444666.80603690969</v>
      </c>
      <c r="V23" s="1">
        <f>'DNSP stacked data'!V45</f>
        <v>464517.0288233363</v>
      </c>
      <c r="W23" s="1">
        <f>'DNSP stacked data'!W45</f>
        <v>505050.04981905874</v>
      </c>
      <c r="X23" s="1">
        <f>'DNSP stacked data'!X45</f>
        <v>544733.49532854266</v>
      </c>
      <c r="Y23" s="1">
        <f>'DNSP stacked data'!Y45</f>
        <v>592939.2458041216</v>
      </c>
      <c r="Z23" s="1">
        <f>'DNSP stacked data'!Z45</f>
        <v>634298.76497465209</v>
      </c>
      <c r="AA23" s="1">
        <f>'DNSP stacked data'!AA45</f>
        <v>675302.85409280425</v>
      </c>
      <c r="AC23" s="1">
        <f>'DNSP stacked data'!AC45</f>
        <v>82207.770958078559</v>
      </c>
      <c r="AD23" s="1">
        <f>'DNSP stacked data'!AD45</f>
        <v>87416.815412781594</v>
      </c>
      <c r="AE23" s="1">
        <f>'DNSP stacked data'!AE45</f>
        <v>91319.160354354826</v>
      </c>
      <c r="AF23" s="1">
        <f>'DNSP stacked data'!AF45</f>
        <v>99287.525805522222</v>
      </c>
      <c r="AG23" s="1">
        <f>'DNSP stacked data'!AG45</f>
        <v>107088.87365507986</v>
      </c>
      <c r="AH23" s="1">
        <f>'DNSP stacked data'!AH45</f>
        <v>116565.61699177162</v>
      </c>
      <c r="AI23" s="1">
        <f>'DNSP stacked data'!AI45</f>
        <v>124696.46328793427</v>
      </c>
      <c r="AJ23" s="1">
        <f>'DNSP stacked data'!AJ45</f>
        <v>132757.43577553032</v>
      </c>
      <c r="AK23" s="26"/>
      <c r="AL23" s="1">
        <f>'DNSP stacked data'!AL45</f>
        <v>177860.6084122578</v>
      </c>
      <c r="AM23" s="1">
        <f>'DNSP stacked data'!AM45</f>
        <v>189130.6356269895</v>
      </c>
      <c r="AN23" s="1">
        <f>'DNSP stacked data'!AN45</f>
        <v>197573.55333967932</v>
      </c>
      <c r="AO23" s="1">
        <f>'DNSP stacked data'!AO45</f>
        <v>214813.50901149254</v>
      </c>
      <c r="AP23" s="1">
        <f>'DNSP stacked data'!AP45</f>
        <v>231692.11378068838</v>
      </c>
      <c r="AQ23" s="1">
        <f>'DNSP stacked data'!AQ45</f>
        <v>252195.52016170236</v>
      </c>
      <c r="AR23" s="1">
        <f>'DNSP stacked data'!AR45</f>
        <v>269787.01123715675</v>
      </c>
      <c r="AS23" s="1">
        <f>'DNSP stacked data'!AS45</f>
        <v>287227.3268463639</v>
      </c>
      <c r="AT23" s="26"/>
      <c r="AU23" s="1">
        <f>'DNSP stacked data'!AU45</f>
        <v>45412.520616651047</v>
      </c>
      <c r="AV23" s="1">
        <f>'DNSP stacked data'!AV45</f>
        <v>38816.561602622976</v>
      </c>
      <c r="AW23" s="1">
        <f>'DNSP stacked data'!AW45</f>
        <v>33068.200888035346</v>
      </c>
      <c r="AX23" s="1">
        <f>'DNSP stacked data'!AX45</f>
        <v>26829.203679300994</v>
      </c>
      <c r="AY23" s="1">
        <f>'DNSP stacked data'!AY45</f>
        <v>28079.526649460506</v>
      </c>
      <c r="AZ23" s="1">
        <f>'DNSP stacked data'!AZ45</f>
        <v>33788.455169193847</v>
      </c>
      <c r="BA23" s="1">
        <f>'DNSP stacked data'!BA45</f>
        <v>39940.643437133403</v>
      </c>
      <c r="BB23" s="1">
        <f>'DNSP stacked data'!BB45</f>
        <v>44902.482982862843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77147.345111521514</v>
      </c>
      <c r="C26" s="1">
        <f t="shared" ref="C26:I26" si="8">C17</f>
        <v>82723.721159721332</v>
      </c>
      <c r="D26" s="1">
        <f t="shared" si="8"/>
        <v>87965.45847916753</v>
      </c>
      <c r="E26" s="1">
        <f t="shared" si="8"/>
        <v>91892.295213134814</v>
      </c>
      <c r="F26" s="1">
        <f t="shared" si="8"/>
        <v>100946.67532349973</v>
      </c>
      <c r="G26" s="1">
        <f t="shared" si="8"/>
        <v>107760.98196445381</v>
      </c>
      <c r="H26" s="1">
        <f t="shared" si="8"/>
        <v>117297.20298285983</v>
      </c>
      <c r="I26" s="1">
        <f t="shared" si="8"/>
        <v>125479.07987792011</v>
      </c>
      <c r="K26" s="1">
        <f>K17</f>
        <v>6256.7030778193794</v>
      </c>
      <c r="L26" s="1">
        <f t="shared" ref="L26:R26" si="9">L17</f>
        <v>6708.9510344200207</v>
      </c>
      <c r="M26" s="1">
        <f t="shared" si="9"/>
        <v>7134.0595585343781</v>
      </c>
      <c r="N26" s="1">
        <f t="shared" si="9"/>
        <v>7452.5287351987354</v>
      </c>
      <c r="O26" s="1">
        <f t="shared" si="9"/>
        <v>8186.8452281690998</v>
      </c>
      <c r="P26" s="1">
        <f t="shared" si="9"/>
        <v>8739.4902125432309</v>
      </c>
      <c r="Q26" s="1">
        <f t="shared" si="9"/>
        <v>9512.8843366103229</v>
      </c>
      <c r="R26" s="1">
        <f t="shared" si="9"/>
        <v>10176.440215009792</v>
      </c>
      <c r="T26" s="1">
        <f>T17</f>
        <v>389981.06913853838</v>
      </c>
      <c r="U26" s="1">
        <f t="shared" ref="U26:AA26" si="10">U17</f>
        <v>418169.73966312822</v>
      </c>
      <c r="V26" s="1">
        <f t="shared" si="10"/>
        <v>444666.80603690963</v>
      </c>
      <c r="W26" s="1">
        <f t="shared" si="10"/>
        <v>464517.0288233363</v>
      </c>
      <c r="X26" s="1">
        <f t="shared" si="10"/>
        <v>510287.06576657132</v>
      </c>
      <c r="Y26" s="1">
        <f t="shared" si="10"/>
        <v>544733.49532854266</v>
      </c>
      <c r="Z26" s="1">
        <f t="shared" si="10"/>
        <v>592939.2458041216</v>
      </c>
      <c r="AA26" s="1">
        <f t="shared" si="10"/>
        <v>634298.76497465209</v>
      </c>
      <c r="AC26" s="1">
        <f>AC17</f>
        <v>76666.174925890693</v>
      </c>
      <c r="AD26" s="1">
        <f t="shared" ref="AD26:AJ26" si="11">AD17</f>
        <v>82207.770958078545</v>
      </c>
      <c r="AE26" s="1">
        <f t="shared" si="11"/>
        <v>87416.815412781609</v>
      </c>
      <c r="AF26" s="1">
        <f t="shared" si="11"/>
        <v>91319.160354354812</v>
      </c>
      <c r="AG26" s="1">
        <f t="shared" si="11"/>
        <v>100317.06803845309</v>
      </c>
      <c r="AH26" s="1">
        <f t="shared" si="11"/>
        <v>107088.87365507986</v>
      </c>
      <c r="AI26" s="1">
        <f t="shared" si="11"/>
        <v>116565.61699177165</v>
      </c>
      <c r="AJ26" s="1">
        <f t="shared" si="11"/>
        <v>124696.46328793425</v>
      </c>
      <c r="AL26" s="1">
        <f>AL17</f>
        <v>165871.0892904888</v>
      </c>
      <c r="AM26" s="1">
        <f t="shared" ref="AM26:AS26" si="12">AM17</f>
        <v>177860.60841225777</v>
      </c>
      <c r="AN26" s="1">
        <f t="shared" si="12"/>
        <v>189130.6356269895</v>
      </c>
      <c r="AO26" s="1">
        <f t="shared" si="12"/>
        <v>197573.55333967926</v>
      </c>
      <c r="AP26" s="1">
        <f t="shared" si="12"/>
        <v>217040.97492865723</v>
      </c>
      <c r="AQ26" s="1">
        <f t="shared" si="12"/>
        <v>231692.11378068832</v>
      </c>
      <c r="AR26" s="1">
        <f t="shared" si="12"/>
        <v>252195.52016170238</v>
      </c>
      <c r="AS26" s="1">
        <f t="shared" si="12"/>
        <v>269787.01123715669</v>
      </c>
      <c r="AU26" s="1">
        <f>AU17</f>
        <v>54842.043147975957</v>
      </c>
      <c r="AV26" s="1">
        <f t="shared" ref="AV26:BB26" si="13">AV17</f>
        <v>45412.520616651032</v>
      </c>
      <c r="AW26" s="1">
        <f t="shared" si="13"/>
        <v>38816.561602622976</v>
      </c>
      <c r="AX26" s="1">
        <f t="shared" si="13"/>
        <v>33068.200888035353</v>
      </c>
      <c r="AY26" s="1">
        <f t="shared" si="13"/>
        <v>32258.586305095909</v>
      </c>
      <c r="AZ26" s="1">
        <f t="shared" si="13"/>
        <v>28079.526649460506</v>
      </c>
      <c r="BA26" s="1">
        <f t="shared" si="13"/>
        <v>33788.455169193847</v>
      </c>
      <c r="BB26" s="1">
        <f t="shared" si="13"/>
        <v>39940.643437133403</v>
      </c>
    </row>
    <row r="27" spans="1:54" x14ac:dyDescent="0.25">
      <c r="A27" s="24" t="s">
        <v>84</v>
      </c>
      <c r="B27" s="1">
        <f>WACC!C44*B26</f>
        <v>30858.938044608607</v>
      </c>
      <c r="C27" s="1">
        <f>WACC!D44*C26</f>
        <v>33089.488463888534</v>
      </c>
      <c r="D27" s="1">
        <f>WACC!E44*D26</f>
        <v>35186.183391667015</v>
      </c>
      <c r="E27" s="1">
        <f>WACC!F44*E26</f>
        <v>36756.918085253928</v>
      </c>
      <c r="F27" s="1">
        <f>WACC!G44*F26</f>
        <v>40378.670129399892</v>
      </c>
      <c r="G27" s="1">
        <f>WACC!H44*G26</f>
        <v>43104.392785781529</v>
      </c>
      <c r="H27" s="1">
        <f>WACC!I44*H26</f>
        <v>46918.881193143934</v>
      </c>
      <c r="I27" s="1">
        <f>WACC!J44*I26</f>
        <v>50191.631951168049</v>
      </c>
      <c r="K27" s="1">
        <f>WACC!C44*K26</f>
        <v>2502.6812311277517</v>
      </c>
      <c r="L27" s="1">
        <f>WACC!D44*L26</f>
        <v>2683.5804137680084</v>
      </c>
      <c r="M27" s="1">
        <f>WACC!E44*M26</f>
        <v>2853.6238234137513</v>
      </c>
      <c r="N27" s="1">
        <f>WACC!F44*N26</f>
        <v>2981.0114940794942</v>
      </c>
      <c r="O27" s="1">
        <f>WACC!G44*O26</f>
        <v>3274.7380912676399</v>
      </c>
      <c r="P27" s="1">
        <f>WACC!H44*P26</f>
        <v>3495.7960850172926</v>
      </c>
      <c r="Q27" s="1">
        <f>WACC!I44*Q26</f>
        <v>3805.1537346441291</v>
      </c>
      <c r="R27" s="1">
        <f>WACC!J44*R26</f>
        <v>4070.5760860039172</v>
      </c>
      <c r="T27" s="1">
        <f>WACC!C44*T26</f>
        <v>155992.42765541535</v>
      </c>
      <c r="U27" s="1">
        <f>WACC!D44*U26</f>
        <v>167267.89586525131</v>
      </c>
      <c r="V27" s="1">
        <f>WACC!E44*V26</f>
        <v>177866.72241476388</v>
      </c>
      <c r="W27" s="1">
        <f>WACC!F44*W26</f>
        <v>185806.81152933452</v>
      </c>
      <c r="X27" s="1">
        <f>WACC!G44*X26</f>
        <v>204114.82630662853</v>
      </c>
      <c r="Y27" s="1">
        <f>WACC!H44*Y26</f>
        <v>217893.39813141708</v>
      </c>
      <c r="Z27" s="1">
        <f>WACC!I44*Z26</f>
        <v>237175.69832164864</v>
      </c>
      <c r="AA27" s="1">
        <f>WACC!J44*AA26</f>
        <v>253719.50598986086</v>
      </c>
      <c r="AC27" s="1">
        <f>WACC!C44*AC26</f>
        <v>30666.46997035628</v>
      </c>
      <c r="AD27" s="1">
        <f>WACC!D44*AD26</f>
        <v>32883.108383231418</v>
      </c>
      <c r="AE27" s="1">
        <f>WACC!E44*AE26</f>
        <v>34966.726165112646</v>
      </c>
      <c r="AF27" s="1">
        <f>WACC!F44*AF26</f>
        <v>36527.664141741923</v>
      </c>
      <c r="AG27" s="1">
        <f>WACC!G44*AG26</f>
        <v>40126.827215381236</v>
      </c>
      <c r="AH27" s="1">
        <f>WACC!H44*AH26</f>
        <v>42835.549462031951</v>
      </c>
      <c r="AI27" s="1">
        <f>WACC!I44*AI26</f>
        <v>46626.246796708663</v>
      </c>
      <c r="AJ27" s="1">
        <f>WACC!J44*AJ26</f>
        <v>49878.585315173703</v>
      </c>
      <c r="AL27" s="1">
        <f>WACC!C44*AL26</f>
        <v>66348.435716195527</v>
      </c>
      <c r="AM27" s="1">
        <f>WACC!D44*AM26</f>
        <v>71144.243364903115</v>
      </c>
      <c r="AN27" s="1">
        <f>WACC!E44*AN26</f>
        <v>75652.254250795799</v>
      </c>
      <c r="AO27" s="1">
        <f>WACC!F44*AO26</f>
        <v>79029.42133587171</v>
      </c>
      <c r="AP27" s="1">
        <f>WACC!G44*AP26</f>
        <v>86816.389971462893</v>
      </c>
      <c r="AQ27" s="1">
        <f>WACC!H44*AQ26</f>
        <v>92676.845512275337</v>
      </c>
      <c r="AR27" s="1">
        <f>WACC!I44*AR26</f>
        <v>100878.20806468096</v>
      </c>
      <c r="AS27" s="1">
        <f>WACC!J44*AS26</f>
        <v>107914.80449486268</v>
      </c>
      <c r="AU27" s="1">
        <f>WACC!C44*AU26</f>
        <v>21936.817259190386</v>
      </c>
      <c r="AV27" s="1">
        <f>WACC!D44*AV26</f>
        <v>18165.008246660414</v>
      </c>
      <c r="AW27" s="1">
        <f>WACC!E44*AW26</f>
        <v>15526.624641049191</v>
      </c>
      <c r="AX27" s="1">
        <f>WACC!F44*AX26</f>
        <v>13227.280355214141</v>
      </c>
      <c r="AY27" s="1">
        <f>WACC!G44*AY26</f>
        <v>12903.434522038364</v>
      </c>
      <c r="AZ27" s="1">
        <f>WACC!H44*AZ26</f>
        <v>11231.810659784203</v>
      </c>
      <c r="BA27" s="1">
        <f>WACC!I44*BA26</f>
        <v>13515.382067677539</v>
      </c>
      <c r="BB27" s="1">
        <f>WACC!J44*BB26</f>
        <v>15976.257374853361</v>
      </c>
    </row>
    <row r="28" spans="1:54" x14ac:dyDescent="0.25">
      <c r="A28" s="24" t="s">
        <v>85</v>
      </c>
      <c r="B28" s="1">
        <f>WACC!C45*B26</f>
        <v>46288.407066912907</v>
      </c>
      <c r="C28" s="1">
        <f>WACC!D45*C26</f>
        <v>49634.232695832798</v>
      </c>
      <c r="D28" s="1">
        <f>WACC!E45*D26</f>
        <v>52779.275087500515</v>
      </c>
      <c r="E28" s="1">
        <f>WACC!F45*E26</f>
        <v>55135.377127880885</v>
      </c>
      <c r="F28" s="1">
        <f>WACC!G45*F26</f>
        <v>60568.005194099838</v>
      </c>
      <c r="G28" s="1">
        <f>WACC!H45*G26</f>
        <v>64656.589178672279</v>
      </c>
      <c r="H28" s="1">
        <f>WACC!I45*H26</f>
        <v>70378.32178971589</v>
      </c>
      <c r="I28" s="1">
        <f>WACC!J45*I26</f>
        <v>75287.447926752066</v>
      </c>
      <c r="K28" s="1">
        <f>WACC!C45*K26</f>
        <v>3754.0218466916276</v>
      </c>
      <c r="L28" s="1">
        <f>WACC!D45*L26</f>
        <v>4025.3706206520123</v>
      </c>
      <c r="M28" s="1">
        <f>WACC!E45*M26</f>
        <v>4280.4357351206263</v>
      </c>
      <c r="N28" s="1">
        <f>WACC!F45*N26</f>
        <v>4471.5172411192407</v>
      </c>
      <c r="O28" s="1">
        <f>WACC!G45*O26</f>
        <v>4912.1071369014599</v>
      </c>
      <c r="P28" s="1">
        <f>WACC!H45*P26</f>
        <v>5243.6941275259387</v>
      </c>
      <c r="Q28" s="1">
        <f>WACC!I45*Q26</f>
        <v>5707.7306019661937</v>
      </c>
      <c r="R28" s="1">
        <f>WACC!J45*R26</f>
        <v>6105.8641290058749</v>
      </c>
      <c r="T28" s="1">
        <f>WACC!C45*T26</f>
        <v>233988.64148312304</v>
      </c>
      <c r="U28" s="1">
        <f>WACC!D45*U26</f>
        <v>250901.84379787691</v>
      </c>
      <c r="V28" s="1">
        <f>WACC!E45*V26</f>
        <v>266800.08362214576</v>
      </c>
      <c r="W28" s="1">
        <f>WACC!F45*W26</f>
        <v>278710.21729400178</v>
      </c>
      <c r="X28" s="1">
        <f>WACC!G45*X26</f>
        <v>306172.23945994279</v>
      </c>
      <c r="Y28" s="1">
        <f>WACC!H45*Y26</f>
        <v>326840.09719712561</v>
      </c>
      <c r="Z28" s="1">
        <f>WACC!I45*Z26</f>
        <v>355763.54748247296</v>
      </c>
      <c r="AA28" s="1">
        <f>WACC!J45*AA26</f>
        <v>380579.25898479123</v>
      </c>
      <c r="AC28" s="1">
        <f>WACC!C45*AC26</f>
        <v>45999.704955534413</v>
      </c>
      <c r="AD28" s="1">
        <f>WACC!D45*AD26</f>
        <v>49324.662574847127</v>
      </c>
      <c r="AE28" s="1">
        <f>WACC!E45*AE26</f>
        <v>52450.089247668962</v>
      </c>
      <c r="AF28" s="1">
        <f>WACC!F45*AF26</f>
        <v>54791.496212612888</v>
      </c>
      <c r="AG28" s="1">
        <f>WACC!G45*AG26</f>
        <v>60190.24082307185</v>
      </c>
      <c r="AH28" s="1">
        <f>WACC!H45*AH26</f>
        <v>64253.324193047913</v>
      </c>
      <c r="AI28" s="1">
        <f>WACC!I45*AI26</f>
        <v>69939.370195062991</v>
      </c>
      <c r="AJ28" s="1">
        <f>WACC!J45*AJ26</f>
        <v>74817.877972760543</v>
      </c>
      <c r="AL28" s="1">
        <f>WACC!C45*AL26</f>
        <v>99522.653574293276</v>
      </c>
      <c r="AM28" s="1">
        <f>WACC!D45*AM26</f>
        <v>106716.36504735466</v>
      </c>
      <c r="AN28" s="1">
        <f>WACC!E45*AN26</f>
        <v>113478.38137619371</v>
      </c>
      <c r="AO28" s="1">
        <f>WACC!F45*AO26</f>
        <v>118544.13200380755</v>
      </c>
      <c r="AP28" s="1">
        <f>WACC!G45*AP26</f>
        <v>130224.58495719434</v>
      </c>
      <c r="AQ28" s="1">
        <f>WACC!H45*AQ26</f>
        <v>139015.268268413</v>
      </c>
      <c r="AR28" s="1">
        <f>WACC!I45*AR26</f>
        <v>151317.31209702144</v>
      </c>
      <c r="AS28" s="1">
        <f>WACC!J45*AS26</f>
        <v>161872.20674229402</v>
      </c>
      <c r="AU28" s="1">
        <f>WACC!C45*AU26</f>
        <v>32905.225888785571</v>
      </c>
      <c r="AV28" s="1">
        <f>WACC!D45*AV26</f>
        <v>27247.512369990618</v>
      </c>
      <c r="AW28" s="1">
        <f>WACC!E45*AW26</f>
        <v>23289.936961573785</v>
      </c>
      <c r="AX28" s="1">
        <f>WACC!F45*AX26</f>
        <v>19840.920532821212</v>
      </c>
      <c r="AY28" s="1">
        <f>WACC!G45*AY26</f>
        <v>19355.151783057543</v>
      </c>
      <c r="AZ28" s="1">
        <f>WACC!H45*AZ26</f>
        <v>16847.715989676304</v>
      </c>
      <c r="BA28" s="1">
        <f>WACC!I45*BA26</f>
        <v>20273.073101516307</v>
      </c>
      <c r="BB28" s="1">
        <f>WACC!J45*BB26</f>
        <v>23964.386062280042</v>
      </c>
    </row>
    <row r="29" spans="1:54" x14ac:dyDescent="0.25">
      <c r="A29" s="24" t="s">
        <v>86</v>
      </c>
      <c r="B29" s="1">
        <f>(WACC!C33+WACC!C39*WACC!C46)*B27</f>
        <v>3052.4852060044277</v>
      </c>
      <c r="C29" s="1">
        <f>(WACC!D33+WACC!D39*WACC!D46)*C27</f>
        <v>3356.291250206772</v>
      </c>
      <c r="D29" s="1">
        <f>(WACC!E33+WACC!E39*WACC!E46)*D27</f>
        <v>3708.8152235182397</v>
      </c>
      <c r="E29" s="1">
        <f>(WACC!F33+WACC!F39*WACC!F46)*E27</f>
        <v>3809.6441968669128</v>
      </c>
      <c r="F29" s="1">
        <f>(WACC!G33+WACC!G39*WACC!G46)*F27</f>
        <v>3892.1161652409055</v>
      </c>
      <c r="G29" s="1">
        <f>(WACC!H33+WACC!H39*WACC!H46)*G27</f>
        <v>4283.2702482330224</v>
      </c>
      <c r="H29" s="1">
        <f>(WACC!I33+WACC!I39*WACC!I46)*H27</f>
        <v>4442.1419824962904</v>
      </c>
      <c r="I29" s="1">
        <f>(WACC!J33+WACC!J39*WACC!J46)*I27</f>
        <v>4009.5036937133896</v>
      </c>
      <c r="K29" s="1">
        <f>(WACC!C33+WACC!C39*WACC!C46)*K27</f>
        <v>247.55866265777402</v>
      </c>
      <c r="L29" s="1">
        <f>(WACC!D33+WACC!D39*WACC!D46)*L27</f>
        <v>272.19754308941003</v>
      </c>
      <c r="M29" s="1">
        <f>(WACC!E33+WACC!E39*WACC!E46)*M27</f>
        <v>300.78748128669457</v>
      </c>
      <c r="N29" s="1">
        <f>(WACC!F33+WACC!F39*WACC!F46)*N27</f>
        <v>308.96478080325039</v>
      </c>
      <c r="O29" s="1">
        <f>(WACC!G33+WACC!G39*WACC!G46)*O27</f>
        <v>315.65331451252416</v>
      </c>
      <c r="P29" s="1">
        <f>(WACC!H33+WACC!H39*WACC!H46)*P27</f>
        <v>347.37618133860371</v>
      </c>
      <c r="Q29" s="1">
        <f>(WACC!I33+WACC!I39*WACC!I46)*Q27</f>
        <v>360.26078893341571</v>
      </c>
      <c r="R29" s="1">
        <f>(WACC!J33+WACC!J39*WACC!J46)*R27</f>
        <v>325.17352430885205</v>
      </c>
      <c r="T29" s="1">
        <f>(WACC!C33+WACC!C39*WACC!C46)*T27</f>
        <v>15430.361763536528</v>
      </c>
      <c r="U29" s="1">
        <f>(WACC!D33+WACC!D39*WACC!D46)*U27</f>
        <v>16966.106198520156</v>
      </c>
      <c r="V29" s="1">
        <f>(WACC!E33+WACC!E39*WACC!E46)*V27</f>
        <v>18748.120547947721</v>
      </c>
      <c r="W29" s="1">
        <f>(WACC!F33+WACC!F39*WACC!F46)*W27</f>
        <v>19257.812628340311</v>
      </c>
      <c r="X29" s="1">
        <f>(WACC!G33+WACC!G39*WACC!G46)*X27</f>
        <v>19674.709753626437</v>
      </c>
      <c r="Y29" s="1">
        <f>(WACC!H33+WACC!H39*WACC!H46)*Y27</f>
        <v>21651.999928196412</v>
      </c>
      <c r="Z29" s="1">
        <f>(WACC!I33+WACC!I39*WACC!I46)*Z27</f>
        <v>22455.099097640545</v>
      </c>
      <c r="AA29" s="1">
        <f>(WACC!J33+WACC!J39*WACC!J46)*AA27</f>
        <v>20268.105596231951</v>
      </c>
      <c r="AC29" s="1">
        <f>(WACC!C33+WACC!C39*WACC!C46)*AC27</f>
        <v>3033.4467689579519</v>
      </c>
      <c r="AD29" s="1">
        <f>(WACC!D33+WACC!D39*WACC!D46)*AD27</f>
        <v>3335.357966221969</v>
      </c>
      <c r="AE29" s="1">
        <f>(WACC!E33+WACC!E39*WACC!E46)*AE27</f>
        <v>3685.6832374856572</v>
      </c>
      <c r="AF29" s="1">
        <f>(WACC!F33+WACC!F39*WACC!F46)*AF27</f>
        <v>3785.8833376598468</v>
      </c>
      <c r="AG29" s="1">
        <f>(WACC!G33+WACC!G39*WACC!G46)*AG27</f>
        <v>3867.8409260214817</v>
      </c>
      <c r="AH29" s="1">
        <f>(WACC!H33+WACC!H39*WACC!H46)*AH27</f>
        <v>4256.5553698730491</v>
      </c>
      <c r="AI29" s="1">
        <f>(WACC!I33+WACC!I39*WACC!I46)*AI27</f>
        <v>4414.4362166112005</v>
      </c>
      <c r="AJ29" s="1">
        <f>(WACC!J33+WACC!J39*WACC!J46)*AJ27</f>
        <v>3984.4963051402297</v>
      </c>
      <c r="AL29" s="1">
        <f>(WACC!C33+WACC!C39*WACC!C46)*AL27</f>
        <v>6563.0132239954519</v>
      </c>
      <c r="AM29" s="1">
        <f>(WACC!D33+WACC!D39*WACC!D46)*AM27</f>
        <v>7216.2131417895316</v>
      </c>
      <c r="AN29" s="1">
        <f>(WACC!E33+WACC!E39*WACC!E46)*AN27</f>
        <v>7974.1593208791282</v>
      </c>
      <c r="AO29" s="1">
        <f>(WACC!F33+WACC!F39*WACC!F46)*AO27</f>
        <v>8190.9472300056113</v>
      </c>
      <c r="AP29" s="1">
        <f>(WACC!G33+WACC!G39*WACC!G46)*AP27</f>
        <v>8368.266555905293</v>
      </c>
      <c r="AQ29" s="1">
        <f>(WACC!H33+WACC!H39*WACC!H46)*AQ27</f>
        <v>9209.2696226023345</v>
      </c>
      <c r="AR29" s="1">
        <f>(WACC!I33+WACC!I39*WACC!I46)*AR27</f>
        <v>9550.8527008226356</v>
      </c>
      <c r="AS29" s="1">
        <f>(WACC!J33+WACC!J39*WACC!J46)*AS27</f>
        <v>8620.6562809010411</v>
      </c>
      <c r="AU29" s="1">
        <f>(WACC!C33+WACC!C39*WACC!C46)*AU27</f>
        <v>2169.9324213199948</v>
      </c>
      <c r="AV29" s="1">
        <f>(WACC!D33+WACC!D39*WACC!D46)*AV27</f>
        <v>1842.4902006187019</v>
      </c>
      <c r="AW29" s="1">
        <f>(WACC!E33+WACC!E39*WACC!E46)*AW27</f>
        <v>1636.5907378353047</v>
      </c>
      <c r="AX29" s="1">
        <f>(WACC!F33+WACC!F39*WACC!F46)*AX27</f>
        <v>1370.9319080749899</v>
      </c>
      <c r="AY29" s="1">
        <f>(WACC!G33+WACC!G39*WACC!G46)*AY27</f>
        <v>1243.7672149530863</v>
      </c>
      <c r="AZ29" s="1">
        <f>(WACC!H33+WACC!H39*WACC!H46)*AZ27</f>
        <v>1116.1015693210147</v>
      </c>
      <c r="BA29" s="1">
        <f>(WACC!I33+WACC!I39*WACC!I46)*BA27</f>
        <v>1279.5967117195648</v>
      </c>
      <c r="BB29" s="1">
        <f>(WACC!J33+WACC!J39*WACC!J46)*BB27</f>
        <v>1276.2458694013358</v>
      </c>
    </row>
    <row r="30" spans="1:54" x14ac:dyDescent="0.25">
      <c r="A30" s="24" t="s">
        <v>87</v>
      </c>
      <c r="B30" s="1">
        <f>WACC!C37*B28</f>
        <v>3103.2111128304814</v>
      </c>
      <c r="C30" s="1">
        <f>WACC!D37*C28</f>
        <v>3358.8580919333476</v>
      </c>
      <c r="D30" s="1">
        <f>WACC!E37*D28</f>
        <v>3997.2757207715576</v>
      </c>
      <c r="E30" s="1">
        <f>WACC!F37*E28</f>
        <v>4900.6370931040783</v>
      </c>
      <c r="F30" s="1">
        <f>WACC!G37*F28</f>
        <v>5237.2328604762379</v>
      </c>
      <c r="G30" s="1">
        <f>WACC!H37*G28</f>
        <v>6096.3324986323223</v>
      </c>
      <c r="H30" s="1">
        <f>WACC!I37*H28</f>
        <v>6154.0115161806825</v>
      </c>
      <c r="I30" s="1">
        <f>WACC!J37*I28</f>
        <v>5068.496927293515</v>
      </c>
      <c r="K30" s="1">
        <f>WACC!C37*K28</f>
        <v>251.67256880587232</v>
      </c>
      <c r="L30" s="1">
        <f>WACC!D37*L28</f>
        <v>272.40571572979997</v>
      </c>
      <c r="M30" s="1">
        <f>WACC!E37*M28</f>
        <v>324.18182724098727</v>
      </c>
      <c r="N30" s="1">
        <f>WACC!F37*N28</f>
        <v>397.44505970200834</v>
      </c>
      <c r="O30" s="1">
        <f>WACC!G37*O28</f>
        <v>424.74320937461266</v>
      </c>
      <c r="P30" s="1">
        <f>WACC!H37*P28</f>
        <v>494.41678456290458</v>
      </c>
      <c r="Q30" s="1">
        <f>WACC!I37*Q28</f>
        <v>499.09459280243306</v>
      </c>
      <c r="R30" s="1">
        <f>WACC!J37*R28</f>
        <v>411.05860842098366</v>
      </c>
      <c r="T30" s="1">
        <f>WACC!C37*T28</f>
        <v>15686.78203760364</v>
      </c>
      <c r="U30" s="1">
        <f>WACC!D37*U28</f>
        <v>16979.08162469188</v>
      </c>
      <c r="V30" s="1">
        <f>WACC!E37*V28</f>
        <v>20206.292996532513</v>
      </c>
      <c r="W30" s="1">
        <f>WACC!F37*W28</f>
        <v>24772.799248840096</v>
      </c>
      <c r="X30" s="1">
        <f>WACC!G37*X28</f>
        <v>26474.296261310821</v>
      </c>
      <c r="Y30" s="1">
        <f>WACC!H37*Y28</f>
        <v>30817.058736161129</v>
      </c>
      <c r="Z30" s="1">
        <f>WACC!I37*Z28</f>
        <v>31108.627096651744</v>
      </c>
      <c r="AA30" s="1">
        <f>WACC!J37*AA28</f>
        <v>25621.333407831371</v>
      </c>
      <c r="AC30" s="1">
        <f>WACC!C37*AC28</f>
        <v>3083.8562968604206</v>
      </c>
      <c r="AD30" s="1">
        <f>WACC!D37*AD28</f>
        <v>3337.9087984836915</v>
      </c>
      <c r="AE30" s="1">
        <f>WACC!E37*AE28</f>
        <v>3972.3445984134169</v>
      </c>
      <c r="AF30" s="1">
        <f>WACC!F37*AF28</f>
        <v>4870.0716801739336</v>
      </c>
      <c r="AG30" s="1">
        <f>WACC!G37*AG28</f>
        <v>5204.5680901717724</v>
      </c>
      <c r="AH30" s="1">
        <f>WACC!H37*AH28</f>
        <v>6058.3094994507746</v>
      </c>
      <c r="AI30" s="1">
        <f>WACC!I37*AI28</f>
        <v>6115.6287713262218</v>
      </c>
      <c r="AJ30" s="1">
        <f>WACC!J37*AJ28</f>
        <v>5036.8845678033795</v>
      </c>
      <c r="AL30" s="1">
        <f>WACC!C37*AL28</f>
        <v>6672.0767492317691</v>
      </c>
      <c r="AM30" s="1">
        <f>WACC!D37*AM28</f>
        <v>7221.7319944811934</v>
      </c>
      <c r="AN30" s="1">
        <f>WACC!E37*AN28</f>
        <v>8594.3654579473296</v>
      </c>
      <c r="AO30" s="1">
        <f>WACC!F37*AO28</f>
        <v>10536.642727957595</v>
      </c>
      <c r="AP30" s="1">
        <f>WACC!G37*AP28</f>
        <v>11260.342377036641</v>
      </c>
      <c r="AQ30" s="1">
        <f>WACC!H37*AQ28</f>
        <v>13107.454453077908</v>
      </c>
      <c r="AR30" s="1">
        <f>WACC!I37*AR28</f>
        <v>13231.467553672903</v>
      </c>
      <c r="AS30" s="1">
        <f>WACC!J37*AS28</f>
        <v>10897.550721678877</v>
      </c>
      <c r="AU30" s="1">
        <f>WACC!C37*AU28</f>
        <v>2205.9921504895879</v>
      </c>
      <c r="AV30" s="1">
        <f>WACC!D37*AV28</f>
        <v>1843.8993097737737</v>
      </c>
      <c r="AW30" s="1">
        <f>WACC!E37*AW28</f>
        <v>1763.8798448909843</v>
      </c>
      <c r="AX30" s="1">
        <f>WACC!F37*AX28</f>
        <v>1763.5347065632939</v>
      </c>
      <c r="AY30" s="1">
        <f>WACC!G37*AY28</f>
        <v>1673.6135953773958</v>
      </c>
      <c r="AZ30" s="1">
        <f>WACC!H37*AZ28</f>
        <v>1588.5353653865632</v>
      </c>
      <c r="BA30" s="1">
        <f>WACC!I37*BA28</f>
        <v>1772.715264621939</v>
      </c>
      <c r="BB30" s="1">
        <f>WACC!J37*BB28</f>
        <v>1613.3289209021264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B17*WACC!C51</f>
        <v>6155.6963188349091</v>
      </c>
      <c r="C33" s="1">
        <f>C17*WACC!D51</f>
        <v>6715.1493421401192</v>
      </c>
      <c r="D33" s="1">
        <f>D17*WACC!E51</f>
        <v>7706.0909442897982</v>
      </c>
      <c r="E33" s="1">
        <f>E17*WACC!F51</f>
        <v>8710.2812899709897</v>
      </c>
      <c r="F33" s="1">
        <f>F17*WACC!G51</f>
        <v>9129.3490257171434</v>
      </c>
      <c r="G33" s="1">
        <f>G17*WACC!H51</f>
        <v>10379.602746865345</v>
      </c>
      <c r="H33" s="1">
        <f>H17*WACC!I51</f>
        <v>10596.153498676973</v>
      </c>
      <c r="I33" s="1">
        <f>I17*WACC!J51</f>
        <v>9078.0006210069059</v>
      </c>
      <c r="K33" s="1">
        <f>K17*WACC!C51</f>
        <v>499.23123146364634</v>
      </c>
      <c r="L33" s="1">
        <f>L17*WACC!D51</f>
        <v>544.60325881920994</v>
      </c>
      <c r="M33" s="1">
        <f>M17*WACC!E51</f>
        <v>624.96930852768196</v>
      </c>
      <c r="N33" s="1">
        <f>N17*WACC!F51</f>
        <v>706.40984050525879</v>
      </c>
      <c r="O33" s="1">
        <f>O17*WACC!G51</f>
        <v>740.39652388713682</v>
      </c>
      <c r="P33" s="1">
        <f>P17*WACC!H51</f>
        <v>841.79296590150818</v>
      </c>
      <c r="Q33" s="1">
        <f>Q17*WACC!I51</f>
        <v>859.35538173584882</v>
      </c>
      <c r="R33" s="1">
        <f>R17*WACC!J51</f>
        <v>736.23213272983571</v>
      </c>
      <c r="T33" s="1">
        <f>T17*WACC!C51</f>
        <v>31117.14380114017</v>
      </c>
      <c r="U33" s="1">
        <f>U17*WACC!D51</f>
        <v>33945.187823212036</v>
      </c>
      <c r="V33" s="1">
        <f>V17*WACC!E51</f>
        <v>38954.413544480238</v>
      </c>
      <c r="W33" s="1">
        <f>W17*WACC!F51</f>
        <v>44030.611877180403</v>
      </c>
      <c r="X33" s="1">
        <f>X17*WACC!G51</f>
        <v>46149.006014937258</v>
      </c>
      <c r="Y33" s="1">
        <f>Y17*WACC!H51</f>
        <v>52469.058664357537</v>
      </c>
      <c r="Z33" s="1">
        <f>Z17*WACC!I51</f>
        <v>53563.726194292292</v>
      </c>
      <c r="AA33" s="1">
        <f>AA17*WACC!J51</f>
        <v>45889.439004063322</v>
      </c>
      <c r="AC33" s="1">
        <f>AC17*WACC!C51</f>
        <v>6117.3030658183725</v>
      </c>
      <c r="AD33" s="1">
        <f>AD17*WACC!D51</f>
        <v>6673.2667647056605</v>
      </c>
      <c r="AE33" s="1">
        <f>AE17*WACC!E51</f>
        <v>7658.0278358990745</v>
      </c>
      <c r="AF33" s="1">
        <f>AF17*WACC!F51</f>
        <v>8655.9550178337813</v>
      </c>
      <c r="AG33" s="1">
        <f>AG17*WACC!G51</f>
        <v>9072.4090161932545</v>
      </c>
      <c r="AH33" s="1">
        <f>AH17*WACC!H51</f>
        <v>10314.864869323823</v>
      </c>
      <c r="AI33" s="1">
        <f>AI17*WACC!I51</f>
        <v>10530.064987937421</v>
      </c>
      <c r="AJ33" s="1">
        <f>AJ17*WACC!J51</f>
        <v>9021.3808729436096</v>
      </c>
      <c r="AL33" s="1">
        <f>AL17*WACC!C51</f>
        <v>13235.089973227221</v>
      </c>
      <c r="AM33" s="1">
        <f>AM17*WACC!D51</f>
        <v>14437.945136270724</v>
      </c>
      <c r="AN33" s="1">
        <f>AN17*WACC!E51</f>
        <v>16568.524778826461</v>
      </c>
      <c r="AO33" s="1">
        <f>AO17*WACC!F51</f>
        <v>18727.589957963206</v>
      </c>
      <c r="AP33" s="1">
        <f>AP17*WACC!G51</f>
        <v>19628.608932941934</v>
      </c>
      <c r="AQ33" s="1">
        <f>AQ17*WACC!H51</f>
        <v>22316.724075680238</v>
      </c>
      <c r="AR33" s="1">
        <f>AR17*WACC!I51</f>
        <v>22782.320254495538</v>
      </c>
      <c r="AS33" s="1">
        <f>AS17*WACC!J51</f>
        <v>19518.207002579918</v>
      </c>
      <c r="AU33" s="1">
        <f>AU17*WACC!C51</f>
        <v>4375.9245718095826</v>
      </c>
      <c r="AV33" s="1">
        <f>AV17*WACC!D51</f>
        <v>3686.3895103924756</v>
      </c>
      <c r="AW33" s="1">
        <f>AW17*WACC!E51</f>
        <v>3400.4705827262892</v>
      </c>
      <c r="AX33" s="1">
        <f>AX17*WACC!F51</f>
        <v>3134.4666146382838</v>
      </c>
      <c r="AY33" s="1">
        <f>AY17*WACC!G51</f>
        <v>2917.3808103304818</v>
      </c>
      <c r="AZ33" s="1">
        <f>AZ17*WACC!H51</f>
        <v>2704.6369347075774</v>
      </c>
      <c r="BA33" s="1">
        <f>BA17*WACC!I51</f>
        <v>3052.3119763415043</v>
      </c>
      <c r="BB33" s="1">
        <f>BB17*WACC!J51</f>
        <v>2889.5747903034621</v>
      </c>
    </row>
    <row r="34" spans="1:54" x14ac:dyDescent="0.25">
      <c r="A34" s="24" t="s">
        <v>65</v>
      </c>
      <c r="B34" s="1">
        <f>B20</f>
        <v>-1198.685435095997</v>
      </c>
      <c r="C34" s="1">
        <f t="shared" ref="C34:I34" si="14">C20</f>
        <v>-574.55135945295115</v>
      </c>
      <c r="D34" s="1">
        <f t="shared" si="14"/>
        <v>-2427.0935240998115</v>
      </c>
      <c r="E34" s="1">
        <f t="shared" si="14"/>
        <v>134.79420602038772</v>
      </c>
      <c r="F34" s="1">
        <f t="shared" si="14"/>
        <v>-3465.1614618117355</v>
      </c>
      <c r="G34" s="1">
        <f t="shared" si="14"/>
        <v>-2009.9517382323406</v>
      </c>
      <c r="H34" s="1">
        <f t="shared" si="14"/>
        <v>-1263.6530179922074</v>
      </c>
      <c r="I34" s="1">
        <f t="shared" si="14"/>
        <v>-3265.9853153458207</v>
      </c>
      <c r="K34" s="1">
        <f>K20</f>
        <v>-97.214218328069563</v>
      </c>
      <c r="L34" s="1">
        <f t="shared" ref="L34:R34" si="15">L20</f>
        <v>-46.596512865842271</v>
      </c>
      <c r="M34" s="1">
        <f t="shared" si="15"/>
        <v>-196.83896445741584</v>
      </c>
      <c r="N34" s="1">
        <f t="shared" si="15"/>
        <v>10.931903391631067</v>
      </c>
      <c r="O34" s="1">
        <f t="shared" si="15"/>
        <v>-281.02699259343319</v>
      </c>
      <c r="P34" s="1">
        <f t="shared" si="15"/>
        <v>-163.00847694353899</v>
      </c>
      <c r="Q34" s="1">
        <f t="shared" si="15"/>
        <v>-102.48313426130892</v>
      </c>
      <c r="R34" s="1">
        <f t="shared" si="15"/>
        <v>-264.87366927660287</v>
      </c>
      <c r="T34" s="1">
        <f>T20</f>
        <v>-6059.3741348296589</v>
      </c>
      <c r="U34" s="1">
        <f t="shared" ref="U34:AA34" si="16">U20</f>
        <v>-2904.3663538980254</v>
      </c>
      <c r="V34" s="1">
        <f t="shared" si="16"/>
        <v>-12268.996762745504</v>
      </c>
      <c r="W34" s="1">
        <f t="shared" si="16"/>
        <v>681.38687729981757</v>
      </c>
      <c r="X34" s="1">
        <f t="shared" si="16"/>
        <v>-17516.446867504521</v>
      </c>
      <c r="Y34" s="1">
        <f t="shared" si="16"/>
        <v>-10160.338332571466</v>
      </c>
      <c r="Z34" s="1">
        <f t="shared" si="16"/>
        <v>-6387.7863102659794</v>
      </c>
      <c r="AA34" s="1">
        <f t="shared" si="16"/>
        <v>-16509.608246766667</v>
      </c>
      <c r="AC34" s="1">
        <f t="shared" ref="AC34:AJ34" si="17">AC20</f>
        <v>-1191.2091999451395</v>
      </c>
      <c r="AD34" s="1">
        <f t="shared" si="17"/>
        <v>-570.96786628305972</v>
      </c>
      <c r="AE34" s="1">
        <f t="shared" si="17"/>
        <v>-2411.9556727603231</v>
      </c>
      <c r="AF34" s="1">
        <f t="shared" si="17"/>
        <v>133.95349072371664</v>
      </c>
      <c r="AG34" s="1">
        <f t="shared" si="17"/>
        <v>-3443.5491512207427</v>
      </c>
      <c r="AH34" s="1">
        <f t="shared" si="17"/>
        <v>-1997.4156120753587</v>
      </c>
      <c r="AI34" s="1">
        <f t="shared" si="17"/>
        <v>-1255.7715781790639</v>
      </c>
      <c r="AJ34" s="1">
        <f t="shared" si="17"/>
        <v>-3245.6152720451632</v>
      </c>
      <c r="AL34" s="1">
        <f t="shared" ref="AL34:AS34" si="18">AL20</f>
        <v>-2577.2404552431285</v>
      </c>
      <c r="AM34" s="1">
        <f t="shared" si="18"/>
        <v>-1235.3174267763557</v>
      </c>
      <c r="AN34" s="1">
        <f t="shared" si="18"/>
        <v>-5218.386272014478</v>
      </c>
      <c r="AO34" s="1">
        <f t="shared" si="18"/>
        <v>289.81505131936444</v>
      </c>
      <c r="AP34" s="1">
        <f t="shared" si="18"/>
        <v>-7450.29016108419</v>
      </c>
      <c r="AQ34" s="1">
        <f t="shared" si="18"/>
        <v>-4321.5081965551581</v>
      </c>
      <c r="AR34" s="1">
        <f t="shared" si="18"/>
        <v>-2716.9243773273779</v>
      </c>
      <c r="AS34" s="1">
        <f t="shared" si="18"/>
        <v>-7022.0503515712971</v>
      </c>
      <c r="AU34" s="1">
        <f t="shared" ref="AU34:BB34" si="19">AU20</f>
        <v>-15082.25207731895</v>
      </c>
      <c r="AV34" s="1">
        <f t="shared" si="19"/>
        <v>-13166.151125364326</v>
      </c>
      <c r="AW34" s="1">
        <f t="shared" si="19"/>
        <v>-12657.322669427775</v>
      </c>
      <c r="AX34" s="1">
        <f t="shared" si="19"/>
        <v>-11989.373329596065</v>
      </c>
      <c r="AY34" s="1">
        <f t="shared" si="19"/>
        <v>-14190.74763699643</v>
      </c>
      <c r="AZ34" s="1">
        <f t="shared" si="19"/>
        <v>-3201.6701772048109</v>
      </c>
      <c r="BA34" s="1">
        <f t="shared" si="19"/>
        <v>-3788.8870689976011</v>
      </c>
      <c r="BB34" s="1">
        <f t="shared" si="19"/>
        <v>-5723.5868638452957</v>
      </c>
    </row>
    <row r="35" spans="1:54" x14ac:dyDescent="0.25">
      <c r="A35" s="24" t="s">
        <v>101</v>
      </c>
      <c r="B35" s="20">
        <f>B12*B4</f>
        <v>2729.0711262804666</v>
      </c>
      <c r="C35" s="20">
        <f t="shared" ref="C35:I35" si="20">C12*C4</f>
        <v>3290.4549975842292</v>
      </c>
      <c r="D35" s="20">
        <f t="shared" si="20"/>
        <v>3304.6952624505116</v>
      </c>
      <c r="E35" s="20">
        <f t="shared" si="20"/>
        <v>4028.0870325470119</v>
      </c>
      <c r="F35" s="20">
        <f t="shared" si="20"/>
        <v>4596.4494976584865</v>
      </c>
      <c r="G35" s="20">
        <f t="shared" si="20"/>
        <v>4360.1751309748406</v>
      </c>
      <c r="H35" s="20">
        <f t="shared" si="20"/>
        <v>5716.5559189045152</v>
      </c>
      <c r="I35" s="20">
        <f t="shared" si="20"/>
        <v>5666.1110943834292</v>
      </c>
      <c r="J35" s="19"/>
      <c r="K35" s="20">
        <f>B5*B12</f>
        <v>221.32955697573249</v>
      </c>
      <c r="L35" s="20">
        <f t="shared" ref="L35:R35" si="21">C5*C12</f>
        <v>266.85817744020846</v>
      </c>
      <c r="M35" s="20">
        <f t="shared" si="21"/>
        <v>268.01307277573869</v>
      </c>
      <c r="N35" s="20">
        <f t="shared" si="21"/>
        <v>326.6806459487272</v>
      </c>
      <c r="O35" s="20">
        <f t="shared" si="21"/>
        <v>372.77523520049522</v>
      </c>
      <c r="P35" s="20">
        <f t="shared" si="21"/>
        <v>353.61322055044582</v>
      </c>
      <c r="Q35" s="20">
        <f t="shared" si="21"/>
        <v>463.61664112528132</v>
      </c>
      <c r="R35" s="20">
        <f t="shared" si="21"/>
        <v>459.52553094663671</v>
      </c>
      <c r="T35" s="20">
        <f>B6*B12</f>
        <v>13795.498393930171</v>
      </c>
      <c r="U35" s="20">
        <f t="shared" ref="U35:AA35" si="22">C6*C12</f>
        <v>16633.302883659486</v>
      </c>
      <c r="V35" s="20">
        <f t="shared" si="22"/>
        <v>16705.287651370436</v>
      </c>
      <c r="W35" s="20">
        <f t="shared" si="22"/>
        <v>20362.044672632092</v>
      </c>
      <c r="X35" s="20">
        <f t="shared" si="22"/>
        <v>23235.126066191118</v>
      </c>
      <c r="Y35" s="20">
        <f t="shared" si="22"/>
        <v>22040.755346160229</v>
      </c>
      <c r="Z35" s="20">
        <f t="shared" si="22"/>
        <v>28897.282023405412</v>
      </c>
      <c r="AA35" s="20">
        <f t="shared" si="22"/>
        <v>28642.282624906326</v>
      </c>
      <c r="AC35" s="20">
        <f>B12*B7</f>
        <v>2712.0498320475435</v>
      </c>
      <c r="AD35" s="20">
        <f t="shared" ref="AD35:AJ35" si="23">C12*C7</f>
        <v>3269.9323361795014</v>
      </c>
      <c r="AE35" s="20">
        <f t="shared" si="23"/>
        <v>3284.0837841088023</v>
      </c>
      <c r="AF35" s="20">
        <f t="shared" si="23"/>
        <v>4002.9637391610131</v>
      </c>
      <c r="AG35" s="20">
        <f t="shared" si="23"/>
        <v>4567.7813114126238</v>
      </c>
      <c r="AH35" s="20">
        <f t="shared" si="23"/>
        <v>4332.9805946739325</v>
      </c>
      <c r="AI35" s="20">
        <f t="shared" si="23"/>
        <v>5680.9015970520677</v>
      </c>
      <c r="AJ35" s="20">
        <f t="shared" si="23"/>
        <v>5630.7713983362346</v>
      </c>
      <c r="AK35" s="19"/>
      <c r="AL35" s="20">
        <f t="shared" ref="AL35:AS35" si="24">B8*B12</f>
        <v>5867.6549376131152</v>
      </c>
      <c r="AM35" s="20">
        <f t="shared" si="24"/>
        <v>7074.6615314065812</v>
      </c>
      <c r="AN35" s="20">
        <f t="shared" si="24"/>
        <v>7105.278894087578</v>
      </c>
      <c r="AO35" s="20">
        <f t="shared" si="24"/>
        <v>8660.611494531935</v>
      </c>
      <c r="AP35" s="20">
        <f t="shared" si="24"/>
        <v>9882.6224537371745</v>
      </c>
      <c r="AQ35" s="20">
        <f t="shared" si="24"/>
        <v>9374.6194042921979</v>
      </c>
      <c r="AR35" s="20">
        <f t="shared" si="24"/>
        <v>12290.913652154613</v>
      </c>
      <c r="AS35" s="20">
        <f t="shared" si="24"/>
        <v>12182.454469530963</v>
      </c>
      <c r="AT35" s="19"/>
      <c r="AU35" s="20">
        <f t="shared" ref="AU35:BB35" si="25">B9*B12</f>
        <v>1940.025755196295</v>
      </c>
      <c r="AV35" s="20">
        <f t="shared" si="25"/>
        <v>1806.3483281590279</v>
      </c>
      <c r="AW35" s="20">
        <f t="shared" si="25"/>
        <v>1458.2645216722863</v>
      </c>
      <c r="AX35" s="20">
        <f t="shared" si="25"/>
        <v>1449.540365465976</v>
      </c>
      <c r="AY35" s="20">
        <f t="shared" si="25"/>
        <v>1468.844440315248</v>
      </c>
      <c r="AZ35" s="20">
        <f t="shared" si="25"/>
        <v>1136.1408513046817</v>
      </c>
      <c r="BA35" s="20">
        <f t="shared" si="25"/>
        <v>1646.7024658407217</v>
      </c>
      <c r="BB35" s="20">
        <f t="shared" si="25"/>
        <v>1803.5526170269322</v>
      </c>
    </row>
    <row r="36" spans="1:54" x14ac:dyDescent="0.25">
      <c r="A36" s="25" t="s">
        <v>66</v>
      </c>
      <c r="B36" s="20">
        <f>B52</f>
        <v>253.37736984135884</v>
      </c>
      <c r="C36" s="20">
        <f t="shared" ref="C36:I36" si="26">C52</f>
        <v>34.640244495285302</v>
      </c>
      <c r="D36" s="20">
        <f t="shared" si="26"/>
        <v>730.73263223866832</v>
      </c>
      <c r="E36" s="20">
        <f t="shared" si="26"/>
        <v>-270.91364711956606</v>
      </c>
      <c r="F36" s="20">
        <f t="shared" si="26"/>
        <v>928.93467165097888</v>
      </c>
      <c r="G36" s="20">
        <f t="shared" si="26"/>
        <v>451.50250914606335</v>
      </c>
      <c r="H36" s="20">
        <f t="shared" si="26"/>
        <v>110.60778800002223</v>
      </c>
      <c r="I36" s="20">
        <f t="shared" si="26"/>
        <v>527.60924982919755</v>
      </c>
      <c r="J36" s="19"/>
      <c r="K36" s="20">
        <f>K52</f>
        <v>20.549080042152401</v>
      </c>
      <c r="L36" s="20">
        <f t="shared" ref="L36:R36" si="27">L52</f>
        <v>2.8093478011040003</v>
      </c>
      <c r="M36" s="20">
        <f t="shared" si="27"/>
        <v>59.262922172909953</v>
      </c>
      <c r="N36" s="20">
        <f t="shared" si="27"/>
        <v>-21.971284265271805</v>
      </c>
      <c r="O36" s="20">
        <f t="shared" si="27"/>
        <v>75.337244733569108</v>
      </c>
      <c r="P36" s="20">
        <f t="shared" si="27"/>
        <v>36.617165950866472</v>
      </c>
      <c r="Q36" s="20">
        <f t="shared" si="27"/>
        <v>8.9703681521399172</v>
      </c>
      <c r="R36" s="20">
        <f t="shared" si="27"/>
        <v>42.789475289400634</v>
      </c>
      <c r="T36" s="20">
        <f>T52</f>
        <v>1280.8266758033533</v>
      </c>
      <c r="U36" s="20">
        <f t="shared" ref="U36:AA36" si="28">U52</f>
        <v>175.10699252143655</v>
      </c>
      <c r="V36" s="20">
        <f t="shared" si="28"/>
        <v>3693.8651973429369</v>
      </c>
      <c r="W36" s="20">
        <f t="shared" si="28"/>
        <v>-1369.4728392167417</v>
      </c>
      <c r="X36" s="20">
        <f t="shared" si="28"/>
        <v>4695.7796912729236</v>
      </c>
      <c r="Y36" s="20">
        <f t="shared" si="28"/>
        <v>2282.3524384537573</v>
      </c>
      <c r="Z36" s="20">
        <f t="shared" si="28"/>
        <v>559.12414558068167</v>
      </c>
      <c r="AA36" s="20">
        <f t="shared" si="28"/>
        <v>2667.0732354864235</v>
      </c>
      <c r="AC36" s="20">
        <f t="shared" ref="AC36:AJ36" si="29">AC52</f>
        <v>251.79704797927931</v>
      </c>
      <c r="AD36" s="20">
        <f t="shared" si="29"/>
        <v>34.424192305155003</v>
      </c>
      <c r="AE36" s="20">
        <f t="shared" si="29"/>
        <v>726.17503202841453</v>
      </c>
      <c r="AF36" s="20">
        <f t="shared" si="29"/>
        <v>-269.22395099734661</v>
      </c>
      <c r="AG36" s="20">
        <f t="shared" si="29"/>
        <v>923.14087968378897</v>
      </c>
      <c r="AH36" s="20">
        <f t="shared" si="29"/>
        <v>448.68647515520468</v>
      </c>
      <c r="AI36" s="20">
        <f t="shared" si="29"/>
        <v>109.91792408043813</v>
      </c>
      <c r="AJ36" s="20">
        <f t="shared" si="29"/>
        <v>524.31853593212441</v>
      </c>
      <c r="AK36" s="19"/>
      <c r="AL36" s="20">
        <f t="shared" ref="AL36:AS36" si="30">AL52</f>
        <v>544.77545891425302</v>
      </c>
      <c r="AM36" s="20">
        <f t="shared" si="30"/>
        <v>74.478455213410527</v>
      </c>
      <c r="AN36" s="20">
        <f t="shared" si="30"/>
        <v>1571.1158629544645</v>
      </c>
      <c r="AO36" s="20">
        <f t="shared" si="30"/>
        <v>-582.47943187704914</v>
      </c>
      <c r="AP36" s="20">
        <f t="shared" si="30"/>
        <v>1997.2612880418992</v>
      </c>
      <c r="AQ36" s="20">
        <f t="shared" si="30"/>
        <v>970.75554448680521</v>
      </c>
      <c r="AR36" s="20">
        <f t="shared" si="30"/>
        <v>237.81290533139935</v>
      </c>
      <c r="AS36" s="20">
        <f t="shared" si="30"/>
        <v>1134.3892762919802</v>
      </c>
      <c r="AT36" s="19"/>
      <c r="AU36" s="20">
        <f t="shared" ref="AU36:BB36" si="31">AU52</f>
        <v>180.1193888068787</v>
      </c>
      <c r="AV36" s="20">
        <f t="shared" si="31"/>
        <v>19.016320775400921</v>
      </c>
      <c r="AW36" s="20">
        <f t="shared" si="31"/>
        <v>322.45075197392873</v>
      </c>
      <c r="AX36" s="20">
        <f t="shared" si="31"/>
        <v>-97.490511968184535</v>
      </c>
      <c r="AY36" s="20">
        <f t="shared" si="31"/>
        <v>319.54618667324473</v>
      </c>
      <c r="AZ36" s="20">
        <f t="shared" si="31"/>
        <v>117.64904612735609</v>
      </c>
      <c r="BA36" s="20">
        <f t="shared" si="31"/>
        <v>31.861512390441529</v>
      </c>
      <c r="BB36" s="20">
        <f t="shared" si="31"/>
        <v>167.94076703513872</v>
      </c>
    </row>
    <row r="37" spans="1:54" x14ac:dyDescent="0.25">
      <c r="A37" s="25" t="s">
        <v>67</v>
      </c>
      <c r="B37" s="20">
        <f>-B36*WACC!C43</f>
        <v>-126.68868492067942</v>
      </c>
      <c r="C37" s="20">
        <f>-C36*WACC!D43</f>
        <v>-17.320122247642651</v>
      </c>
      <c r="D37" s="20">
        <f>-D36*WACC!E43</f>
        <v>-365.36631611933416</v>
      </c>
      <c r="E37" s="20">
        <f>-E36*WACC!F43</f>
        <v>135.45682355978303</v>
      </c>
      <c r="F37" s="20">
        <f>-F36*WACC!G43</f>
        <v>-464.46733582548944</v>
      </c>
      <c r="G37" s="20">
        <f>-G36*WACC!H43</f>
        <v>-225.75125457303167</v>
      </c>
      <c r="H37" s="20">
        <f>-H36*WACC!I43</f>
        <v>-55.303894000011113</v>
      </c>
      <c r="I37" s="20">
        <f>-I36*WACC!J43</f>
        <v>-263.80462491459878</v>
      </c>
      <c r="J37" s="19"/>
      <c r="K37" s="20">
        <f>-K36*WACC!C43</f>
        <v>-10.2745400210762</v>
      </c>
      <c r="L37" s="20">
        <f>-L36*WACC!D43</f>
        <v>-1.4046739005520001</v>
      </c>
      <c r="M37" s="20">
        <f>-M36*WACC!E43</f>
        <v>-29.631461086454976</v>
      </c>
      <c r="N37" s="20">
        <f>-N36*WACC!F43</f>
        <v>10.985642132635903</v>
      </c>
      <c r="O37" s="20">
        <f>-O36*WACC!G43</f>
        <v>-37.668622366784554</v>
      </c>
      <c r="P37" s="20">
        <f>-P36*WACC!H43</f>
        <v>-18.308582975433236</v>
      </c>
      <c r="Q37" s="20">
        <f>-Q36*WACC!I43</f>
        <v>-4.4851840760699586</v>
      </c>
      <c r="R37" s="20">
        <f>-R36*WACC!J43</f>
        <v>-21.394737644700317</v>
      </c>
      <c r="T37" s="20">
        <f>-T36*WACC!C43</f>
        <v>-640.41333790167664</v>
      </c>
      <c r="U37" s="20">
        <f>-U36*WACC!D43</f>
        <v>-87.553496260718276</v>
      </c>
      <c r="V37" s="20">
        <f>-V36*WACC!E43</f>
        <v>-1846.9325986714684</v>
      </c>
      <c r="W37" s="20">
        <f>-W36*WACC!F43</f>
        <v>684.73641960837085</v>
      </c>
      <c r="X37" s="20">
        <f>-X36*WACC!G43</f>
        <v>-2347.8898456364618</v>
      </c>
      <c r="Y37" s="20">
        <f>-Y36*WACC!H43</f>
        <v>-1141.1762192268786</v>
      </c>
      <c r="Z37" s="20">
        <f>-Z36*WACC!I43</f>
        <v>-279.56207279034084</v>
      </c>
      <c r="AA37" s="20">
        <f>-AA36*WACC!J43</f>
        <v>-1333.5366177432118</v>
      </c>
      <c r="AC37" s="20">
        <f>-AC36*WACC!C43</f>
        <v>-125.89852398963966</v>
      </c>
      <c r="AD37" s="20">
        <f>-AD36*WACC!D43</f>
        <v>-17.212096152577502</v>
      </c>
      <c r="AE37" s="20">
        <f>-AE36*WACC!E43</f>
        <v>-363.08751601420727</v>
      </c>
      <c r="AF37" s="20">
        <f>-AF36*WACC!F43</f>
        <v>134.6119754986733</v>
      </c>
      <c r="AG37" s="20">
        <f>-AG36*WACC!G43</f>
        <v>-461.57043984189448</v>
      </c>
      <c r="AH37" s="20">
        <f>-AH36*WACC!H43</f>
        <v>-224.34323757760234</v>
      </c>
      <c r="AI37" s="20">
        <f>-AI36*WACC!I43</f>
        <v>-54.958962040219063</v>
      </c>
      <c r="AJ37" s="20">
        <f>-AJ36*WACC!J43</f>
        <v>-262.1592679660622</v>
      </c>
      <c r="AK37" s="19"/>
      <c r="AL37" s="20">
        <f>-AL36*WACC!C43</f>
        <v>-272.38772945712651</v>
      </c>
      <c r="AM37" s="20">
        <f>-AM36*WACC!D43</f>
        <v>-37.239227606705263</v>
      </c>
      <c r="AN37" s="20">
        <f>-AN36*WACC!E43</f>
        <v>-785.55793147723227</v>
      </c>
      <c r="AO37" s="20">
        <f>-AO36*WACC!F43</f>
        <v>291.23971593852457</v>
      </c>
      <c r="AP37" s="20">
        <f>-AP36*WACC!G43</f>
        <v>-998.6306440209496</v>
      </c>
      <c r="AQ37" s="20">
        <f>-AQ36*WACC!H43</f>
        <v>-485.3777722434026</v>
      </c>
      <c r="AR37" s="20">
        <f>-AR36*WACC!I43</f>
        <v>-118.90645266569967</v>
      </c>
      <c r="AS37" s="20">
        <f>-AS36*WACC!J43</f>
        <v>-567.1946381459901</v>
      </c>
      <c r="AT37" s="19"/>
      <c r="AU37" s="20">
        <f>-AU36*WACC!C43</f>
        <v>-90.059694403439352</v>
      </c>
      <c r="AV37" s="20">
        <f>-AV36*WACC!D43</f>
        <v>-9.5081603877004603</v>
      </c>
      <c r="AW37" s="20">
        <f>-AW36*WACC!E43</f>
        <v>-161.22537598696437</v>
      </c>
      <c r="AX37" s="20">
        <f>-AX36*WACC!F43</f>
        <v>48.745255984092267</v>
      </c>
      <c r="AY37" s="20">
        <f>-AY36*WACC!G43</f>
        <v>-159.77309333662237</v>
      </c>
      <c r="AZ37" s="20">
        <f>-AZ36*WACC!H43</f>
        <v>-58.824523063678043</v>
      </c>
      <c r="BA37" s="20">
        <f>-BA36*WACC!I43</f>
        <v>-15.930756195220765</v>
      </c>
      <c r="BB37" s="20">
        <f>-BB36*WACC!J43</f>
        <v>-83.97038351756936</v>
      </c>
    </row>
    <row r="38" spans="1:54" x14ac:dyDescent="0.25">
      <c r="A38" s="24" t="s">
        <v>68</v>
      </c>
      <c r="B38" s="20">
        <f>B36+B37</f>
        <v>126.68868492067942</v>
      </c>
      <c r="C38" s="20">
        <f t="shared" ref="C38:I38" si="32">C36+C37</f>
        <v>17.320122247642651</v>
      </c>
      <c r="D38" s="20">
        <f t="shared" si="32"/>
        <v>365.36631611933416</v>
      </c>
      <c r="E38" s="20">
        <f t="shared" si="32"/>
        <v>-135.45682355978303</v>
      </c>
      <c r="F38" s="20">
        <f t="shared" si="32"/>
        <v>464.46733582548944</v>
      </c>
      <c r="G38" s="20">
        <f t="shared" si="32"/>
        <v>225.75125457303167</v>
      </c>
      <c r="H38" s="20">
        <f t="shared" si="32"/>
        <v>55.303894000011113</v>
      </c>
      <c r="I38" s="20">
        <f t="shared" si="32"/>
        <v>263.80462491459878</v>
      </c>
      <c r="J38" s="19"/>
      <c r="K38" s="20">
        <f>K36+K37</f>
        <v>10.2745400210762</v>
      </c>
      <c r="L38" s="20">
        <f t="shared" ref="L38:R38" si="33">L36+L37</f>
        <v>1.4046739005520001</v>
      </c>
      <c r="M38" s="20">
        <f t="shared" si="33"/>
        <v>29.631461086454976</v>
      </c>
      <c r="N38" s="20">
        <f t="shared" si="33"/>
        <v>-10.985642132635903</v>
      </c>
      <c r="O38" s="20">
        <f t="shared" si="33"/>
        <v>37.668622366784554</v>
      </c>
      <c r="P38" s="20">
        <f t="shared" si="33"/>
        <v>18.308582975433236</v>
      </c>
      <c r="Q38" s="20">
        <f t="shared" si="33"/>
        <v>4.4851840760699586</v>
      </c>
      <c r="R38" s="20">
        <f t="shared" si="33"/>
        <v>21.394737644700317</v>
      </c>
      <c r="T38" s="20">
        <f>T36+T37</f>
        <v>640.41333790167664</v>
      </c>
      <c r="U38" s="20">
        <f t="shared" ref="U38:AA38" si="34">U36+U37</f>
        <v>87.553496260718276</v>
      </c>
      <c r="V38" s="20">
        <f t="shared" si="34"/>
        <v>1846.9325986714684</v>
      </c>
      <c r="W38" s="20">
        <f t="shared" si="34"/>
        <v>-684.73641960837085</v>
      </c>
      <c r="X38" s="20">
        <f t="shared" si="34"/>
        <v>2347.8898456364618</v>
      </c>
      <c r="Y38" s="20">
        <f t="shared" si="34"/>
        <v>1141.1762192268786</v>
      </c>
      <c r="Z38" s="20">
        <f t="shared" si="34"/>
        <v>279.56207279034084</v>
      </c>
      <c r="AA38" s="20">
        <f t="shared" si="34"/>
        <v>1333.5366177432118</v>
      </c>
      <c r="AC38" s="20">
        <f t="shared" ref="AC38:AJ38" si="35">AC36+AC37</f>
        <v>125.89852398963966</v>
      </c>
      <c r="AD38" s="20">
        <f t="shared" si="35"/>
        <v>17.212096152577502</v>
      </c>
      <c r="AE38" s="20">
        <f t="shared" si="35"/>
        <v>363.08751601420727</v>
      </c>
      <c r="AF38" s="20">
        <f t="shared" si="35"/>
        <v>-134.6119754986733</v>
      </c>
      <c r="AG38" s="20">
        <f t="shared" si="35"/>
        <v>461.57043984189448</v>
      </c>
      <c r="AH38" s="20">
        <f t="shared" si="35"/>
        <v>224.34323757760234</v>
      </c>
      <c r="AI38" s="20">
        <f t="shared" si="35"/>
        <v>54.958962040219063</v>
      </c>
      <c r="AJ38" s="20">
        <f t="shared" si="35"/>
        <v>262.1592679660622</v>
      </c>
      <c r="AK38" s="19"/>
      <c r="AL38" s="20">
        <f t="shared" ref="AL38:AS38" si="36">AL36+AL37</f>
        <v>272.38772945712651</v>
      </c>
      <c r="AM38" s="20">
        <f t="shared" si="36"/>
        <v>37.239227606705263</v>
      </c>
      <c r="AN38" s="20">
        <f t="shared" si="36"/>
        <v>785.55793147723227</v>
      </c>
      <c r="AO38" s="20">
        <f t="shared" si="36"/>
        <v>-291.23971593852457</v>
      </c>
      <c r="AP38" s="20">
        <f t="shared" si="36"/>
        <v>998.6306440209496</v>
      </c>
      <c r="AQ38" s="20">
        <f t="shared" si="36"/>
        <v>485.3777722434026</v>
      </c>
      <c r="AR38" s="20">
        <f t="shared" si="36"/>
        <v>118.90645266569967</v>
      </c>
      <c r="AS38" s="20">
        <f t="shared" si="36"/>
        <v>567.1946381459901</v>
      </c>
      <c r="AT38" s="19"/>
      <c r="AU38" s="20">
        <f t="shared" ref="AU38:BB38" si="37">AU36+AU37</f>
        <v>90.059694403439352</v>
      </c>
      <c r="AV38" s="20">
        <f t="shared" si="37"/>
        <v>9.5081603877004603</v>
      </c>
      <c r="AW38" s="20">
        <f t="shared" si="37"/>
        <v>161.22537598696437</v>
      </c>
      <c r="AX38" s="20">
        <f t="shared" si="37"/>
        <v>-48.745255984092267</v>
      </c>
      <c r="AY38" s="20">
        <f t="shared" si="37"/>
        <v>159.77309333662237</v>
      </c>
      <c r="AZ38" s="20">
        <f t="shared" si="37"/>
        <v>58.824523063678043</v>
      </c>
      <c r="BA38" s="20">
        <f t="shared" si="37"/>
        <v>15.930756195220765</v>
      </c>
      <c r="BB38" s="20">
        <f t="shared" si="37"/>
        <v>83.97038351756936</v>
      </c>
    </row>
    <row r="39" spans="1:54" x14ac:dyDescent="0.25">
      <c r="A39" s="23" t="s">
        <v>102</v>
      </c>
      <c r="B39" s="20">
        <f t="shared" ref="B39" si="38">B33-B34+B35+B38</f>
        <v>10210.141565132053</v>
      </c>
      <c r="C39" s="20">
        <f t="shared" ref="C39:I39" si="39">C33-C34+C35+C38</f>
        <v>10597.475821424941</v>
      </c>
      <c r="D39" s="20">
        <f t="shared" si="39"/>
        <v>13803.246046959455</v>
      </c>
      <c r="E39" s="20">
        <f t="shared" si="39"/>
        <v>12468.11729293783</v>
      </c>
      <c r="F39" s="20">
        <f t="shared" si="39"/>
        <v>17655.427321012852</v>
      </c>
      <c r="G39" s="20">
        <f t="shared" si="39"/>
        <v>16975.480870645559</v>
      </c>
      <c r="H39" s="20">
        <f t="shared" si="39"/>
        <v>17631.666329573709</v>
      </c>
      <c r="I39" s="20">
        <f t="shared" si="39"/>
        <v>18273.901655650756</v>
      </c>
      <c r="J39" s="19"/>
      <c r="K39" s="20">
        <f t="shared" ref="K39" si="40">K33-K34+K35+K38</f>
        <v>828.04954678852448</v>
      </c>
      <c r="L39" s="20">
        <f t="shared" ref="L39:R39" si="41">L33-L34+L35+L38</f>
        <v>859.4626230258126</v>
      </c>
      <c r="M39" s="20">
        <f t="shared" si="41"/>
        <v>1119.4528068472914</v>
      </c>
      <c r="N39" s="20">
        <f t="shared" si="41"/>
        <v>1011.1729409297189</v>
      </c>
      <c r="O39" s="20">
        <f t="shared" si="41"/>
        <v>1431.8673740478498</v>
      </c>
      <c r="P39" s="20">
        <f t="shared" si="41"/>
        <v>1376.7232463709261</v>
      </c>
      <c r="Q39" s="20">
        <f t="shared" si="41"/>
        <v>1429.940341198509</v>
      </c>
      <c r="R39" s="20">
        <f t="shared" si="41"/>
        <v>1482.0260705977757</v>
      </c>
      <c r="T39" s="20">
        <f t="shared" ref="T39" si="42">T33-T34+T35+T38</f>
        <v>51612.429667801676</v>
      </c>
      <c r="U39" s="20">
        <f t="shared" ref="U39:AA39" si="43">U33-U34+U35+U38</f>
        <v>53570.410557030264</v>
      </c>
      <c r="V39" s="20">
        <f t="shared" si="43"/>
        <v>69775.63055726765</v>
      </c>
      <c r="W39" s="20">
        <f t="shared" si="43"/>
        <v>63026.533252904301</v>
      </c>
      <c r="X39" s="20">
        <f t="shared" si="43"/>
        <v>89248.468794269356</v>
      </c>
      <c r="Y39" s="20">
        <f t="shared" si="43"/>
        <v>85811.328562316106</v>
      </c>
      <c r="Z39" s="20">
        <f t="shared" si="43"/>
        <v>89128.356600754021</v>
      </c>
      <c r="AA39" s="20">
        <f t="shared" si="43"/>
        <v>92374.866493479523</v>
      </c>
      <c r="AC39" s="20">
        <f t="shared" ref="AC39:AJ39" si="44">AC33-AC34+AC35+AC38</f>
        <v>10146.460621800696</v>
      </c>
      <c r="AD39" s="20">
        <f t="shared" si="44"/>
        <v>10531.379063320799</v>
      </c>
      <c r="AE39" s="20">
        <f t="shared" si="44"/>
        <v>13717.154808782407</v>
      </c>
      <c r="AF39" s="20">
        <f t="shared" si="44"/>
        <v>12390.353290772402</v>
      </c>
      <c r="AG39" s="20">
        <f t="shared" si="44"/>
        <v>17545.309918668514</v>
      </c>
      <c r="AH39" s="20">
        <f t="shared" si="44"/>
        <v>16869.604313650718</v>
      </c>
      <c r="AI39" s="20">
        <f t="shared" si="44"/>
        <v>17521.697125208771</v>
      </c>
      <c r="AJ39" s="20">
        <f t="shared" si="44"/>
        <v>18159.926811291069</v>
      </c>
      <c r="AK39" s="19"/>
      <c r="AL39" s="20">
        <f t="shared" ref="AL39:AS39" si="45">AL33-AL34+AL35+AL38</f>
        <v>21952.373095540588</v>
      </c>
      <c r="AM39" s="20">
        <f t="shared" si="45"/>
        <v>22785.163322060365</v>
      </c>
      <c r="AN39" s="20">
        <f t="shared" si="45"/>
        <v>29677.747876405752</v>
      </c>
      <c r="AO39" s="20">
        <f t="shared" si="45"/>
        <v>26807.14668523725</v>
      </c>
      <c r="AP39" s="20">
        <f t="shared" si="45"/>
        <v>37960.152191784255</v>
      </c>
      <c r="AQ39" s="20">
        <f t="shared" si="45"/>
        <v>36498.229448770995</v>
      </c>
      <c r="AR39" s="20">
        <f t="shared" si="45"/>
        <v>37909.064736643231</v>
      </c>
      <c r="AS39" s="20">
        <f t="shared" si="45"/>
        <v>39289.906461828177</v>
      </c>
      <c r="AT39" s="19"/>
      <c r="AU39" s="20">
        <f t="shared" ref="AU39:BB39" si="46">AU33-AU34+AU35+AU38</f>
        <v>21488.262098728264</v>
      </c>
      <c r="AV39" s="20">
        <f t="shared" si="46"/>
        <v>18668.39712430353</v>
      </c>
      <c r="AW39" s="20">
        <f t="shared" si="46"/>
        <v>17677.283149813313</v>
      </c>
      <c r="AX39" s="20">
        <f t="shared" si="46"/>
        <v>16524.635053716233</v>
      </c>
      <c r="AY39" s="20">
        <f t="shared" si="46"/>
        <v>18736.74598097878</v>
      </c>
      <c r="AZ39" s="20">
        <f t="shared" si="46"/>
        <v>7101.2724862807481</v>
      </c>
      <c r="BA39" s="20">
        <f t="shared" si="46"/>
        <v>8503.8322673750481</v>
      </c>
      <c r="BB39" s="20">
        <f t="shared" si="46"/>
        <v>10500.684654693259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2729.0711262804666</v>
      </c>
      <c r="C43" s="17">
        <f t="shared" ref="C43:I43" si="47">C35</f>
        <v>3290.4549975842292</v>
      </c>
      <c r="D43" s="17">
        <f t="shared" si="47"/>
        <v>3304.6952624505116</v>
      </c>
      <c r="E43" s="17">
        <f t="shared" si="47"/>
        <v>4028.0870325470119</v>
      </c>
      <c r="F43" s="17">
        <f t="shared" si="47"/>
        <v>4596.4494976584865</v>
      </c>
      <c r="G43" s="17">
        <f t="shared" si="47"/>
        <v>4360.1751309748406</v>
      </c>
      <c r="H43" s="17">
        <f t="shared" si="47"/>
        <v>5716.5559189045152</v>
      </c>
      <c r="I43" s="17">
        <f t="shared" si="47"/>
        <v>5666.1110943834292</v>
      </c>
      <c r="K43" s="17">
        <f>K35</f>
        <v>221.32955697573249</v>
      </c>
      <c r="L43" s="17">
        <f t="shared" ref="L43:R43" si="48">L35</f>
        <v>266.85817744020846</v>
      </c>
      <c r="M43" s="17">
        <f t="shared" si="48"/>
        <v>268.01307277573869</v>
      </c>
      <c r="N43" s="17">
        <f t="shared" si="48"/>
        <v>326.6806459487272</v>
      </c>
      <c r="O43" s="17">
        <f t="shared" si="48"/>
        <v>372.77523520049522</v>
      </c>
      <c r="P43" s="17">
        <f t="shared" si="48"/>
        <v>353.61322055044582</v>
      </c>
      <c r="Q43" s="17">
        <f t="shared" si="48"/>
        <v>463.61664112528132</v>
      </c>
      <c r="R43" s="17">
        <f t="shared" si="48"/>
        <v>459.52553094663671</v>
      </c>
      <c r="T43" s="17">
        <f>T35</f>
        <v>13795.498393930171</v>
      </c>
      <c r="U43" s="17">
        <f t="shared" ref="U43:AA43" si="49">U35</f>
        <v>16633.302883659486</v>
      </c>
      <c r="V43" s="17">
        <f t="shared" si="49"/>
        <v>16705.287651370436</v>
      </c>
      <c r="W43" s="17">
        <f t="shared" si="49"/>
        <v>20362.044672632092</v>
      </c>
      <c r="X43" s="17">
        <f t="shared" si="49"/>
        <v>23235.126066191118</v>
      </c>
      <c r="Y43" s="17">
        <f t="shared" si="49"/>
        <v>22040.755346160229</v>
      </c>
      <c r="Z43" s="17">
        <f t="shared" si="49"/>
        <v>28897.282023405412</v>
      </c>
      <c r="AA43" s="17">
        <f t="shared" si="49"/>
        <v>28642.282624906326</v>
      </c>
      <c r="AC43" s="17">
        <f t="shared" ref="AC43:AJ43" si="50">AC35</f>
        <v>2712.0498320475435</v>
      </c>
      <c r="AD43" s="17">
        <f t="shared" si="50"/>
        <v>3269.9323361795014</v>
      </c>
      <c r="AE43" s="17">
        <f t="shared" si="50"/>
        <v>3284.0837841088023</v>
      </c>
      <c r="AF43" s="17">
        <f t="shared" si="50"/>
        <v>4002.9637391610131</v>
      </c>
      <c r="AG43" s="17">
        <f t="shared" si="50"/>
        <v>4567.7813114126238</v>
      </c>
      <c r="AH43" s="17">
        <f t="shared" si="50"/>
        <v>4332.9805946739325</v>
      </c>
      <c r="AI43" s="17">
        <f t="shared" si="50"/>
        <v>5680.9015970520677</v>
      </c>
      <c r="AJ43" s="17">
        <f t="shared" si="50"/>
        <v>5630.7713983362346</v>
      </c>
      <c r="AL43" s="17">
        <f t="shared" ref="AL43:AS43" si="51">AL35</f>
        <v>5867.6549376131152</v>
      </c>
      <c r="AM43" s="17">
        <f t="shared" si="51"/>
        <v>7074.6615314065812</v>
      </c>
      <c r="AN43" s="17">
        <f t="shared" si="51"/>
        <v>7105.278894087578</v>
      </c>
      <c r="AO43" s="17">
        <f t="shared" si="51"/>
        <v>8660.611494531935</v>
      </c>
      <c r="AP43" s="17">
        <f t="shared" si="51"/>
        <v>9882.6224537371745</v>
      </c>
      <c r="AQ43" s="17">
        <f t="shared" si="51"/>
        <v>9374.6194042921979</v>
      </c>
      <c r="AR43" s="17">
        <f t="shared" si="51"/>
        <v>12290.913652154613</v>
      </c>
      <c r="AS43" s="17">
        <f t="shared" si="51"/>
        <v>12182.454469530963</v>
      </c>
      <c r="AU43" s="17">
        <f t="shared" ref="AU43:BB43" si="52">AU35</f>
        <v>1940.025755196295</v>
      </c>
      <c r="AV43" s="17">
        <f t="shared" si="52"/>
        <v>1806.3483281590279</v>
      </c>
      <c r="AW43" s="17">
        <f t="shared" si="52"/>
        <v>1458.2645216722863</v>
      </c>
      <c r="AX43" s="17">
        <f t="shared" si="52"/>
        <v>1449.540365465976</v>
      </c>
      <c r="AY43" s="17">
        <f t="shared" si="52"/>
        <v>1468.844440315248</v>
      </c>
      <c r="AZ43" s="17">
        <f t="shared" si="52"/>
        <v>1136.1408513046817</v>
      </c>
      <c r="BA43" s="17">
        <f t="shared" si="52"/>
        <v>1646.7024658407217</v>
      </c>
      <c r="BB43" s="17">
        <f t="shared" si="52"/>
        <v>1803.5526170269322</v>
      </c>
    </row>
    <row r="44" spans="1:54" x14ac:dyDescent="0.25">
      <c r="A44" s="21" t="s">
        <v>79</v>
      </c>
      <c r="B44" s="1">
        <f>B19</f>
        <v>-3533.2680932163184</v>
      </c>
      <c r="C44" s="1">
        <f t="shared" ref="C44:I44" si="53">C19</f>
        <v>-3832.6952502563799</v>
      </c>
      <c r="D44" s="1">
        <f t="shared" si="53"/>
        <v>-4065.4996229410908</v>
      </c>
      <c r="E44" s="1">
        <f t="shared" si="53"/>
        <v>-4442.4386576855686</v>
      </c>
      <c r="F44" s="1">
        <f t="shared" si="53"/>
        <v>-4725.296057373931</v>
      </c>
      <c r="G44" s="1">
        <f t="shared" si="53"/>
        <v>-5013.9648772177279</v>
      </c>
      <c r="H44" s="1">
        <f t="shared" si="53"/>
        <v>-5392.4062678216569</v>
      </c>
      <c r="I44" s="1">
        <f t="shared" si="53"/>
        <v>-5780.5961345426194</v>
      </c>
      <c r="K44" s="1">
        <f>K19</f>
        <v>-286.55048753305778</v>
      </c>
      <c r="L44" s="1">
        <f t="shared" ref="L44:R44" si="54">L19</f>
        <v>-310.83423718545475</v>
      </c>
      <c r="M44" s="1">
        <f t="shared" si="54"/>
        <v>-329.71483292080575</v>
      </c>
      <c r="N44" s="1">
        <f t="shared" si="54"/>
        <v>-360.28484949657809</v>
      </c>
      <c r="O44" s="1">
        <f t="shared" si="54"/>
        <v>-383.22478036076876</v>
      </c>
      <c r="P44" s="1">
        <f t="shared" si="54"/>
        <v>-406.63602142131748</v>
      </c>
      <c r="Q44" s="1">
        <f t="shared" si="54"/>
        <v>-437.32788009698601</v>
      </c>
      <c r="R44" s="1">
        <f t="shared" si="54"/>
        <v>-468.81034693210995</v>
      </c>
      <c r="T44" s="1">
        <f>T19</f>
        <v>-17860.726983588735</v>
      </c>
      <c r="U44" s="1">
        <f t="shared" ref="U44:AA44" si="55">U19</f>
        <v>-19374.336073607275</v>
      </c>
      <c r="V44" s="1">
        <f t="shared" si="55"/>
        <v>-20551.165918217856</v>
      </c>
      <c r="W44" s="1">
        <f t="shared" si="55"/>
        <v>-22456.598795489306</v>
      </c>
      <c r="X44" s="1">
        <f t="shared" si="55"/>
        <v>-23886.447495852946</v>
      </c>
      <c r="Y44" s="1">
        <f t="shared" si="55"/>
        <v>-25345.673018479927</v>
      </c>
      <c r="Z44" s="1">
        <f t="shared" si="55"/>
        <v>-27258.700328760689</v>
      </c>
      <c r="AA44" s="1">
        <f t="shared" si="55"/>
        <v>-29221.006342451088</v>
      </c>
      <c r="AC44" s="1">
        <f t="shared" ref="AC44:AJ44" si="56">AC19</f>
        <v>-3511.2309996282152</v>
      </c>
      <c r="AD44" s="1">
        <f t="shared" si="56"/>
        <v>-3808.7906209737221</v>
      </c>
      <c r="AE44" s="1">
        <f t="shared" si="56"/>
        <v>-4040.1429861647416</v>
      </c>
      <c r="AF44" s="1">
        <f t="shared" si="56"/>
        <v>-4414.7310414288841</v>
      </c>
      <c r="AG44" s="1">
        <f t="shared" si="56"/>
        <v>-4695.8242514705598</v>
      </c>
      <c r="AH44" s="1">
        <f t="shared" si="56"/>
        <v>-4982.6926356748763</v>
      </c>
      <c r="AI44" s="1">
        <f t="shared" si="56"/>
        <v>-5358.7736765622458</v>
      </c>
      <c r="AJ44" s="1">
        <f t="shared" si="56"/>
        <v>-5744.5423920438479</v>
      </c>
      <c r="AL44" s="1">
        <f t="shared" ref="AL44:AS44" si="57">AL19</f>
        <v>-7596.7232123143185</v>
      </c>
      <c r="AM44" s="1">
        <f t="shared" si="57"/>
        <v>-8240.5082787944866</v>
      </c>
      <c r="AN44" s="1">
        <f t="shared" si="57"/>
        <v>-8741.0506478543775</v>
      </c>
      <c r="AO44" s="1">
        <f t="shared" si="57"/>
        <v>-9551.4905690051364</v>
      </c>
      <c r="AP44" s="1">
        <f t="shared" si="57"/>
        <v>-10159.649734202087</v>
      </c>
      <c r="AQ44" s="1">
        <f t="shared" si="57"/>
        <v>-10780.303776443903</v>
      </c>
      <c r="AR44" s="1">
        <f t="shared" si="57"/>
        <v>-11593.973846377472</v>
      </c>
      <c r="AS44" s="1">
        <f t="shared" si="57"/>
        <v>-12428.603682977249</v>
      </c>
      <c r="AU44" s="1">
        <f t="shared" ref="AU44:BB44" si="58">AU19</f>
        <v>-16741.84623035261</v>
      </c>
      <c r="AV44" s="1">
        <f t="shared" si="58"/>
        <v>-14954.761750452708</v>
      </c>
      <c r="AW44" s="1">
        <f t="shared" si="58"/>
        <v>-13380.302943336621</v>
      </c>
      <c r="AX44" s="1">
        <f t="shared" si="58"/>
        <v>-13636.528354914344</v>
      </c>
      <c r="AY44" s="1">
        <f t="shared" si="58"/>
        <v>-14529.133989708331</v>
      </c>
      <c r="AZ44" s="1">
        <f t="shared" si="58"/>
        <v>-3984.4327824981988</v>
      </c>
      <c r="BA44" s="1">
        <f t="shared" si="58"/>
        <v>-4978.209495610884</v>
      </c>
      <c r="BB44" s="1">
        <f t="shared" si="58"/>
        <v>-6524.0005599802353</v>
      </c>
    </row>
    <row r="45" spans="1:54" x14ac:dyDescent="0.25">
      <c r="A45" s="21" t="s">
        <v>80</v>
      </c>
      <c r="B45" s="1">
        <f t="shared" ref="B45" si="59">B30</f>
        <v>3103.2111128304814</v>
      </c>
      <c r="C45" s="1">
        <f t="shared" ref="C45:I45" si="60">C30</f>
        <v>3358.8580919333476</v>
      </c>
      <c r="D45" s="1">
        <f t="shared" si="60"/>
        <v>3997.2757207715576</v>
      </c>
      <c r="E45" s="1">
        <f t="shared" si="60"/>
        <v>4900.6370931040783</v>
      </c>
      <c r="F45" s="1">
        <f t="shared" si="60"/>
        <v>5237.2328604762379</v>
      </c>
      <c r="G45" s="1">
        <f t="shared" si="60"/>
        <v>6096.3324986323223</v>
      </c>
      <c r="H45" s="1">
        <f t="shared" si="60"/>
        <v>6154.0115161806825</v>
      </c>
      <c r="I45" s="1">
        <f t="shared" si="60"/>
        <v>5068.496927293515</v>
      </c>
      <c r="K45" s="1">
        <f t="shared" ref="K45:R45" si="61">K30</f>
        <v>251.67256880587232</v>
      </c>
      <c r="L45" s="1">
        <f t="shared" si="61"/>
        <v>272.40571572979997</v>
      </c>
      <c r="M45" s="1">
        <f t="shared" si="61"/>
        <v>324.18182724098727</v>
      </c>
      <c r="N45" s="1">
        <f t="shared" si="61"/>
        <v>397.44505970200834</v>
      </c>
      <c r="O45" s="1">
        <f t="shared" si="61"/>
        <v>424.74320937461266</v>
      </c>
      <c r="P45" s="1">
        <f t="shared" si="61"/>
        <v>494.41678456290458</v>
      </c>
      <c r="Q45" s="1">
        <f t="shared" si="61"/>
        <v>499.09459280243306</v>
      </c>
      <c r="R45" s="1">
        <f t="shared" si="61"/>
        <v>411.05860842098366</v>
      </c>
      <c r="T45" s="1">
        <f t="shared" ref="T45:AA45" si="62">T30</f>
        <v>15686.78203760364</v>
      </c>
      <c r="U45" s="1">
        <f t="shared" si="62"/>
        <v>16979.08162469188</v>
      </c>
      <c r="V45" s="1">
        <f t="shared" si="62"/>
        <v>20206.292996532513</v>
      </c>
      <c r="W45" s="1">
        <f t="shared" si="62"/>
        <v>24772.799248840096</v>
      </c>
      <c r="X45" s="1">
        <f t="shared" si="62"/>
        <v>26474.296261310821</v>
      </c>
      <c r="Y45" s="1">
        <f t="shared" si="62"/>
        <v>30817.058736161129</v>
      </c>
      <c r="Z45" s="1">
        <f t="shared" si="62"/>
        <v>31108.627096651744</v>
      </c>
      <c r="AA45" s="1">
        <f t="shared" si="62"/>
        <v>25621.333407831371</v>
      </c>
      <c r="AC45" s="1">
        <f t="shared" ref="AC45:AJ45" si="63">AC30</f>
        <v>3083.8562968604206</v>
      </c>
      <c r="AD45" s="1">
        <f t="shared" si="63"/>
        <v>3337.9087984836915</v>
      </c>
      <c r="AE45" s="1">
        <f t="shared" si="63"/>
        <v>3972.3445984134169</v>
      </c>
      <c r="AF45" s="1">
        <f t="shared" si="63"/>
        <v>4870.0716801739336</v>
      </c>
      <c r="AG45" s="1">
        <f t="shared" si="63"/>
        <v>5204.5680901717724</v>
      </c>
      <c r="AH45" s="1">
        <f t="shared" si="63"/>
        <v>6058.3094994507746</v>
      </c>
      <c r="AI45" s="1">
        <f t="shared" si="63"/>
        <v>6115.6287713262218</v>
      </c>
      <c r="AJ45" s="1">
        <f t="shared" si="63"/>
        <v>5036.8845678033795</v>
      </c>
      <c r="AL45" s="1">
        <f t="shared" ref="AL45:AS45" si="64">AL30</f>
        <v>6672.0767492317691</v>
      </c>
      <c r="AM45" s="1">
        <f t="shared" si="64"/>
        <v>7221.7319944811934</v>
      </c>
      <c r="AN45" s="1">
        <f t="shared" si="64"/>
        <v>8594.3654579473296</v>
      </c>
      <c r="AO45" s="1">
        <f t="shared" si="64"/>
        <v>10536.642727957595</v>
      </c>
      <c r="AP45" s="1">
        <f t="shared" si="64"/>
        <v>11260.342377036641</v>
      </c>
      <c r="AQ45" s="1">
        <f t="shared" si="64"/>
        <v>13107.454453077908</v>
      </c>
      <c r="AR45" s="1">
        <f t="shared" si="64"/>
        <v>13231.467553672903</v>
      </c>
      <c r="AS45" s="1">
        <f t="shared" si="64"/>
        <v>10897.550721678877</v>
      </c>
      <c r="AU45" s="1">
        <f t="shared" ref="AU45:BB45" si="65">AU30</f>
        <v>2205.9921504895879</v>
      </c>
      <c r="AV45" s="1">
        <f t="shared" si="65"/>
        <v>1843.8993097737737</v>
      </c>
      <c r="AW45" s="1">
        <f t="shared" si="65"/>
        <v>1763.8798448909843</v>
      </c>
      <c r="AX45" s="1">
        <f t="shared" si="65"/>
        <v>1763.5347065632939</v>
      </c>
      <c r="AY45" s="1">
        <f t="shared" si="65"/>
        <v>1673.6135953773958</v>
      </c>
      <c r="AZ45" s="1">
        <f t="shared" si="65"/>
        <v>1588.5353653865632</v>
      </c>
      <c r="BA45" s="1">
        <f t="shared" si="65"/>
        <v>1772.715264621939</v>
      </c>
      <c r="BB45" s="1">
        <f t="shared" si="65"/>
        <v>1613.3289209021264</v>
      </c>
    </row>
    <row r="46" spans="1:54" x14ac:dyDescent="0.25">
      <c r="A46" s="21" t="s">
        <v>88</v>
      </c>
      <c r="B46" s="1">
        <f t="shared" ref="B46" si="66">B43-B44+B45</f>
        <v>9365.5503323272678</v>
      </c>
      <c r="C46" s="1">
        <f t="shared" ref="C46:I46" si="67">C43-C44+C45</f>
        <v>10482.008339773956</v>
      </c>
      <c r="D46" s="1">
        <f t="shared" si="67"/>
        <v>11367.470606163159</v>
      </c>
      <c r="E46" s="1">
        <f t="shared" si="67"/>
        <v>13371.162783336658</v>
      </c>
      <c r="F46" s="1">
        <f t="shared" si="67"/>
        <v>14558.978415508656</v>
      </c>
      <c r="G46" s="1">
        <f t="shared" si="67"/>
        <v>15470.47250682489</v>
      </c>
      <c r="H46" s="1">
        <f t="shared" si="67"/>
        <v>17262.973702906856</v>
      </c>
      <c r="I46" s="1">
        <f t="shared" si="67"/>
        <v>16515.204156219563</v>
      </c>
      <c r="K46" s="1">
        <f t="shared" ref="K46:R46" si="68">K43-K44+K45</f>
        <v>759.55261331466261</v>
      </c>
      <c r="L46" s="1">
        <f t="shared" si="68"/>
        <v>850.09813035546313</v>
      </c>
      <c r="M46" s="1">
        <f t="shared" si="68"/>
        <v>921.90973293753177</v>
      </c>
      <c r="N46" s="1">
        <f t="shared" si="68"/>
        <v>1084.4105551473137</v>
      </c>
      <c r="O46" s="1">
        <f t="shared" si="68"/>
        <v>1180.7432249358767</v>
      </c>
      <c r="P46" s="1">
        <f t="shared" si="68"/>
        <v>1254.6660265346677</v>
      </c>
      <c r="Q46" s="1">
        <f t="shared" si="68"/>
        <v>1400.0391140247004</v>
      </c>
      <c r="R46" s="1">
        <f t="shared" si="68"/>
        <v>1339.3944862997305</v>
      </c>
      <c r="T46" s="1">
        <f t="shared" ref="T46:AA46" si="69">T43-T44+T45</f>
        <v>47343.007415122542</v>
      </c>
      <c r="U46" s="1">
        <f t="shared" si="69"/>
        <v>52986.720581958638</v>
      </c>
      <c r="V46" s="1">
        <f t="shared" si="69"/>
        <v>57462.746566120812</v>
      </c>
      <c r="W46" s="1">
        <f t="shared" si="69"/>
        <v>67591.442716961494</v>
      </c>
      <c r="X46" s="1">
        <f t="shared" si="69"/>
        <v>73595.869823354893</v>
      </c>
      <c r="Y46" s="1">
        <f t="shared" si="69"/>
        <v>78203.487100801285</v>
      </c>
      <c r="Z46" s="1">
        <f t="shared" si="69"/>
        <v>87264.60944881785</v>
      </c>
      <c r="AA46" s="1">
        <f t="shared" si="69"/>
        <v>83484.622375188774</v>
      </c>
      <c r="AC46" s="1">
        <f t="shared" ref="AC46:AJ46" si="70">AC43-AC44+AC45</f>
        <v>9307.1371285361784</v>
      </c>
      <c r="AD46" s="1">
        <f t="shared" si="70"/>
        <v>10416.631755636914</v>
      </c>
      <c r="AE46" s="1">
        <f t="shared" si="70"/>
        <v>11296.57136868696</v>
      </c>
      <c r="AF46" s="1">
        <f t="shared" si="70"/>
        <v>13287.766460763829</v>
      </c>
      <c r="AG46" s="1">
        <f t="shared" si="70"/>
        <v>14468.173653054957</v>
      </c>
      <c r="AH46" s="1">
        <f t="shared" si="70"/>
        <v>15373.982729799583</v>
      </c>
      <c r="AI46" s="1">
        <f t="shared" si="70"/>
        <v>17155.304044940534</v>
      </c>
      <c r="AJ46" s="1">
        <f t="shared" si="70"/>
        <v>16412.198358183461</v>
      </c>
      <c r="AL46" s="1">
        <f t="shared" ref="AL46:AS46" si="71">AL43-AL44+AL45</f>
        <v>20136.454899159202</v>
      </c>
      <c r="AM46" s="1">
        <f t="shared" si="71"/>
        <v>22536.90180468226</v>
      </c>
      <c r="AN46" s="1">
        <f t="shared" si="71"/>
        <v>24440.694999889285</v>
      </c>
      <c r="AO46" s="1">
        <f t="shared" si="71"/>
        <v>28748.744791494668</v>
      </c>
      <c r="AP46" s="1">
        <f t="shared" si="71"/>
        <v>31302.614564975906</v>
      </c>
      <c r="AQ46" s="1">
        <f t="shared" si="71"/>
        <v>33262.377633814009</v>
      </c>
      <c r="AR46" s="1">
        <f t="shared" si="71"/>
        <v>37116.355052204992</v>
      </c>
      <c r="AS46" s="1">
        <f t="shared" si="71"/>
        <v>35508.608874187092</v>
      </c>
      <c r="AU46" s="1">
        <f t="shared" ref="AU46:BB46" si="72">AU43-AU44+AU45</f>
        <v>20887.86413603849</v>
      </c>
      <c r="AV46" s="1">
        <f t="shared" si="72"/>
        <v>18605.009388385508</v>
      </c>
      <c r="AW46" s="1">
        <f t="shared" si="72"/>
        <v>16602.447309899893</v>
      </c>
      <c r="AX46" s="1">
        <f t="shared" si="72"/>
        <v>16849.603426943613</v>
      </c>
      <c r="AY46" s="1">
        <f t="shared" si="72"/>
        <v>17671.592025400976</v>
      </c>
      <c r="AZ46" s="1">
        <f t="shared" si="72"/>
        <v>6709.1089991894432</v>
      </c>
      <c r="BA46" s="1">
        <f t="shared" si="72"/>
        <v>8397.6272260735441</v>
      </c>
      <c r="BB46" s="1">
        <f t="shared" si="72"/>
        <v>9940.8820979092943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" si="73">B39-B46</f>
        <v>844.59123280478525</v>
      </c>
      <c r="C49" s="1">
        <f t="shared" ref="C49:I49" si="74">C39-C46</f>
        <v>115.46748165098506</v>
      </c>
      <c r="D49" s="1">
        <f t="shared" si="74"/>
        <v>2435.7754407962966</v>
      </c>
      <c r="E49" s="1">
        <f t="shared" si="74"/>
        <v>-903.04549039882841</v>
      </c>
      <c r="F49" s="1">
        <f t="shared" si="74"/>
        <v>3096.4489055041959</v>
      </c>
      <c r="G49" s="1">
        <f t="shared" si="74"/>
        <v>1505.0083638206688</v>
      </c>
      <c r="H49" s="1">
        <f t="shared" si="74"/>
        <v>368.69262666685245</v>
      </c>
      <c r="I49" s="1">
        <f t="shared" si="74"/>
        <v>1758.6974994311931</v>
      </c>
      <c r="K49" s="1">
        <f t="shared" ref="K49" si="75">K39-K46</f>
        <v>68.496933473861873</v>
      </c>
      <c r="L49" s="1">
        <f t="shared" ref="L49:R49" si="76">L39-L46</f>
        <v>9.3644926703494775</v>
      </c>
      <c r="M49" s="1">
        <f t="shared" si="76"/>
        <v>197.54307390975964</v>
      </c>
      <c r="N49" s="1">
        <f t="shared" si="76"/>
        <v>-73.237614217594796</v>
      </c>
      <c r="O49" s="1">
        <f t="shared" si="76"/>
        <v>251.12414911197311</v>
      </c>
      <c r="P49" s="1">
        <f t="shared" si="76"/>
        <v>122.05721983625835</v>
      </c>
      <c r="Q49" s="1">
        <f t="shared" si="76"/>
        <v>29.901227173808593</v>
      </c>
      <c r="R49" s="1">
        <f t="shared" si="76"/>
        <v>142.63158429804525</v>
      </c>
      <c r="T49" s="1">
        <f t="shared" ref="T49" si="77">T39-T46</f>
        <v>4269.4222526791345</v>
      </c>
      <c r="U49" s="1">
        <f t="shared" ref="U49:AA49" si="78">U39-U46</f>
        <v>583.68997507162567</v>
      </c>
      <c r="V49" s="1">
        <f t="shared" si="78"/>
        <v>12312.883991146839</v>
      </c>
      <c r="W49" s="1">
        <f t="shared" si="78"/>
        <v>-4564.909464057193</v>
      </c>
      <c r="X49" s="1">
        <f t="shared" si="78"/>
        <v>15652.598970914463</v>
      </c>
      <c r="Y49" s="1">
        <f t="shared" si="78"/>
        <v>7607.8414615148213</v>
      </c>
      <c r="Z49" s="1">
        <f t="shared" si="78"/>
        <v>1863.7471519361716</v>
      </c>
      <c r="AA49" s="1">
        <f t="shared" si="78"/>
        <v>8890.2441182907496</v>
      </c>
      <c r="AC49" s="1">
        <f t="shared" ref="AC49:AJ49" si="79">AC39-AC46</f>
        <v>839.32349326451731</v>
      </c>
      <c r="AD49" s="1">
        <f t="shared" si="79"/>
        <v>114.74730768388508</v>
      </c>
      <c r="AE49" s="1">
        <f t="shared" si="79"/>
        <v>2420.5834400954463</v>
      </c>
      <c r="AF49" s="1">
        <f t="shared" si="79"/>
        <v>-897.41316999142691</v>
      </c>
      <c r="AG49" s="1">
        <f t="shared" si="79"/>
        <v>3077.136265613557</v>
      </c>
      <c r="AH49" s="1">
        <f t="shared" si="79"/>
        <v>1495.6215838511343</v>
      </c>
      <c r="AI49" s="1">
        <f t="shared" si="79"/>
        <v>366.3930802682371</v>
      </c>
      <c r="AJ49" s="1">
        <f t="shared" si="79"/>
        <v>1747.7284531076075</v>
      </c>
      <c r="AL49" s="1">
        <f t="shared" ref="AL49:AS49" si="80">AL39-AL46</f>
        <v>1815.9181963813862</v>
      </c>
      <c r="AM49" s="1">
        <f t="shared" si="80"/>
        <v>248.26151737810505</v>
      </c>
      <c r="AN49" s="1">
        <f t="shared" si="80"/>
        <v>5237.0528765164672</v>
      </c>
      <c r="AO49" s="1">
        <f t="shared" si="80"/>
        <v>-1941.5981062574174</v>
      </c>
      <c r="AP49" s="1">
        <f t="shared" si="80"/>
        <v>6657.5376268083492</v>
      </c>
      <c r="AQ49" s="1">
        <f t="shared" si="80"/>
        <v>3235.8518149569863</v>
      </c>
      <c r="AR49" s="1">
        <f t="shared" si="80"/>
        <v>792.70968443823949</v>
      </c>
      <c r="AS49" s="1">
        <f t="shared" si="80"/>
        <v>3781.2975876410856</v>
      </c>
      <c r="AU49" s="1">
        <f t="shared" ref="AU49:BB49" si="81">AU39-AU46</f>
        <v>600.39796268977443</v>
      </c>
      <c r="AV49" s="1">
        <f t="shared" si="81"/>
        <v>63.387735918022372</v>
      </c>
      <c r="AW49" s="1">
        <f t="shared" si="81"/>
        <v>1074.8358399134195</v>
      </c>
      <c r="AX49" s="1">
        <f t="shared" si="81"/>
        <v>-324.96837322738065</v>
      </c>
      <c r="AY49" s="1">
        <f t="shared" si="81"/>
        <v>1065.1539555778036</v>
      </c>
      <c r="AZ49" s="1">
        <f t="shared" si="81"/>
        <v>392.16348709130489</v>
      </c>
      <c r="BA49" s="1">
        <f t="shared" si="81"/>
        <v>106.20504130150402</v>
      </c>
      <c r="BB49" s="1">
        <f t="shared" si="81"/>
        <v>559.80255678396497</v>
      </c>
    </row>
    <row r="50" spans="1:54" x14ac:dyDescent="0.25">
      <c r="A50" s="21" t="s">
        <v>95</v>
      </c>
      <c r="B50" s="1">
        <f>B49*WACC!C42</f>
        <v>253.3773698413591</v>
      </c>
      <c r="C50" s="1">
        <f>C49*WACC!D42</f>
        <v>34.640244495285067</v>
      </c>
      <c r="D50" s="1">
        <f>D49*WACC!E42</f>
        <v>730.73263223866843</v>
      </c>
      <c r="E50" s="1">
        <f>E49*WACC!F42</f>
        <v>-270.91364711956675</v>
      </c>
      <c r="F50" s="1">
        <f>F49*WACC!G42</f>
        <v>928.93467165097843</v>
      </c>
      <c r="G50" s="1">
        <f>G49*WACC!H42</f>
        <v>451.50250914606437</v>
      </c>
      <c r="H50" s="1">
        <f>H49*WACC!I42</f>
        <v>110.60778800002235</v>
      </c>
      <c r="I50" s="1">
        <f>I49*WACC!J42</f>
        <v>527.60924982919869</v>
      </c>
      <c r="K50" s="1">
        <f>K49*WACC!C42</f>
        <v>20.549080042152358</v>
      </c>
      <c r="L50" s="1">
        <f>L49*WACC!D42</f>
        <v>2.8093478011039954</v>
      </c>
      <c r="M50" s="1">
        <f>M49*WACC!E42</f>
        <v>59.262922172910002</v>
      </c>
      <c r="N50" s="1">
        <f>N49*WACC!F42</f>
        <v>-21.971284265271809</v>
      </c>
      <c r="O50" s="1">
        <f>O49*WACC!G42</f>
        <v>75.337244733569193</v>
      </c>
      <c r="P50" s="1">
        <f>P49*WACC!H42</f>
        <v>36.617165950866458</v>
      </c>
      <c r="Q50" s="1">
        <f>Q49*WACC!I42</f>
        <v>8.970368152139871</v>
      </c>
      <c r="R50" s="1">
        <f>R49*WACC!J42</f>
        <v>42.789475289400663</v>
      </c>
      <c r="T50" s="1">
        <f>T49*WACC!C42</f>
        <v>1280.8266758033537</v>
      </c>
      <c r="U50" s="1">
        <f>U49*WACC!D42</f>
        <v>175.10699252143485</v>
      </c>
      <c r="V50" s="1">
        <f>V49*WACC!E42</f>
        <v>3693.8651973429364</v>
      </c>
      <c r="W50" s="1">
        <f>W49*WACC!F42</f>
        <v>-1369.4728392167444</v>
      </c>
      <c r="X50" s="1">
        <f>X49*WACC!G42</f>
        <v>4695.7796912729218</v>
      </c>
      <c r="Y50" s="1">
        <f>Y49*WACC!H42</f>
        <v>2282.3524384537577</v>
      </c>
      <c r="Z50" s="1">
        <f>Z49*WACC!I42</f>
        <v>559.12414558068269</v>
      </c>
      <c r="AA50" s="1">
        <f>AA49*WACC!J42</f>
        <v>2667.0732354864199</v>
      </c>
      <c r="AC50" s="1">
        <f>AC49*WACC!C42</f>
        <v>251.7970479792792</v>
      </c>
      <c r="AD50" s="1">
        <f>AD49*WACC!D42</f>
        <v>34.424192305155131</v>
      </c>
      <c r="AE50" s="1">
        <f>AE49*WACC!E42</f>
        <v>726.17503202841476</v>
      </c>
      <c r="AF50" s="1">
        <f>AF49*WACC!F42</f>
        <v>-269.22395099734683</v>
      </c>
      <c r="AG50" s="1">
        <f>AG49*WACC!G42</f>
        <v>923.14087968378851</v>
      </c>
      <c r="AH50" s="1">
        <f>AH49*WACC!H42</f>
        <v>448.6864751552049</v>
      </c>
      <c r="AI50" s="1">
        <f>AI49*WACC!I42</f>
        <v>109.91792408043796</v>
      </c>
      <c r="AJ50" s="1">
        <f>AJ49*WACC!J42</f>
        <v>524.31853593212395</v>
      </c>
      <c r="AL50" s="1">
        <f>AL49*WACC!C42</f>
        <v>544.77545891425143</v>
      </c>
      <c r="AM50" s="1">
        <f>AM49*WACC!D42</f>
        <v>74.478455213409035</v>
      </c>
      <c r="AN50" s="1">
        <f>AN49*WACC!E42</f>
        <v>1571.1158629544659</v>
      </c>
      <c r="AO50" s="1">
        <f>AO49*WACC!F42</f>
        <v>-582.47943187704936</v>
      </c>
      <c r="AP50" s="1">
        <f>AP49*WACC!G42</f>
        <v>1997.2612880419019</v>
      </c>
      <c r="AQ50" s="1">
        <f>AQ49*WACC!H42</f>
        <v>970.75554448680293</v>
      </c>
      <c r="AR50" s="1">
        <f>AR49*WACC!I42</f>
        <v>237.81290533140006</v>
      </c>
      <c r="AS50" s="1">
        <f>AS49*WACC!J42</f>
        <v>1134.3892762919834</v>
      </c>
      <c r="AU50" s="1">
        <f>AU49*WACC!C42</f>
        <v>180.11938880687796</v>
      </c>
      <c r="AV50" s="1">
        <f>AV49*WACC!D42</f>
        <v>19.01632077540097</v>
      </c>
      <c r="AW50" s="1">
        <f>AW49*WACC!E42</f>
        <v>322.4507519739285</v>
      </c>
      <c r="AX50" s="1">
        <f>AX49*WACC!F42</f>
        <v>-97.490511968184776</v>
      </c>
      <c r="AY50" s="1">
        <f>AY49*WACC!G42</f>
        <v>319.54618667324462</v>
      </c>
      <c r="AZ50" s="1">
        <f>AZ49*WACC!H42</f>
        <v>117.64904612735596</v>
      </c>
      <c r="BA50" s="1">
        <f>BA49*WACC!I42</f>
        <v>31.86151239044159</v>
      </c>
      <c r="BB50" s="1">
        <f>BB49*WACC!J42</f>
        <v>167.9407670351388</v>
      </c>
    </row>
    <row r="51" spans="1:54" x14ac:dyDescent="0.25">
      <c r="A51" s="21" t="s">
        <v>96</v>
      </c>
      <c r="B51" s="1">
        <f>B50*WACC!C43</f>
        <v>126.68868492067955</v>
      </c>
      <c r="C51" s="1">
        <f>C50*WACC!D43</f>
        <v>17.320122247642534</v>
      </c>
      <c r="D51" s="1">
        <f>D50*WACC!E43</f>
        <v>365.36631611933421</v>
      </c>
      <c r="E51" s="1">
        <f>E50*WACC!F43</f>
        <v>-135.45682355978337</v>
      </c>
      <c r="F51" s="1">
        <f>F50*WACC!G43</f>
        <v>464.46733582548922</v>
      </c>
      <c r="G51" s="1">
        <f>G50*WACC!H43</f>
        <v>225.75125457303218</v>
      </c>
      <c r="H51" s="1">
        <f>H50*WACC!I43</f>
        <v>55.303894000011177</v>
      </c>
      <c r="I51" s="1">
        <f>I50*WACC!J43</f>
        <v>263.80462491459934</v>
      </c>
      <c r="K51" s="1">
        <f>K50*WACC!C43</f>
        <v>10.274540021076179</v>
      </c>
      <c r="L51" s="1">
        <f>L50*WACC!D43</f>
        <v>1.4046739005519977</v>
      </c>
      <c r="M51" s="1">
        <f>M50*WACC!E43</f>
        <v>29.631461086455001</v>
      </c>
      <c r="N51" s="1">
        <f>N50*WACC!F43</f>
        <v>-10.985642132635904</v>
      </c>
      <c r="O51" s="1">
        <f>O50*WACC!G43</f>
        <v>37.668622366784597</v>
      </c>
      <c r="P51" s="1">
        <f>P50*WACC!H43</f>
        <v>18.308582975433229</v>
      </c>
      <c r="Q51" s="1">
        <f>Q50*WACC!I43</f>
        <v>4.4851840760699355</v>
      </c>
      <c r="R51" s="1">
        <f>R50*WACC!J43</f>
        <v>21.394737644700331</v>
      </c>
      <c r="T51" s="1">
        <f>T50*WACC!C43</f>
        <v>640.41333790167687</v>
      </c>
      <c r="U51" s="1">
        <f>U50*WACC!D43</f>
        <v>87.553496260717424</v>
      </c>
      <c r="V51" s="1">
        <f>V50*WACC!E43</f>
        <v>1846.9325986714682</v>
      </c>
      <c r="W51" s="1">
        <f>W50*WACC!F43</f>
        <v>-684.73641960837222</v>
      </c>
      <c r="X51" s="1">
        <f>X50*WACC!G43</f>
        <v>2347.8898456364609</v>
      </c>
      <c r="Y51" s="1">
        <f>Y50*WACC!H43</f>
        <v>1141.1762192268789</v>
      </c>
      <c r="Z51" s="1">
        <f>Z50*WACC!I43</f>
        <v>279.56207279034135</v>
      </c>
      <c r="AA51" s="1">
        <f>AA50*WACC!J43</f>
        <v>1333.5366177432099</v>
      </c>
      <c r="AC51" s="1">
        <f>AC50*WACC!C43</f>
        <v>125.8985239896396</v>
      </c>
      <c r="AD51" s="1">
        <f>AD50*WACC!D43</f>
        <v>17.212096152577566</v>
      </c>
      <c r="AE51" s="1">
        <f>AE50*WACC!E43</f>
        <v>363.08751601420738</v>
      </c>
      <c r="AF51" s="1">
        <f>AF50*WACC!F43</f>
        <v>-134.61197549867342</v>
      </c>
      <c r="AG51" s="1">
        <f>AG50*WACC!G43</f>
        <v>461.57043984189426</v>
      </c>
      <c r="AH51" s="1">
        <f>AH50*WACC!H43</f>
        <v>224.34323757760245</v>
      </c>
      <c r="AI51" s="1">
        <f>AI50*WACC!I43</f>
        <v>54.958962040218978</v>
      </c>
      <c r="AJ51" s="1">
        <f>AJ50*WACC!J43</f>
        <v>262.15926796606198</v>
      </c>
      <c r="AL51" s="1">
        <f>AL50*WACC!C43</f>
        <v>272.38772945712572</v>
      </c>
      <c r="AM51" s="1">
        <f>AM50*WACC!D43</f>
        <v>37.239227606704517</v>
      </c>
      <c r="AN51" s="1">
        <f>AN50*WACC!E43</f>
        <v>785.55793147723296</v>
      </c>
      <c r="AO51" s="1">
        <f>AO50*WACC!F43</f>
        <v>-291.23971593852468</v>
      </c>
      <c r="AP51" s="1">
        <f>AP50*WACC!G43</f>
        <v>998.63064402095097</v>
      </c>
      <c r="AQ51" s="1">
        <f>AQ50*WACC!H43</f>
        <v>485.37777224340147</v>
      </c>
      <c r="AR51" s="1">
        <f>AR50*WACC!I43</f>
        <v>118.90645266570003</v>
      </c>
      <c r="AS51" s="1">
        <f>AS50*WACC!J43</f>
        <v>567.19463814599169</v>
      </c>
      <c r="AU51" s="1">
        <f>AU50*WACC!C43</f>
        <v>90.059694403438982</v>
      </c>
      <c r="AV51" s="1">
        <f>AV50*WACC!D43</f>
        <v>9.5081603877004852</v>
      </c>
      <c r="AW51" s="1">
        <f>AW50*WACC!E43</f>
        <v>161.22537598696425</v>
      </c>
      <c r="AX51" s="1">
        <f>AX50*WACC!F43</f>
        <v>-48.745255984092388</v>
      </c>
      <c r="AY51" s="1">
        <f>AY50*WACC!G43</f>
        <v>159.77309333662231</v>
      </c>
      <c r="AZ51" s="1">
        <f>AZ50*WACC!H43</f>
        <v>58.824523063677979</v>
      </c>
      <c r="BA51" s="1">
        <f>BA50*WACC!I43</f>
        <v>15.930756195220795</v>
      </c>
      <c r="BB51" s="1">
        <f>BB50*WACC!J43</f>
        <v>83.970383517569402</v>
      </c>
    </row>
    <row r="52" spans="1:54" x14ac:dyDescent="0.25">
      <c r="A52" s="21" t="s">
        <v>97</v>
      </c>
      <c r="B52" s="20">
        <f>(B29+B30+B43-B34-B46)*WACC!C42/(1-(1-WACC!C43)*WACC!C42)</f>
        <v>253.37736984135884</v>
      </c>
      <c r="C52" s="20">
        <f>(C29+C30+C43-C34-C46)*WACC!D42/(1-(1-WACC!D43)*WACC!D42)</f>
        <v>34.640244495285302</v>
      </c>
      <c r="D52" s="20">
        <f>(D29+D30+D43-D34-D46)*WACC!E42/(1-(1-WACC!E43)*WACC!E42)</f>
        <v>730.73263223866832</v>
      </c>
      <c r="E52" s="20">
        <f>(E29+E30+E43-E34-E46)*WACC!F42/(1-(1-WACC!F43)*WACC!F42)</f>
        <v>-270.91364711956606</v>
      </c>
      <c r="F52" s="20">
        <f>(F29+F30+F43-F34-F46)*WACC!G42/(1-(1-WACC!G43)*WACC!G42)</f>
        <v>928.93467165097888</v>
      </c>
      <c r="G52" s="20">
        <f>(G29+G30+G43-G34-G46)*WACC!H42/(1-(1-WACC!H43)*WACC!H42)</f>
        <v>451.50250914606335</v>
      </c>
      <c r="H52" s="20">
        <f>(H29+H30+H43-H34-H46)*WACC!I42/(1-(1-WACC!I43)*WACC!I42)</f>
        <v>110.60778800002223</v>
      </c>
      <c r="I52" s="20">
        <f>(I29+I30+I43-I34-I46)*WACC!J42/(1-(1-WACC!J43)*WACC!J42)</f>
        <v>527.60924982919755</v>
      </c>
      <c r="J52" s="19"/>
      <c r="K52" s="20">
        <f>(K29+K30+K43-K34-K46)*WACC!C42/(1-(1-WACC!C43)*WACC!C42)</f>
        <v>20.549080042152401</v>
      </c>
      <c r="L52" s="20">
        <f>(L29+L30+L43-L34-L46)*WACC!D42/(1-(1-WACC!D43)*WACC!D42)</f>
        <v>2.8093478011040003</v>
      </c>
      <c r="M52" s="20">
        <f>(M29+M30+M43-M34-M46)*WACC!E42/(1-(1-WACC!E43)*WACC!E42)</f>
        <v>59.262922172909953</v>
      </c>
      <c r="N52" s="20">
        <f>(N29+N30+N43-N34-N46)*WACC!F42/(1-(1-WACC!F43)*WACC!F42)</f>
        <v>-21.971284265271805</v>
      </c>
      <c r="O52" s="20">
        <f>(O29+O30+O43-O34-O46)*WACC!G42/(1-(1-WACC!G43)*WACC!G42)</f>
        <v>75.337244733569108</v>
      </c>
      <c r="P52" s="20">
        <f>(P29+P30+P43-P34-P46)*WACC!H42/(1-(1-WACC!H43)*WACC!H42)</f>
        <v>36.617165950866472</v>
      </c>
      <c r="Q52" s="20">
        <f>(Q29+Q30+Q43-Q34-Q46)*WACC!I42/(1-(1-WACC!I43)*WACC!I42)</f>
        <v>8.9703681521399172</v>
      </c>
      <c r="R52" s="20">
        <f>(R29+R30+R43-R34-R46)*WACC!J42/(1-(1-WACC!J43)*WACC!J42)</f>
        <v>42.789475289400634</v>
      </c>
      <c r="T52" s="20">
        <f>(T29+T30+T43-T34-T46)*WACC!C42/(1-(1-WACC!C43)*WACC!C42)</f>
        <v>1280.8266758033533</v>
      </c>
      <c r="U52" s="20">
        <f>(U29+U30+U43-U34-U46)*WACC!D42/(1-(1-WACC!D43)*WACC!D42)</f>
        <v>175.10699252143655</v>
      </c>
      <c r="V52" s="20">
        <f>(V29+V30+V43-V34-V46)*WACC!E42/(1-(1-WACC!E43)*WACC!E42)</f>
        <v>3693.8651973429369</v>
      </c>
      <c r="W52" s="20">
        <f>(W29+W30+W43-W34-W46)*WACC!F42/(1-(1-WACC!F43)*WACC!F42)</f>
        <v>-1369.4728392167417</v>
      </c>
      <c r="X52" s="20">
        <f>(X29+X30+X43-X34-X46)*WACC!G42/(1-(1-WACC!G43)*WACC!G42)</f>
        <v>4695.7796912729236</v>
      </c>
      <c r="Y52" s="20">
        <f>(Y29+Y30+Y43-Y34-Y46)*WACC!H42/(1-(1-WACC!H43)*WACC!H42)</f>
        <v>2282.3524384537573</v>
      </c>
      <c r="Z52" s="20">
        <f>(Z29+Z30+Z43-Z34-Z46)*WACC!I42/(1-(1-WACC!I43)*WACC!I42)</f>
        <v>559.12414558068167</v>
      </c>
      <c r="AA52" s="20">
        <f>(AA29+AA30+AA43-AA34-AA46)*WACC!J42/(1-(1-WACC!J43)*WACC!J42)</f>
        <v>2667.0732354864235</v>
      </c>
      <c r="AC52" s="20">
        <f>(AC29+AC30+AC43-AC34-AC46)*WACC!C42/(1-(1-WACC!C43)*WACC!C42)</f>
        <v>251.79704797927931</v>
      </c>
      <c r="AD52" s="20">
        <f>(AD29+AD30+AD43-AD34-AD46)*WACC!D42/(1-(1-WACC!D43)*WACC!D42)</f>
        <v>34.424192305155003</v>
      </c>
      <c r="AE52" s="20">
        <f>(AE29+AE30+AE43-AE34-AE46)*WACC!E42/(1-(1-WACC!E43)*WACC!E42)</f>
        <v>726.17503202841453</v>
      </c>
      <c r="AF52" s="20">
        <f>(AF29+AF30+AF43-AF34-AF46)*WACC!F42/(1-(1-WACC!F43)*WACC!F42)</f>
        <v>-269.22395099734661</v>
      </c>
      <c r="AG52" s="20">
        <f>(AG29+AG30+AG43-AG34-AG46)*WACC!G42/(1-(1-WACC!G43)*WACC!G42)</f>
        <v>923.14087968378897</v>
      </c>
      <c r="AH52" s="20">
        <f>(AH29+AH30+AH43-AH34-AH46)*WACC!H42/(1-(1-WACC!H43)*WACC!H42)</f>
        <v>448.68647515520468</v>
      </c>
      <c r="AI52" s="20">
        <f>(AI29+AI30+AI43-AI34-AI46)*WACC!I42/(1-(1-WACC!I43)*WACC!I42)</f>
        <v>109.91792408043813</v>
      </c>
      <c r="AJ52" s="20">
        <f>(AJ29+AJ30+AJ43-AJ34-AJ46)*WACC!J42/(1-(1-WACC!J43)*WACC!J42)</f>
        <v>524.31853593212441</v>
      </c>
      <c r="AK52" s="19"/>
      <c r="AL52" s="20">
        <f>(AL29+AL30+AL43-AL34-AL46)*WACC!C42/(1-(1-WACC!C43)*WACC!C42)</f>
        <v>544.77545891425302</v>
      </c>
      <c r="AM52" s="20">
        <f>(AM29+AM30+AM43-AM34-AM46)*WACC!D42/(1-(1-WACC!D43)*WACC!D42)</f>
        <v>74.478455213410527</v>
      </c>
      <c r="AN52" s="20">
        <f>(AN29+AN30+AN43-AN34-AN46)*WACC!E42/(1-(1-WACC!E43)*WACC!E42)</f>
        <v>1571.1158629544645</v>
      </c>
      <c r="AO52" s="20">
        <f>(AO29+AO30+AO43-AO34-AO46)*WACC!F42/(1-(1-WACC!F43)*WACC!F42)</f>
        <v>-582.47943187704914</v>
      </c>
      <c r="AP52" s="20">
        <f>(AP29+AP30+AP43-AP34-AP46)*WACC!G42/(1-(1-WACC!G43)*WACC!G42)</f>
        <v>1997.2612880418992</v>
      </c>
      <c r="AQ52" s="20">
        <f>(AQ29+AQ30+AQ43-AQ34-AQ46)*WACC!H42/(1-(1-WACC!H43)*WACC!H42)</f>
        <v>970.75554448680521</v>
      </c>
      <c r="AR52" s="20">
        <f>(AR29+AR30+AR43-AR34-AR46)*WACC!I42/(1-(1-WACC!I43)*WACC!I42)</f>
        <v>237.81290533139935</v>
      </c>
      <c r="AS52" s="20">
        <f>(AS29+AS30+AS43-AS34-AS46)*WACC!J42/(1-(1-WACC!J43)*WACC!J42)</f>
        <v>1134.3892762919802</v>
      </c>
      <c r="AT52" s="19"/>
      <c r="AU52" s="20">
        <f>(AU29+AU30+AU43-AU34-AU46)*WACC!C42/(1-(1-WACC!C43)*WACC!C42)</f>
        <v>180.1193888068787</v>
      </c>
      <c r="AV52" s="20">
        <f>(AV29+AV30+AV43-AV34-AV46)*WACC!D42/(1-(1-WACC!D43)*WACC!D42)</f>
        <v>19.016320775400921</v>
      </c>
      <c r="AW52" s="20">
        <f>(AW29+AW30+AW43-AW34-AW46)*WACC!E42/(1-(1-WACC!E43)*WACC!E42)</f>
        <v>322.45075197392873</v>
      </c>
      <c r="AX52" s="20">
        <f>(AX29+AX30+AX43-AX34-AX46)*WACC!F42/(1-(1-WACC!F43)*WACC!F42)</f>
        <v>-97.490511968184535</v>
      </c>
      <c r="AY52" s="20">
        <f>(AY29+AY30+AY43-AY34-AY46)*WACC!G42/(1-(1-WACC!G43)*WACC!G42)</f>
        <v>319.54618667324473</v>
      </c>
      <c r="AZ52" s="20">
        <f>(AZ29+AZ30+AZ43-AZ34-AZ46)*WACC!H42/(1-(1-WACC!H43)*WACC!H42)</f>
        <v>117.64904612735609</v>
      </c>
      <c r="BA52" s="20">
        <f>(BA29+BA30+BA43-BA34-BA46)*WACC!I42/(1-(1-WACC!I43)*WACC!I42)</f>
        <v>31.861512390441529</v>
      </c>
      <c r="BB52" s="20">
        <f>(BB29+BB30+BB43-BB34-BB46)*WACC!J42/(1-(1-WACC!J43)*WACC!J42)</f>
        <v>167.94076703513872</v>
      </c>
    </row>
    <row r="53" spans="1:54" x14ac:dyDescent="0.25">
      <c r="A53" s="21" t="s">
        <v>98</v>
      </c>
      <c r="B53" s="1">
        <f t="shared" ref="B53" si="82">B50-B51</f>
        <v>126.68868492067955</v>
      </c>
      <c r="C53" s="1">
        <f t="shared" ref="C53:I53" si="83">C50-C51</f>
        <v>17.320122247642534</v>
      </c>
      <c r="D53" s="1">
        <f t="shared" si="83"/>
        <v>365.36631611933421</v>
      </c>
      <c r="E53" s="1">
        <f t="shared" si="83"/>
        <v>-135.45682355978337</v>
      </c>
      <c r="F53" s="1">
        <f t="shared" si="83"/>
        <v>464.46733582548922</v>
      </c>
      <c r="G53" s="1">
        <f t="shared" si="83"/>
        <v>225.75125457303218</v>
      </c>
      <c r="H53" s="1">
        <f t="shared" si="83"/>
        <v>55.303894000011177</v>
      </c>
      <c r="I53" s="1">
        <f t="shared" si="83"/>
        <v>263.80462491459934</v>
      </c>
      <c r="K53" s="1">
        <f t="shared" ref="K53" si="84">K50-K51</f>
        <v>10.274540021076179</v>
      </c>
      <c r="L53" s="1">
        <f t="shared" ref="L53:R53" si="85">L50-L51</f>
        <v>1.4046739005519977</v>
      </c>
      <c r="M53" s="1">
        <f t="shared" si="85"/>
        <v>29.631461086455001</v>
      </c>
      <c r="N53" s="1">
        <f t="shared" si="85"/>
        <v>-10.985642132635904</v>
      </c>
      <c r="O53" s="1">
        <f t="shared" si="85"/>
        <v>37.668622366784597</v>
      </c>
      <c r="P53" s="1">
        <f t="shared" si="85"/>
        <v>18.308582975433229</v>
      </c>
      <c r="Q53" s="1">
        <f t="shared" si="85"/>
        <v>4.4851840760699355</v>
      </c>
      <c r="R53" s="1">
        <f t="shared" si="85"/>
        <v>21.394737644700331</v>
      </c>
      <c r="T53" s="1">
        <f t="shared" ref="T53" si="86">T50-T51</f>
        <v>640.41333790167687</v>
      </c>
      <c r="U53" s="1">
        <f t="shared" ref="U53:AA53" si="87">U50-U51</f>
        <v>87.553496260717424</v>
      </c>
      <c r="V53" s="1">
        <f t="shared" si="87"/>
        <v>1846.9325986714682</v>
      </c>
      <c r="W53" s="1">
        <f t="shared" si="87"/>
        <v>-684.73641960837222</v>
      </c>
      <c r="X53" s="1">
        <f t="shared" si="87"/>
        <v>2347.8898456364609</v>
      </c>
      <c r="Y53" s="1">
        <f t="shared" si="87"/>
        <v>1141.1762192268789</v>
      </c>
      <c r="Z53" s="1">
        <f t="shared" si="87"/>
        <v>279.56207279034135</v>
      </c>
      <c r="AA53" s="1">
        <f t="shared" si="87"/>
        <v>1333.5366177432099</v>
      </c>
      <c r="AC53" s="1">
        <f t="shared" ref="AC53:AJ53" si="88">AC50-AC51</f>
        <v>125.8985239896396</v>
      </c>
      <c r="AD53" s="1">
        <f t="shared" si="88"/>
        <v>17.212096152577566</v>
      </c>
      <c r="AE53" s="1">
        <f t="shared" si="88"/>
        <v>363.08751601420738</v>
      </c>
      <c r="AF53" s="1">
        <f t="shared" si="88"/>
        <v>-134.61197549867342</v>
      </c>
      <c r="AG53" s="1">
        <f t="shared" si="88"/>
        <v>461.57043984189426</v>
      </c>
      <c r="AH53" s="1">
        <f t="shared" si="88"/>
        <v>224.34323757760245</v>
      </c>
      <c r="AI53" s="1">
        <f t="shared" si="88"/>
        <v>54.958962040218978</v>
      </c>
      <c r="AJ53" s="1">
        <f t="shared" si="88"/>
        <v>262.15926796606198</v>
      </c>
      <c r="AL53" s="1">
        <f t="shared" ref="AL53:AS53" si="89">AL50-AL51</f>
        <v>272.38772945712572</v>
      </c>
      <c r="AM53" s="1">
        <f t="shared" si="89"/>
        <v>37.239227606704517</v>
      </c>
      <c r="AN53" s="1">
        <f t="shared" si="89"/>
        <v>785.55793147723296</v>
      </c>
      <c r="AO53" s="1">
        <f t="shared" si="89"/>
        <v>-291.23971593852468</v>
      </c>
      <c r="AP53" s="1">
        <f t="shared" si="89"/>
        <v>998.63064402095097</v>
      </c>
      <c r="AQ53" s="1">
        <f t="shared" si="89"/>
        <v>485.37777224340147</v>
      </c>
      <c r="AR53" s="1">
        <f t="shared" si="89"/>
        <v>118.90645266570003</v>
      </c>
      <c r="AS53" s="1">
        <f t="shared" si="89"/>
        <v>567.19463814599169</v>
      </c>
      <c r="AU53" s="1">
        <f t="shared" ref="AU53:BB53" si="90">AU50-AU51</f>
        <v>90.059694403438982</v>
      </c>
      <c r="AV53" s="1">
        <f t="shared" si="90"/>
        <v>9.5081603877004852</v>
      </c>
      <c r="AW53" s="1">
        <f t="shared" si="90"/>
        <v>161.22537598696425</v>
      </c>
      <c r="AX53" s="1">
        <f t="shared" si="90"/>
        <v>-48.745255984092388</v>
      </c>
      <c r="AY53" s="1">
        <f t="shared" si="90"/>
        <v>159.77309333662231</v>
      </c>
      <c r="AZ53" s="1">
        <f t="shared" si="90"/>
        <v>58.824523063677979</v>
      </c>
      <c r="BA53" s="1">
        <f t="shared" si="90"/>
        <v>15.930756195220795</v>
      </c>
      <c r="BB53" s="1">
        <f t="shared" si="90"/>
        <v>83.970383517569402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 t="shared" ref="B55:I55" si="91">B33-B34+B53</f>
        <v>7481.0704388515851</v>
      </c>
      <c r="C55" s="15">
        <f>C33-C34+C53</f>
        <v>7307.0208238407131</v>
      </c>
      <c r="D55" s="15">
        <f t="shared" si="91"/>
        <v>10498.550784508943</v>
      </c>
      <c r="E55" s="15">
        <f t="shared" si="91"/>
        <v>8440.0302603908185</v>
      </c>
      <c r="F55" s="15">
        <f t="shared" si="91"/>
        <v>13058.977823354368</v>
      </c>
      <c r="G55" s="15">
        <f t="shared" si="91"/>
        <v>12615.305739670717</v>
      </c>
      <c r="H55" s="15">
        <f t="shared" si="91"/>
        <v>11915.110410669193</v>
      </c>
      <c r="I55" s="15">
        <f t="shared" si="91"/>
        <v>12607.790561267326</v>
      </c>
      <c r="K55" s="15">
        <f t="shared" ref="K55:R55" si="92">K33-K34+K53</f>
        <v>606.71998981279205</v>
      </c>
      <c r="L55" s="15">
        <f t="shared" si="92"/>
        <v>592.60444558560414</v>
      </c>
      <c r="M55" s="15">
        <f t="shared" si="92"/>
        <v>851.43973407155283</v>
      </c>
      <c r="N55" s="15">
        <f t="shared" si="92"/>
        <v>684.4922949809918</v>
      </c>
      <c r="O55" s="15">
        <f t="shared" si="92"/>
        <v>1059.0921388473546</v>
      </c>
      <c r="P55" s="15">
        <f t="shared" si="92"/>
        <v>1023.1100258204804</v>
      </c>
      <c r="Q55" s="15">
        <f t="shared" si="92"/>
        <v>966.32370007322766</v>
      </c>
      <c r="R55" s="15">
        <f t="shared" si="92"/>
        <v>1022.5005396511389</v>
      </c>
      <c r="T55" s="15">
        <f t="shared" ref="T55:AA55" si="93">T33-T34+T53</f>
        <v>37816.931273871509</v>
      </c>
      <c r="U55" s="15">
        <f t="shared" si="93"/>
        <v>36937.107673370781</v>
      </c>
      <c r="V55" s="15">
        <f t="shared" si="93"/>
        <v>53070.342905897211</v>
      </c>
      <c r="W55" s="15">
        <f t="shared" si="93"/>
        <v>42664.488580272213</v>
      </c>
      <c r="X55" s="15">
        <f t="shared" si="93"/>
        <v>66013.342728078234</v>
      </c>
      <c r="Y55" s="15">
        <f t="shared" si="93"/>
        <v>63770.573216155884</v>
      </c>
      <c r="Z55" s="15">
        <f t="shared" si="93"/>
        <v>60231.074577348612</v>
      </c>
      <c r="AA55" s="15">
        <f t="shared" si="93"/>
        <v>63732.583868573194</v>
      </c>
      <c r="AC55" s="15">
        <f t="shared" ref="AC55:AJ55" si="94">AC33-AC34+AC53</f>
        <v>7434.4107897531512</v>
      </c>
      <c r="AD55" s="15">
        <f t="shared" si="94"/>
        <v>7261.4467271412977</v>
      </c>
      <c r="AE55" s="15">
        <f t="shared" si="94"/>
        <v>10433.071024673605</v>
      </c>
      <c r="AF55" s="15">
        <f t="shared" si="94"/>
        <v>8387.3895516113898</v>
      </c>
      <c r="AG55" s="15">
        <f t="shared" si="94"/>
        <v>12977.528607255892</v>
      </c>
      <c r="AH55" s="15">
        <f t="shared" si="94"/>
        <v>12536.623718976785</v>
      </c>
      <c r="AI55" s="15">
        <f t="shared" si="94"/>
        <v>11840.795528156705</v>
      </c>
      <c r="AJ55" s="15">
        <f t="shared" si="94"/>
        <v>12529.155412954835</v>
      </c>
      <c r="AL55" s="15">
        <f t="shared" ref="AL55:AS55" si="95">AL33-AL34+AL53</f>
        <v>16084.718157927477</v>
      </c>
      <c r="AM55" s="15">
        <f t="shared" si="95"/>
        <v>15710.501790653783</v>
      </c>
      <c r="AN55" s="15">
        <f t="shared" si="95"/>
        <v>22572.468982318172</v>
      </c>
      <c r="AO55" s="15">
        <f t="shared" si="95"/>
        <v>18146.535190705315</v>
      </c>
      <c r="AP55" s="15">
        <f t="shared" si="95"/>
        <v>28077.529738047077</v>
      </c>
      <c r="AQ55" s="15">
        <f t="shared" si="95"/>
        <v>27123.610044478799</v>
      </c>
      <c r="AR55" s="15">
        <f t="shared" si="95"/>
        <v>25618.151084488614</v>
      </c>
      <c r="AS55" s="15">
        <f t="shared" si="95"/>
        <v>27107.45199229721</v>
      </c>
      <c r="AU55" s="15">
        <f t="shared" ref="AU55:BB55" si="96">AU33-AU34+AU53</f>
        <v>19548.236343531971</v>
      </c>
      <c r="AV55" s="15">
        <f t="shared" si="96"/>
        <v>16862.048796144503</v>
      </c>
      <c r="AW55" s="15">
        <f t="shared" si="96"/>
        <v>16219.018628141028</v>
      </c>
      <c r="AX55" s="15">
        <f t="shared" si="96"/>
        <v>15075.094688250256</v>
      </c>
      <c r="AY55" s="15">
        <f t="shared" si="96"/>
        <v>17267.901540663534</v>
      </c>
      <c r="AZ55" s="15">
        <f t="shared" si="96"/>
        <v>5965.1316349760664</v>
      </c>
      <c r="BA55" s="15">
        <f t="shared" si="96"/>
        <v>6857.1298015343264</v>
      </c>
      <c r="BB55" s="15">
        <f t="shared" si="96"/>
        <v>8697.132037666328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"/>
    </row>
    <row r="59" spans="1:54" x14ac:dyDescent="0.25">
      <c r="A59" s="10"/>
      <c r="B59" s="43"/>
      <c r="C59" s="43"/>
      <c r="D59" s="43"/>
      <c r="E59" s="43"/>
      <c r="F59" s="43"/>
    </row>
    <row r="60" spans="1:54" x14ac:dyDescent="0.25">
      <c r="A60" s="10"/>
      <c r="B60" s="43"/>
      <c r="C60" s="43"/>
      <c r="D60" s="43"/>
      <c r="E60" s="43"/>
      <c r="F60" s="43"/>
    </row>
    <row r="61" spans="1:54" x14ac:dyDescent="0.25">
      <c r="A61" s="10"/>
      <c r="B61" s="43"/>
      <c r="C61" s="43"/>
      <c r="D61" s="43"/>
      <c r="E61" s="43"/>
      <c r="F61" s="43"/>
    </row>
    <row r="62" spans="1:54" x14ac:dyDescent="0.25">
      <c r="A62" s="10"/>
      <c r="B62" s="43"/>
      <c r="C62" s="43"/>
      <c r="D62" s="43"/>
      <c r="E62" s="43"/>
      <c r="F62" s="43"/>
    </row>
    <row r="63" spans="1:54" x14ac:dyDescent="0.25">
      <c r="A63" s="10"/>
      <c r="B63" s="43"/>
      <c r="C63" s="43"/>
      <c r="D63" s="43"/>
      <c r="E63" s="43"/>
      <c r="F63" s="43"/>
    </row>
    <row r="64" spans="1:54" x14ac:dyDescent="0.25">
      <c r="A64" s="10"/>
      <c r="B64" s="43"/>
      <c r="C64" s="43"/>
      <c r="D64" s="43"/>
      <c r="E64" s="43"/>
      <c r="F64" s="43"/>
    </row>
    <row r="65" spans="1:6" x14ac:dyDescent="0.25">
      <c r="A65" s="10"/>
      <c r="B65" s="43"/>
      <c r="C65" s="43"/>
      <c r="D65" s="43"/>
      <c r="E65" s="43"/>
      <c r="F65" s="43"/>
    </row>
    <row r="66" spans="1:6" x14ac:dyDescent="0.25">
      <c r="A66" s="10"/>
      <c r="B66" s="43"/>
      <c r="C66" s="43"/>
      <c r="D66" s="43"/>
      <c r="E66" s="43"/>
      <c r="F66" s="43"/>
    </row>
    <row r="67" spans="1:6" x14ac:dyDescent="0.25">
      <c r="A67" s="10"/>
      <c r="B67" s="43"/>
      <c r="C67" s="43"/>
      <c r="D67" s="43"/>
      <c r="E67" s="43"/>
      <c r="F67" s="43"/>
    </row>
    <row r="68" spans="1:6" x14ac:dyDescent="0.25">
      <c r="A68" s="10"/>
      <c r="B68" s="43"/>
      <c r="C68" s="43"/>
      <c r="D68" s="43"/>
      <c r="E68" s="43"/>
      <c r="F68" s="43"/>
    </row>
    <row r="69" spans="1:6" x14ac:dyDescent="0.25">
      <c r="A69" s="10"/>
      <c r="B69" s="43"/>
      <c r="C69" s="43"/>
      <c r="D69" s="43"/>
      <c r="E69" s="43"/>
      <c r="F69" s="43"/>
    </row>
    <row r="70" spans="1:6" x14ac:dyDescent="0.25">
      <c r="A70" s="10"/>
      <c r="B70" s="43"/>
      <c r="C70" s="43"/>
      <c r="D70" s="43"/>
      <c r="E70" s="43"/>
      <c r="F70" s="43"/>
    </row>
    <row r="71" spans="1:6" x14ac:dyDescent="0.25">
      <c r="A71" s="10"/>
      <c r="B71" s="43"/>
      <c r="C71" s="43"/>
      <c r="D71" s="43"/>
      <c r="E71" s="43"/>
      <c r="F71" s="43"/>
    </row>
    <row r="72" spans="1:6" x14ac:dyDescent="0.25">
      <c r="A72" s="10"/>
      <c r="B72" s="43"/>
      <c r="C72" s="43"/>
      <c r="D72" s="43"/>
      <c r="E72" s="43"/>
      <c r="F72" s="43"/>
    </row>
    <row r="73" spans="1:6" x14ac:dyDescent="0.25">
      <c r="A73" s="10"/>
      <c r="B73" s="43"/>
      <c r="C73" s="43"/>
      <c r="D73" s="43"/>
      <c r="E73" s="43"/>
      <c r="F73" s="43"/>
    </row>
    <row r="74" spans="1:6" x14ac:dyDescent="0.25">
      <c r="A74" s="10"/>
      <c r="B74" s="43"/>
      <c r="C74" s="43"/>
      <c r="D74" s="43"/>
      <c r="E74" s="43"/>
      <c r="F74" s="43"/>
    </row>
    <row r="75" spans="1:6" x14ac:dyDescent="0.25">
      <c r="A75" s="10"/>
      <c r="B75" s="43"/>
      <c r="C75" s="43"/>
      <c r="D75" s="43"/>
      <c r="E75" s="43"/>
      <c r="F75" s="43"/>
    </row>
    <row r="76" spans="1:6" x14ac:dyDescent="0.25">
      <c r="A76" s="10"/>
      <c r="B76" s="43"/>
      <c r="C76" s="43"/>
      <c r="D76" s="43"/>
      <c r="E76" s="43"/>
      <c r="F76" s="43"/>
    </row>
    <row r="77" spans="1:6" x14ac:dyDescent="0.25">
      <c r="A77" s="10"/>
      <c r="B77" s="43"/>
      <c r="C77" s="43"/>
      <c r="D77" s="43"/>
      <c r="E77" s="43"/>
      <c r="F77" s="43"/>
    </row>
    <row r="78" spans="1:6" x14ac:dyDescent="0.25">
      <c r="A78" s="10"/>
      <c r="B78" s="43"/>
      <c r="C78" s="43"/>
      <c r="D78" s="43"/>
      <c r="E78" s="43"/>
      <c r="F78" s="43"/>
    </row>
    <row r="79" spans="1:6" x14ac:dyDescent="0.25">
      <c r="A79" s="10"/>
      <c r="B79" s="43"/>
      <c r="C79" s="43"/>
      <c r="D79" s="43"/>
      <c r="E79" s="43"/>
      <c r="F79" s="43"/>
    </row>
    <row r="80" spans="1:6" x14ac:dyDescent="0.25">
      <c r="A80" s="10"/>
      <c r="B80" s="43"/>
      <c r="C80" s="43"/>
      <c r="D80" s="43"/>
      <c r="E80" s="43"/>
      <c r="F80" s="43"/>
    </row>
    <row r="81" spans="1:6" x14ac:dyDescent="0.25">
      <c r="A81" s="10"/>
      <c r="B81" s="43"/>
      <c r="C81" s="43"/>
      <c r="D81" s="43"/>
      <c r="E81" s="43"/>
      <c r="F81" s="43"/>
    </row>
    <row r="82" spans="1:6" x14ac:dyDescent="0.25">
      <c r="A82" s="10"/>
      <c r="B82" s="43"/>
      <c r="C82" s="43"/>
      <c r="D82" s="43"/>
      <c r="E82" s="43"/>
      <c r="F82" s="43"/>
    </row>
    <row r="83" spans="1:6" x14ac:dyDescent="0.25">
      <c r="A83" s="10"/>
      <c r="B83" s="43"/>
      <c r="C83" s="43"/>
      <c r="D83" s="43"/>
      <c r="E83" s="43"/>
      <c r="F83" s="43"/>
    </row>
    <row r="84" spans="1:6" x14ac:dyDescent="0.25">
      <c r="A84" s="10"/>
      <c r="B84" s="43"/>
      <c r="C84" s="43"/>
      <c r="D84" s="43"/>
      <c r="E84" s="43"/>
      <c r="F84" s="43"/>
    </row>
    <row r="85" spans="1:6" x14ac:dyDescent="0.25">
      <c r="A85" s="10"/>
      <c r="B85" s="43"/>
      <c r="C85" s="43"/>
      <c r="D85" s="43"/>
      <c r="E85" s="43"/>
      <c r="F85" s="43"/>
    </row>
    <row r="86" spans="1:6" x14ac:dyDescent="0.25">
      <c r="A86" s="10"/>
      <c r="B86" s="43"/>
      <c r="C86" s="43"/>
      <c r="D86" s="43"/>
      <c r="E86" s="43"/>
      <c r="F86" s="43"/>
    </row>
    <row r="87" spans="1:6" x14ac:dyDescent="0.25">
      <c r="A87" s="10"/>
      <c r="B87" s="43"/>
      <c r="C87" s="43"/>
      <c r="D87" s="43"/>
      <c r="E87" s="43"/>
      <c r="F87" s="43"/>
    </row>
    <row r="88" spans="1:6" x14ac:dyDescent="0.25">
      <c r="A88" s="10"/>
      <c r="B88" s="43"/>
      <c r="C88" s="43"/>
      <c r="D88" s="43"/>
      <c r="E88" s="43"/>
      <c r="F88" s="43"/>
    </row>
    <row r="89" spans="1:6" x14ac:dyDescent="0.25">
      <c r="A89" s="10"/>
      <c r="B89" s="43"/>
      <c r="C89" s="43"/>
      <c r="D89" s="43"/>
      <c r="E89" s="43"/>
      <c r="F89" s="43"/>
    </row>
    <row r="90" spans="1:6" x14ac:dyDescent="0.25">
      <c r="A90" s="10"/>
      <c r="B90" s="43"/>
      <c r="C90" s="43"/>
      <c r="D90" s="43"/>
      <c r="E90" s="43"/>
      <c r="F90" s="43"/>
    </row>
    <row r="91" spans="1:6" x14ac:dyDescent="0.25">
      <c r="A91" s="10"/>
      <c r="B91" s="43"/>
      <c r="C91" s="43"/>
      <c r="D91" s="43"/>
      <c r="E91" s="43"/>
      <c r="F91" s="43"/>
    </row>
    <row r="92" spans="1:6" x14ac:dyDescent="0.25">
      <c r="A92" s="10"/>
      <c r="B92" s="43"/>
      <c r="C92" s="43"/>
      <c r="D92" s="43"/>
      <c r="E92" s="43"/>
      <c r="F92" s="43"/>
    </row>
    <row r="93" spans="1:6" x14ac:dyDescent="0.25">
      <c r="A93" s="10"/>
      <c r="B93" s="43"/>
      <c r="C93" s="43"/>
      <c r="D93" s="43"/>
      <c r="E93" s="43"/>
      <c r="F93" s="43"/>
    </row>
    <row r="94" spans="1:6" x14ac:dyDescent="0.25">
      <c r="A94" s="10"/>
      <c r="B94" s="43"/>
      <c r="C94" s="43"/>
      <c r="D94" s="43"/>
      <c r="E94" s="43"/>
      <c r="F94" s="43"/>
    </row>
    <row r="95" spans="1:6" x14ac:dyDescent="0.25">
      <c r="A95" s="10"/>
      <c r="B95" s="43"/>
      <c r="C95" s="43"/>
      <c r="D95" s="43"/>
      <c r="E95" s="43"/>
      <c r="F95" s="43"/>
    </row>
    <row r="96" spans="1:6" x14ac:dyDescent="0.25">
      <c r="A96" s="10"/>
      <c r="B96" s="43"/>
      <c r="C96" s="43"/>
      <c r="D96" s="43"/>
      <c r="E96" s="43"/>
      <c r="F96" s="43"/>
    </row>
    <row r="97" spans="1:6" x14ac:dyDescent="0.25">
      <c r="A97" s="10"/>
      <c r="B97" s="43"/>
      <c r="C97" s="43"/>
      <c r="D97" s="43"/>
      <c r="E97" s="43"/>
      <c r="F97" s="43"/>
    </row>
    <row r="98" spans="1:6" x14ac:dyDescent="0.25">
      <c r="A98" s="10"/>
      <c r="B98" s="43"/>
      <c r="C98" s="43"/>
      <c r="D98" s="43"/>
      <c r="E98" s="43"/>
      <c r="F98" s="43"/>
    </row>
    <row r="99" spans="1:6" x14ac:dyDescent="0.25">
      <c r="A99" s="10"/>
      <c r="B99" s="43"/>
      <c r="C99" s="43"/>
      <c r="D99" s="43"/>
      <c r="E99" s="43"/>
      <c r="F99" s="43"/>
    </row>
    <row r="100" spans="1:6" x14ac:dyDescent="0.25">
      <c r="A100" s="10"/>
      <c r="B100" s="43"/>
      <c r="C100" s="43"/>
      <c r="D100" s="43"/>
      <c r="E100" s="43"/>
      <c r="F100" s="43"/>
    </row>
    <row r="101" spans="1:6" x14ac:dyDescent="0.25">
      <c r="A101" s="10"/>
    </row>
    <row r="102" spans="1:6" x14ac:dyDescent="0.25">
      <c r="A102" s="10"/>
    </row>
    <row r="103" spans="1:6" x14ac:dyDescent="0.25">
      <c r="A103" s="10"/>
    </row>
    <row r="104" spans="1:6" x14ac:dyDescent="0.25">
      <c r="A104" s="10"/>
    </row>
    <row r="105" spans="1:6" x14ac:dyDescent="0.25">
      <c r="A105" s="9"/>
    </row>
    <row r="106" spans="1:6" x14ac:dyDescent="0.25">
      <c r="A106" s="10"/>
    </row>
    <row r="107" spans="1:6" x14ac:dyDescent="0.25">
      <c r="A107" s="10"/>
    </row>
    <row r="108" spans="1:6" x14ac:dyDescent="0.25">
      <c r="A108" s="11"/>
    </row>
    <row r="109" spans="1:6" x14ac:dyDescent="0.25">
      <c r="A109" s="10"/>
    </row>
    <row r="110" spans="1:6" x14ac:dyDescent="0.25">
      <c r="A110" s="10"/>
    </row>
    <row r="111" spans="1:6" x14ac:dyDescent="0.25">
      <c r="A111" s="10"/>
    </row>
    <row r="112" spans="1:6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C148"/>
  <sheetViews>
    <sheetView topLeftCell="AF31" workbookViewId="0">
      <selection activeCell="BB57" sqref="AL57:BB5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44" width="9.140625" style="43"/>
    <col min="45" max="45" width="10" style="43" customWidth="1"/>
    <col min="46" max="52" width="9.140625" style="43"/>
    <col min="53" max="53" width="10.140625" style="43" bestFit="1" customWidth="1"/>
    <col min="54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2381569.6982534616</v>
      </c>
      <c r="C3" s="1">
        <f t="shared" ref="C3:I3" si="0">C17+L17+U17+AD17+AM17+AV17</f>
        <v>2637303.8957380373</v>
      </c>
      <c r="D3" s="1">
        <f t="shared" si="0"/>
        <v>2951003.0509034586</v>
      </c>
      <c r="E3" s="1">
        <f t="shared" si="0"/>
        <v>3213419.9839681732</v>
      </c>
      <c r="F3" s="1">
        <f t="shared" si="0"/>
        <v>3625771.2169666267</v>
      </c>
      <c r="G3" s="1">
        <f t="shared" si="0"/>
        <v>3879437.5861201184</v>
      </c>
      <c r="H3" s="1">
        <f t="shared" si="0"/>
        <v>4281112.8898665626</v>
      </c>
      <c r="I3" s="1">
        <f t="shared" si="0"/>
        <v>4844340.2269305978</v>
      </c>
    </row>
    <row r="4" spans="1:54" x14ac:dyDescent="0.25">
      <c r="A4" s="21" t="s">
        <v>122</v>
      </c>
      <c r="B4" s="16">
        <f>'DNSP stacked data'!B53/B$3</f>
        <v>0.12437780130452183</v>
      </c>
      <c r="C4" s="16">
        <f>'DNSP stacked data'!C53/C$3</f>
        <v>0.12284569596032112</v>
      </c>
      <c r="D4" s="16">
        <f>'DNSP stacked data'!D53/D$3</f>
        <v>0.12357824941957746</v>
      </c>
      <c r="E4" s="16">
        <f>'DNSP stacked data'!E53/E$3</f>
        <v>0.126119232500501</v>
      </c>
      <c r="F4" s="16">
        <f>'DNSP stacked data'!F53/F$3</f>
        <v>0.12704074892832704</v>
      </c>
      <c r="G4" s="16">
        <f>'DNSP stacked data'!G53/G$3</f>
        <v>0.13396621491117983</v>
      </c>
      <c r="H4" s="16">
        <f>'DNSP stacked data'!H53/H$3</f>
        <v>0.13794414992344586</v>
      </c>
      <c r="I4" s="16">
        <f>'DNSP stacked data'!I53/I$3</f>
        <v>0.14494099605281033</v>
      </c>
    </row>
    <row r="5" spans="1:54" x14ac:dyDescent="0.25">
      <c r="A5" s="42" t="s">
        <v>123</v>
      </c>
      <c r="B5" s="16">
        <f>'DNSP stacked data'!K53/B3</f>
        <v>4.8151433173999149E-2</v>
      </c>
      <c r="C5" s="16">
        <f>'DNSP stacked data'!L53/C3</f>
        <v>4.6892595870205792E-2</v>
      </c>
      <c r="D5" s="16">
        <f>'DNSP stacked data'!M53/D3</f>
        <v>4.8839134239507094E-2</v>
      </c>
      <c r="E5" s="16">
        <f>'DNSP stacked data'!N53/E3</f>
        <v>5.1860022809472724E-2</v>
      </c>
      <c r="F5" s="16">
        <f>'DNSP stacked data'!O53/F3</f>
        <v>4.9007322603408711E-2</v>
      </c>
      <c r="G5" s="16">
        <f>'DNSP stacked data'!P53/G3</f>
        <v>4.6823507815369411E-2</v>
      </c>
      <c r="H5" s="16">
        <f>'DNSP stacked data'!Q53/H3</f>
        <v>4.3087861874317325E-2</v>
      </c>
      <c r="I5" s="16">
        <f>'DNSP stacked data'!R53/I3</f>
        <v>4.1712784861258671E-2</v>
      </c>
    </row>
    <row r="6" spans="1:54" x14ac:dyDescent="0.25">
      <c r="A6" s="21" t="s">
        <v>124</v>
      </c>
      <c r="B6" s="16">
        <f>'DNSP stacked data'!T53/B$3</f>
        <v>0.30658983899187658</v>
      </c>
      <c r="C6" s="16">
        <f>'DNSP stacked data'!U53/C$3</f>
        <v>0.29192680239462143</v>
      </c>
      <c r="D6" s="16">
        <f>'DNSP stacked data'!V53/D$3</f>
        <v>0.27564443164195829</v>
      </c>
      <c r="E6" s="16">
        <f>'DNSP stacked data'!W53/E$3</f>
        <v>0.26293751090865786</v>
      </c>
      <c r="F6" s="16">
        <f>'DNSP stacked data'!X53/F$3</f>
        <v>0.2470593678670843</v>
      </c>
      <c r="G6" s="16">
        <f>'DNSP stacked data'!Y53/G$3</f>
        <v>0.23783983532395866</v>
      </c>
      <c r="H6" s="16">
        <f>'DNSP stacked data'!Z53/H$3</f>
        <v>0.22410355170860857</v>
      </c>
      <c r="I6" s="16">
        <f>'DNSP stacked data'!AA53/I$3</f>
        <v>0.20428578669348132</v>
      </c>
    </row>
    <row r="7" spans="1:54" x14ac:dyDescent="0.25">
      <c r="A7" s="42" t="s">
        <v>125</v>
      </c>
      <c r="B7" s="16">
        <f>'DNSP stacked data'!AC53/B3</f>
        <v>2.3211784894004401E-2</v>
      </c>
      <c r="C7" s="16">
        <f>'DNSP stacked data'!AD53/C3</f>
        <v>2.0778768213504339E-2</v>
      </c>
      <c r="D7" s="16">
        <f>'DNSP stacked data'!AE53/D3</f>
        <v>1.7920233776871002E-2</v>
      </c>
      <c r="E7" s="16">
        <f>'DNSP stacked data'!AF53/E3</f>
        <v>1.5221765948450467E-2</v>
      </c>
      <c r="F7" s="16">
        <f>'DNSP stacked data'!AG53/F3</f>
        <v>1.2566535322075982E-2</v>
      </c>
      <c r="G7" s="16">
        <f>'DNSP stacked data'!AH53/G3</f>
        <v>1.028500283967464E-2</v>
      </c>
      <c r="H7" s="16">
        <f>'DNSP stacked data'!AI53/H3</f>
        <v>8.2603472733904417E-3</v>
      </c>
      <c r="I7" s="16">
        <f>'DNSP stacked data'!AJ53/I3</f>
        <v>6.6429278652196163E-3</v>
      </c>
    </row>
    <row r="8" spans="1:54" x14ac:dyDescent="0.25">
      <c r="A8" s="21" t="s">
        <v>2</v>
      </c>
      <c r="B8" s="16">
        <f>'DNSP stacked data'!AL53/B3</f>
        <v>0.40280538519712877</v>
      </c>
      <c r="C8" s="16">
        <f>'DNSP stacked data'!AM53/C3</f>
        <v>0.41744967196580124</v>
      </c>
      <c r="D8" s="16">
        <f>'DNSP stacked data'!AN53/D3</f>
        <v>0.44106699350592954</v>
      </c>
      <c r="E8" s="16">
        <f>'DNSP stacked data'!AO53/E3</f>
        <v>0.45417480273178418</v>
      </c>
      <c r="F8" s="16">
        <f>'DNSP stacked data'!AP53/F3</f>
        <v>0.48156115961328694</v>
      </c>
      <c r="G8" s="16">
        <f>'DNSP stacked data'!AQ53/G3</f>
        <v>0.50021185916557187</v>
      </c>
      <c r="H8" s="16">
        <f>'DNSP stacked data'!AR53/H3</f>
        <v>0.51687136265236067</v>
      </c>
      <c r="I8" s="16">
        <f>'DNSP stacked data'!AS53/I3</f>
        <v>0.53942864090263787</v>
      </c>
    </row>
    <row r="9" spans="1:54" x14ac:dyDescent="0.25">
      <c r="A9" s="21" t="s">
        <v>22</v>
      </c>
      <c r="B9" s="16">
        <f>'DNSP stacked data'!AU53/B3</f>
        <v>9.4863756438469282E-2</v>
      </c>
      <c r="C9" s="16">
        <f>'DNSP stacked data'!AV53/C3</f>
        <v>0.10010646559554613</v>
      </c>
      <c r="D9" s="16">
        <f>'DNSP stacked data'!AW53/D3</f>
        <v>9.2950957416156721E-2</v>
      </c>
      <c r="E9" s="16">
        <f>'DNSP stacked data'!AX53/E3</f>
        <v>8.9686665101133767E-2</v>
      </c>
      <c r="F9" s="16">
        <f>'DNSP stacked data'!AY53/F3</f>
        <v>8.2764865665817047E-2</v>
      </c>
      <c r="G9" s="16">
        <f>'DNSP stacked data'!AZ53/G3</f>
        <v>7.0873579944245577E-2</v>
      </c>
      <c r="H9" s="16">
        <f>'DNSP stacked data'!BA53/H3</f>
        <v>6.9732726567877087E-2</v>
      </c>
      <c r="I9" s="16">
        <f>'DNSP stacked data'!BB53/I3</f>
        <v>6.298886362459219E-2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data'!B61</f>
        <v>156824.91789216295</v>
      </c>
      <c r="C12" s="1">
        <f>'DNSP stacked data'!C61</f>
        <v>176841.3944329306</v>
      </c>
      <c r="D12" s="1">
        <f>'DNSP stacked data'!D61</f>
        <v>224408.06001672792</v>
      </c>
      <c r="E12" s="1">
        <f>'DNSP stacked data'!E61</f>
        <v>214131.3002650959</v>
      </c>
      <c r="F12" s="1">
        <f>'DNSP stacked data'!F61</f>
        <v>210431.13798086444</v>
      </c>
      <c r="G12" s="1">
        <f>'DNSP stacked data'!G61</f>
        <v>229554.29065953355</v>
      </c>
      <c r="H12" s="1">
        <f>'DNSP stacked data'!H61</f>
        <v>240838.12724750844</v>
      </c>
      <c r="I12" s="1">
        <f>'DNSP stacked data'!I61</f>
        <v>222645.27398422692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data'!B53</f>
        <v>296214.40272223909</v>
      </c>
      <c r="C17" s="1">
        <f>'DNSP stacked data'!C53</f>
        <v>323981.43253080535</v>
      </c>
      <c r="D17" s="1">
        <f>'DNSP stacked data'!D53</f>
        <v>364679.79106248164</v>
      </c>
      <c r="E17" s="1">
        <f>'DNSP stacked data'!E53</f>
        <v>405274.06207983819</v>
      </c>
      <c r="F17" s="1">
        <f>'DNSP stacked data'!F53</f>
        <v>460620.69084621198</v>
      </c>
      <c r="G17" s="1">
        <f>'DNSP stacked data'!G53</f>
        <v>519713.5693966765</v>
      </c>
      <c r="H17" s="1">
        <f>'DNSP stacked data'!H53</f>
        <v>590554.4783189497</v>
      </c>
      <c r="I17" s="1">
        <f>'DNSP stacked data'!I53</f>
        <v>702143.49771001807</v>
      </c>
      <c r="J17" s="46"/>
      <c r="K17" s="1">
        <f>'DNSP stacked data'!K53</f>
        <v>114675.99417467287</v>
      </c>
      <c r="L17" s="1">
        <f>'DNSP stacked data'!L53</f>
        <v>123670.02576976313</v>
      </c>
      <c r="M17" s="1">
        <f>'DNSP stacked data'!M53</f>
        <v>144124.43414426901</v>
      </c>
      <c r="N17" s="1">
        <f>'DNSP stacked data'!N53</f>
        <v>166648.03366500494</v>
      </c>
      <c r="O17" s="1">
        <f>'DNSP stacked data'!O53</f>
        <v>177689.33971603727</v>
      </c>
      <c r="P17" s="1">
        <f>'DNSP stacked data'!P53</f>
        <v>181648.87613293322</v>
      </c>
      <c r="Q17" s="1">
        <f>'DNSP stacked data'!Q53</f>
        <v>184464.00086692991</v>
      </c>
      <c r="R17" s="1">
        <f>'DNSP stacked data'!R53</f>
        <v>202070.92168069704</v>
      </c>
      <c r="T17" s="1">
        <f>'DNSP stacked data'!T53</f>
        <v>730165.07033546094</v>
      </c>
      <c r="U17" s="1">
        <f>'DNSP stacked data'!U53</f>
        <v>769899.6932256833</v>
      </c>
      <c r="V17" s="1">
        <f>'DNSP stacked data'!V53</f>
        <v>813427.55873996881</v>
      </c>
      <c r="W17" s="1">
        <f>'DNSP stacked data'!W53</f>
        <v>844928.6520887306</v>
      </c>
      <c r="X17" s="1">
        <f>'DNSP stacked data'!X53</f>
        <v>895780.74489444378</v>
      </c>
      <c r="Y17" s="1">
        <f>'DNSP stacked data'!Y53</f>
        <v>922684.79663238465</v>
      </c>
      <c r="Z17" s="1">
        <f>'DNSP stacked data'!Z53</f>
        <v>959412.60388460185</v>
      </c>
      <c r="AA17" s="1">
        <f>'DNSP stacked data'!AA53</f>
        <v>989629.854269395</v>
      </c>
      <c r="AC17" s="1">
        <f>'DNSP stacked data'!AC53</f>
        <v>55280.483545938318</v>
      </c>
      <c r="AD17" s="1">
        <f>'DNSP stacked data'!AD53</f>
        <v>54799.926358112694</v>
      </c>
      <c r="AE17" s="1">
        <f>'DNSP stacked data'!AE53</f>
        <v>52882.664548449538</v>
      </c>
      <c r="AF17" s="1">
        <f>'DNSP stacked data'!AF53</f>
        <v>48913.926890036986</v>
      </c>
      <c r="AG17" s="1">
        <f>'DNSP stacked data'!AG53</f>
        <v>45563.382067777537</v>
      </c>
      <c r="AH17" s="1">
        <f>'DNSP stacked data'!AH53</f>
        <v>39900.026589585948</v>
      </c>
      <c r="AI17" s="1">
        <f>'DNSP stacked data'!AI53</f>
        <v>35363.479186885932</v>
      </c>
      <c r="AJ17" s="1">
        <f>'DNSP stacked data'!AJ53</f>
        <v>32180.602682081586</v>
      </c>
      <c r="AK17" s="46"/>
      <c r="AL17" s="1">
        <f>'DNSP stacked data'!AL53</f>
        <v>959309.09967879532</v>
      </c>
      <c r="AM17" s="1">
        <f>'DNSP stacked data'!AM53</f>
        <v>1100941.6461499734</v>
      </c>
      <c r="AN17" s="1">
        <f>'DNSP stacked data'!AN53</f>
        <v>1301590.043488814</v>
      </c>
      <c r="AO17" s="1">
        <f>'DNSP stacked data'!AO53</f>
        <v>1459454.3873131182</v>
      </c>
      <c r="AP17" s="1">
        <f>'DNSP stacked data'!AP53</f>
        <v>1746030.5917349274</v>
      </c>
      <c r="AQ17" s="1">
        <f>'DNSP stacked data'!AQ53</f>
        <v>1940540.687469943</v>
      </c>
      <c r="AR17" s="1">
        <f>'DNSP stacked data'!AR53</f>
        <v>2212784.6530539161</v>
      </c>
      <c r="AS17" s="1">
        <f>'DNSP stacked data'!AS53</f>
        <v>2613175.8646831489</v>
      </c>
      <c r="AT17" s="46"/>
      <c r="AU17" s="1">
        <f>'DNSP stacked data'!AU53</f>
        <v>225924.64779635516</v>
      </c>
      <c r="AV17" s="1">
        <f>'DNSP stacked data'!AV53</f>
        <v>264011.17170369963</v>
      </c>
      <c r="AW17" s="1">
        <f>'DNSP stacked data'!AW53</f>
        <v>274298.55891947594</v>
      </c>
      <c r="AX17" s="1">
        <f>'DNSP stacked data'!AX53</f>
        <v>288200.9219314442</v>
      </c>
      <c r="AY17" s="1">
        <f>'DNSP stacked data'!AY53</f>
        <v>300086.46770722885</v>
      </c>
      <c r="AZ17" s="1">
        <f>'DNSP stacked data'!AZ53</f>
        <v>274949.62989859527</v>
      </c>
      <c r="BA17" s="1">
        <f>'DNSP stacked data'!BA53</f>
        <v>298533.67455527908</v>
      </c>
      <c r="BB17" s="1">
        <f>'DNSP stacked data'!BB53</f>
        <v>305139.4859052574</v>
      </c>
    </row>
    <row r="18" spans="1:54" x14ac:dyDescent="0.25">
      <c r="A18" s="21" t="s">
        <v>70</v>
      </c>
      <c r="B18" s="1">
        <f>'DNSP stacked data'!B54</f>
        <v>7905.1708715473515</v>
      </c>
      <c r="C18" s="1">
        <f>'DNSP stacked data'!C54</f>
        <v>11464.041969478476</v>
      </c>
      <c r="D18" s="1">
        <f>'DNSP stacked data'!D54</f>
        <v>8505.6511034980776</v>
      </c>
      <c r="E18" s="1">
        <f>'DNSP stacked data'!E54</f>
        <v>17640.134072800709</v>
      </c>
      <c r="F18" s="1">
        <f>'DNSP stacked data'!F54</f>
        <v>8383.8135752382314</v>
      </c>
      <c r="G18" s="1">
        <f>'DNSP stacked data'!G54</f>
        <v>14787.023946784771</v>
      </c>
      <c r="H18" s="1">
        <f>'DNSP stacked data'!H54</f>
        <v>20015.896281377929</v>
      </c>
      <c r="I18" s="1">
        <f>'DNSP stacked data'!I54</f>
        <v>12377.246245203065</v>
      </c>
      <c r="J18" s="46"/>
      <c r="K18" s="1">
        <f>'DNSP stacked data'!K54</f>
        <v>3060.3958500472245</v>
      </c>
      <c r="L18" s="1">
        <f>'DNSP stacked data'!L54</f>
        <v>4376.0482034915476</v>
      </c>
      <c r="M18" s="1">
        <f>'DNSP stacked data'!M54</f>
        <v>3361.5028371841017</v>
      </c>
      <c r="N18" s="1">
        <f>'DNSP stacked data'!N54</f>
        <v>7253.5943744659862</v>
      </c>
      <c r="O18" s="1">
        <f>'DNSP stacked data'!O54</f>
        <v>3234.1454217995683</v>
      </c>
      <c r="P18" s="1">
        <f>'DNSP stacked data'!P54</f>
        <v>5168.3204739148787</v>
      </c>
      <c r="Q18" s="1">
        <f>'DNSP stacked data'!Q54</f>
        <v>6252.1112692441038</v>
      </c>
      <c r="R18" s="1">
        <f>'DNSP stacked data'!R54</f>
        <v>3562.0661087002832</v>
      </c>
      <c r="T18" s="1">
        <f>'DNSP stacked data'!T54</f>
        <v>19486.154597451161</v>
      </c>
      <c r="U18" s="1">
        <f>'DNSP stacked data'!U54</f>
        <v>27242.803164618432</v>
      </c>
      <c r="V18" s="1">
        <f>'DNSP stacked data'!V54</f>
        <v>18972.071340873827</v>
      </c>
      <c r="W18" s="1">
        <f>'DNSP stacked data'!W54</f>
        <v>36776.729870908457</v>
      </c>
      <c r="X18" s="1">
        <f>'DNSP stacked data'!X54</f>
        <v>16304.214983669601</v>
      </c>
      <c r="Y18" s="1">
        <f>'DNSP stacked data'!Y54</f>
        <v>26252.464793205301</v>
      </c>
      <c r="Z18" s="1">
        <f>'DNSP stacked data'!Z54</f>
        <v>32517.750479286678</v>
      </c>
      <c r="AA18" s="1">
        <f>'DNSP stacked data'!AA54</f>
        <v>17444.998690218534</v>
      </c>
      <c r="AC18" s="1">
        <f>'DNSP stacked data'!AC54</f>
        <v>1475.2883866426362</v>
      </c>
      <c r="AD18" s="1">
        <f>'DNSP stacked data'!AD54</f>
        <v>1939.0884557373495</v>
      </c>
      <c r="AE18" s="1">
        <f>'DNSP stacked data'!AE54</f>
        <v>1233.4149165819081</v>
      </c>
      <c r="AF18" s="1">
        <f>'DNSP stacked data'!AF54</f>
        <v>2129.0487329471507</v>
      </c>
      <c r="AG18" s="1">
        <f>'DNSP stacked data'!AG54</f>
        <v>829.30469408968997</v>
      </c>
      <c r="AH18" s="1">
        <f>'DNSP stacked data'!AH54</f>
        <v>1135.245803457618</v>
      </c>
      <c r="AI18" s="1">
        <f>'DNSP stacked data'!AI54</f>
        <v>1198.5883733677938</v>
      </c>
      <c r="AJ18" s="1">
        <f>'DNSP stacked data'!AJ54</f>
        <v>567.27327820340372</v>
      </c>
      <c r="AK18" s="46"/>
      <c r="AL18" s="1">
        <f>'DNSP stacked data'!AL54</f>
        <v>25601.396427378299</v>
      </c>
      <c r="AM18" s="1">
        <f>'DNSP stacked data'!AM54</f>
        <v>38956.680754258778</v>
      </c>
      <c r="AN18" s="1">
        <f>'DNSP stacked data'!AN54</f>
        <v>30357.785270876004</v>
      </c>
      <c r="AO18" s="1">
        <f>'DNSP stacked data'!AO54</f>
        <v>63524.842752628247</v>
      </c>
      <c r="AP18" s="1">
        <f>'DNSP stacked data'!AP54</f>
        <v>31779.716518761128</v>
      </c>
      <c r="AQ18" s="1">
        <f>'DNSP stacked data'!AQ54</f>
        <v>55212.762000113624</v>
      </c>
      <c r="AR18" s="1">
        <f>'DNSP stacked data'!AR54</f>
        <v>74998.784590760813</v>
      </c>
      <c r="AS18" s="1">
        <f>'DNSP stacked data'!AS54</f>
        <v>46064.545587464316</v>
      </c>
      <c r="AT18" s="46"/>
      <c r="AU18" s="1">
        <f>'DNSP stacked data'!AU54</f>
        <v>6029.3251391933572</v>
      </c>
      <c r="AV18" s="1">
        <f>'DNSP stacked data'!AV54</f>
        <v>9342.0018831931593</v>
      </c>
      <c r="AW18" s="1">
        <f>'DNSP stacked data'!AW54</f>
        <v>6397.6340272763791</v>
      </c>
      <c r="AX18" s="1">
        <f>'DNSP stacked data'!AX54</f>
        <v>12544.35795048223</v>
      </c>
      <c r="AY18" s="1">
        <f>'DNSP stacked data'!AY54</f>
        <v>5461.9105300876081</v>
      </c>
      <c r="AZ18" s="1">
        <f>'DNSP stacked data'!AZ54</f>
        <v>7822.9374811011785</v>
      </c>
      <c r="BA18" s="1">
        <f>'DNSP stacked data'!BA54</f>
        <v>10118.319792284879</v>
      </c>
      <c r="BB18" s="1">
        <f>'DNSP stacked data'!BB54</f>
        <v>5378.938306060958</v>
      </c>
    </row>
    <row r="19" spans="1:54" x14ac:dyDescent="0.25">
      <c r="A19" s="21" t="s">
        <v>71</v>
      </c>
      <c r="B19" s="1">
        <f>'DNSP stacked data'!B55</f>
        <v>-19632.766015582431</v>
      </c>
      <c r="C19" s="1">
        <f>'DNSP stacked data'!C55</f>
        <v>-21531.8665969584</v>
      </c>
      <c r="D19" s="1">
        <f>'DNSP stacked data'!D55</f>
        <v>-24100.971849678943</v>
      </c>
      <c r="E19" s="1">
        <f>'DNSP stacked data'!E55</f>
        <v>-26100.067992236633</v>
      </c>
      <c r="F19" s="1">
        <f>'DNSP stacked data'!F55</f>
        <v>-31266.576843574614</v>
      </c>
      <c r="G19" s="1">
        <f>'DNSP stacked data'!G55</f>
        <v>-27222.574074319324</v>
      </c>
      <c r="H19" s="1">
        <f>'DNSP stacked data'!H55</f>
        <v>-22570.59073837804</v>
      </c>
      <c r="I19" s="1">
        <f>'DNSP stacked data'!I55</f>
        <v>-24150.875947893011</v>
      </c>
      <c r="J19" s="46"/>
      <c r="K19" s="1">
        <f>'DNSP stacked data'!K55</f>
        <v>-6690.5697890684878</v>
      </c>
      <c r="L19" s="1">
        <f>'DNSP stacked data'!L55</f>
        <v>-7607.2704003313575</v>
      </c>
      <c r="M19" s="1">
        <f>'DNSP stacked data'!M55</f>
        <v>-8139.3277358286487</v>
      </c>
      <c r="N19" s="1">
        <f>'DNSP stacked data'!N55</f>
        <v>-9333.910810330839</v>
      </c>
      <c r="O19" s="1">
        <f>'DNSP stacked data'!O55</f>
        <v>-10922.183860936913</v>
      </c>
      <c r="P19" s="1">
        <f>'DNSP stacked data'!P55</f>
        <v>-9720.2591026661703</v>
      </c>
      <c r="Q19" s="1">
        <f>'DNSP stacked data'!Q55</f>
        <v>-7012.7904073948721</v>
      </c>
      <c r="R19" s="1">
        <f>'DNSP stacked data'!R55</f>
        <v>-7305.1840119501967</v>
      </c>
      <c r="T19" s="1">
        <f>'DNSP stacked data'!T55</f>
        <v>-23723.95629547413</v>
      </c>
      <c r="U19" s="1">
        <f>'DNSP stacked data'!U55</f>
        <v>-26047.306378753485</v>
      </c>
      <c r="V19" s="1">
        <f>'DNSP stacked data'!V55</f>
        <v>-29386.225488680917</v>
      </c>
      <c r="W19" s="1">
        <f>'DNSP stacked data'!W55</f>
        <v>-31592.502596976072</v>
      </c>
      <c r="X19" s="1">
        <f>'DNSP stacked data'!X55</f>
        <v>-37345.76031179008</v>
      </c>
      <c r="Y19" s="1">
        <f>'DNSP stacked data'!Y55</f>
        <v>-38709.394728249259</v>
      </c>
      <c r="Z19" s="1">
        <f>'DNSP stacked data'!Z55</f>
        <v>-51013.026099669369</v>
      </c>
      <c r="AA19" s="1">
        <f>'DNSP stacked data'!AA55</f>
        <v>-52906.11376119894</v>
      </c>
      <c r="AC19" s="1">
        <f>'DNSP stacked data'!AC55</f>
        <v>-3814.0636027022674</v>
      </c>
      <c r="AD19" s="1">
        <f>'DNSP stacked data'!AD55</f>
        <v>-4162.6842250014397</v>
      </c>
      <c r="AE19" s="1">
        <f>'DNSP stacked data'!AE55</f>
        <v>-5218.0626910786032</v>
      </c>
      <c r="AF19" s="1">
        <f>'DNSP stacked data'!AF55</f>
        <v>-5488.9239326504949</v>
      </c>
      <c r="AG19" s="1">
        <f>'DNSP stacked data'!AG55</f>
        <v>-6499.6869431468622</v>
      </c>
      <c r="AH19" s="1">
        <f>'DNSP stacked data'!AH55</f>
        <v>-5671.7932061576357</v>
      </c>
      <c r="AI19" s="1">
        <f>'DNSP stacked data'!AI55</f>
        <v>-4387.5051378682601</v>
      </c>
      <c r="AJ19" s="1">
        <f>'DNSP stacked data'!AJ55</f>
        <v>-4481.3044546910078</v>
      </c>
      <c r="AK19" s="46"/>
      <c r="AL19" s="1">
        <f>'DNSP stacked data'!AL55</f>
        <v>-33066.847268113124</v>
      </c>
      <c r="AM19" s="1">
        <f>'DNSP stacked data'!AM55</f>
        <v>-39178.525288559751</v>
      </c>
      <c r="AN19" s="1">
        <f>'DNSP stacked data'!AN55</f>
        <v>-44130.124949035584</v>
      </c>
      <c r="AO19" s="1">
        <f>'DNSP stacked data'!AO55</f>
        <v>-51693.134080570104</v>
      </c>
      <c r="AP19" s="1">
        <f>'DNSP stacked data'!AP55</f>
        <v>-68332.08425799667</v>
      </c>
      <c r="AQ19" s="1">
        <f>'DNSP stacked data'!AQ55</f>
        <v>-66960.83115592174</v>
      </c>
      <c r="AR19" s="1">
        <f>'DNSP stacked data'!AR55</f>
        <v>-74303.077322976344</v>
      </c>
      <c r="AS19" s="1">
        <f>'DNSP stacked data'!AS55</f>
        <v>-80202.790745854829</v>
      </c>
      <c r="AT19" s="46"/>
      <c r="AU19" s="1">
        <f>'DNSP stacked data'!AU55</f>
        <v>-46878.14888662257</v>
      </c>
      <c r="AV19" s="1">
        <f>'DNSP stacked data'!AV55</f>
        <v>-51189.390079686607</v>
      </c>
      <c r="AW19" s="1">
        <f>'DNSP stacked data'!AW55</f>
        <v>-56779.426312322656</v>
      </c>
      <c r="AX19" s="1">
        <f>'DNSP stacked data'!AX55</f>
        <v>-59652.500935000542</v>
      </c>
      <c r="AY19" s="1">
        <f>'DNSP stacked data'!AY55</f>
        <v>-74182.389011162784</v>
      </c>
      <c r="AZ19" s="1">
        <f>'DNSP stacked data'!AZ55</f>
        <v>-61322.742467107935</v>
      </c>
      <c r="BA19" s="1">
        <f>'DNSP stacked data'!BA55</f>
        <v>-63335.737898625295</v>
      </c>
      <c r="BB19" s="1">
        <f>'DNSP stacked data'!BB55</f>
        <v>-58988.406111880344</v>
      </c>
    </row>
    <row r="20" spans="1:54" x14ac:dyDescent="0.25">
      <c r="A20" s="21" t="s">
        <v>72</v>
      </c>
      <c r="B20" s="1">
        <f>'DNSP stacked data'!B56</f>
        <v>-11727.59514403508</v>
      </c>
      <c r="C20" s="1">
        <f>'DNSP stacked data'!C56</f>
        <v>-10067.824627479924</v>
      </c>
      <c r="D20" s="1">
        <f>'DNSP stacked data'!D56</f>
        <v>-15595.320746180865</v>
      </c>
      <c r="E20" s="1">
        <f>'DNSP stacked data'!E56</f>
        <v>-8459.9339194359236</v>
      </c>
      <c r="F20" s="1">
        <f>'DNSP stacked data'!F56</f>
        <v>-22882.763268336384</v>
      </c>
      <c r="G20" s="1">
        <f>'DNSP stacked data'!G56</f>
        <v>-12435.550127534552</v>
      </c>
      <c r="H20" s="1">
        <f>'DNSP stacked data'!H56</f>
        <v>-2554.6944570001106</v>
      </c>
      <c r="I20" s="1">
        <f>'DNSP stacked data'!I56</f>
        <v>-11773.629702689946</v>
      </c>
      <c r="J20" s="46"/>
      <c r="K20" s="1">
        <f>'DNSP stacked data'!K56</f>
        <v>-3769.0650088104649</v>
      </c>
      <c r="L20" s="1">
        <f>'DNSP stacked data'!L56</f>
        <v>-3420.2932660367233</v>
      </c>
      <c r="M20" s="1">
        <f>'DNSP stacked data'!M56</f>
        <v>-4906.8591828358039</v>
      </c>
      <c r="N20" s="1">
        <f>'DNSP stacked data'!N56</f>
        <v>-2326.7360758134346</v>
      </c>
      <c r="O20" s="1">
        <f>'DNSP stacked data'!O56</f>
        <v>-7795.5670092967266</v>
      </c>
      <c r="P20" s="1">
        <f>'DNSP stacked data'!P56</f>
        <v>-4723.0882695883092</v>
      </c>
      <c r="Q20" s="1">
        <f>'DNSP stacked data'!Q56</f>
        <v>-970.35984996156185</v>
      </c>
      <c r="R20" s="1">
        <f>'DNSP stacked data'!R56</f>
        <v>-3855.7026408060415</v>
      </c>
      <c r="T20" s="1">
        <f>'DNSP stacked data'!T56</f>
        <v>-4237.8016980229695</v>
      </c>
      <c r="U20" s="1">
        <f>'DNSP stacked data'!U56</f>
        <v>1195.496785864947</v>
      </c>
      <c r="V20" s="1">
        <f>'DNSP stacked data'!V56</f>
        <v>-10414.15414780709</v>
      </c>
      <c r="W20" s="1">
        <f>'DNSP stacked data'!W56</f>
        <v>5184.2272739323853</v>
      </c>
      <c r="X20" s="1">
        <f>'DNSP stacked data'!X56</f>
        <v>-21041.545328120479</v>
      </c>
      <c r="Y20" s="1">
        <f>'DNSP stacked data'!Y56</f>
        <v>-12456.929935043958</v>
      </c>
      <c r="Z20" s="1">
        <f>'DNSP stacked data'!Z56</f>
        <v>-18495.27562038269</v>
      </c>
      <c r="AA20" s="1">
        <f>'DNSP stacked data'!AA56</f>
        <v>-35461.115070980406</v>
      </c>
      <c r="AC20" s="1">
        <f>'DNSP stacked data'!AC56</f>
        <v>-2338.775216059631</v>
      </c>
      <c r="AD20" s="1">
        <f>'DNSP stacked data'!AD56</f>
        <v>-2223.5957692640904</v>
      </c>
      <c r="AE20" s="1">
        <f>'DNSP stacked data'!AE56</f>
        <v>-3984.6477744966951</v>
      </c>
      <c r="AF20" s="1">
        <f>'DNSP stacked data'!AF56</f>
        <v>-3359.8751997033442</v>
      </c>
      <c r="AG20" s="1">
        <f>'DNSP stacked data'!AG56</f>
        <v>-5670.382249057172</v>
      </c>
      <c r="AH20" s="1">
        <f>'DNSP stacked data'!AH56</f>
        <v>-4536.5474027000182</v>
      </c>
      <c r="AI20" s="1">
        <f>'DNSP stacked data'!AI56</f>
        <v>-3188.9167645004663</v>
      </c>
      <c r="AJ20" s="1">
        <f>'DNSP stacked data'!AJ56</f>
        <v>-3914.0311764876042</v>
      </c>
      <c r="AK20" s="46"/>
      <c r="AL20" s="1">
        <f>'DNSP stacked data'!AL56</f>
        <v>-7465.4508407348312</v>
      </c>
      <c r="AM20" s="1">
        <f>'DNSP stacked data'!AM56</f>
        <v>-221.84453430097346</v>
      </c>
      <c r="AN20" s="1">
        <f>'DNSP stacked data'!AN56</f>
        <v>-13772.339678159586</v>
      </c>
      <c r="AO20" s="1">
        <f>'DNSP stacked data'!AO56</f>
        <v>11831.708672058143</v>
      </c>
      <c r="AP20" s="1">
        <f>'DNSP stacked data'!AP56</f>
        <v>-36552.367739235546</v>
      </c>
      <c r="AQ20" s="1">
        <f>'DNSP stacked data'!AQ56</f>
        <v>-11748.069155808123</v>
      </c>
      <c r="AR20" s="1">
        <f>'DNSP stacked data'!AR56</f>
        <v>695.70726778446078</v>
      </c>
      <c r="AS20" s="1">
        <f>'DNSP stacked data'!AS56</f>
        <v>-34138.245158390513</v>
      </c>
      <c r="AT20" s="46"/>
      <c r="AU20" s="1">
        <f>'DNSP stacked data'!AU56</f>
        <v>-40848.823747429218</v>
      </c>
      <c r="AV20" s="1">
        <f>'DNSP stacked data'!AV56</f>
        <v>-41847.388196493448</v>
      </c>
      <c r="AW20" s="1">
        <f>'DNSP stacked data'!AW56</f>
        <v>-50381.792285046278</v>
      </c>
      <c r="AX20" s="1">
        <f>'DNSP stacked data'!AX56</f>
        <v>-47108.142984518316</v>
      </c>
      <c r="AY20" s="1">
        <f>'DNSP stacked data'!AY56</f>
        <v>-68720.478481075173</v>
      </c>
      <c r="AZ20" s="1">
        <f>'DNSP stacked data'!AZ56</f>
        <v>-53499.804986006762</v>
      </c>
      <c r="BA20" s="1">
        <f>'DNSP stacked data'!BA56</f>
        <v>-53217.418106340425</v>
      </c>
      <c r="BB20" s="1">
        <f>'DNSP stacked data'!BB56</f>
        <v>-53609.467805819382</v>
      </c>
    </row>
    <row r="21" spans="1:54" x14ac:dyDescent="0.25">
      <c r="A21" s="21" t="s">
        <v>73</v>
      </c>
      <c r="B21" s="1">
        <f>'DNSP stacked data'!B57</f>
        <v>39494.624952601356</v>
      </c>
      <c r="C21" s="1">
        <f>'DNSP stacked data'!C57</f>
        <v>50766.183159156244</v>
      </c>
      <c r="D21" s="1">
        <f>'DNSP stacked data'!D57</f>
        <v>56189.591763537457</v>
      </c>
      <c r="E21" s="1">
        <f>'DNSP stacked data'!E57</f>
        <v>63806.562685809724</v>
      </c>
      <c r="F21" s="1">
        <f>'DNSP stacked data'!F57</f>
        <v>81975.641818800854</v>
      </c>
      <c r="G21" s="1">
        <f>'DNSP stacked data'!G57</f>
        <v>83276.459049807803</v>
      </c>
      <c r="H21" s="1">
        <f>'DNSP stacked data'!H57</f>
        <v>114143.71384806854</v>
      </c>
      <c r="I21" s="1">
        <f>'DNSP stacked data'!I57</f>
        <v>155918.58856313137</v>
      </c>
      <c r="J21" s="46"/>
      <c r="K21" s="1">
        <f>'DNSP stacked data'!K57</f>
        <v>12624.205534111499</v>
      </c>
      <c r="L21" s="1">
        <f>'DNSP stacked data'!L57</f>
        <v>23685.630571345693</v>
      </c>
      <c r="M21" s="1">
        <f>'DNSP stacked data'!M57</f>
        <v>27301.424419380466</v>
      </c>
      <c r="N21" s="1">
        <f>'DNSP stacked data'!N57</f>
        <v>13121.622486897186</v>
      </c>
      <c r="O21" s="1">
        <f>'DNSP stacked data'!O57</f>
        <v>11647.574856033323</v>
      </c>
      <c r="P21" s="1">
        <f>'DNSP stacked data'!P57</f>
        <v>9931.798981298145</v>
      </c>
      <c r="Q21" s="1">
        <f>'DNSP stacked data'!Q57</f>
        <v>18376.986407345354</v>
      </c>
      <c r="R21" s="1">
        <f>'DNSP stacked data'!R57</f>
        <v>18848.827000504625</v>
      </c>
      <c r="T21" s="1">
        <f>'DNSP stacked data'!T57</f>
        <v>43972.424588245311</v>
      </c>
      <c r="U21" s="1">
        <f>'DNSP stacked data'!U57</f>
        <v>42332.368728420617</v>
      </c>
      <c r="V21" s="1">
        <f>'DNSP stacked data'!V57</f>
        <v>41915.247496568845</v>
      </c>
      <c r="W21" s="1">
        <f>'DNSP stacked data'!W57</f>
        <v>45667.865531780764</v>
      </c>
      <c r="X21" s="1">
        <f>'DNSP stacked data'!X57</f>
        <v>47945.597066061302</v>
      </c>
      <c r="Y21" s="1">
        <f>'DNSP stacked data'!Y57</f>
        <v>49184.737187261097</v>
      </c>
      <c r="Z21" s="1">
        <f>'DNSP stacked data'!Z57</f>
        <v>48750.240239786064</v>
      </c>
      <c r="AA21" s="1">
        <f>'DNSP stacked data'!AA57</f>
        <v>51161.29301464506</v>
      </c>
      <c r="AC21" s="1">
        <f>'DNSP stacked data'!AC57</f>
        <v>1858.2180282340082</v>
      </c>
      <c r="AD21" s="1">
        <f>'DNSP stacked data'!AD57</f>
        <v>306.33395960093446</v>
      </c>
      <c r="AE21" s="1">
        <f>'DNSP stacked data'!AE57</f>
        <v>15.910116084147997</v>
      </c>
      <c r="AF21" s="1">
        <f>'DNSP stacked data'!AF57</f>
        <v>9.3303774438986107</v>
      </c>
      <c r="AG21" s="1">
        <f>'DNSP stacked data'!AG57</f>
        <v>7.0267708655804668</v>
      </c>
      <c r="AH21" s="1">
        <f>'DNSP stacked data'!AH57</f>
        <v>0</v>
      </c>
      <c r="AI21" s="1">
        <f>'DNSP stacked data'!AI57</f>
        <v>6.0402596961203887</v>
      </c>
      <c r="AJ21" s="1">
        <f>'DNSP stacked data'!AJ57</f>
        <v>0</v>
      </c>
      <c r="AK21" s="46"/>
      <c r="AL21" s="1">
        <f>'DNSP stacked data'!AL57</f>
        <v>150906.77223084128</v>
      </c>
      <c r="AM21" s="1">
        <f>'DNSP stacked data'!AM57</f>
        <v>203443.03652402043</v>
      </c>
      <c r="AN21" s="1">
        <f>'DNSP stacked data'!AN57</f>
        <v>174196.24194499184</v>
      </c>
      <c r="AO21" s="1">
        <f>'DNSP stacked data'!AO57</f>
        <v>276903.9067636847</v>
      </c>
      <c r="AP21" s="1">
        <f>'DNSP stacked data'!AP57</f>
        <v>233426.36188914627</v>
      </c>
      <c r="AQ21" s="1">
        <f>'DNSP stacked data'!AQ57</f>
        <v>284867.75251133344</v>
      </c>
      <c r="AR21" s="1">
        <f>'DNSP stacked data'!AR57</f>
        <v>400668.72668836481</v>
      </c>
      <c r="AS21" s="1">
        <f>'DNSP stacked data'!AS57</f>
        <v>320563.58149964159</v>
      </c>
      <c r="AT21" s="46"/>
      <c r="AU21" s="1">
        <f>'DNSP stacked data'!AU57</f>
        <v>87539.644492097999</v>
      </c>
      <c r="AV21" s="1">
        <f>'DNSP stacked data'!AV57</f>
        <v>59594.888774246589</v>
      </c>
      <c r="AW21" s="1">
        <f>'DNSP stacked data'!AW57</f>
        <v>74064.810696414526</v>
      </c>
      <c r="AX21" s="1">
        <f>'DNSP stacked data'!AX57</f>
        <v>64527.79172446944</v>
      </c>
      <c r="AY21" s="1">
        <f>'DNSP stacked data'!AY57</f>
        <v>45843.264765401713</v>
      </c>
      <c r="AZ21" s="1">
        <f>'DNSP stacked data'!AZ57</f>
        <v>79288.938461381942</v>
      </c>
      <c r="BA21" s="1">
        <f>'DNSP stacked data'!BA57</f>
        <v>62757.99205714502</v>
      </c>
      <c r="BB21" s="1">
        <f>'DNSP stacked data'!BB57</f>
        <v>41623.8922417539</v>
      </c>
    </row>
    <row r="22" spans="1:54" x14ac:dyDescent="0.25">
      <c r="A22" s="21" t="s">
        <v>74</v>
      </c>
      <c r="B22" s="1">
        <f>'DNSP stacked data'!B58</f>
        <v>0</v>
      </c>
      <c r="C22" s="1">
        <f>'DNSP stacked data'!C58</f>
        <v>0</v>
      </c>
      <c r="D22" s="1">
        <f>'DNSP stacked data'!D58</f>
        <v>0</v>
      </c>
      <c r="E22" s="1">
        <f>'DNSP stacked data'!E58</f>
        <v>0</v>
      </c>
      <c r="F22" s="1">
        <f>'DNSP stacked data'!F58</f>
        <v>0</v>
      </c>
      <c r="G22" s="1">
        <f>'DNSP stacked data'!G58</f>
        <v>0</v>
      </c>
      <c r="H22" s="1">
        <f>'DNSP stacked data'!H58</f>
        <v>0</v>
      </c>
      <c r="I22" s="1">
        <f>'DNSP stacked data'!I58</f>
        <v>0</v>
      </c>
      <c r="J22" s="46"/>
      <c r="K22" s="1">
        <f>'DNSP stacked data'!K58</f>
        <v>0</v>
      </c>
      <c r="L22" s="1">
        <f>'DNSP stacked data'!L58</f>
        <v>0</v>
      </c>
      <c r="M22" s="1">
        <f>'DNSP stacked data'!M58</f>
        <v>0</v>
      </c>
      <c r="N22" s="1">
        <f>'DNSP stacked data'!N58</f>
        <v>0</v>
      </c>
      <c r="O22" s="1">
        <f>'DNSP stacked data'!O58</f>
        <v>0</v>
      </c>
      <c r="P22" s="1">
        <f>'DNSP stacked data'!P58</f>
        <v>-2564.7356185501631</v>
      </c>
      <c r="Q22" s="1">
        <f>'DNSP stacked data'!Q58</f>
        <v>-9.3864554274695227</v>
      </c>
      <c r="R22" s="1">
        <f>'DNSP stacked data'!R58</f>
        <v>-4288.029973263966</v>
      </c>
      <c r="T22" s="1">
        <f>'DNSP stacked data'!T58</f>
        <v>0</v>
      </c>
      <c r="U22" s="1">
        <f>'DNSP stacked data'!U58</f>
        <v>0</v>
      </c>
      <c r="V22" s="1">
        <f>'DNSP stacked data'!V58</f>
        <v>0</v>
      </c>
      <c r="W22" s="1">
        <f>'DNSP stacked data'!W58</f>
        <v>0</v>
      </c>
      <c r="X22" s="1">
        <f>'DNSP stacked data'!X58</f>
        <v>0</v>
      </c>
      <c r="Y22" s="1">
        <f>'DNSP stacked data'!Y58</f>
        <v>0</v>
      </c>
      <c r="Z22" s="1">
        <f>'DNSP stacked data'!Z58</f>
        <v>-37.714234610233063</v>
      </c>
      <c r="AA22" s="1">
        <f>'DNSP stacked data'!AA58</f>
        <v>0</v>
      </c>
      <c r="AC22" s="1">
        <f>'DNSP stacked data'!AC58</f>
        <v>0</v>
      </c>
      <c r="AD22" s="1">
        <f>'DNSP stacked data'!AD58</f>
        <v>0</v>
      </c>
      <c r="AE22" s="1">
        <f>'DNSP stacked data'!AE58</f>
        <v>0</v>
      </c>
      <c r="AF22" s="1">
        <f>'DNSP stacked data'!AF58</f>
        <v>0</v>
      </c>
      <c r="AG22" s="1">
        <f>'DNSP stacked data'!AG58</f>
        <v>0</v>
      </c>
      <c r="AH22" s="1">
        <f>'DNSP stacked data'!AH58</f>
        <v>0</v>
      </c>
      <c r="AI22" s="1">
        <f>'DNSP stacked data'!AI58</f>
        <v>0</v>
      </c>
      <c r="AJ22" s="1">
        <f>'DNSP stacked data'!AJ58</f>
        <v>0</v>
      </c>
      <c r="AK22" s="46"/>
      <c r="AL22" s="1">
        <f>'DNSP stacked data'!AL58</f>
        <v>-1808.7749189284441</v>
      </c>
      <c r="AM22" s="1">
        <f>'DNSP stacked data'!AM58</f>
        <v>-2572.7946508785853</v>
      </c>
      <c r="AN22" s="1">
        <f>'DNSP stacked data'!AN58</f>
        <v>-2559.5584425283319</v>
      </c>
      <c r="AO22" s="1">
        <f>'DNSP stacked data'!AO58</f>
        <v>-2159.4110139335371</v>
      </c>
      <c r="AP22" s="1">
        <f>'DNSP stacked data'!AP58</f>
        <v>-2363.8984148949994</v>
      </c>
      <c r="AQ22" s="1">
        <f>'DNSP stacked data'!AQ58</f>
        <v>-875.71777155220616</v>
      </c>
      <c r="AR22" s="1">
        <f>'DNSP stacked data'!AR58</f>
        <v>-973.22232691657109</v>
      </c>
      <c r="AS22" s="1">
        <f>'DNSP stacked data'!AS58</f>
        <v>-1643.4042092085228</v>
      </c>
      <c r="AT22" s="46"/>
      <c r="AU22" s="1">
        <f>'DNSP stacked data'!AU58</f>
        <v>-8604.2968373243421</v>
      </c>
      <c r="AV22" s="1">
        <f>'DNSP stacked data'!AV58</f>
        <v>-7460.1133619768552</v>
      </c>
      <c r="AW22" s="1">
        <f>'DNSP stacked data'!AW58</f>
        <v>-9780.6553993999732</v>
      </c>
      <c r="AX22" s="1">
        <f>'DNSP stacked data'!AX58</f>
        <v>-5534.1029641665064</v>
      </c>
      <c r="AY22" s="1">
        <f>'DNSP stacked data'!AY58</f>
        <v>-2259.6240929600749</v>
      </c>
      <c r="AZ22" s="1">
        <f>'DNSP stacked data'!AZ58</f>
        <v>-2205.0888186913835</v>
      </c>
      <c r="BA22" s="1">
        <f>'DNSP stacked data'!BA58</f>
        <v>-2934.7626008263342</v>
      </c>
      <c r="BB22" s="1">
        <f>'DNSP stacked data'!BB58</f>
        <v>-4719.0595339589754</v>
      </c>
    </row>
    <row r="23" spans="1:54" x14ac:dyDescent="0.25">
      <c r="A23" s="21" t="s">
        <v>75</v>
      </c>
      <c r="B23" s="1">
        <f>'DNSP stacked data'!B59</f>
        <v>323981.43253080535</v>
      </c>
      <c r="C23" s="1">
        <f>'DNSP stacked data'!C59</f>
        <v>364679.79106248164</v>
      </c>
      <c r="D23" s="1">
        <f>'DNSP stacked data'!D59</f>
        <v>405274.06207983819</v>
      </c>
      <c r="E23" s="1">
        <f>'DNSP stacked data'!E59</f>
        <v>460620.69084621198</v>
      </c>
      <c r="F23" s="1">
        <f>'DNSP stacked data'!F59</f>
        <v>519713.5693966765</v>
      </c>
      <c r="G23" s="1">
        <f>'DNSP stacked data'!G59</f>
        <v>590554.4783189497</v>
      </c>
      <c r="H23" s="1">
        <f>'DNSP stacked data'!H59</f>
        <v>702143.49771001807</v>
      </c>
      <c r="I23" s="1">
        <f>'DNSP stacked data'!I59</f>
        <v>846288.45657045953</v>
      </c>
      <c r="J23" s="46"/>
      <c r="K23" s="1">
        <f>'DNSP stacked data'!K59</f>
        <v>123670.02576976313</v>
      </c>
      <c r="L23" s="1">
        <f>'DNSP stacked data'!L59</f>
        <v>144124.43414426901</v>
      </c>
      <c r="M23" s="1">
        <f>'DNSP stacked data'!M59</f>
        <v>166648.03366500494</v>
      </c>
      <c r="N23" s="1">
        <f>'DNSP stacked data'!N59</f>
        <v>177689.33971603727</v>
      </c>
      <c r="O23" s="1">
        <f>'DNSP stacked data'!O59</f>
        <v>181648.87613293322</v>
      </c>
      <c r="P23" s="1">
        <f>'DNSP stacked data'!P59</f>
        <v>184464.00086692991</v>
      </c>
      <c r="Q23" s="1">
        <f>'DNSP stacked data'!Q59</f>
        <v>202070.92168069704</v>
      </c>
      <c r="R23" s="1">
        <f>'DNSP stacked data'!R59</f>
        <v>212888.6008046878</v>
      </c>
      <c r="T23" s="1">
        <f>'DNSP stacked data'!T59</f>
        <v>769899.6932256833</v>
      </c>
      <c r="U23" s="1">
        <f>'DNSP stacked data'!U59</f>
        <v>813427.55873996881</v>
      </c>
      <c r="V23" s="1">
        <f>'DNSP stacked data'!V59</f>
        <v>844928.6520887306</v>
      </c>
      <c r="W23" s="1">
        <f>'DNSP stacked data'!W59</f>
        <v>895780.74489444378</v>
      </c>
      <c r="X23" s="1">
        <f>'DNSP stacked data'!X59</f>
        <v>922684.79663238465</v>
      </c>
      <c r="Y23" s="1">
        <f>'DNSP stacked data'!Y59</f>
        <v>959412.60388460185</v>
      </c>
      <c r="Z23" s="1">
        <f>'DNSP stacked data'!Z59</f>
        <v>989629.854269395</v>
      </c>
      <c r="AA23" s="1">
        <f>'DNSP stacked data'!AA59</f>
        <v>1005330.0322130597</v>
      </c>
      <c r="AC23" s="1">
        <f>'DNSP stacked data'!AC59</f>
        <v>54799.926358112694</v>
      </c>
      <c r="AD23" s="1">
        <f>'DNSP stacked data'!AD59</f>
        <v>52882.664548449538</v>
      </c>
      <c r="AE23" s="1">
        <f>'DNSP stacked data'!AE59</f>
        <v>48913.926890036986</v>
      </c>
      <c r="AF23" s="1">
        <f>'DNSP stacked data'!AF59</f>
        <v>45563.382067777537</v>
      </c>
      <c r="AG23" s="1">
        <f>'DNSP stacked data'!AG59</f>
        <v>39900.026589585948</v>
      </c>
      <c r="AH23" s="1">
        <f>'DNSP stacked data'!AH59</f>
        <v>35363.479186885932</v>
      </c>
      <c r="AI23" s="1">
        <f>'DNSP stacked data'!AI59</f>
        <v>32180.602682081586</v>
      </c>
      <c r="AJ23" s="1">
        <f>'DNSP stacked data'!AJ59</f>
        <v>28266.57150559398</v>
      </c>
      <c r="AK23" s="46"/>
      <c r="AL23" s="1">
        <f>'DNSP stacked data'!AL59</f>
        <v>1100941.6461499734</v>
      </c>
      <c r="AM23" s="1">
        <f>'DNSP stacked data'!AM59</f>
        <v>1301590.043488814</v>
      </c>
      <c r="AN23" s="1">
        <f>'DNSP stacked data'!AN59</f>
        <v>1459454.3873131182</v>
      </c>
      <c r="AO23" s="1">
        <f>'DNSP stacked data'!AO59</f>
        <v>1746030.5917349274</v>
      </c>
      <c r="AP23" s="1">
        <f>'DNSP stacked data'!AP59</f>
        <v>1940540.687469943</v>
      </c>
      <c r="AQ23" s="1">
        <f>'DNSP stacked data'!AQ59</f>
        <v>2212784.6530539161</v>
      </c>
      <c r="AR23" s="1">
        <f>'DNSP stacked data'!AR59</f>
        <v>2613175.8646831489</v>
      </c>
      <c r="AS23" s="1">
        <f>'DNSP stacked data'!AS59</f>
        <v>2897957.7968151914</v>
      </c>
      <c r="AT23" s="46"/>
      <c r="AU23" s="1">
        <f>'DNSP stacked data'!AU59</f>
        <v>264011.17170369963</v>
      </c>
      <c r="AV23" s="1">
        <f>'DNSP stacked data'!AV59</f>
        <v>274298.55891947594</v>
      </c>
      <c r="AW23" s="1">
        <f>'DNSP stacked data'!AW59</f>
        <v>288200.9219314442</v>
      </c>
      <c r="AX23" s="1">
        <f>'DNSP stacked data'!AX59</f>
        <v>300086.46770722885</v>
      </c>
      <c r="AY23" s="1">
        <f>'DNSP stacked data'!AY59</f>
        <v>274949.62989859527</v>
      </c>
      <c r="AZ23" s="1">
        <f>'DNSP stacked data'!AZ59</f>
        <v>298533.67455527908</v>
      </c>
      <c r="BA23" s="1">
        <f>'DNSP stacked data'!BA59</f>
        <v>305139.4859052574</v>
      </c>
      <c r="BB23" s="1">
        <f>'DNSP stacked data'!BB59</f>
        <v>288434.8508072329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296214.40272223909</v>
      </c>
      <c r="C26" s="1">
        <f t="shared" ref="C26:I26" si="2">C17</f>
        <v>323981.43253080535</v>
      </c>
      <c r="D26" s="1">
        <f t="shared" si="2"/>
        <v>364679.79106248164</v>
      </c>
      <c r="E26" s="1">
        <f t="shared" si="2"/>
        <v>405274.06207983819</v>
      </c>
      <c r="F26" s="1">
        <f t="shared" si="2"/>
        <v>460620.69084621198</v>
      </c>
      <c r="G26" s="1">
        <f t="shared" si="2"/>
        <v>519713.5693966765</v>
      </c>
      <c r="H26" s="1">
        <f t="shared" si="2"/>
        <v>590554.4783189497</v>
      </c>
      <c r="I26" s="1">
        <f t="shared" si="2"/>
        <v>702143.49771001807</v>
      </c>
      <c r="K26" s="1">
        <f>K17</f>
        <v>114675.99417467287</v>
      </c>
      <c r="L26" s="1">
        <f t="shared" ref="L26:R26" si="3">L17</f>
        <v>123670.02576976313</v>
      </c>
      <c r="M26" s="1">
        <f t="shared" si="3"/>
        <v>144124.43414426901</v>
      </c>
      <c r="N26" s="1">
        <f t="shared" si="3"/>
        <v>166648.03366500494</v>
      </c>
      <c r="O26" s="1">
        <f t="shared" si="3"/>
        <v>177689.33971603727</v>
      </c>
      <c r="P26" s="1">
        <f t="shared" si="3"/>
        <v>181648.87613293322</v>
      </c>
      <c r="Q26" s="1">
        <f t="shared" si="3"/>
        <v>184464.00086692991</v>
      </c>
      <c r="R26" s="1">
        <f t="shared" si="3"/>
        <v>202070.92168069704</v>
      </c>
      <c r="T26" s="1">
        <f>T17</f>
        <v>730165.07033546094</v>
      </c>
      <c r="U26" s="1">
        <f t="shared" ref="U26:AA26" si="4">U17</f>
        <v>769899.6932256833</v>
      </c>
      <c r="V26" s="1">
        <f t="shared" si="4"/>
        <v>813427.55873996881</v>
      </c>
      <c r="W26" s="1">
        <f t="shared" si="4"/>
        <v>844928.6520887306</v>
      </c>
      <c r="X26" s="1">
        <f t="shared" si="4"/>
        <v>895780.74489444378</v>
      </c>
      <c r="Y26" s="1">
        <f t="shared" si="4"/>
        <v>922684.79663238465</v>
      </c>
      <c r="Z26" s="1">
        <f t="shared" si="4"/>
        <v>959412.60388460185</v>
      </c>
      <c r="AA26" s="1">
        <f t="shared" si="4"/>
        <v>989629.854269395</v>
      </c>
      <c r="AC26" s="1">
        <f>AC17</f>
        <v>55280.483545938318</v>
      </c>
      <c r="AD26" s="1">
        <f t="shared" ref="AD26:AJ26" si="5">AD17</f>
        <v>54799.926358112694</v>
      </c>
      <c r="AE26" s="1">
        <f t="shared" si="5"/>
        <v>52882.664548449538</v>
      </c>
      <c r="AF26" s="1">
        <f t="shared" si="5"/>
        <v>48913.926890036986</v>
      </c>
      <c r="AG26" s="1">
        <f t="shared" si="5"/>
        <v>45563.382067777537</v>
      </c>
      <c r="AH26" s="1">
        <f t="shared" si="5"/>
        <v>39900.026589585948</v>
      </c>
      <c r="AI26" s="1">
        <f t="shared" si="5"/>
        <v>35363.479186885932</v>
      </c>
      <c r="AJ26" s="1">
        <f t="shared" si="5"/>
        <v>32180.602682081586</v>
      </c>
      <c r="AL26" s="1">
        <f>AL17</f>
        <v>959309.09967879532</v>
      </c>
      <c r="AM26" s="1">
        <f t="shared" ref="AM26:AS26" si="6">AM17</f>
        <v>1100941.6461499734</v>
      </c>
      <c r="AN26" s="1">
        <f t="shared" si="6"/>
        <v>1301590.043488814</v>
      </c>
      <c r="AO26" s="1">
        <f t="shared" si="6"/>
        <v>1459454.3873131182</v>
      </c>
      <c r="AP26" s="1">
        <f t="shared" si="6"/>
        <v>1746030.5917349274</v>
      </c>
      <c r="AQ26" s="1">
        <f t="shared" si="6"/>
        <v>1940540.687469943</v>
      </c>
      <c r="AR26" s="1">
        <f t="shared" si="6"/>
        <v>2212784.6530539161</v>
      </c>
      <c r="AS26" s="1">
        <f t="shared" si="6"/>
        <v>2613175.8646831489</v>
      </c>
      <c r="AU26" s="1">
        <f>AU17</f>
        <v>225924.64779635516</v>
      </c>
      <c r="AV26" s="1">
        <f t="shared" ref="AV26:BB26" si="7">AV17</f>
        <v>264011.17170369963</v>
      </c>
      <c r="AW26" s="1">
        <f t="shared" si="7"/>
        <v>274298.55891947594</v>
      </c>
      <c r="AX26" s="1">
        <f t="shared" si="7"/>
        <v>288200.9219314442</v>
      </c>
      <c r="AY26" s="1">
        <f t="shared" si="7"/>
        <v>300086.46770722885</v>
      </c>
      <c r="AZ26" s="1">
        <f t="shared" si="7"/>
        <v>274949.62989859527</v>
      </c>
      <c r="BA26" s="1">
        <f t="shared" si="7"/>
        <v>298533.67455527908</v>
      </c>
      <c r="BB26" s="1">
        <f t="shared" si="7"/>
        <v>305139.4859052574</v>
      </c>
    </row>
    <row r="27" spans="1:54" x14ac:dyDescent="0.25">
      <c r="A27" s="24" t="s">
        <v>84</v>
      </c>
      <c r="B27" s="1">
        <f>WACC!$C$14*B26</f>
        <v>118485.76108889564</v>
      </c>
      <c r="C27" s="1">
        <f>WACC!$D$14*C26</f>
        <v>129592.57301232214</v>
      </c>
      <c r="D27" s="1">
        <f>WACC!$E$14*D26</f>
        <v>145871.91642499267</v>
      </c>
      <c r="E27" s="1">
        <f>WACC!$F$14*E26</f>
        <v>162109.62483193527</v>
      </c>
      <c r="F27" s="1">
        <f>WACC!$G$14*F26</f>
        <v>184248.27633848481</v>
      </c>
      <c r="G27" s="1">
        <f>WACC!$H$14*G26</f>
        <v>207885.42775867062</v>
      </c>
      <c r="H27" s="1">
        <f>WACC!$I$14*H26</f>
        <v>236221.79132757988</v>
      </c>
      <c r="I27" s="1">
        <f>WACC!$J$14*I26</f>
        <v>280857.39908400725</v>
      </c>
      <c r="K27" s="1">
        <f>WACC!$C$14*K26</f>
        <v>45870.397669869155</v>
      </c>
      <c r="L27" s="1">
        <f>WACC!$D$14*L26</f>
        <v>49468.010307905257</v>
      </c>
      <c r="M27" s="1">
        <f>WACC!$E$14*M26</f>
        <v>57649.773657707607</v>
      </c>
      <c r="N27" s="1">
        <f>WACC!$F$14*N26</f>
        <v>66659.21346600198</v>
      </c>
      <c r="O27" s="1">
        <f>WACC!$G$14*O26</f>
        <v>71075.735886414914</v>
      </c>
      <c r="P27" s="1">
        <f>WACC!$H$14*P26</f>
        <v>72659.550453173288</v>
      </c>
      <c r="Q27" s="1">
        <f>WACC!$I$14*Q26</f>
        <v>73785.600346771971</v>
      </c>
      <c r="R27" s="1">
        <f>WACC!$J$14*R26</f>
        <v>80828.368672278826</v>
      </c>
      <c r="T27" s="1">
        <f>WACC!$C$14*T26</f>
        <v>292066.02813418437</v>
      </c>
      <c r="U27" s="1">
        <f>WACC!$D$14*U26</f>
        <v>307959.87729027332</v>
      </c>
      <c r="V27" s="1">
        <f>WACC!$E$14*V26</f>
        <v>325371.02349598752</v>
      </c>
      <c r="W27" s="1">
        <f>WACC!$F$14*W26</f>
        <v>337971.46083549224</v>
      </c>
      <c r="X27" s="1">
        <f>WACC!$G$14*X26</f>
        <v>358312.29795777751</v>
      </c>
      <c r="Y27" s="1">
        <f>WACC!$H$14*Y26</f>
        <v>369073.91865295387</v>
      </c>
      <c r="Z27" s="1">
        <f>WACC!$I$14*Z26</f>
        <v>383765.04155384074</v>
      </c>
      <c r="AA27" s="1">
        <f>WACC!$J$14*AA26</f>
        <v>395851.941707758</v>
      </c>
      <c r="AC27" s="1">
        <f>WACC!$C$14*AC26</f>
        <v>22112.193418375329</v>
      </c>
      <c r="AD27" s="1">
        <f>WACC!$D$14*AD26</f>
        <v>21919.970543245079</v>
      </c>
      <c r="AE27" s="1">
        <f>WACC!$E$14*AE26</f>
        <v>21153.065819379815</v>
      </c>
      <c r="AF27" s="1">
        <f>WACC!$F$14*AF26</f>
        <v>19565.570756014797</v>
      </c>
      <c r="AG27" s="1">
        <f>WACC!$G$14*AG26</f>
        <v>18225.352827111015</v>
      </c>
      <c r="AH27" s="1">
        <f>WACC!$H$14*AH26</f>
        <v>15960.01063583438</v>
      </c>
      <c r="AI27" s="1">
        <f>WACC!$I$14*AI26</f>
        <v>14145.391674754374</v>
      </c>
      <c r="AJ27" s="1">
        <f>WACC!$J$14*AJ26</f>
        <v>12872.241072832636</v>
      </c>
      <c r="AL27" s="1">
        <f>WACC!C14*AL26</f>
        <v>383723.63987151813</v>
      </c>
      <c r="AM27" s="1">
        <f>WACC!D14*AM26</f>
        <v>440376.65845998935</v>
      </c>
      <c r="AN27" s="1">
        <f>WACC!E14*AN26</f>
        <v>520636.01739552565</v>
      </c>
      <c r="AO27" s="1">
        <f>WACC!F14*AO26</f>
        <v>583781.75492524728</v>
      </c>
      <c r="AP27" s="1">
        <f>WACC!G14*AP26</f>
        <v>698412.23669397098</v>
      </c>
      <c r="AQ27" s="1">
        <f>WACC!H14*AQ26</f>
        <v>776216.27498797723</v>
      </c>
      <c r="AR27" s="1">
        <f>WACC!I14*AR26</f>
        <v>885113.86122156645</v>
      </c>
      <c r="AS27" s="1">
        <f>WACC!J14*AS26</f>
        <v>1045270.3458732596</v>
      </c>
      <c r="AU27" s="1">
        <f>WACC!C14*AU26</f>
        <v>90369.859118542066</v>
      </c>
      <c r="AV27" s="1">
        <f>WACC!D14*AV26</f>
        <v>105604.46868147986</v>
      </c>
      <c r="AW27" s="1">
        <f>WACC!E14*AW26</f>
        <v>109719.42356779038</v>
      </c>
      <c r="AX27" s="1">
        <f>WACC!F14*AX26</f>
        <v>115280.36877257768</v>
      </c>
      <c r="AY27" s="1">
        <f>WACC!G14*AY26</f>
        <v>120034.58708289155</v>
      </c>
      <c r="AZ27" s="1">
        <f>WACC!H14*AZ26</f>
        <v>109979.85195943812</v>
      </c>
      <c r="BA27" s="1">
        <f>WACC!I14*BA26</f>
        <v>119413.46982211164</v>
      </c>
      <c r="BB27" s="1">
        <f>WACC!J14*BB26</f>
        <v>122055.79436210297</v>
      </c>
    </row>
    <row r="28" spans="1:54" x14ac:dyDescent="0.25">
      <c r="A28" s="24" t="s">
        <v>85</v>
      </c>
      <c r="B28" s="1">
        <f>WACC!$C$15*B26</f>
        <v>177728.64163334345</v>
      </c>
      <c r="C28" s="1">
        <f>WACC!$D$15*C26</f>
        <v>194388.85951848319</v>
      </c>
      <c r="D28" s="1">
        <f>WACC!$E$15*D26</f>
        <v>218807.87463748897</v>
      </c>
      <c r="E28" s="1">
        <f>WACC!$F$15*E26</f>
        <v>243164.43724790291</v>
      </c>
      <c r="F28" s="1">
        <f>WACC!$G$15*F26</f>
        <v>276372.4145077272</v>
      </c>
      <c r="G28" s="1">
        <f>WACC!$H$15*G26</f>
        <v>311828.14163800591</v>
      </c>
      <c r="H28" s="1">
        <f>WACC!$I$15*H26</f>
        <v>354332.68699136982</v>
      </c>
      <c r="I28" s="1">
        <f>WACC!$J$15*I26</f>
        <v>421286.09862601082</v>
      </c>
      <c r="K28" s="1">
        <f>WACC!$C$15*K26</f>
        <v>68805.596504803718</v>
      </c>
      <c r="L28" s="1">
        <f>WACC!$D$15*L26</f>
        <v>74202.015461857882</v>
      </c>
      <c r="M28" s="1">
        <f>WACC!$E$15*M26</f>
        <v>86474.660486561406</v>
      </c>
      <c r="N28" s="1">
        <f>WACC!$F$15*N26</f>
        <v>99988.820199002963</v>
      </c>
      <c r="O28" s="1">
        <f>WACC!$G$15*O26</f>
        <v>106613.60382962236</v>
      </c>
      <c r="P28" s="1">
        <f>WACC!$H$15*P26</f>
        <v>108989.32567975993</v>
      </c>
      <c r="Q28" s="1">
        <f>WACC!$I$15*Q26</f>
        <v>110678.40052015794</v>
      </c>
      <c r="R28" s="1">
        <f>WACC!$J$15*R26</f>
        <v>121242.55300841821</v>
      </c>
      <c r="T28" s="1">
        <f>WACC!$C$15*T26</f>
        <v>438099.04220127658</v>
      </c>
      <c r="U28" s="1">
        <f>WACC!$D$15*U26</f>
        <v>461939.81593540998</v>
      </c>
      <c r="V28" s="1">
        <f>WACC!$E$15*V26</f>
        <v>488056.53524398129</v>
      </c>
      <c r="W28" s="1">
        <f>WACC!$F$15*W26</f>
        <v>506957.19125323836</v>
      </c>
      <c r="X28" s="1">
        <f>WACC!$G$15*X26</f>
        <v>537468.44693666627</v>
      </c>
      <c r="Y28" s="1">
        <f>WACC!$H$15*Y26</f>
        <v>553610.87797943072</v>
      </c>
      <c r="Z28" s="1">
        <f>WACC!$I$15*Z26</f>
        <v>575647.56233076111</v>
      </c>
      <c r="AA28" s="1">
        <f>WACC!$J$15*AA26</f>
        <v>593777.912561637</v>
      </c>
      <c r="AC28" s="1">
        <f>WACC!$C$15*AC26</f>
        <v>33168.290127562992</v>
      </c>
      <c r="AD28" s="1">
        <f>WACC!$D$15*AD26</f>
        <v>32879.955814867615</v>
      </c>
      <c r="AE28" s="1">
        <f>WACC!$E$15*AE26</f>
        <v>31729.598729069723</v>
      </c>
      <c r="AF28" s="1">
        <f>WACC!$F$15*AF26</f>
        <v>29348.35613402219</v>
      </c>
      <c r="AG28" s="1">
        <f>WACC!$G$15*AG26</f>
        <v>27338.029240666521</v>
      </c>
      <c r="AH28" s="1">
        <f>WACC!$H$15*AH26</f>
        <v>23940.015953751568</v>
      </c>
      <c r="AI28" s="1">
        <f>WACC!$I$15*AI26</f>
        <v>21218.087512131558</v>
      </c>
      <c r="AJ28" s="1">
        <f>WACC!$J$15*AJ26</f>
        <v>19308.36160924895</v>
      </c>
      <c r="AL28" s="1">
        <f>WACC!C15*AL26</f>
        <v>575585.45980727719</v>
      </c>
      <c r="AM28" s="1">
        <f>WACC!D15*AM26</f>
        <v>660564.98768998403</v>
      </c>
      <c r="AN28" s="1">
        <f>WACC!E15*AN26</f>
        <v>780954.02609328844</v>
      </c>
      <c r="AO28" s="1">
        <f>WACC!F15*AO26</f>
        <v>875672.63238787092</v>
      </c>
      <c r="AP28" s="1">
        <f>WACC!G15*AP26</f>
        <v>1047618.3550409564</v>
      </c>
      <c r="AQ28" s="1">
        <f>WACC!H15*AQ26</f>
        <v>1164324.4124819657</v>
      </c>
      <c r="AR28" s="1">
        <f>WACC!I15*AR26</f>
        <v>1327670.7918323495</v>
      </c>
      <c r="AS28" s="1">
        <f>WACC!J15*AS26</f>
        <v>1567905.5188098892</v>
      </c>
      <c r="AU28" s="1">
        <f>WACC!C15*AU26</f>
        <v>135554.78867781308</v>
      </c>
      <c r="AV28" s="1">
        <f>WACC!D15*AV26</f>
        <v>158406.70302221976</v>
      </c>
      <c r="AW28" s="1">
        <f>WACC!E15*AW26</f>
        <v>164579.13535168555</v>
      </c>
      <c r="AX28" s="1">
        <f>WACC!F15*AX26</f>
        <v>172920.5531588665</v>
      </c>
      <c r="AY28" s="1">
        <f>WACC!G15*AY26</f>
        <v>180051.8806243373</v>
      </c>
      <c r="AZ28" s="1">
        <f>WACC!H15*AZ26</f>
        <v>164969.77793915715</v>
      </c>
      <c r="BA28" s="1">
        <f>WACC!I15*BA26</f>
        <v>179120.20473316745</v>
      </c>
      <c r="BB28" s="1">
        <f>WACC!J15*BB26</f>
        <v>183083.69154315445</v>
      </c>
    </row>
    <row r="29" spans="1:54" x14ac:dyDescent="0.25">
      <c r="A29" s="24" t="s">
        <v>86</v>
      </c>
      <c r="B29" s="1">
        <f>(WACC!$C$3+WACC!$C$9*WACC!$C$16)*B27</f>
        <v>11819.104142962095</v>
      </c>
      <c r="C29" s="1">
        <f>(WACC!$D$3+WACC!$D$9*WACC!$D$16)*C27</f>
        <v>12885.438381046555</v>
      </c>
      <c r="D29" s="1">
        <f>(WACC!$E$3+WACC!$E$9*WACC!$E$16)*D27</f>
        <v>15095.715169302603</v>
      </c>
      <c r="E29" s="1">
        <f>(WACC!$F$3+WACC!$F$9*WACC!$F$16)*E27</f>
        <v>17372.14437338632</v>
      </c>
      <c r="F29" s="1">
        <f>(WACC!$G$3+WACC!$G$9*WACC!$G$16)*F27</f>
        <v>17622.337809492295</v>
      </c>
      <c r="G29" s="1">
        <f>(WACC!$H$3+WACC!$H$9*WACC!$H$16)*G27</f>
        <v>20972.353471972601</v>
      </c>
      <c r="H29" s="1">
        <f>(WACC!$I$3+WACC!$I$9*WACC!$I$16)*H27</f>
        <v>23336.107275097474</v>
      </c>
      <c r="I29" s="1">
        <f>(WACC!$J$3+WACC!$J$9*WACC!$J$16)*I27</f>
        <v>24195.253526133831</v>
      </c>
      <c r="K29" s="1">
        <f>(WACC!$C$3+WACC!$C$9*WACC!$C$16)*K27</f>
        <v>4575.6300348403529</v>
      </c>
      <c r="L29" s="1">
        <f>(WACC!$D$3+WACC!$D$9*WACC!$D$16)*L27</f>
        <v>4918.6229105496732</v>
      </c>
      <c r="M29" s="1">
        <f>(WACC!$E$3+WACC!$E$9*WACC!$E$16)*M27</f>
        <v>5965.9500199889962</v>
      </c>
      <c r="N29" s="1">
        <f>(WACC!$F$3+WACC!$F$9*WACC!$F$16)*N27</f>
        <v>7143.3974469333152</v>
      </c>
      <c r="O29" s="1">
        <f>(WACC!$G$3+WACC!$G$9*WACC!$G$16)*O27</f>
        <v>6798.0045878292858</v>
      </c>
      <c r="P29" s="1">
        <f>(WACC!$H$3+WACC!$H$9*WACC!$H$16)*P27</f>
        <v>7330.2000609084052</v>
      </c>
      <c r="Q29" s="1">
        <f>(WACC!$I$3+WACC!$I$9*WACC!$I$16)*Q27</f>
        <v>7289.2034023310907</v>
      </c>
      <c r="R29" s="1">
        <f>(WACC!$J$3+WACC!$J$9*WACC!$J$16)*R27</f>
        <v>6963.1880039757871</v>
      </c>
      <c r="T29" s="1">
        <f>(WACC!$C$3+WACC!$C$9*WACC!$C$16)*T27</f>
        <v>29133.954758912681</v>
      </c>
      <c r="U29" s="1">
        <f>(WACC!$D$3+WACC!$D$9*WACC!$D$16)*U27</f>
        <v>30620.566676156388</v>
      </c>
      <c r="V29" s="1">
        <f>(WACC!$E$3+WACC!$E$9*WACC!$E$16)*V27</f>
        <v>33671.3770231811</v>
      </c>
      <c r="W29" s="1">
        <f>(WACC!$F$3+WACC!$F$9*WACC!$F$16)*W27</f>
        <v>36218.016159160339</v>
      </c>
      <c r="X29" s="1">
        <f>(WACC!$G$3+WACC!$G$9*WACC!$G$16)*X27</f>
        <v>34270.607472643766</v>
      </c>
      <c r="Y29" s="1">
        <f>(WACC!$H$3+WACC!$H$9*WACC!$H$16)*Y27</f>
        <v>37233.724185138184</v>
      </c>
      <c r="Z29" s="1">
        <f>(WACC!$I$3+WACC!$I$9*WACC!$I$16)*Z27</f>
        <v>37911.752881907239</v>
      </c>
      <c r="AA29" s="1">
        <f>(WACC!$J$3+WACC!$J$9*WACC!$J$16)*AA27</f>
        <v>34101.783038896399</v>
      </c>
      <c r="AC29" s="1">
        <f>(WACC!$C$3+WACC!$C$9*WACC!$C$16)*AC27</f>
        <v>2205.7191888654047</v>
      </c>
      <c r="AD29" s="1">
        <f>(WACC!$D$3+WACC!$D$9*WACC!$D$16)*AD27</f>
        <v>2179.5109332576012</v>
      </c>
      <c r="AE29" s="1">
        <f>(WACC!$E$3+WACC!$E$9*WACC!$E$16)*AE27</f>
        <v>2189.0482033329763</v>
      </c>
      <c r="AF29" s="1">
        <f>(WACC!$F$3+WACC!$F$9*WACC!$F$16)*AF27</f>
        <v>2096.7041301438849</v>
      </c>
      <c r="AG29" s="1">
        <f>(WACC!$G$3+WACC!$G$9*WACC!$G$16)*AG27</f>
        <v>1743.1551089601739</v>
      </c>
      <c r="AH29" s="1">
        <f>(WACC!$H$3+WACC!$H$9*WACC!$H$16)*AH27</f>
        <v>1610.11278221833</v>
      </c>
      <c r="AI29" s="1">
        <f>(WACC!$I$3+WACC!$I$9*WACC!$I$16)*AI27</f>
        <v>1397.4086629144888</v>
      </c>
      <c r="AJ29" s="1">
        <f>(WACC!$J$3+WACC!$J$9*WACC!$J$16)*AJ27</f>
        <v>1108.9155465458882</v>
      </c>
      <c r="AL29" s="1">
        <f>(WACC!C3+WACC!C9*WACC!C16)*AL27</f>
        <v>38276.917159314216</v>
      </c>
      <c r="AM29" s="1">
        <f>(WACC!D3+WACC!D9*WACC!D16)*AM27</f>
        <v>43786.817138801845</v>
      </c>
      <c r="AN29" s="1">
        <f>(WACC!E3+WACC!E9*WACC!E16)*AN27</f>
        <v>53878.588957348889</v>
      </c>
      <c r="AO29" s="1">
        <f>(WACC!F3+WACC!F9*WACC!F16)*AO27</f>
        <v>62559.770523337633</v>
      </c>
      <c r="AP29" s="1">
        <f>(WACC!G3+WACC!G9*WACC!G16)*AP27</f>
        <v>66799.302603481061</v>
      </c>
      <c r="AQ29" s="1">
        <f>(WACC!H3+WACC!H9*WACC!H16)*AQ27</f>
        <v>78307.951958247664</v>
      </c>
      <c r="AR29" s="1">
        <f>(WACC!I3+WACC!I9*WACC!I16)*AR27</f>
        <v>87439.486001944664</v>
      </c>
      <c r="AS29" s="1">
        <f>(WACC!J3+WACC!J9*WACC!J16)*AS27</f>
        <v>90047.76482384374</v>
      </c>
      <c r="AU29" s="1">
        <f>(WACC!C3+WACC!C9*WACC!C16)*AU27</f>
        <v>9014.5074521276092</v>
      </c>
      <c r="AV29" s="1">
        <f>(WACC!D3+WACC!D9*WACC!D16)*AV27</f>
        <v>10500.292125760814</v>
      </c>
      <c r="AW29" s="1">
        <f>(WACC!E3+WACC!E9*WACC!E16)*AW27</f>
        <v>11354.43481728093</v>
      </c>
      <c r="AX29" s="1">
        <f>(WACC!F3+WACC!F9*WACC!F16)*AX27</f>
        <v>12353.783507985234</v>
      </c>
      <c r="AY29" s="1">
        <f>(WACC!G3+WACC!G9*WACC!G16)*AY27</f>
        <v>11480.650372607066</v>
      </c>
      <c r="AZ29" s="1">
        <f>(WACC!H3+WACC!H9*WACC!H16)*AZ27</f>
        <v>11095.228535047485</v>
      </c>
      <c r="BA29" s="1">
        <f>(WACC!I3+WACC!I9*WACC!I16)*BA27</f>
        <v>11796.733595995975</v>
      </c>
      <c r="BB29" s="1">
        <f>(WACC!J3+WACC!J9*WACC!J16)*BB27</f>
        <v>10514.84097821975</v>
      </c>
    </row>
    <row r="30" spans="1:54" x14ac:dyDescent="0.25">
      <c r="A30" s="24" t="s">
        <v>87</v>
      </c>
      <c r="B30" s="1">
        <f>WACC!$C$7*B28</f>
        <v>12231.616713536299</v>
      </c>
      <c r="C30" s="1">
        <f>WACC!$D$7*C28</f>
        <v>12822.811382462387</v>
      </c>
      <c r="D30" s="1">
        <f>WACC!$E$7*D28</f>
        <v>15419.869383935336</v>
      </c>
      <c r="E30" s="1">
        <f>WACC!$F$7*E28</f>
        <v>20904.049873031334</v>
      </c>
      <c r="F30" s="1">
        <f>WACC!$G$7*F28</f>
        <v>23014.074331854896</v>
      </c>
      <c r="G30" s="1">
        <f>WACC!$H$7*G28</f>
        <v>29109.205766274194</v>
      </c>
      <c r="H30" s="1">
        <f>WACC!$I$7*H28</f>
        <v>33421.4950721942</v>
      </c>
      <c r="I30" s="1">
        <f>WACC!$J$7*I28</f>
        <v>32089.67542721779</v>
      </c>
      <c r="K30" s="1">
        <f>WACC!$C$7*K28</f>
        <v>4735.329525160224</v>
      </c>
      <c r="L30" s="1">
        <f>WACC!$D$7*L28</f>
        <v>4894.7169648654235</v>
      </c>
      <c r="M30" s="1">
        <f>WACC!$E$7*M28</f>
        <v>6094.058415091753</v>
      </c>
      <c r="N30" s="1">
        <f>WACC!$F$7*N28</f>
        <v>8595.7112308105261</v>
      </c>
      <c r="O30" s="1">
        <f>WACC!$G$7*O28</f>
        <v>8877.9244038961697</v>
      </c>
      <c r="P30" s="1">
        <f>WACC!$H$7*P28</f>
        <v>10174.170589204208</v>
      </c>
      <c r="Q30" s="1">
        <f>WACC!$I$7*Q28</f>
        <v>10439.44787874704</v>
      </c>
      <c r="R30" s="1">
        <f>WACC!$J$7*R28</f>
        <v>9235.1354262492023</v>
      </c>
      <c r="T30" s="1">
        <f>WACC!$C$7*T28</f>
        <v>30150.793465401963</v>
      </c>
      <c r="U30" s="1">
        <f>WACC!$D$7*U28</f>
        <v>30471.741767824613</v>
      </c>
      <c r="V30" s="1">
        <f>WACC!$E$7*V28</f>
        <v>34394.411251910278</v>
      </c>
      <c r="W30" s="1">
        <f>WACC!$F$7*W28</f>
        <v>43581.448543174964</v>
      </c>
      <c r="X30" s="1">
        <f>WACC!$G$7*X28</f>
        <v>44756.054293114728</v>
      </c>
      <c r="Y30" s="1">
        <f>WACC!$H$7*Y28</f>
        <v>51679.66199875153</v>
      </c>
      <c r="Z30" s="1">
        <f>WACC!$I$7*Z28</f>
        <v>54296.436298654895</v>
      </c>
      <c r="AA30" s="1">
        <f>WACC!$J$7*AA28</f>
        <v>45228.505170470402</v>
      </c>
      <c r="AC30" s="1">
        <f>WACC!$C$7*AC28</f>
        <v>2282.7036101513045</v>
      </c>
      <c r="AD30" s="1">
        <f>WACC!$D$7*AD28</f>
        <v>2168.9178727737549</v>
      </c>
      <c r="AE30" s="1">
        <f>WACC!$E$7*AE28</f>
        <v>2236.0542042535267</v>
      </c>
      <c r="AF30" s="1">
        <f>WACC!$F$7*AF28</f>
        <v>2522.9820086381724</v>
      </c>
      <c r="AG30" s="1">
        <f>WACC!$G$7*AG28</f>
        <v>2276.4914441688288</v>
      </c>
      <c r="AH30" s="1">
        <f>WACC!$H$7*AH28</f>
        <v>2234.8042315392663</v>
      </c>
      <c r="AI30" s="1">
        <f>WACC!$I$7*AI28</f>
        <v>2001.3400774548413</v>
      </c>
      <c r="AJ30" s="1">
        <f>WACC!$J$7*AJ28</f>
        <v>1470.7322626901803</v>
      </c>
      <c r="AL30" s="1">
        <f>WACC!C7*AL28</f>
        <v>39612.865239647101</v>
      </c>
      <c r="AM30" s="1">
        <f>WACC!D7*AM28</f>
        <v>43574.000403052254</v>
      </c>
      <c r="AN30" s="1">
        <f>WACC!E7*AN28</f>
        <v>55035.537899026378</v>
      </c>
      <c r="AO30" s="1">
        <f>WACC!F7*AO28</f>
        <v>75278.706816913676</v>
      </c>
      <c r="AP30" s="1">
        <f>WACC!G7*AP28</f>
        <v>87237.240146679062</v>
      </c>
      <c r="AQ30" s="1">
        <f>WACC!H7*AQ28</f>
        <v>108689.86591011063</v>
      </c>
      <c r="AR30" s="1">
        <f>WACC!I7*AR28</f>
        <v>125229.04167687411</v>
      </c>
      <c r="AS30" s="1">
        <f>WACC!J7*AS28</f>
        <v>119428.52936103604</v>
      </c>
      <c r="AU30" s="1">
        <f>WACC!C7*AU28</f>
        <v>9329.1334674802019</v>
      </c>
      <c r="AV30" s="1">
        <f>WACC!D7*AV28</f>
        <v>10449.257635458904</v>
      </c>
      <c r="AW30" s="1">
        <f>WACC!E7*AW28</f>
        <v>11598.251546698215</v>
      </c>
      <c r="AX30" s="1">
        <f>WACC!F7*AX28</f>
        <v>14865.413331884267</v>
      </c>
      <c r="AY30" s="1">
        <f>WACC!G7*AY28</f>
        <v>14993.274099586039</v>
      </c>
      <c r="AZ30" s="1">
        <f>WACC!H7*AZ28</f>
        <v>15399.954558373949</v>
      </c>
      <c r="BA30" s="1">
        <f>WACC!I7*BA28</f>
        <v>16895.040338081424</v>
      </c>
      <c r="BB30" s="1">
        <f>WACC!J7*BB28</f>
        <v>13945.620937405285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24050.720856498392</v>
      </c>
      <c r="C33" s="1">
        <f>C17*WACC!$D$21</f>
        <v>25708.249763508942</v>
      </c>
      <c r="D33" s="1">
        <f>D17*WACC!$E$21</f>
        <v>30515.584553237943</v>
      </c>
      <c r="E33" s="1">
        <f>E17*WACC!$F$21</f>
        <v>38276.194246417654</v>
      </c>
      <c r="F33" s="1">
        <f>F17*WACC!$G$21</f>
        <v>40636.412141347188</v>
      </c>
      <c r="G33" s="1">
        <f>G17*WACC!$H$21</f>
        <v>50081.559238246795</v>
      </c>
      <c r="H33" s="1">
        <f>H17*WACC!$I$21</f>
        <v>56757.602347291679</v>
      </c>
      <c r="I33" s="1">
        <f>I17*WACC!$J$21</f>
        <v>56284.92895335162</v>
      </c>
      <c r="K33" s="1">
        <f>K17*WACC!$C$21</f>
        <v>9310.9595600005778</v>
      </c>
      <c r="L33" s="1">
        <f>L17*WACC!$D$21</f>
        <v>9813.3398754150967</v>
      </c>
      <c r="M33" s="1">
        <f>M17*WACC!$E$21</f>
        <v>12060.00843508075</v>
      </c>
      <c r="N33" s="1">
        <f>N17*WACC!$F$21</f>
        <v>15739.108677743841</v>
      </c>
      <c r="O33" s="1">
        <f>O17*WACC!$G$21</f>
        <v>15675.928991725454</v>
      </c>
      <c r="P33" s="1">
        <f>P17*WACC!$H$21</f>
        <v>17504.370650112614</v>
      </c>
      <c r="Q33" s="1">
        <f>Q17*WACC!$I$21</f>
        <v>17728.651281078131</v>
      </c>
      <c r="R33" s="1">
        <f>R17*WACC!$J$21</f>
        <v>16198.323430224989</v>
      </c>
      <c r="T33" s="1">
        <f>T17*WACC!C21</f>
        <v>59284.748224314644</v>
      </c>
      <c r="U33" s="1">
        <f>U17*WACC!D21</f>
        <v>61092.308443980997</v>
      </c>
      <c r="V33" s="1">
        <f>V17*WACC!E21</f>
        <v>68065.788275091385</v>
      </c>
      <c r="W33" s="1">
        <f>W17*WACC!F21</f>
        <v>79799.464702335303</v>
      </c>
      <c r="X33" s="1">
        <f>X17*WACC!G21</f>
        <v>79026.661765758487</v>
      </c>
      <c r="Y33" s="1">
        <f>Y17*WACC!H21</f>
        <v>88913.386183889728</v>
      </c>
      <c r="Z33" s="1">
        <f>Z17*WACC!I21</f>
        <v>92208.189180562142</v>
      </c>
      <c r="AA33" s="1">
        <f>AA17*WACC!J21</f>
        <v>79330.288209366801</v>
      </c>
      <c r="AC33" s="1">
        <f>AC17*WACC!C21</f>
        <v>4488.4227990167083</v>
      </c>
      <c r="AD33" s="1">
        <f>AD17*WACC!D21</f>
        <v>4348.4288060313556</v>
      </c>
      <c r="AE33" s="1">
        <f>AE17*WACC!E21</f>
        <v>4425.1024075865034</v>
      </c>
      <c r="AF33" s="1">
        <f>AF17*WACC!F21</f>
        <v>4619.6861387820572</v>
      </c>
      <c r="AG33" s="1">
        <f>AG17*WACC!G21</f>
        <v>4019.6465531290023</v>
      </c>
      <c r="AH33" s="1">
        <f>AH17*WACC!H21</f>
        <v>3844.9170137575966</v>
      </c>
      <c r="AI33" s="1">
        <f>AI17*WACC!I21</f>
        <v>3398.7487403693303</v>
      </c>
      <c r="AJ33" s="1">
        <f>AJ17*WACC!J21</f>
        <v>2579.6478092360685</v>
      </c>
      <c r="AL33" s="1">
        <f>AL17*WACC!C21</f>
        <v>77889.782398961324</v>
      </c>
      <c r="AM33" s="1">
        <f>AM17*WACC!D21</f>
        <v>87360.817541854092</v>
      </c>
      <c r="AN33" s="1">
        <f>AN17*WACC!E21</f>
        <v>108914.12685637527</v>
      </c>
      <c r="AO33" s="1">
        <f>AO17*WACC!F21</f>
        <v>137838.47734025132</v>
      </c>
      <c r="AP33" s="1">
        <f>AP17*WACC!G21</f>
        <v>154036.54275016009</v>
      </c>
      <c r="AQ33" s="1">
        <f>AQ17*WACC!H21</f>
        <v>186997.81786835831</v>
      </c>
      <c r="AR33" s="1">
        <f>AR17*WACC!I21</f>
        <v>212668.52767881879</v>
      </c>
      <c r="AS33" s="1">
        <f>AS17*WACC!J21</f>
        <v>209476.29418487981</v>
      </c>
      <c r="AU33" s="1">
        <f>AU17*WACC!C21</f>
        <v>18343.640919607813</v>
      </c>
      <c r="AV33" s="1">
        <f>AV17*WACC!D21</f>
        <v>20949.549761219714</v>
      </c>
      <c r="AW33" s="1">
        <f>AW17*WACC!E21</f>
        <v>22952.686363979148</v>
      </c>
      <c r="AX33" s="1">
        <f>AX17*WACC!F21</f>
        <v>27219.196839869503</v>
      </c>
      <c r="AY33" s="1">
        <f>AY17*WACC!G21</f>
        <v>26473.924472193103</v>
      </c>
      <c r="AZ33" s="1">
        <f>AZ17*WACC!H21</f>
        <v>26495.183093421434</v>
      </c>
      <c r="BA33" s="1">
        <f>BA17*WACC!I21</f>
        <v>28691.773934077399</v>
      </c>
      <c r="BB33" s="1">
        <f>BB17*WACC!J21</f>
        <v>24460.461915625034</v>
      </c>
    </row>
    <row r="34" spans="1:54" x14ac:dyDescent="0.25">
      <c r="A34" s="24" t="s">
        <v>65</v>
      </c>
      <c r="B34" s="1">
        <f>B20</f>
        <v>-11727.59514403508</v>
      </c>
      <c r="C34" s="1">
        <f t="shared" ref="C34:I34" si="8">C20</f>
        <v>-10067.824627479924</v>
      </c>
      <c r="D34" s="1">
        <f t="shared" si="8"/>
        <v>-15595.320746180865</v>
      </c>
      <c r="E34" s="1">
        <f t="shared" si="8"/>
        <v>-8459.9339194359236</v>
      </c>
      <c r="F34" s="1">
        <f t="shared" si="8"/>
        <v>-22882.763268336384</v>
      </c>
      <c r="G34" s="1">
        <f t="shared" si="8"/>
        <v>-12435.550127534552</v>
      </c>
      <c r="H34" s="1">
        <f t="shared" si="8"/>
        <v>-2554.6944570001106</v>
      </c>
      <c r="I34" s="1">
        <f t="shared" si="8"/>
        <v>-11773.629702689946</v>
      </c>
      <c r="K34" s="1">
        <f>K20</f>
        <v>-3769.0650088104649</v>
      </c>
      <c r="L34" s="1">
        <f t="shared" ref="L34:R34" si="9">L20</f>
        <v>-3420.2932660367233</v>
      </c>
      <c r="M34" s="1">
        <f t="shared" si="9"/>
        <v>-4906.8591828358039</v>
      </c>
      <c r="N34" s="1">
        <f t="shared" si="9"/>
        <v>-2326.7360758134346</v>
      </c>
      <c r="O34" s="1">
        <f t="shared" si="9"/>
        <v>-7795.5670092967266</v>
      </c>
      <c r="P34" s="1">
        <f t="shared" si="9"/>
        <v>-4723.0882695883092</v>
      </c>
      <c r="Q34" s="1">
        <f t="shared" si="9"/>
        <v>-970.35984996156185</v>
      </c>
      <c r="R34" s="1">
        <f t="shared" si="9"/>
        <v>-3855.7026408060415</v>
      </c>
      <c r="T34" s="1">
        <f>T20</f>
        <v>-4237.8016980229695</v>
      </c>
      <c r="U34" s="1">
        <f t="shared" ref="U34:AA34" si="10">U20</f>
        <v>1195.496785864947</v>
      </c>
      <c r="V34" s="1">
        <f t="shared" si="10"/>
        <v>-10414.15414780709</v>
      </c>
      <c r="W34" s="1">
        <f t="shared" si="10"/>
        <v>5184.2272739323853</v>
      </c>
      <c r="X34" s="1">
        <f t="shared" si="10"/>
        <v>-21041.545328120479</v>
      </c>
      <c r="Y34" s="1">
        <f t="shared" si="10"/>
        <v>-12456.929935043958</v>
      </c>
      <c r="Z34" s="1">
        <f t="shared" si="10"/>
        <v>-18495.27562038269</v>
      </c>
      <c r="AA34" s="1">
        <f t="shared" si="10"/>
        <v>-35461.115070980406</v>
      </c>
      <c r="AC34" s="1">
        <f t="shared" ref="AC34:AJ34" si="11">AC20</f>
        <v>-2338.775216059631</v>
      </c>
      <c r="AD34" s="1">
        <f t="shared" si="11"/>
        <v>-2223.5957692640904</v>
      </c>
      <c r="AE34" s="1">
        <f t="shared" si="11"/>
        <v>-3984.6477744966951</v>
      </c>
      <c r="AF34" s="1">
        <f t="shared" si="11"/>
        <v>-3359.8751997033442</v>
      </c>
      <c r="AG34" s="1">
        <f t="shared" si="11"/>
        <v>-5670.382249057172</v>
      </c>
      <c r="AH34" s="1">
        <f t="shared" si="11"/>
        <v>-4536.5474027000182</v>
      </c>
      <c r="AI34" s="1">
        <f t="shared" si="11"/>
        <v>-3188.9167645004663</v>
      </c>
      <c r="AJ34" s="1">
        <f t="shared" si="11"/>
        <v>-3914.0311764876042</v>
      </c>
      <c r="AL34" s="1">
        <f t="shared" ref="AL34:AS34" si="12">AL20</f>
        <v>-7465.4508407348312</v>
      </c>
      <c r="AM34" s="1">
        <f t="shared" si="12"/>
        <v>-221.84453430097346</v>
      </c>
      <c r="AN34" s="1">
        <f t="shared" si="12"/>
        <v>-13772.339678159586</v>
      </c>
      <c r="AO34" s="1">
        <f t="shared" si="12"/>
        <v>11831.708672058143</v>
      </c>
      <c r="AP34" s="1">
        <f t="shared" si="12"/>
        <v>-36552.367739235546</v>
      </c>
      <c r="AQ34" s="1">
        <f t="shared" si="12"/>
        <v>-11748.069155808123</v>
      </c>
      <c r="AR34" s="1">
        <f t="shared" si="12"/>
        <v>695.70726778446078</v>
      </c>
      <c r="AS34" s="1">
        <f t="shared" si="12"/>
        <v>-34138.245158390513</v>
      </c>
      <c r="AU34" s="1">
        <f t="shared" ref="AU34:BB34" si="13">AU20</f>
        <v>-40848.823747429218</v>
      </c>
      <c r="AV34" s="1">
        <f t="shared" si="13"/>
        <v>-41847.388196493448</v>
      </c>
      <c r="AW34" s="1">
        <f t="shared" si="13"/>
        <v>-50381.792285046278</v>
      </c>
      <c r="AX34" s="1">
        <f t="shared" si="13"/>
        <v>-47108.142984518316</v>
      </c>
      <c r="AY34" s="1">
        <f t="shared" si="13"/>
        <v>-68720.478481075173</v>
      </c>
      <c r="AZ34" s="1">
        <f t="shared" si="13"/>
        <v>-53499.804986006762</v>
      </c>
      <c r="BA34" s="1">
        <f t="shared" si="13"/>
        <v>-53217.418106340425</v>
      </c>
      <c r="BB34" s="1">
        <f t="shared" si="13"/>
        <v>-53609.467805819382</v>
      </c>
    </row>
    <row r="35" spans="1:54" x14ac:dyDescent="0.25">
      <c r="A35" s="24" t="s">
        <v>101</v>
      </c>
      <c r="B35" s="20">
        <f>B12*B4</f>
        <v>19505.538477189395</v>
      </c>
      <c r="C35" s="20">
        <f t="shared" ref="C35:I35" si="14">C12*C4</f>
        <v>21724.204173707014</v>
      </c>
      <c r="D35" s="20">
        <f t="shared" si="14"/>
        <v>27731.955212510711</v>
      </c>
      <c r="E35" s="20">
        <f t="shared" si="14"/>
        <v>27006.07524376822</v>
      </c>
      <c r="F35" s="20">
        <f t="shared" si="14"/>
        <v>26733.329366929142</v>
      </c>
      <c r="G35" s="20">
        <f t="shared" si="14"/>
        <v>30752.519436278511</v>
      </c>
      <c r="H35" s="20">
        <f t="shared" si="14"/>
        <v>33222.21073231224</v>
      </c>
      <c r="I35" s="20">
        <f t="shared" si="14"/>
        <v>32270.427777724708</v>
      </c>
      <c r="J35" s="19"/>
      <c r="K35" s="20">
        <f>B12*B5</f>
        <v>7551.3445539023878</v>
      </c>
      <c r="L35" s="20">
        <f t="shared" ref="L35:R35" si="15">C12*C5</f>
        <v>8292.5520422670743</v>
      </c>
      <c r="M35" s="20">
        <f t="shared" si="15"/>
        <v>10959.895367584339</v>
      </c>
      <c r="N35" s="20">
        <f t="shared" si="15"/>
        <v>11104.854115969925</v>
      </c>
      <c r="O35" s="20">
        <f t="shared" si="15"/>
        <v>10312.666664830635</v>
      </c>
      <c r="P35" s="20">
        <f t="shared" si="15"/>
        <v>10748.53712274825</v>
      </c>
      <c r="Q35" s="20">
        <f t="shared" si="15"/>
        <v>10377.199960909904</v>
      </c>
      <c r="R35" s="20">
        <f t="shared" si="15"/>
        <v>9287.1544140800506</v>
      </c>
      <c r="T35" s="20">
        <f>B12*B6</f>
        <v>48080.926326472501</v>
      </c>
      <c r="U35" s="20">
        <f t="shared" ref="U35:AA35" si="16">C12*C6</f>
        <v>51624.742807811439</v>
      </c>
      <c r="V35" s="20">
        <f t="shared" si="16"/>
        <v>61856.832159185433</v>
      </c>
      <c r="W35" s="20">
        <f t="shared" si="16"/>
        <v>56303.151099338742</v>
      </c>
      <c r="X35" s="20">
        <f t="shared" si="16"/>
        <v>51988.983929103561</v>
      </c>
      <c r="Y35" s="20">
        <f t="shared" si="16"/>
        <v>54597.1546883716</v>
      </c>
      <c r="Z35" s="20">
        <f t="shared" si="16"/>
        <v>53972.67970301646</v>
      </c>
      <c r="AA35" s="20">
        <f t="shared" si="16"/>
        <v>45483.264949453485</v>
      </c>
      <c r="AC35" s="20">
        <f>B12*B7</f>
        <v>3640.1862601327884</v>
      </c>
      <c r="AD35" s="20">
        <f t="shared" ref="AD35:AJ35" si="17">C12*C7</f>
        <v>3674.5463454747614</v>
      </c>
      <c r="AE35" s="20">
        <f t="shared" si="17"/>
        <v>4021.4448969138625</v>
      </c>
      <c r="AF35" s="20">
        <f t="shared" si="17"/>
        <v>3259.4565348726592</v>
      </c>
      <c r="AG35" s="20">
        <f t="shared" si="17"/>
        <v>2644.3903283011778</v>
      </c>
      <c r="AH35" s="20">
        <f t="shared" si="17"/>
        <v>2360.9665312928005</v>
      </c>
      <c r="AI35" s="20">
        <f t="shared" si="17"/>
        <v>1989.4065677374165</v>
      </c>
      <c r="AJ35" s="20">
        <f t="shared" si="17"/>
        <v>1479.0164946092771</v>
      </c>
      <c r="AK35" s="19"/>
      <c r="AL35" s="20">
        <f t="shared" ref="AL35:AS35" si="18">B8*B12</f>
        <v>63169.921460060788</v>
      </c>
      <c r="AM35" s="20">
        <f t="shared" si="18"/>
        <v>73822.382096001747</v>
      </c>
      <c r="AN35" s="20">
        <f t="shared" si="18"/>
        <v>98978.988350076383</v>
      </c>
      <c r="AO35" s="20">
        <f t="shared" si="18"/>
        <v>97253.04105660037</v>
      </c>
      <c r="AP35" s="20">
        <f t="shared" si="18"/>
        <v>101335.46282480867</v>
      </c>
      <c r="AQ35" s="20">
        <f t="shared" si="18"/>
        <v>114825.77851023935</v>
      </c>
      <c r="AR35" s="20">
        <f t="shared" si="18"/>
        <v>124482.33100906233</v>
      </c>
      <c r="AS35" s="20">
        <f t="shared" si="18"/>
        <v>120101.23754870697</v>
      </c>
      <c r="AT35" s="19"/>
      <c r="AU35" s="20">
        <f t="shared" ref="AU35:BB35" si="19">B9*B12</f>
        <v>14877.00081440509</v>
      </c>
      <c r="AV35" s="20">
        <f t="shared" si="19"/>
        <v>17702.96696766857</v>
      </c>
      <c r="AW35" s="20">
        <f t="shared" si="19"/>
        <v>20858.94403045722</v>
      </c>
      <c r="AX35" s="20">
        <f t="shared" si="19"/>
        <v>19204.722214545971</v>
      </c>
      <c r="AY35" s="20">
        <f t="shared" si="19"/>
        <v>17416.304866891256</v>
      </c>
      <c r="AZ35" s="20">
        <f t="shared" si="19"/>
        <v>16269.334370603037</v>
      </c>
      <c r="BA35" s="20">
        <f t="shared" si="19"/>
        <v>16794.299274470093</v>
      </c>
      <c r="BB35" s="20">
        <f t="shared" si="19"/>
        <v>14024.172799652433</v>
      </c>
    </row>
    <row r="36" spans="1:54" x14ac:dyDescent="0.25">
      <c r="A36" s="25" t="s">
        <v>66</v>
      </c>
      <c r="B36" s="20">
        <f t="shared" ref="B36:I36" si="20">B52</f>
        <v>1381.3882134400053</v>
      </c>
      <c r="C36" s="20">
        <f t="shared" si="20"/>
        <v>501.66932172973219</v>
      </c>
      <c r="D36" s="20">
        <f t="shared" si="20"/>
        <v>2325.9049644007678</v>
      </c>
      <c r="E36" s="20">
        <f t="shared" si="20"/>
        <v>-94.584599793281512</v>
      </c>
      <c r="F36" s="20">
        <f t="shared" si="20"/>
        <v>3260.6556120885102</v>
      </c>
      <c r="G36" s="20">
        <f t="shared" si="20"/>
        <v>2183.0574794772824</v>
      </c>
      <c r="H36" s="20">
        <f t="shared" si="20"/>
        <v>1171.8391742535423</v>
      </c>
      <c r="I36" s="20">
        <f t="shared" si="20"/>
        <v>4171.061393268199</v>
      </c>
      <c r="J36" s="19"/>
      <c r="K36" s="20">
        <f t="shared" ref="K36:R36" si="21">K52</f>
        <v>583.80891338179276</v>
      </c>
      <c r="L36" s="20">
        <f t="shared" si="21"/>
        <v>258.22792103109953</v>
      </c>
      <c r="M36" s="20">
        <f t="shared" si="21"/>
        <v>964.75816482182881</v>
      </c>
      <c r="N36" s="20">
        <f t="shared" si="21"/>
        <v>48.078604382069088</v>
      </c>
      <c r="O36" s="20">
        <f t="shared" si="21"/>
        <v>1295.7839068898102</v>
      </c>
      <c r="P36" s="20">
        <f t="shared" si="21"/>
        <v>823.42208041048718</v>
      </c>
      <c r="Q36" s="20">
        <f t="shared" si="21"/>
        <v>440.03747466964961</v>
      </c>
      <c r="R36" s="20">
        <f t="shared" si="21"/>
        <v>1240.1317527636638</v>
      </c>
      <c r="T36" s="20">
        <f t="shared" ref="T36:AA36" si="22">T52</f>
        <v>3405.1059393381511</v>
      </c>
      <c r="U36" s="20">
        <f t="shared" si="22"/>
        <v>1192.1518276012068</v>
      </c>
      <c r="V36" s="20">
        <f t="shared" si="22"/>
        <v>5187.990240812499</v>
      </c>
      <c r="W36" s="20">
        <f t="shared" si="22"/>
        <v>-197.19307473455981</v>
      </c>
      <c r="X36" s="20">
        <f t="shared" si="22"/>
        <v>6341.079701988634</v>
      </c>
      <c r="Y36" s="20">
        <f t="shared" si="22"/>
        <v>3875.7386089161159</v>
      </c>
      <c r="Z36" s="20">
        <f t="shared" si="22"/>
        <v>1903.7655538653953</v>
      </c>
      <c r="AA36" s="20">
        <f t="shared" si="22"/>
        <v>5878.8650642371613</v>
      </c>
      <c r="AC36" s="20">
        <f t="shared" ref="AC36:AJ36" si="23">AC52</f>
        <v>257.79910666676801</v>
      </c>
      <c r="AD36" s="20">
        <f t="shared" si="23"/>
        <v>84.85499206594082</v>
      </c>
      <c r="AE36" s="20">
        <f t="shared" si="23"/>
        <v>337.28233650025726</v>
      </c>
      <c r="AF36" s="20">
        <f t="shared" si="23"/>
        <v>-11.4157421658548</v>
      </c>
      <c r="AG36" s="20">
        <f t="shared" si="23"/>
        <v>322.53544054240899</v>
      </c>
      <c r="AH36" s="20">
        <f t="shared" si="23"/>
        <v>167.6001101507801</v>
      </c>
      <c r="AI36" s="20">
        <f t="shared" si="23"/>
        <v>70.171866898809171</v>
      </c>
      <c r="AJ36" s="20">
        <f t="shared" si="23"/>
        <v>191.1678594149266</v>
      </c>
      <c r="AK36" s="19"/>
      <c r="AL36" s="20">
        <f t="shared" ref="AL36:AS36" si="24">AL52</f>
        <v>4473.713199505195</v>
      </c>
      <c r="AM36" s="20">
        <f t="shared" si="24"/>
        <v>1704.7540180734263</v>
      </c>
      <c r="AN36" s="20">
        <f t="shared" si="24"/>
        <v>8301.4601246345501</v>
      </c>
      <c r="AO36" s="20">
        <f t="shared" si="24"/>
        <v>-340.61372798480159</v>
      </c>
      <c r="AP36" s="20">
        <f t="shared" si="24"/>
        <v>12359.853912249702</v>
      </c>
      <c r="AQ36" s="20">
        <f t="shared" si="24"/>
        <v>8151.2435146326643</v>
      </c>
      <c r="AR36" s="20">
        <f t="shared" si="24"/>
        <v>4390.835792181002</v>
      </c>
      <c r="AS36" s="20">
        <f t="shared" si="24"/>
        <v>15523.489142246051</v>
      </c>
      <c r="AT36" s="19"/>
      <c r="AU36" s="20">
        <f t="shared" ref="AU36:BB36" si="25">AU52</f>
        <v>1053.5937575058324</v>
      </c>
      <c r="AV36" s="20">
        <f t="shared" si="25"/>
        <v>408.8083209060872</v>
      </c>
      <c r="AW36" s="20">
        <f t="shared" si="25"/>
        <v>1749.4591023539253</v>
      </c>
      <c r="AX36" s="20">
        <f t="shared" si="25"/>
        <v>-67.261567940089861</v>
      </c>
      <c r="AY36" s="20">
        <f t="shared" si="25"/>
        <v>2124.261120888465</v>
      </c>
      <c r="AZ36" s="20">
        <f t="shared" si="25"/>
        <v>1154.9262543335797</v>
      </c>
      <c r="BA36" s="20">
        <f t="shared" si="25"/>
        <v>592.38134248605911</v>
      </c>
      <c r="BB36" s="20">
        <f t="shared" si="25"/>
        <v>1812.6715313495165</v>
      </c>
    </row>
    <row r="37" spans="1:54" x14ac:dyDescent="0.25">
      <c r="A37" s="25" t="s">
        <v>67</v>
      </c>
      <c r="B37" s="20">
        <f>-B36*WACC!$C$13</f>
        <v>-690.69410672000265</v>
      </c>
      <c r="C37" s="20">
        <f>-C36*WACC!$D$13</f>
        <v>-250.83466086486609</v>
      </c>
      <c r="D37" s="20">
        <f>-D36*WACC!$E$13</f>
        <v>-1162.9524822003839</v>
      </c>
      <c r="E37" s="20">
        <f>-E36*WACC!$F$13</f>
        <v>47.292299896640756</v>
      </c>
      <c r="F37" s="20">
        <f>-F36*WACC!$G$13</f>
        <v>-1630.3278060442551</v>
      </c>
      <c r="G37" s="20">
        <f>-G36*WACC!$H$13</f>
        <v>-1091.5287397386412</v>
      </c>
      <c r="H37" s="20">
        <f>-H36*WACC!$I$13</f>
        <v>-585.91958712677115</v>
      </c>
      <c r="I37" s="20">
        <f>-I36*WACC!$J$13</f>
        <v>-2085.5306966340995</v>
      </c>
      <c r="J37" s="19"/>
      <c r="K37" s="20">
        <f>-K36*WACC!$C$13</f>
        <v>-291.90445669089638</v>
      </c>
      <c r="L37" s="20">
        <f>-L36*WACC!$D$13</f>
        <v>-129.11396051554976</v>
      </c>
      <c r="M37" s="20">
        <f>-M36*WACC!$E$13</f>
        <v>-482.37908241091441</v>
      </c>
      <c r="N37" s="20">
        <f>-N36*WACC!$F$13</f>
        <v>-24.039302191034544</v>
      </c>
      <c r="O37" s="20">
        <f>-O36*WACC!$G$13</f>
        <v>-647.89195344490508</v>
      </c>
      <c r="P37" s="20">
        <f>-P36*WACC!$H$13</f>
        <v>-411.71104020524359</v>
      </c>
      <c r="Q37" s="20">
        <f>-Q36*WACC!$I$13</f>
        <v>-220.01873733482481</v>
      </c>
      <c r="R37" s="20">
        <f>-R36*WACC!$J$13</f>
        <v>-620.06587638183191</v>
      </c>
      <c r="T37" s="20">
        <f>-T36*WACC!C13</f>
        <v>-1702.5529696690755</v>
      </c>
      <c r="U37" s="20">
        <f>-U36*WACC!D13</f>
        <v>-596.07591380060342</v>
      </c>
      <c r="V37" s="20">
        <f>-V36*WACC!E13</f>
        <v>-2593.9951204062495</v>
      </c>
      <c r="W37" s="20">
        <f>-W36*WACC!F13</f>
        <v>98.596537367279907</v>
      </c>
      <c r="X37" s="20">
        <f>-X36*WACC!G13</f>
        <v>-3170.539850994317</v>
      </c>
      <c r="Y37" s="20">
        <f>-Y36*WACC!H13</f>
        <v>-1937.869304458058</v>
      </c>
      <c r="Z37" s="20">
        <f>-Z36*WACC!I13</f>
        <v>-951.88277693269765</v>
      </c>
      <c r="AA37" s="20">
        <f>-AA36*WACC!J13</f>
        <v>-2939.4325321185806</v>
      </c>
      <c r="AC37" s="20">
        <f>-AC36*WACC!C13</f>
        <v>-128.89955333338401</v>
      </c>
      <c r="AD37" s="20">
        <f>-AD36*WACC!D13</f>
        <v>-42.42749603297041</v>
      </c>
      <c r="AE37" s="20">
        <f>-AE36*WACC!E13</f>
        <v>-168.64116825012863</v>
      </c>
      <c r="AF37" s="20">
        <f>-AF36*WACC!F13</f>
        <v>5.7078710829274</v>
      </c>
      <c r="AG37" s="20">
        <f>-AG36*WACC!G13</f>
        <v>-161.2677202712045</v>
      </c>
      <c r="AH37" s="20">
        <f>-AH36*WACC!H13</f>
        <v>-83.800055075390048</v>
      </c>
      <c r="AI37" s="20">
        <f>-AI36*WACC!I13</f>
        <v>-35.085933449404585</v>
      </c>
      <c r="AJ37" s="20">
        <f>-AJ36*WACC!J13</f>
        <v>-95.583929707463298</v>
      </c>
      <c r="AK37" s="19"/>
      <c r="AL37" s="20">
        <f>-AL36*WACC!C13</f>
        <v>-2236.8565997525975</v>
      </c>
      <c r="AM37" s="20">
        <f>-AM36*WACC!D13</f>
        <v>-852.37700903671316</v>
      </c>
      <c r="AN37" s="20">
        <f>-AN36*WACC!E13</f>
        <v>-4150.730062317275</v>
      </c>
      <c r="AO37" s="20">
        <f>-AO36*WACC!F13</f>
        <v>170.30686399240079</v>
      </c>
      <c r="AP37" s="20">
        <f>-AP36*WACC!G13</f>
        <v>-6179.9269561248511</v>
      </c>
      <c r="AQ37" s="20">
        <f>-AQ36*WACC!H13</f>
        <v>-4075.6217573163322</v>
      </c>
      <c r="AR37" s="20">
        <f>-AR36*WACC!I13</f>
        <v>-2195.417896090501</v>
      </c>
      <c r="AS37" s="20">
        <f>-AS36*WACC!J13</f>
        <v>-7761.7445711230257</v>
      </c>
      <c r="AT37" s="19"/>
      <c r="AU37" s="20">
        <f>-AU36*WACC!C13</f>
        <v>-526.7968787529162</v>
      </c>
      <c r="AV37" s="20">
        <f>-AV36*WACC!D13</f>
        <v>-204.4041604530436</v>
      </c>
      <c r="AW37" s="20">
        <f>-AW36*WACC!E13</f>
        <v>-874.72955117696267</v>
      </c>
      <c r="AX37" s="20">
        <f>-AX36*WACC!F13</f>
        <v>33.630783970044931</v>
      </c>
      <c r="AY37" s="20">
        <f>-AY36*WACC!G13</f>
        <v>-1062.1305604442325</v>
      </c>
      <c r="AZ37" s="20">
        <f>-AZ36*WACC!H13</f>
        <v>-577.46312716678983</v>
      </c>
      <c r="BA37" s="20">
        <f>-BA36*WACC!I13</f>
        <v>-296.19067124302956</v>
      </c>
      <c r="BB37" s="20">
        <f>-BB36*WACC!J13</f>
        <v>-906.33576567475825</v>
      </c>
    </row>
    <row r="38" spans="1:54" x14ac:dyDescent="0.25">
      <c r="A38" s="24" t="s">
        <v>68</v>
      </c>
      <c r="B38" s="20">
        <f t="shared" ref="B38:I38" si="26">B36+B37</f>
        <v>690.69410672000265</v>
      </c>
      <c r="C38" s="20">
        <f t="shared" si="26"/>
        <v>250.83466086486609</v>
      </c>
      <c r="D38" s="20">
        <f t="shared" si="26"/>
        <v>1162.9524822003839</v>
      </c>
      <c r="E38" s="20">
        <f t="shared" si="26"/>
        <v>-47.292299896640756</v>
      </c>
      <c r="F38" s="20">
        <f t="shared" si="26"/>
        <v>1630.3278060442551</v>
      </c>
      <c r="G38" s="20">
        <f t="shared" si="26"/>
        <v>1091.5287397386412</v>
      </c>
      <c r="H38" s="20">
        <f t="shared" si="26"/>
        <v>585.91958712677115</v>
      </c>
      <c r="I38" s="20">
        <f t="shared" si="26"/>
        <v>2085.5306966340995</v>
      </c>
      <c r="J38" s="19"/>
      <c r="K38" s="20">
        <f t="shared" ref="K38:R38" si="27">K36+K37</f>
        <v>291.90445669089638</v>
      </c>
      <c r="L38" s="20">
        <f t="shared" si="27"/>
        <v>129.11396051554976</v>
      </c>
      <c r="M38" s="20">
        <f t="shared" si="27"/>
        <v>482.37908241091441</v>
      </c>
      <c r="N38" s="20">
        <f t="shared" si="27"/>
        <v>24.039302191034544</v>
      </c>
      <c r="O38" s="20">
        <f t="shared" si="27"/>
        <v>647.89195344490508</v>
      </c>
      <c r="P38" s="20">
        <f t="shared" si="27"/>
        <v>411.71104020524359</v>
      </c>
      <c r="Q38" s="20">
        <f t="shared" si="27"/>
        <v>220.01873733482481</v>
      </c>
      <c r="R38" s="20">
        <f t="shared" si="27"/>
        <v>620.06587638183191</v>
      </c>
      <c r="T38" s="20">
        <f t="shared" ref="T38:AA38" si="28">T36+T37</f>
        <v>1702.5529696690755</v>
      </c>
      <c r="U38" s="20">
        <f t="shared" si="28"/>
        <v>596.07591380060342</v>
      </c>
      <c r="V38" s="20">
        <f t="shared" si="28"/>
        <v>2593.9951204062495</v>
      </c>
      <c r="W38" s="20">
        <f t="shared" si="28"/>
        <v>-98.596537367279907</v>
      </c>
      <c r="X38" s="20">
        <f t="shared" si="28"/>
        <v>3170.539850994317</v>
      </c>
      <c r="Y38" s="20">
        <f t="shared" si="28"/>
        <v>1937.869304458058</v>
      </c>
      <c r="Z38" s="20">
        <f t="shared" si="28"/>
        <v>951.88277693269765</v>
      </c>
      <c r="AA38" s="20">
        <f t="shared" si="28"/>
        <v>2939.4325321185806</v>
      </c>
      <c r="AC38" s="20">
        <f t="shared" ref="AC38:AJ38" si="29">AC36+AC37</f>
        <v>128.89955333338401</v>
      </c>
      <c r="AD38" s="20">
        <f t="shared" si="29"/>
        <v>42.42749603297041</v>
      </c>
      <c r="AE38" s="20">
        <f t="shared" si="29"/>
        <v>168.64116825012863</v>
      </c>
      <c r="AF38" s="20">
        <f t="shared" si="29"/>
        <v>-5.7078710829274</v>
      </c>
      <c r="AG38" s="20">
        <f t="shared" si="29"/>
        <v>161.2677202712045</v>
      </c>
      <c r="AH38" s="20">
        <f t="shared" si="29"/>
        <v>83.800055075390048</v>
      </c>
      <c r="AI38" s="20">
        <f t="shared" si="29"/>
        <v>35.085933449404585</v>
      </c>
      <c r="AJ38" s="20">
        <f t="shared" si="29"/>
        <v>95.583929707463298</v>
      </c>
      <c r="AK38" s="19"/>
      <c r="AL38" s="20">
        <f t="shared" ref="AL38:AS38" si="30">AL36+AL37</f>
        <v>2236.8565997525975</v>
      </c>
      <c r="AM38" s="20">
        <f t="shared" si="30"/>
        <v>852.37700903671316</v>
      </c>
      <c r="AN38" s="20">
        <f t="shared" si="30"/>
        <v>4150.730062317275</v>
      </c>
      <c r="AO38" s="20">
        <f t="shared" si="30"/>
        <v>-170.30686399240079</v>
      </c>
      <c r="AP38" s="20">
        <f t="shared" si="30"/>
        <v>6179.9269561248511</v>
      </c>
      <c r="AQ38" s="20">
        <f t="shared" si="30"/>
        <v>4075.6217573163322</v>
      </c>
      <c r="AR38" s="20">
        <f t="shared" si="30"/>
        <v>2195.417896090501</v>
      </c>
      <c r="AS38" s="20">
        <f t="shared" si="30"/>
        <v>7761.7445711230257</v>
      </c>
      <c r="AT38" s="19"/>
      <c r="AU38" s="20">
        <f t="shared" ref="AU38:BB38" si="31">AU36+AU37</f>
        <v>526.7968787529162</v>
      </c>
      <c r="AV38" s="20">
        <f t="shared" si="31"/>
        <v>204.4041604530436</v>
      </c>
      <c r="AW38" s="20">
        <f t="shared" si="31"/>
        <v>874.72955117696267</v>
      </c>
      <c r="AX38" s="20">
        <f t="shared" si="31"/>
        <v>-33.630783970044931</v>
      </c>
      <c r="AY38" s="20">
        <f t="shared" si="31"/>
        <v>1062.1305604442325</v>
      </c>
      <c r="AZ38" s="20">
        <f t="shared" si="31"/>
        <v>577.46312716678983</v>
      </c>
      <c r="BA38" s="20">
        <f t="shared" si="31"/>
        <v>296.19067124302956</v>
      </c>
      <c r="BB38" s="20">
        <f t="shared" si="31"/>
        <v>906.33576567475825</v>
      </c>
    </row>
    <row r="39" spans="1:54" x14ac:dyDescent="0.25">
      <c r="A39" s="23" t="s">
        <v>102</v>
      </c>
      <c r="B39" s="20">
        <f t="shared" ref="B39:I39" si="32">B33-B34+B35+B38</f>
        <v>55974.548584442869</v>
      </c>
      <c r="C39" s="20">
        <f t="shared" si="32"/>
        <v>57751.113225560744</v>
      </c>
      <c r="D39" s="20">
        <f t="shared" si="32"/>
        <v>75005.812994129912</v>
      </c>
      <c r="E39" s="20">
        <f t="shared" si="32"/>
        <v>73694.911109725159</v>
      </c>
      <c r="F39" s="20">
        <f t="shared" si="32"/>
        <v>91882.832582656963</v>
      </c>
      <c r="G39" s="20">
        <f t="shared" si="32"/>
        <v>94361.1575417985</v>
      </c>
      <c r="H39" s="20">
        <f t="shared" si="32"/>
        <v>93120.427123730813</v>
      </c>
      <c r="I39" s="20">
        <f t="shared" si="32"/>
        <v>102414.51713040037</v>
      </c>
      <c r="J39" s="19"/>
      <c r="K39" s="20">
        <f t="shared" ref="K39:R39" si="33">K33-K34+K35+K38</f>
        <v>20923.273579404326</v>
      </c>
      <c r="L39" s="20">
        <f t="shared" si="33"/>
        <v>21655.299144234446</v>
      </c>
      <c r="M39" s="20">
        <f t="shared" si="33"/>
        <v>28409.142067911805</v>
      </c>
      <c r="N39" s="20">
        <f t="shared" si="33"/>
        <v>29194.738171718236</v>
      </c>
      <c r="O39" s="20">
        <f t="shared" si="33"/>
        <v>34432.05461929772</v>
      </c>
      <c r="P39" s="20">
        <f t="shared" si="33"/>
        <v>33387.707082654415</v>
      </c>
      <c r="Q39" s="20">
        <f t="shared" si="33"/>
        <v>29296.229829284421</v>
      </c>
      <c r="R39" s="20">
        <f t="shared" si="33"/>
        <v>29961.246361492915</v>
      </c>
      <c r="T39" s="20">
        <f t="shared" ref="T39:AA39" si="34">T33-T34+T35+T38</f>
        <v>113306.02921847919</v>
      </c>
      <c r="U39" s="20">
        <f t="shared" si="34"/>
        <v>112117.6303797281</v>
      </c>
      <c r="V39" s="20">
        <f t="shared" si="34"/>
        <v>142930.76970249016</v>
      </c>
      <c r="W39" s="20">
        <f t="shared" si="34"/>
        <v>130819.79199037438</v>
      </c>
      <c r="X39" s="20">
        <f t="shared" si="34"/>
        <v>155227.73087397683</v>
      </c>
      <c r="Y39" s="20">
        <f t="shared" si="34"/>
        <v>157905.34011176333</v>
      </c>
      <c r="Z39" s="20">
        <f t="shared" si="34"/>
        <v>165628.02728089399</v>
      </c>
      <c r="AA39" s="20">
        <f t="shared" si="34"/>
        <v>163214.10076191928</v>
      </c>
      <c r="AC39" s="20">
        <f t="shared" ref="AC39:AJ39" si="35">AC33-AC34+AC35+AC38</f>
        <v>10596.283828542511</v>
      </c>
      <c r="AD39" s="20">
        <f t="shared" si="35"/>
        <v>10288.998416803179</v>
      </c>
      <c r="AE39" s="20">
        <f t="shared" si="35"/>
        <v>12599.836247247191</v>
      </c>
      <c r="AF39" s="20">
        <f t="shared" si="35"/>
        <v>11233.310002275133</v>
      </c>
      <c r="AG39" s="20">
        <f t="shared" si="35"/>
        <v>12495.686850758557</v>
      </c>
      <c r="AH39" s="20">
        <f t="shared" si="35"/>
        <v>10826.231002825805</v>
      </c>
      <c r="AI39" s="20">
        <f t="shared" si="35"/>
        <v>8612.1580060566193</v>
      </c>
      <c r="AJ39" s="20">
        <f t="shared" si="35"/>
        <v>8068.2794100404135</v>
      </c>
      <c r="AK39" s="19"/>
      <c r="AL39" s="20">
        <f t="shared" ref="AL39:AS39" si="36">AL33-AL34+AL35+AL38</f>
        <v>150762.01129950953</v>
      </c>
      <c r="AM39" s="20">
        <f t="shared" si="36"/>
        <v>162257.42118119355</v>
      </c>
      <c r="AN39" s="20">
        <f t="shared" si="36"/>
        <v>225816.18494692852</v>
      </c>
      <c r="AO39" s="20">
        <f t="shared" si="36"/>
        <v>223089.50286080115</v>
      </c>
      <c r="AP39" s="20">
        <f t="shared" si="36"/>
        <v>298104.30027032911</v>
      </c>
      <c r="AQ39" s="20">
        <f t="shared" si="36"/>
        <v>317647.28729172214</v>
      </c>
      <c r="AR39" s="20">
        <f t="shared" si="36"/>
        <v>338650.56931618712</v>
      </c>
      <c r="AS39" s="20">
        <f t="shared" si="36"/>
        <v>371477.52146310033</v>
      </c>
      <c r="AT39" s="19"/>
      <c r="AU39" s="20">
        <f t="shared" ref="AU39:BB39" si="37">AU33-AU34+AU35+AU38</f>
        <v>74596.262360195033</v>
      </c>
      <c r="AV39" s="20">
        <f t="shared" si="37"/>
        <v>80704.309085834786</v>
      </c>
      <c r="AW39" s="20">
        <f t="shared" si="37"/>
        <v>95068.152230659616</v>
      </c>
      <c r="AX39" s="20">
        <f t="shared" si="37"/>
        <v>93498.43125496374</v>
      </c>
      <c r="AY39" s="20">
        <f t="shared" si="37"/>
        <v>113672.83838060376</v>
      </c>
      <c r="AZ39" s="20">
        <f t="shared" si="37"/>
        <v>96841.785577198025</v>
      </c>
      <c r="BA39" s="20">
        <f t="shared" si="37"/>
        <v>98999.681986130949</v>
      </c>
      <c r="BB39" s="20">
        <f t="shared" si="37"/>
        <v>93000.43828677159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19505.538477189395</v>
      </c>
      <c r="C43" s="17">
        <f t="shared" ref="C43:I43" si="38">C35</f>
        <v>21724.204173707014</v>
      </c>
      <c r="D43" s="17">
        <f t="shared" si="38"/>
        <v>27731.955212510711</v>
      </c>
      <c r="E43" s="17">
        <f t="shared" si="38"/>
        <v>27006.07524376822</v>
      </c>
      <c r="F43" s="17">
        <f t="shared" si="38"/>
        <v>26733.329366929142</v>
      </c>
      <c r="G43" s="17">
        <f t="shared" si="38"/>
        <v>30752.519436278511</v>
      </c>
      <c r="H43" s="17">
        <f t="shared" si="38"/>
        <v>33222.21073231224</v>
      </c>
      <c r="I43" s="17">
        <f t="shared" si="38"/>
        <v>32270.427777724708</v>
      </c>
      <c r="K43" s="17">
        <f>K35</f>
        <v>7551.3445539023878</v>
      </c>
      <c r="L43" s="17">
        <f t="shared" ref="L43:R43" si="39">L35</f>
        <v>8292.5520422670743</v>
      </c>
      <c r="M43" s="17">
        <f t="shared" si="39"/>
        <v>10959.895367584339</v>
      </c>
      <c r="N43" s="17">
        <f t="shared" si="39"/>
        <v>11104.854115969925</v>
      </c>
      <c r="O43" s="17">
        <f t="shared" si="39"/>
        <v>10312.666664830635</v>
      </c>
      <c r="P43" s="17">
        <f t="shared" si="39"/>
        <v>10748.53712274825</v>
      </c>
      <c r="Q43" s="17">
        <f t="shared" si="39"/>
        <v>10377.199960909904</v>
      </c>
      <c r="R43" s="17">
        <f t="shared" si="39"/>
        <v>9287.1544140800506</v>
      </c>
      <c r="T43" s="17">
        <f>T35</f>
        <v>48080.926326472501</v>
      </c>
      <c r="U43" s="17">
        <f t="shared" ref="U43:AA43" si="40">U35</f>
        <v>51624.742807811439</v>
      </c>
      <c r="V43" s="17">
        <f t="shared" si="40"/>
        <v>61856.832159185433</v>
      </c>
      <c r="W43" s="17">
        <f t="shared" si="40"/>
        <v>56303.151099338742</v>
      </c>
      <c r="X43" s="17">
        <f t="shared" si="40"/>
        <v>51988.983929103561</v>
      </c>
      <c r="Y43" s="17">
        <f t="shared" si="40"/>
        <v>54597.1546883716</v>
      </c>
      <c r="Z43" s="17">
        <f t="shared" si="40"/>
        <v>53972.67970301646</v>
      </c>
      <c r="AA43" s="17">
        <f t="shared" si="40"/>
        <v>45483.264949453485</v>
      </c>
      <c r="AC43" s="17">
        <f>AC35</f>
        <v>3640.1862601327884</v>
      </c>
      <c r="AD43" s="17">
        <f t="shared" ref="AD43:AJ43" si="41">AD35</f>
        <v>3674.5463454747614</v>
      </c>
      <c r="AE43" s="17">
        <f t="shared" si="41"/>
        <v>4021.4448969138625</v>
      </c>
      <c r="AF43" s="17">
        <f t="shared" si="41"/>
        <v>3259.4565348726592</v>
      </c>
      <c r="AG43" s="17">
        <f t="shared" si="41"/>
        <v>2644.3903283011778</v>
      </c>
      <c r="AH43" s="17">
        <f t="shared" si="41"/>
        <v>2360.9665312928005</v>
      </c>
      <c r="AI43" s="17">
        <f t="shared" si="41"/>
        <v>1989.4065677374165</v>
      </c>
      <c r="AJ43" s="17">
        <f t="shared" si="41"/>
        <v>1479.0164946092771</v>
      </c>
      <c r="AL43" s="17">
        <f>AL35</f>
        <v>63169.921460060788</v>
      </c>
      <c r="AM43" s="17">
        <f t="shared" ref="AM43:AS43" si="42">AM35</f>
        <v>73822.382096001747</v>
      </c>
      <c r="AN43" s="17">
        <f t="shared" si="42"/>
        <v>98978.988350076383</v>
      </c>
      <c r="AO43" s="17">
        <f t="shared" si="42"/>
        <v>97253.04105660037</v>
      </c>
      <c r="AP43" s="17">
        <f t="shared" si="42"/>
        <v>101335.46282480867</v>
      </c>
      <c r="AQ43" s="17">
        <f t="shared" si="42"/>
        <v>114825.77851023935</v>
      </c>
      <c r="AR43" s="17">
        <f t="shared" si="42"/>
        <v>124482.33100906233</v>
      </c>
      <c r="AS43" s="17">
        <f t="shared" si="42"/>
        <v>120101.23754870697</v>
      </c>
      <c r="AU43" s="17">
        <f>AU35</f>
        <v>14877.00081440509</v>
      </c>
      <c r="AV43" s="17">
        <f t="shared" ref="AV43:BB43" si="43">AV35</f>
        <v>17702.96696766857</v>
      </c>
      <c r="AW43" s="17">
        <f t="shared" si="43"/>
        <v>20858.94403045722</v>
      </c>
      <c r="AX43" s="17">
        <f t="shared" si="43"/>
        <v>19204.722214545971</v>
      </c>
      <c r="AY43" s="17">
        <f t="shared" si="43"/>
        <v>17416.304866891256</v>
      </c>
      <c r="AZ43" s="17">
        <f t="shared" si="43"/>
        <v>16269.334370603037</v>
      </c>
      <c r="BA43" s="17">
        <f t="shared" si="43"/>
        <v>16794.299274470093</v>
      </c>
      <c r="BB43" s="17">
        <f t="shared" si="43"/>
        <v>14024.172799652433</v>
      </c>
    </row>
    <row r="44" spans="1:54" x14ac:dyDescent="0.25">
      <c r="A44" s="21" t="s">
        <v>79</v>
      </c>
      <c r="B44" s="1">
        <f>B19</f>
        <v>-19632.766015582431</v>
      </c>
      <c r="C44" s="1">
        <f t="shared" ref="C44:I44" si="44">C19</f>
        <v>-21531.8665969584</v>
      </c>
      <c r="D44" s="1">
        <f t="shared" si="44"/>
        <v>-24100.971849678943</v>
      </c>
      <c r="E44" s="1">
        <f t="shared" si="44"/>
        <v>-26100.067992236633</v>
      </c>
      <c r="F44" s="1">
        <f t="shared" si="44"/>
        <v>-31266.576843574614</v>
      </c>
      <c r="G44" s="1">
        <f t="shared" si="44"/>
        <v>-27222.574074319324</v>
      </c>
      <c r="H44" s="1">
        <f t="shared" si="44"/>
        <v>-22570.59073837804</v>
      </c>
      <c r="I44" s="1">
        <f t="shared" si="44"/>
        <v>-24150.875947893011</v>
      </c>
      <c r="K44" s="1">
        <f>K19</f>
        <v>-6690.5697890684878</v>
      </c>
      <c r="L44" s="1">
        <f t="shared" ref="L44:R44" si="45">L19</f>
        <v>-7607.2704003313575</v>
      </c>
      <c r="M44" s="1">
        <f t="shared" si="45"/>
        <v>-8139.3277358286487</v>
      </c>
      <c r="N44" s="1">
        <f t="shared" si="45"/>
        <v>-9333.910810330839</v>
      </c>
      <c r="O44" s="1">
        <f t="shared" si="45"/>
        <v>-10922.183860936913</v>
      </c>
      <c r="P44" s="1">
        <f t="shared" si="45"/>
        <v>-9720.2591026661703</v>
      </c>
      <c r="Q44" s="1">
        <f t="shared" si="45"/>
        <v>-7012.7904073948721</v>
      </c>
      <c r="R44" s="1">
        <f t="shared" si="45"/>
        <v>-7305.1840119501967</v>
      </c>
      <c r="T44" s="1">
        <f>T19</f>
        <v>-23723.95629547413</v>
      </c>
      <c r="U44" s="1">
        <f t="shared" ref="U44:AA44" si="46">U19</f>
        <v>-26047.306378753485</v>
      </c>
      <c r="V44" s="1">
        <f t="shared" si="46"/>
        <v>-29386.225488680917</v>
      </c>
      <c r="W44" s="1">
        <f t="shared" si="46"/>
        <v>-31592.502596976072</v>
      </c>
      <c r="X44" s="1">
        <f t="shared" si="46"/>
        <v>-37345.76031179008</v>
      </c>
      <c r="Y44" s="1">
        <f t="shared" si="46"/>
        <v>-38709.394728249259</v>
      </c>
      <c r="Z44" s="1">
        <f t="shared" si="46"/>
        <v>-51013.026099669369</v>
      </c>
      <c r="AA44" s="1">
        <f t="shared" si="46"/>
        <v>-52906.11376119894</v>
      </c>
      <c r="AC44" s="1">
        <f t="shared" ref="AC44:AJ44" si="47">AC19</f>
        <v>-3814.0636027022674</v>
      </c>
      <c r="AD44" s="1">
        <f t="shared" si="47"/>
        <v>-4162.6842250014397</v>
      </c>
      <c r="AE44" s="1">
        <f t="shared" si="47"/>
        <v>-5218.0626910786032</v>
      </c>
      <c r="AF44" s="1">
        <f t="shared" si="47"/>
        <v>-5488.9239326504949</v>
      </c>
      <c r="AG44" s="1">
        <f t="shared" si="47"/>
        <v>-6499.6869431468622</v>
      </c>
      <c r="AH44" s="1">
        <f t="shared" si="47"/>
        <v>-5671.7932061576357</v>
      </c>
      <c r="AI44" s="1">
        <f t="shared" si="47"/>
        <v>-4387.5051378682601</v>
      </c>
      <c r="AJ44" s="1">
        <f t="shared" si="47"/>
        <v>-4481.3044546910078</v>
      </c>
      <c r="AL44" s="1">
        <f t="shared" ref="AL44:AS44" si="48">AL19</f>
        <v>-33066.847268113124</v>
      </c>
      <c r="AM44" s="1">
        <f t="shared" si="48"/>
        <v>-39178.525288559751</v>
      </c>
      <c r="AN44" s="1">
        <f t="shared" si="48"/>
        <v>-44130.124949035584</v>
      </c>
      <c r="AO44" s="1">
        <f t="shared" si="48"/>
        <v>-51693.134080570104</v>
      </c>
      <c r="AP44" s="1">
        <f t="shared" si="48"/>
        <v>-68332.08425799667</v>
      </c>
      <c r="AQ44" s="1">
        <f t="shared" si="48"/>
        <v>-66960.83115592174</v>
      </c>
      <c r="AR44" s="1">
        <f t="shared" si="48"/>
        <v>-74303.077322976344</v>
      </c>
      <c r="AS44" s="1">
        <f t="shared" si="48"/>
        <v>-80202.790745854829</v>
      </c>
      <c r="AU44" s="1">
        <f t="shared" ref="AU44:BB44" si="49">AU19</f>
        <v>-46878.14888662257</v>
      </c>
      <c r="AV44" s="1">
        <f t="shared" si="49"/>
        <v>-51189.390079686607</v>
      </c>
      <c r="AW44" s="1">
        <f t="shared" si="49"/>
        <v>-56779.426312322656</v>
      </c>
      <c r="AX44" s="1">
        <f t="shared" si="49"/>
        <v>-59652.500935000542</v>
      </c>
      <c r="AY44" s="1">
        <f t="shared" si="49"/>
        <v>-74182.389011162784</v>
      </c>
      <c r="AZ44" s="1">
        <f t="shared" si="49"/>
        <v>-61322.742467107935</v>
      </c>
      <c r="BA44" s="1">
        <f t="shared" si="49"/>
        <v>-63335.737898625295</v>
      </c>
      <c r="BB44" s="1">
        <f t="shared" si="49"/>
        <v>-58988.406111880344</v>
      </c>
    </row>
    <row r="45" spans="1:54" x14ac:dyDescent="0.25">
      <c r="A45" s="21" t="s">
        <v>80</v>
      </c>
      <c r="B45" s="1">
        <f t="shared" ref="B45:I45" si="50">B30</f>
        <v>12231.616713536299</v>
      </c>
      <c r="C45" s="1">
        <f t="shared" si="50"/>
        <v>12822.811382462387</v>
      </c>
      <c r="D45" s="1">
        <f t="shared" si="50"/>
        <v>15419.869383935336</v>
      </c>
      <c r="E45" s="1">
        <f t="shared" si="50"/>
        <v>20904.049873031334</v>
      </c>
      <c r="F45" s="1">
        <f t="shared" si="50"/>
        <v>23014.074331854896</v>
      </c>
      <c r="G45" s="1">
        <f t="shared" si="50"/>
        <v>29109.205766274194</v>
      </c>
      <c r="H45" s="1">
        <f t="shared" si="50"/>
        <v>33421.4950721942</v>
      </c>
      <c r="I45" s="1">
        <f t="shared" si="50"/>
        <v>32089.67542721779</v>
      </c>
      <c r="K45" s="1">
        <f t="shared" ref="K45:R45" si="51">K30</f>
        <v>4735.329525160224</v>
      </c>
      <c r="L45" s="1">
        <f t="shared" si="51"/>
        <v>4894.7169648654235</v>
      </c>
      <c r="M45" s="1">
        <f t="shared" si="51"/>
        <v>6094.058415091753</v>
      </c>
      <c r="N45" s="1">
        <f t="shared" si="51"/>
        <v>8595.7112308105261</v>
      </c>
      <c r="O45" s="1">
        <f t="shared" si="51"/>
        <v>8877.9244038961697</v>
      </c>
      <c r="P45" s="1">
        <f t="shared" si="51"/>
        <v>10174.170589204208</v>
      </c>
      <c r="Q45" s="1">
        <f t="shared" si="51"/>
        <v>10439.44787874704</v>
      </c>
      <c r="R45" s="1">
        <f t="shared" si="51"/>
        <v>9235.1354262492023</v>
      </c>
      <c r="T45" s="1">
        <f t="shared" ref="T45:AA45" si="52">T30</f>
        <v>30150.793465401963</v>
      </c>
      <c r="U45" s="1">
        <f t="shared" si="52"/>
        <v>30471.741767824613</v>
      </c>
      <c r="V45" s="1">
        <f t="shared" si="52"/>
        <v>34394.411251910278</v>
      </c>
      <c r="W45" s="1">
        <f t="shared" si="52"/>
        <v>43581.448543174964</v>
      </c>
      <c r="X45" s="1">
        <f t="shared" si="52"/>
        <v>44756.054293114728</v>
      </c>
      <c r="Y45" s="1">
        <f t="shared" si="52"/>
        <v>51679.66199875153</v>
      </c>
      <c r="Z45" s="1">
        <f t="shared" si="52"/>
        <v>54296.436298654895</v>
      </c>
      <c r="AA45" s="1">
        <f t="shared" si="52"/>
        <v>45228.505170470402</v>
      </c>
      <c r="AC45" s="1">
        <f t="shared" ref="AC45:AJ45" si="53">AC30</f>
        <v>2282.7036101513045</v>
      </c>
      <c r="AD45" s="1">
        <f t="shared" si="53"/>
        <v>2168.9178727737549</v>
      </c>
      <c r="AE45" s="1">
        <f t="shared" si="53"/>
        <v>2236.0542042535267</v>
      </c>
      <c r="AF45" s="1">
        <f t="shared" si="53"/>
        <v>2522.9820086381724</v>
      </c>
      <c r="AG45" s="1">
        <f t="shared" si="53"/>
        <v>2276.4914441688288</v>
      </c>
      <c r="AH45" s="1">
        <f t="shared" si="53"/>
        <v>2234.8042315392663</v>
      </c>
      <c r="AI45" s="1">
        <f t="shared" si="53"/>
        <v>2001.3400774548413</v>
      </c>
      <c r="AJ45" s="1">
        <f t="shared" si="53"/>
        <v>1470.7322626901803</v>
      </c>
      <c r="AL45" s="1">
        <f t="shared" ref="AL45:AS45" si="54">AL30</f>
        <v>39612.865239647101</v>
      </c>
      <c r="AM45" s="1">
        <f t="shared" si="54"/>
        <v>43574.000403052254</v>
      </c>
      <c r="AN45" s="1">
        <f t="shared" si="54"/>
        <v>55035.537899026378</v>
      </c>
      <c r="AO45" s="1">
        <f t="shared" si="54"/>
        <v>75278.706816913676</v>
      </c>
      <c r="AP45" s="1">
        <f t="shared" si="54"/>
        <v>87237.240146679062</v>
      </c>
      <c r="AQ45" s="1">
        <f t="shared" si="54"/>
        <v>108689.86591011063</v>
      </c>
      <c r="AR45" s="1">
        <f t="shared" si="54"/>
        <v>125229.04167687411</v>
      </c>
      <c r="AS45" s="1">
        <f t="shared" si="54"/>
        <v>119428.52936103604</v>
      </c>
      <c r="AU45" s="1">
        <f t="shared" ref="AU45:BB45" si="55">AU30</f>
        <v>9329.1334674802019</v>
      </c>
      <c r="AV45" s="1">
        <f t="shared" si="55"/>
        <v>10449.257635458904</v>
      </c>
      <c r="AW45" s="1">
        <f t="shared" si="55"/>
        <v>11598.251546698215</v>
      </c>
      <c r="AX45" s="1">
        <f t="shared" si="55"/>
        <v>14865.413331884267</v>
      </c>
      <c r="AY45" s="1">
        <f t="shared" si="55"/>
        <v>14993.274099586039</v>
      </c>
      <c r="AZ45" s="1">
        <f t="shared" si="55"/>
        <v>15399.954558373949</v>
      </c>
      <c r="BA45" s="1">
        <f t="shared" si="55"/>
        <v>16895.040338081424</v>
      </c>
      <c r="BB45" s="1">
        <f t="shared" si="55"/>
        <v>13945.620937405285</v>
      </c>
    </row>
    <row r="46" spans="1:54" x14ac:dyDescent="0.25">
      <c r="A46" s="21" t="s">
        <v>88</v>
      </c>
      <c r="B46" s="1">
        <f t="shared" ref="B46:I46" si="56">B43-B44+B45</f>
        <v>51369.921206308129</v>
      </c>
      <c r="C46" s="1">
        <f t="shared" si="56"/>
        <v>56078.882153127801</v>
      </c>
      <c r="D46" s="1">
        <f t="shared" si="56"/>
        <v>67252.796446124994</v>
      </c>
      <c r="E46" s="1">
        <f t="shared" si="56"/>
        <v>74010.19310903619</v>
      </c>
      <c r="F46" s="1">
        <f t="shared" si="56"/>
        <v>81013.980542358651</v>
      </c>
      <c r="G46" s="1">
        <f t="shared" si="56"/>
        <v>87084.299276872029</v>
      </c>
      <c r="H46" s="1">
        <f t="shared" si="56"/>
        <v>89214.296542884476</v>
      </c>
      <c r="I46" s="1">
        <f t="shared" si="56"/>
        <v>88510.979152835513</v>
      </c>
      <c r="K46" s="1">
        <f t="shared" ref="K46:R46" si="57">K43-K44+K45</f>
        <v>18977.2438681311</v>
      </c>
      <c r="L46" s="1">
        <f t="shared" si="57"/>
        <v>20794.539407463853</v>
      </c>
      <c r="M46" s="1">
        <f t="shared" si="57"/>
        <v>25193.28151850474</v>
      </c>
      <c r="N46" s="1">
        <f t="shared" si="57"/>
        <v>29034.47615711129</v>
      </c>
      <c r="O46" s="1">
        <f t="shared" si="57"/>
        <v>30112.774929663719</v>
      </c>
      <c r="P46" s="1">
        <f t="shared" si="57"/>
        <v>30642.96681461863</v>
      </c>
      <c r="Q46" s="1">
        <f t="shared" si="57"/>
        <v>27829.438247051814</v>
      </c>
      <c r="R46" s="1">
        <f t="shared" si="57"/>
        <v>25827.473852279451</v>
      </c>
      <c r="T46" s="1">
        <f t="shared" ref="T46:AA46" si="58">T43-T44+T45</f>
        <v>101955.67608734859</v>
      </c>
      <c r="U46" s="1">
        <f t="shared" si="58"/>
        <v>108143.79095438954</v>
      </c>
      <c r="V46" s="1">
        <f t="shared" si="58"/>
        <v>125637.46889977662</v>
      </c>
      <c r="W46" s="1">
        <f t="shared" si="58"/>
        <v>131477.10223948979</v>
      </c>
      <c r="X46" s="1">
        <f t="shared" si="58"/>
        <v>134090.79853400835</v>
      </c>
      <c r="Y46" s="1">
        <f t="shared" si="58"/>
        <v>144986.21141537238</v>
      </c>
      <c r="Z46" s="1">
        <f t="shared" si="58"/>
        <v>159282.14210134072</v>
      </c>
      <c r="AA46" s="1">
        <f t="shared" si="58"/>
        <v>143617.88388112283</v>
      </c>
      <c r="AC46" s="1">
        <f t="shared" ref="AC46:AJ46" si="59">AC43-AC44+AC45</f>
        <v>9736.9534729863608</v>
      </c>
      <c r="AD46" s="1">
        <f t="shared" si="59"/>
        <v>10006.148443249956</v>
      </c>
      <c r="AE46" s="1">
        <f t="shared" si="59"/>
        <v>11475.561792245993</v>
      </c>
      <c r="AF46" s="1">
        <f t="shared" si="59"/>
        <v>11271.362476161328</v>
      </c>
      <c r="AG46" s="1">
        <f t="shared" si="59"/>
        <v>11420.56871561687</v>
      </c>
      <c r="AH46" s="1">
        <f t="shared" si="59"/>
        <v>10267.563968989703</v>
      </c>
      <c r="AI46" s="1">
        <f t="shared" si="59"/>
        <v>8378.2517830605175</v>
      </c>
      <c r="AJ46" s="1">
        <f t="shared" si="59"/>
        <v>7431.0532119904656</v>
      </c>
      <c r="AL46" s="1">
        <f t="shared" ref="AL46:AS46" si="60">AL43-AL44+AL45</f>
        <v>135849.63396782102</v>
      </c>
      <c r="AM46" s="1">
        <f t="shared" si="60"/>
        <v>156574.90778761375</v>
      </c>
      <c r="AN46" s="1">
        <f t="shared" si="60"/>
        <v>198144.65119813834</v>
      </c>
      <c r="AO46" s="1">
        <f t="shared" si="60"/>
        <v>224224.88195408415</v>
      </c>
      <c r="AP46" s="1">
        <f t="shared" si="60"/>
        <v>256904.78722948441</v>
      </c>
      <c r="AQ46" s="1">
        <f t="shared" si="60"/>
        <v>290476.47557627171</v>
      </c>
      <c r="AR46" s="1">
        <f t="shared" si="60"/>
        <v>324014.45000891277</v>
      </c>
      <c r="AS46" s="1">
        <f t="shared" si="60"/>
        <v>319732.5576555978</v>
      </c>
      <c r="AU46" s="1">
        <f t="shared" ref="AU46:BB46" si="61">AU43-AU44+AU45</f>
        <v>71084.283168507856</v>
      </c>
      <c r="AV46" s="1">
        <f t="shared" si="61"/>
        <v>79341.614682814077</v>
      </c>
      <c r="AW46" s="1">
        <f t="shared" si="61"/>
        <v>89236.62188947809</v>
      </c>
      <c r="AX46" s="1">
        <f t="shared" si="61"/>
        <v>93722.636481430774</v>
      </c>
      <c r="AY46" s="1">
        <f t="shared" si="61"/>
        <v>106591.96797764007</v>
      </c>
      <c r="AZ46" s="1">
        <f t="shared" si="61"/>
        <v>92992.031396084931</v>
      </c>
      <c r="BA46" s="1">
        <f t="shared" si="61"/>
        <v>97025.077511176816</v>
      </c>
      <c r="BB46" s="1">
        <f t="shared" si="61"/>
        <v>86958.199848938064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5" x14ac:dyDescent="0.25">
      <c r="A49" s="21" t="s">
        <v>94</v>
      </c>
      <c r="B49" s="1">
        <f t="shared" ref="B49:I49" si="62">B39-B46</f>
        <v>4604.6273781347409</v>
      </c>
      <c r="C49" s="1">
        <f t="shared" si="62"/>
        <v>1672.2310724329436</v>
      </c>
      <c r="D49" s="1">
        <f t="shared" si="62"/>
        <v>7753.0165480049181</v>
      </c>
      <c r="E49" s="1">
        <f t="shared" si="62"/>
        <v>-315.28199931103154</v>
      </c>
      <c r="F49" s="1">
        <f t="shared" si="62"/>
        <v>10868.852040298312</v>
      </c>
      <c r="G49" s="1">
        <f t="shared" si="62"/>
        <v>7276.8582649264717</v>
      </c>
      <c r="H49" s="1">
        <f t="shared" si="62"/>
        <v>3906.1305808463367</v>
      </c>
      <c r="I49" s="1">
        <f t="shared" si="62"/>
        <v>13903.537977564862</v>
      </c>
      <c r="K49" s="1">
        <f t="shared" ref="K49:R49" si="63">K39-K46</f>
        <v>1946.029711273226</v>
      </c>
      <c r="L49" s="1">
        <f t="shared" si="63"/>
        <v>860.75973677059301</v>
      </c>
      <c r="M49" s="1">
        <f t="shared" si="63"/>
        <v>3215.8605494070653</v>
      </c>
      <c r="N49" s="1">
        <f t="shared" si="63"/>
        <v>160.26201460694574</v>
      </c>
      <c r="O49" s="1">
        <f t="shared" si="63"/>
        <v>4319.2796896340005</v>
      </c>
      <c r="P49" s="1">
        <f t="shared" si="63"/>
        <v>2744.7402680357845</v>
      </c>
      <c r="Q49" s="1">
        <f t="shared" si="63"/>
        <v>1466.7915822326067</v>
      </c>
      <c r="R49" s="1">
        <f t="shared" si="63"/>
        <v>4133.7725092134642</v>
      </c>
      <c r="T49" s="1">
        <f t="shared" ref="T49:AA49" si="64">T39-T46</f>
        <v>11350.3531311306</v>
      </c>
      <c r="U49" s="1">
        <f t="shared" si="64"/>
        <v>3973.8394253385632</v>
      </c>
      <c r="V49" s="1">
        <f t="shared" si="64"/>
        <v>17293.300802713537</v>
      </c>
      <c r="W49" s="1">
        <f t="shared" si="64"/>
        <v>-657.31024911541317</v>
      </c>
      <c r="X49" s="1">
        <f t="shared" si="64"/>
        <v>21136.93233996848</v>
      </c>
      <c r="Y49" s="1">
        <f t="shared" si="64"/>
        <v>12919.128696390952</v>
      </c>
      <c r="Z49" s="1">
        <f t="shared" si="64"/>
        <v>6345.8851795532682</v>
      </c>
      <c r="AA49" s="1">
        <f t="shared" si="64"/>
        <v>19596.216880796448</v>
      </c>
      <c r="AC49" s="1">
        <f t="shared" ref="AC49:AJ49" si="65">AC39-AC46</f>
        <v>859.33035555615061</v>
      </c>
      <c r="AD49" s="1">
        <f t="shared" si="65"/>
        <v>282.8499735532223</v>
      </c>
      <c r="AE49" s="1">
        <f t="shared" si="65"/>
        <v>1124.2744550011976</v>
      </c>
      <c r="AF49" s="1">
        <f t="shared" si="65"/>
        <v>-38.052473886195003</v>
      </c>
      <c r="AG49" s="1">
        <f t="shared" si="65"/>
        <v>1075.1181351416872</v>
      </c>
      <c r="AH49" s="1">
        <f t="shared" si="65"/>
        <v>558.66703383610184</v>
      </c>
      <c r="AI49" s="1">
        <f t="shared" si="65"/>
        <v>233.90622299610186</v>
      </c>
      <c r="AJ49" s="1">
        <f t="shared" si="65"/>
        <v>637.22619804994793</v>
      </c>
      <c r="AL49" s="1">
        <f t="shared" ref="AL49:AS49" si="66">AL39-AL46</f>
        <v>14912.377331688505</v>
      </c>
      <c r="AM49" s="1">
        <f t="shared" si="66"/>
        <v>5682.5133935798076</v>
      </c>
      <c r="AN49" s="1">
        <f t="shared" si="66"/>
        <v>27671.533748790185</v>
      </c>
      <c r="AO49" s="1">
        <f t="shared" si="66"/>
        <v>-1135.3790932830016</v>
      </c>
      <c r="AP49" s="1">
        <f t="shared" si="66"/>
        <v>41199.5130408447</v>
      </c>
      <c r="AQ49" s="1">
        <f t="shared" si="66"/>
        <v>27170.811715450429</v>
      </c>
      <c r="AR49" s="1">
        <f t="shared" si="66"/>
        <v>14636.119307274348</v>
      </c>
      <c r="AS49" s="1">
        <f t="shared" si="66"/>
        <v>51744.963807502529</v>
      </c>
      <c r="AU49" s="1">
        <f t="shared" ref="AU49:BB49" si="67">AU39-AU46</f>
        <v>3511.9791916871764</v>
      </c>
      <c r="AV49" s="1">
        <f t="shared" si="67"/>
        <v>1362.6944030207087</v>
      </c>
      <c r="AW49" s="1">
        <f t="shared" si="67"/>
        <v>5831.5303411815257</v>
      </c>
      <c r="AX49" s="1">
        <f t="shared" si="67"/>
        <v>-224.20522646703466</v>
      </c>
      <c r="AY49" s="1">
        <f t="shared" si="67"/>
        <v>7080.8704029636865</v>
      </c>
      <c r="AZ49" s="1">
        <f t="shared" si="67"/>
        <v>3849.7541811130941</v>
      </c>
      <c r="BA49" s="1">
        <f t="shared" si="67"/>
        <v>1974.6044749541325</v>
      </c>
      <c r="BB49" s="1">
        <f t="shared" si="67"/>
        <v>6042.2384378335264</v>
      </c>
    </row>
    <row r="50" spans="1:55" x14ac:dyDescent="0.25">
      <c r="A50" s="21" t="s">
        <v>95</v>
      </c>
      <c r="B50" s="1">
        <f>B49*WACC!C12</f>
        <v>1381.3882134400053</v>
      </c>
      <c r="C50" s="1">
        <f>C49*WACC!D12</f>
        <v>501.66932172973168</v>
      </c>
      <c r="D50" s="1">
        <f>D49*WACC!E12</f>
        <v>2325.9049644007732</v>
      </c>
      <c r="E50" s="1">
        <f>E49*WACC!F12</f>
        <v>-94.584599793280915</v>
      </c>
      <c r="F50" s="1">
        <f>F49*WACC!G12</f>
        <v>3260.6556120885093</v>
      </c>
      <c r="G50" s="1">
        <f>G49*WACC!H12</f>
        <v>2183.0574794772824</v>
      </c>
      <c r="H50" s="1">
        <f>H49*WACC!I12</f>
        <v>1171.8391742535473</v>
      </c>
      <c r="I50" s="1">
        <f>I49*WACC!J12</f>
        <v>4171.0613932681999</v>
      </c>
      <c r="K50" s="1">
        <f>K49*WACC!C12</f>
        <v>583.80891338179163</v>
      </c>
      <c r="L50" s="1">
        <f>L49*WACC!D12</f>
        <v>258.22792103109998</v>
      </c>
      <c r="M50" s="1">
        <f>M49*WACC!E12</f>
        <v>964.75816482182836</v>
      </c>
      <c r="N50" s="1">
        <f>N49*WACC!F12</f>
        <v>48.078604382069209</v>
      </c>
      <c r="O50" s="1">
        <f>O49*WACC!G12</f>
        <v>1295.783906889809</v>
      </c>
      <c r="P50" s="1">
        <f>P49*WACC!H12</f>
        <v>823.42208041048684</v>
      </c>
      <c r="Q50" s="1">
        <f>Q49*WACC!I12</f>
        <v>440.03747466964921</v>
      </c>
      <c r="R50" s="1">
        <f>R49*WACC!J12</f>
        <v>1240.131752763665</v>
      </c>
      <c r="T50" s="1">
        <f>T49*WACC!C12</f>
        <v>3405.105939338152</v>
      </c>
      <c r="U50" s="1">
        <f>U49*WACC!D12</f>
        <v>1192.1518276012091</v>
      </c>
      <c r="V50" s="1">
        <f>V49*WACC!E12</f>
        <v>5187.9902408124954</v>
      </c>
      <c r="W50" s="1">
        <f>W49*WACC!F12</f>
        <v>-197.19307473456442</v>
      </c>
      <c r="X50" s="1">
        <f>X49*WACC!G12</f>
        <v>6341.0797019886304</v>
      </c>
      <c r="Y50" s="1">
        <f>Y49*WACC!H12</f>
        <v>3875.7386089161155</v>
      </c>
      <c r="Z50" s="1">
        <f>Z49*WACC!I12</f>
        <v>1903.7655538654058</v>
      </c>
      <c r="AA50" s="1">
        <f>AA49*WACC!J12</f>
        <v>5878.8650642371604</v>
      </c>
      <c r="AC50" s="1">
        <f>AC49*WACC!C12</f>
        <v>257.79910666676739</v>
      </c>
      <c r="AD50" s="1">
        <f>AD49*WACC!D12</f>
        <v>84.854992065941076</v>
      </c>
      <c r="AE50" s="1">
        <f>AE49*WACC!E12</f>
        <v>337.28233650025749</v>
      </c>
      <c r="AF50" s="1">
        <f>AF49*WACC!F12</f>
        <v>-11.415742165855056</v>
      </c>
      <c r="AG50" s="1">
        <f>AG49*WACC!G12</f>
        <v>322.53544054240882</v>
      </c>
      <c r="AH50" s="1">
        <f>AH49*WACC!H12</f>
        <v>167.60011015077995</v>
      </c>
      <c r="AI50" s="1">
        <f>AI49*WACC!I12</f>
        <v>70.171866898809384</v>
      </c>
      <c r="AJ50" s="1">
        <f>AJ49*WACC!J12</f>
        <v>191.16785941492668</v>
      </c>
      <c r="AL50" s="1">
        <f>AL49*WACC!C12</f>
        <v>4473.7131995052014</v>
      </c>
      <c r="AM50" s="1">
        <f>AM49*WACC!D12</f>
        <v>1704.7540180734277</v>
      </c>
      <c r="AN50" s="1">
        <f>AN49*WACC!E12</f>
        <v>8301.4601246345501</v>
      </c>
      <c r="AO50" s="1">
        <f>AO49*WACC!F12</f>
        <v>-340.61372798479766</v>
      </c>
      <c r="AP50" s="1">
        <f>AP49*WACC!G12</f>
        <v>12359.853912249679</v>
      </c>
      <c r="AQ50" s="1">
        <f>AQ49*WACC!H12</f>
        <v>8151.2435146326679</v>
      </c>
      <c r="AR50" s="1">
        <f>AR49*WACC!I12</f>
        <v>4390.8357921809793</v>
      </c>
      <c r="AS50" s="1">
        <f>AS49*WACC!J12</f>
        <v>15523.489142246073</v>
      </c>
      <c r="AU50" s="1">
        <f>AU49*WACC!C12</f>
        <v>1053.5937575058349</v>
      </c>
      <c r="AV50" s="1">
        <f>AV49*WACC!D12</f>
        <v>408.80832090608919</v>
      </c>
      <c r="AW50" s="1">
        <f>AW49*WACC!E12</f>
        <v>1749.4591023539297</v>
      </c>
      <c r="AX50" s="1">
        <f>AX49*WACC!F12</f>
        <v>-67.261567940090103</v>
      </c>
      <c r="AY50" s="1">
        <f>AY49*WACC!G12</f>
        <v>2124.2611208884646</v>
      </c>
      <c r="AZ50" s="1">
        <f>AZ49*WACC!H12</f>
        <v>1154.9262543335797</v>
      </c>
      <c r="BA50" s="1">
        <f>BA49*WACC!I12</f>
        <v>592.38134248606093</v>
      </c>
      <c r="BB50" s="1">
        <f>BB49*WACC!J12</f>
        <v>1812.6715313495108</v>
      </c>
    </row>
    <row r="51" spans="1:55" x14ac:dyDescent="0.25">
      <c r="A51" s="21" t="s">
        <v>96</v>
      </c>
      <c r="B51" s="1">
        <f>B50*WACC!C13</f>
        <v>690.69410672000265</v>
      </c>
      <c r="C51" s="1">
        <f>C50*WACC!D13</f>
        <v>250.83466086486584</v>
      </c>
      <c r="D51" s="1">
        <f>D50*WACC!E13</f>
        <v>1162.9524822003866</v>
      </c>
      <c r="E51" s="1">
        <f>E50*WACC!F13</f>
        <v>-47.292299896640458</v>
      </c>
      <c r="F51" s="1">
        <f>F50*WACC!G13</f>
        <v>1630.3278060442547</v>
      </c>
      <c r="G51" s="1">
        <f>G50*WACC!H13</f>
        <v>1091.5287397386412</v>
      </c>
      <c r="H51" s="1">
        <f>H50*WACC!I13</f>
        <v>585.91958712677365</v>
      </c>
      <c r="I51" s="1">
        <f>I50*WACC!J13</f>
        <v>2085.5306966341</v>
      </c>
      <c r="K51" s="1">
        <f>K50*WACC!C13</f>
        <v>291.90445669089581</v>
      </c>
      <c r="L51" s="1">
        <f>L50*WACC!D13</f>
        <v>129.11396051554999</v>
      </c>
      <c r="M51" s="1">
        <f>M50*WACC!E13</f>
        <v>482.37908241091418</v>
      </c>
      <c r="N51" s="1">
        <f>N50*WACC!F13</f>
        <v>24.039302191034604</v>
      </c>
      <c r="O51" s="1">
        <f>O50*WACC!G13</f>
        <v>647.89195344490452</v>
      </c>
      <c r="P51" s="1">
        <f>P50*WACC!H13</f>
        <v>411.71104020524342</v>
      </c>
      <c r="Q51" s="1">
        <f>Q50*WACC!I13</f>
        <v>220.01873733482461</v>
      </c>
      <c r="R51" s="1">
        <f>R50*WACC!J13</f>
        <v>620.06587638183248</v>
      </c>
      <c r="T51" s="1">
        <f>T50*WACC!C13</f>
        <v>1702.552969669076</v>
      </c>
      <c r="U51" s="1">
        <f>U50*WACC!D13</f>
        <v>596.07591380060455</v>
      </c>
      <c r="V51" s="1">
        <f>V50*WACC!E13</f>
        <v>2593.9951204062477</v>
      </c>
      <c r="W51" s="1">
        <f>W50*WACC!F13</f>
        <v>-98.59653736728221</v>
      </c>
      <c r="X51" s="1">
        <f>X50*WACC!G13</f>
        <v>3170.5398509943152</v>
      </c>
      <c r="Y51" s="1">
        <f>Y50*WACC!H13</f>
        <v>1937.8693044580577</v>
      </c>
      <c r="Z51" s="1">
        <f>Z50*WACC!I13</f>
        <v>951.88277693270288</v>
      </c>
      <c r="AA51" s="1">
        <f>AA50*WACC!J13</f>
        <v>2939.4325321185802</v>
      </c>
      <c r="AC51" s="1">
        <f>AC50*WACC!C13</f>
        <v>128.89955333338369</v>
      </c>
      <c r="AD51" s="1">
        <f>AD50*WACC!D13</f>
        <v>42.427496032970538</v>
      </c>
      <c r="AE51" s="1">
        <f>AE50*WACC!E13</f>
        <v>168.64116825012874</v>
      </c>
      <c r="AF51" s="1">
        <f>AF50*WACC!F13</f>
        <v>-5.7078710829275279</v>
      </c>
      <c r="AG51" s="1">
        <f>AG50*WACC!G13</f>
        <v>161.26772027120441</v>
      </c>
      <c r="AH51" s="1">
        <f>AH50*WACC!H13</f>
        <v>83.800055075389977</v>
      </c>
      <c r="AI51" s="1">
        <f>AI50*WACC!I13</f>
        <v>35.085933449404692</v>
      </c>
      <c r="AJ51" s="1">
        <f>AJ50*WACC!J13</f>
        <v>95.583929707463341</v>
      </c>
      <c r="AL51" s="1">
        <f>AL50*WACC!C13</f>
        <v>2236.8565997526007</v>
      </c>
      <c r="AM51" s="1">
        <f>AM50*WACC!D13</f>
        <v>852.37700903671384</v>
      </c>
      <c r="AN51" s="1">
        <f>AN50*WACC!E13</f>
        <v>4150.730062317275</v>
      </c>
      <c r="AO51" s="1">
        <f>AO50*WACC!F13</f>
        <v>-170.30686399239883</v>
      </c>
      <c r="AP51" s="1">
        <f>AP50*WACC!G13</f>
        <v>6179.9269561248393</v>
      </c>
      <c r="AQ51" s="1">
        <f>AQ50*WACC!H13</f>
        <v>4075.621757316334</v>
      </c>
      <c r="AR51" s="1">
        <f>AR50*WACC!I13</f>
        <v>2195.4178960904896</v>
      </c>
      <c r="AS51" s="1">
        <f>AS50*WACC!J13</f>
        <v>7761.7445711230366</v>
      </c>
      <c r="AU51" s="1">
        <f>AU50*WACC!C13</f>
        <v>526.79687875291745</v>
      </c>
      <c r="AV51" s="1">
        <f>AV50*WACC!D13</f>
        <v>204.4041604530446</v>
      </c>
      <c r="AW51" s="1">
        <f>AW50*WACC!E13</f>
        <v>874.72955117696483</v>
      </c>
      <c r="AX51" s="1">
        <f>AX50*WACC!F13</f>
        <v>-33.630783970045051</v>
      </c>
      <c r="AY51" s="1">
        <f>AY50*WACC!G13</f>
        <v>1062.1305604442323</v>
      </c>
      <c r="AZ51" s="1">
        <f>AZ50*WACC!H13</f>
        <v>577.46312716678983</v>
      </c>
      <c r="BA51" s="1">
        <f>BA50*WACC!I13</f>
        <v>296.19067124303047</v>
      </c>
      <c r="BB51" s="1">
        <f>BB50*WACC!J13</f>
        <v>906.33576567475541</v>
      </c>
    </row>
    <row r="52" spans="1:55" x14ac:dyDescent="0.25">
      <c r="A52" s="21" t="s">
        <v>97</v>
      </c>
      <c r="B52" s="20">
        <f>(B29+B30+B43-B34-B46)*WACC!C12/(1-(1-WACC!C13)*WACC!C12)</f>
        <v>1381.3882134400053</v>
      </c>
      <c r="C52" s="20">
        <f>(C29+C30+C43-C34-C46)*WACC!D12/(1-(1-WACC!D13)*WACC!D12)</f>
        <v>501.66932172973219</v>
      </c>
      <c r="D52" s="20">
        <f>(D29+D30+D43-D34-D46)*WACC!E12/(1-(1-WACC!E13)*WACC!E12)</f>
        <v>2325.9049644007678</v>
      </c>
      <c r="E52" s="20">
        <f>(E29+E30+E43-E34-E46)*WACC!F12/(1-(1-WACC!F13)*WACC!F12)</f>
        <v>-94.584599793281512</v>
      </c>
      <c r="F52" s="20">
        <f>(F29+F30+F43-F34-F46)*WACC!G12/(1-(1-WACC!G13)*WACC!G12)</f>
        <v>3260.6556120885102</v>
      </c>
      <c r="G52" s="20">
        <f>(G29+G30+G43-G34-G46)*WACC!H12/(1-(1-WACC!H13)*WACC!H12)</f>
        <v>2183.0574794772824</v>
      </c>
      <c r="H52" s="20">
        <f>(H29+H30+H43-H34-H46)*WACC!I12/(1-(1-WACC!I13)*WACC!I12)</f>
        <v>1171.8391742535423</v>
      </c>
      <c r="I52" s="20">
        <f>(I29+I30+I43-I34-I46)*WACC!J12/(1-(1-WACC!J13)*WACC!J12)</f>
        <v>4171.061393268199</v>
      </c>
      <c r="J52" s="19"/>
      <c r="K52" s="20">
        <f>(K29+K30+K43-K34-K46)*WACC!C12/(1-(1-WACC!C13)*WACC!C12)</f>
        <v>583.80891338179276</v>
      </c>
      <c r="L52" s="20">
        <f>(L29+L30+L43-L34-L46)*WACC!D12/(1-(1-WACC!D13)*WACC!D12)</f>
        <v>258.22792103109953</v>
      </c>
      <c r="M52" s="20">
        <f>(M29+M30+M43-M34-M46)*WACC!E12/(1-(1-WACC!E13)*WACC!E12)</f>
        <v>964.75816482182881</v>
      </c>
      <c r="N52" s="20">
        <f>(N29+N30+N43-N34-N46)*WACC!F12/(1-(1-WACC!F13)*WACC!F12)</f>
        <v>48.078604382069088</v>
      </c>
      <c r="O52" s="20">
        <f>(O29+O30+O43-O34-O46)*WACC!G12/(1-(1-WACC!G13)*WACC!G12)</f>
        <v>1295.7839068898102</v>
      </c>
      <c r="P52" s="20">
        <f>(P29+P30+P43-P34-P46)*WACC!H12/(1-(1-WACC!H13)*WACC!H12)</f>
        <v>823.42208041048718</v>
      </c>
      <c r="Q52" s="20">
        <f>(Q29+Q30+Q43-Q34-Q46)*WACC!I12/(1-(1-WACC!I13)*WACC!I12)</f>
        <v>440.03747466964961</v>
      </c>
      <c r="R52" s="20">
        <f>(R29+R30+R43-R34-R46)*WACC!J12/(1-(1-WACC!J13)*WACC!J12)</f>
        <v>1240.1317527636638</v>
      </c>
      <c r="T52" s="20">
        <f>(T29+T30+T43-T34-T46)*WACC!C12/(1-(1-WACC!C13)*WACC!C12)</f>
        <v>3405.1059393381511</v>
      </c>
      <c r="U52" s="20">
        <f>(U29+U30+U43-U34-U46)*WACC!D12/(1-(1-WACC!D13)*WACC!D12)</f>
        <v>1192.1518276012068</v>
      </c>
      <c r="V52" s="20">
        <f>(V29+V30+V43-V34-V46)*WACC!E12/(1-(1-WACC!E13)*WACC!E12)</f>
        <v>5187.990240812499</v>
      </c>
      <c r="W52" s="20">
        <f>(W29+W30+W43-W34-W46)*WACC!F12/(1-(1-WACC!F13)*WACC!F12)</f>
        <v>-197.19307473455981</v>
      </c>
      <c r="X52" s="20">
        <f>(X29+X30+X43-X34-X46)*WACC!G12/(1-(1-WACC!G13)*WACC!G12)</f>
        <v>6341.079701988634</v>
      </c>
      <c r="Y52" s="20">
        <f>(Y29+Y30+Y43-Y34-Y46)*WACC!H12/(1-(1-WACC!H13)*WACC!H12)</f>
        <v>3875.7386089161159</v>
      </c>
      <c r="Z52" s="20">
        <f>(Z29+Z30+Z43-Z34-Z46)*WACC!I12/(1-(1-WACC!I13)*WACC!I12)</f>
        <v>1903.7655538653953</v>
      </c>
      <c r="AA52" s="20">
        <f>(AA29+AA30+AA43-AA34-AA46)*WACC!J12/(1-(1-WACC!J13)*WACC!J12)</f>
        <v>5878.8650642371613</v>
      </c>
      <c r="AC52" s="20">
        <f>(AC29+AC30+AC43-AC34-AC46)*WACC!C12/(1-(1-WACC!C13)*WACC!C12)</f>
        <v>257.79910666676801</v>
      </c>
      <c r="AD52" s="20">
        <f>(AD29+AD30+AD43-AD34-AD46)*WACC!D12/(1-(1-WACC!D13)*WACC!D12)</f>
        <v>84.85499206594082</v>
      </c>
      <c r="AE52" s="20">
        <f>(AE29+AE30+AE43-AE34-AE46)*WACC!E12/(1-(1-WACC!E13)*WACC!E12)</f>
        <v>337.28233650025726</v>
      </c>
      <c r="AF52" s="20">
        <f>(AF29+AF30+AF43-AF34-AF46)*WACC!F12/(1-(1-WACC!F13)*WACC!F12)</f>
        <v>-11.4157421658548</v>
      </c>
      <c r="AG52" s="20">
        <f>(AG29+AG30+AG43-AG34-AG46)*WACC!G12/(1-(1-WACC!G13)*WACC!G12)</f>
        <v>322.53544054240899</v>
      </c>
      <c r="AH52" s="20">
        <f>(AH29+AH30+AH43-AH34-AH46)*WACC!H12/(1-(1-WACC!H13)*WACC!H12)</f>
        <v>167.6001101507801</v>
      </c>
      <c r="AI52" s="20">
        <f>(AI29+AI30+AI43-AI34-AI46)*WACC!I12/(1-(1-WACC!I13)*WACC!I12)</f>
        <v>70.171866898809171</v>
      </c>
      <c r="AJ52" s="20">
        <f>(AJ29+AJ30+AJ43-AJ34-AJ46)*WACC!J12/(1-(1-WACC!J13)*WACC!J12)</f>
        <v>191.1678594149266</v>
      </c>
      <c r="AK52" s="19"/>
      <c r="AL52" s="20">
        <f>(AL29+AL30+AL43-AL34-AL46)*WACC!C12/(1-(1-WACC!C13)*WACC!C12)</f>
        <v>4473.713199505195</v>
      </c>
      <c r="AM52" s="20">
        <f>(AM29+AM30+AM43-AM34-AM46)*WACC!D12/(1-(1-WACC!D13)*WACC!D12)</f>
        <v>1704.7540180734263</v>
      </c>
      <c r="AN52" s="20">
        <f>(AN29+AN30+AN43-AN34-AN46)*WACC!E12/(1-(1-WACC!E13)*WACC!E12)</f>
        <v>8301.4601246345501</v>
      </c>
      <c r="AO52" s="20">
        <f>(AO29+AO30+AO43-AO34-AO46)*WACC!F12/(1-(1-WACC!F13)*WACC!F12)</f>
        <v>-340.61372798480159</v>
      </c>
      <c r="AP52" s="20">
        <f>(AP29+AP30+AP43-AP34-AP46)*WACC!G12/(1-(1-WACC!G13)*WACC!G12)</f>
        <v>12359.853912249702</v>
      </c>
      <c r="AQ52" s="20">
        <f>(AQ29+AQ30+AQ43-AQ34-AQ46)*WACC!H12/(1-(1-WACC!H13)*WACC!H12)</f>
        <v>8151.2435146326643</v>
      </c>
      <c r="AR52" s="20">
        <f>(AR29+AR30+AR43-AR34-AR46)*WACC!I12/(1-(1-WACC!I13)*WACC!I12)</f>
        <v>4390.835792181002</v>
      </c>
      <c r="AS52" s="20">
        <f>(AS29+AS30+AS43-AS34-AS46)*WACC!J12/(1-(1-WACC!J13)*WACC!J12)</f>
        <v>15523.489142246051</v>
      </c>
      <c r="AT52" s="19"/>
      <c r="AU52" s="20">
        <f>(AU29+AU30+AU43-AU34-AU46)*WACC!C12/(1-(1-WACC!C13)*WACC!C12)</f>
        <v>1053.5937575058324</v>
      </c>
      <c r="AV52" s="20">
        <f>(AV29+AV30+AV43-AV34-AV46)*WACC!D12/(1-(1-WACC!D13)*WACC!D12)</f>
        <v>408.8083209060872</v>
      </c>
      <c r="AW52" s="20">
        <f>(AW29+AW30+AW43-AW34-AW46)*WACC!E12/(1-(1-WACC!E13)*WACC!E12)</f>
        <v>1749.4591023539253</v>
      </c>
      <c r="AX52" s="20">
        <f>(AX29+AX30+AX43-AX34-AX46)*WACC!F12/(1-(1-WACC!F13)*WACC!F12)</f>
        <v>-67.261567940089861</v>
      </c>
      <c r="AY52" s="20">
        <f>(AY29+AY30+AY43-AY34-AY46)*WACC!G12/(1-(1-WACC!G13)*WACC!G12)</f>
        <v>2124.261120888465</v>
      </c>
      <c r="AZ52" s="20">
        <f>(AZ29+AZ30+AZ43-AZ34-AZ46)*WACC!H12/(1-(1-WACC!H13)*WACC!H12)</f>
        <v>1154.9262543335797</v>
      </c>
      <c r="BA52" s="20">
        <f>(BA29+BA30+BA43-BA34-BA46)*WACC!I12/(1-(1-WACC!I13)*WACC!I12)</f>
        <v>592.38134248605911</v>
      </c>
      <c r="BB52" s="20">
        <f>(BB29+BB30+BB43-BB34-BB46)*WACC!J12/(1-(1-WACC!J13)*WACC!J12)</f>
        <v>1812.6715313495165</v>
      </c>
    </row>
    <row r="53" spans="1:55" x14ac:dyDescent="0.25">
      <c r="A53" s="21" t="s">
        <v>98</v>
      </c>
      <c r="B53" s="1">
        <f t="shared" ref="B53:I53" si="68">B50-B51</f>
        <v>690.69410672000265</v>
      </c>
      <c r="C53" s="1">
        <f t="shared" si="68"/>
        <v>250.83466086486584</v>
      </c>
      <c r="D53" s="1">
        <f t="shared" si="68"/>
        <v>1162.9524822003866</v>
      </c>
      <c r="E53" s="1">
        <f t="shared" si="68"/>
        <v>-47.292299896640458</v>
      </c>
      <c r="F53" s="1">
        <f t="shared" si="68"/>
        <v>1630.3278060442547</v>
      </c>
      <c r="G53" s="1">
        <f t="shared" si="68"/>
        <v>1091.5287397386412</v>
      </c>
      <c r="H53" s="1">
        <f t="shared" si="68"/>
        <v>585.91958712677365</v>
      </c>
      <c r="I53" s="1">
        <f t="shared" si="68"/>
        <v>2085.5306966341</v>
      </c>
      <c r="K53" s="1">
        <f t="shared" ref="K53:R53" si="69">K50-K51</f>
        <v>291.90445669089581</v>
      </c>
      <c r="L53" s="1">
        <f t="shared" si="69"/>
        <v>129.11396051554999</v>
      </c>
      <c r="M53" s="1">
        <f t="shared" si="69"/>
        <v>482.37908241091418</v>
      </c>
      <c r="N53" s="1">
        <f t="shared" si="69"/>
        <v>24.039302191034604</v>
      </c>
      <c r="O53" s="1">
        <f t="shared" si="69"/>
        <v>647.89195344490452</v>
      </c>
      <c r="P53" s="1">
        <f t="shared" si="69"/>
        <v>411.71104020524342</v>
      </c>
      <c r="Q53" s="1">
        <f t="shared" si="69"/>
        <v>220.01873733482461</v>
      </c>
      <c r="R53" s="1">
        <f t="shared" si="69"/>
        <v>620.06587638183248</v>
      </c>
      <c r="T53" s="1">
        <f t="shared" ref="T53:AA53" si="70">T50-T51</f>
        <v>1702.552969669076</v>
      </c>
      <c r="U53" s="1">
        <f t="shared" si="70"/>
        <v>596.07591380060455</v>
      </c>
      <c r="V53" s="1">
        <f t="shared" si="70"/>
        <v>2593.9951204062477</v>
      </c>
      <c r="W53" s="1">
        <f t="shared" si="70"/>
        <v>-98.59653736728221</v>
      </c>
      <c r="X53" s="1">
        <f t="shared" si="70"/>
        <v>3170.5398509943152</v>
      </c>
      <c r="Y53" s="1">
        <f t="shared" si="70"/>
        <v>1937.8693044580577</v>
      </c>
      <c r="Z53" s="1">
        <f t="shared" si="70"/>
        <v>951.88277693270288</v>
      </c>
      <c r="AA53" s="1">
        <f t="shared" si="70"/>
        <v>2939.4325321185802</v>
      </c>
      <c r="AC53" s="1">
        <f t="shared" ref="AC53:AJ53" si="71">AC50-AC51</f>
        <v>128.89955333338369</v>
      </c>
      <c r="AD53" s="1">
        <f t="shared" si="71"/>
        <v>42.427496032970538</v>
      </c>
      <c r="AE53" s="1">
        <f t="shared" si="71"/>
        <v>168.64116825012874</v>
      </c>
      <c r="AF53" s="1">
        <f t="shared" si="71"/>
        <v>-5.7078710829275279</v>
      </c>
      <c r="AG53" s="1">
        <f t="shared" si="71"/>
        <v>161.26772027120441</v>
      </c>
      <c r="AH53" s="1">
        <f t="shared" si="71"/>
        <v>83.800055075389977</v>
      </c>
      <c r="AI53" s="1">
        <f t="shared" si="71"/>
        <v>35.085933449404692</v>
      </c>
      <c r="AJ53" s="1">
        <f t="shared" si="71"/>
        <v>95.583929707463341</v>
      </c>
      <c r="AL53" s="1">
        <f t="shared" ref="AL53:AS53" si="72">AL50-AL51</f>
        <v>2236.8565997526007</v>
      </c>
      <c r="AM53" s="1">
        <f t="shared" si="72"/>
        <v>852.37700903671384</v>
      </c>
      <c r="AN53" s="1">
        <f t="shared" si="72"/>
        <v>4150.730062317275</v>
      </c>
      <c r="AO53" s="1">
        <f t="shared" si="72"/>
        <v>-170.30686399239883</v>
      </c>
      <c r="AP53" s="1">
        <f t="shared" si="72"/>
        <v>6179.9269561248393</v>
      </c>
      <c r="AQ53" s="1">
        <f t="shared" si="72"/>
        <v>4075.621757316334</v>
      </c>
      <c r="AR53" s="1">
        <f t="shared" si="72"/>
        <v>2195.4178960904896</v>
      </c>
      <c r="AS53" s="1">
        <f t="shared" si="72"/>
        <v>7761.7445711230366</v>
      </c>
      <c r="AU53" s="1">
        <f t="shared" ref="AU53:BB53" si="73">AU50-AU51</f>
        <v>526.79687875291745</v>
      </c>
      <c r="AV53" s="1">
        <f t="shared" si="73"/>
        <v>204.4041604530446</v>
      </c>
      <c r="AW53" s="1">
        <f t="shared" si="73"/>
        <v>874.72955117696483</v>
      </c>
      <c r="AX53" s="1">
        <f t="shared" si="73"/>
        <v>-33.630783970045051</v>
      </c>
      <c r="AY53" s="1">
        <f t="shared" si="73"/>
        <v>1062.1305604442323</v>
      </c>
      <c r="AZ53" s="1">
        <f t="shared" si="73"/>
        <v>577.46312716678983</v>
      </c>
      <c r="BA53" s="1">
        <f t="shared" si="73"/>
        <v>296.19067124303047</v>
      </c>
      <c r="BB53" s="1">
        <f t="shared" si="73"/>
        <v>906.33576567475541</v>
      </c>
    </row>
    <row r="54" spans="1:55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5" x14ac:dyDescent="0.25">
      <c r="A55" s="22" t="s">
        <v>99</v>
      </c>
      <c r="B55" s="15">
        <f>B33-B34+B53</f>
        <v>36469.010107253474</v>
      </c>
      <c r="C55" s="15">
        <f t="shared" ref="C55:I55" si="74">C33-C34+C53</f>
        <v>36026.909051853734</v>
      </c>
      <c r="D55" s="15">
        <f t="shared" si="74"/>
        <v>47273.857781619197</v>
      </c>
      <c r="E55" s="15">
        <f t="shared" si="74"/>
        <v>46688.835865956935</v>
      </c>
      <c r="F55" s="15">
        <f t="shared" si="74"/>
        <v>65149.503215727826</v>
      </c>
      <c r="G55" s="15">
        <f t="shared" si="74"/>
        <v>63608.638105519989</v>
      </c>
      <c r="H55" s="15">
        <f t="shared" si="74"/>
        <v>59898.216391418566</v>
      </c>
      <c r="I55" s="15">
        <f t="shared" si="74"/>
        <v>70144.08935267567</v>
      </c>
      <c r="K55" s="15">
        <f>K33-K34+K53</f>
        <v>13371.929025501939</v>
      </c>
      <c r="L55" s="15">
        <f t="shared" ref="L55:R55" si="75">L33-L34+L53</f>
        <v>13362.74710196737</v>
      </c>
      <c r="M55" s="15">
        <f t="shared" si="75"/>
        <v>17449.246700327469</v>
      </c>
      <c r="N55" s="15">
        <f t="shared" si="75"/>
        <v>18089.884055748313</v>
      </c>
      <c r="O55" s="15">
        <f t="shared" si="75"/>
        <v>24119.387954467085</v>
      </c>
      <c r="P55" s="15">
        <f t="shared" si="75"/>
        <v>22639.169959906165</v>
      </c>
      <c r="Q55" s="15">
        <f t="shared" si="75"/>
        <v>18919.029868374517</v>
      </c>
      <c r="R55" s="15">
        <f t="shared" si="75"/>
        <v>20674.091947412864</v>
      </c>
      <c r="T55" s="15">
        <f>T33-T34+T53</f>
        <v>65225.102892006689</v>
      </c>
      <c r="U55" s="15">
        <f t="shared" ref="U55:AA55" si="76">U33-U34+U53</f>
        <v>60492.887571916654</v>
      </c>
      <c r="V55" s="15">
        <f t="shared" si="76"/>
        <v>81073.937543304724</v>
      </c>
      <c r="W55" s="15">
        <f t="shared" si="76"/>
        <v>74516.64089103564</v>
      </c>
      <c r="X55" s="15">
        <f t="shared" si="76"/>
        <v>103238.74694487329</v>
      </c>
      <c r="Y55" s="15">
        <f t="shared" si="76"/>
        <v>103308.18542339174</v>
      </c>
      <c r="Z55" s="15">
        <f t="shared" si="76"/>
        <v>111655.34757787753</v>
      </c>
      <c r="AA55" s="15">
        <f t="shared" si="76"/>
        <v>117730.83581246578</v>
      </c>
      <c r="AC55" s="15">
        <f t="shared" ref="AC55:AJ55" si="77">AC33-AC34+AC53</f>
        <v>6956.097568409723</v>
      </c>
      <c r="AD55" s="15">
        <f t="shared" si="77"/>
        <v>6614.4520713284164</v>
      </c>
      <c r="AE55" s="15">
        <f t="shared" si="77"/>
        <v>8578.3913503333279</v>
      </c>
      <c r="AF55" s="15">
        <f t="shared" si="77"/>
        <v>7973.8534674024741</v>
      </c>
      <c r="AG55" s="15">
        <f t="shared" si="77"/>
        <v>9851.2965224573782</v>
      </c>
      <c r="AH55" s="15">
        <f t="shared" si="77"/>
        <v>8465.2644715330043</v>
      </c>
      <c r="AI55" s="15">
        <f t="shared" si="77"/>
        <v>6622.751438319201</v>
      </c>
      <c r="AJ55" s="15">
        <f t="shared" si="77"/>
        <v>6589.2629154311362</v>
      </c>
      <c r="AL55" s="15">
        <f t="shared" ref="AL55:AS55" si="78">AL33-AL34+AL53</f>
        <v>87592.089839448759</v>
      </c>
      <c r="AM55" s="15">
        <f t="shared" si="78"/>
        <v>88435.039085191791</v>
      </c>
      <c r="AN55" s="15">
        <f t="shared" si="78"/>
        <v>126837.19659685213</v>
      </c>
      <c r="AO55" s="15">
        <f t="shared" si="78"/>
        <v>125836.46180420078</v>
      </c>
      <c r="AP55" s="15">
        <f t="shared" si="78"/>
        <v>196768.83744552048</v>
      </c>
      <c r="AQ55" s="15">
        <f t="shared" si="78"/>
        <v>202821.50878148279</v>
      </c>
      <c r="AR55" s="15">
        <f t="shared" si="78"/>
        <v>214168.23830712482</v>
      </c>
      <c r="AS55" s="15">
        <f t="shared" si="78"/>
        <v>251376.28391439337</v>
      </c>
      <c r="AU55" s="15">
        <f t="shared" ref="AU55:BB55" si="79">AU33-AU34+AU53</f>
        <v>59719.261545789945</v>
      </c>
      <c r="AV55" s="15">
        <f t="shared" si="79"/>
        <v>63001.342118166205</v>
      </c>
      <c r="AW55" s="15">
        <f t="shared" si="79"/>
        <v>74209.208200202396</v>
      </c>
      <c r="AX55" s="15">
        <f t="shared" si="79"/>
        <v>74293.709040417772</v>
      </c>
      <c r="AY55" s="15">
        <f t="shared" si="79"/>
        <v>96256.533513712508</v>
      </c>
      <c r="AZ55" s="15">
        <f t="shared" si="79"/>
        <v>80572.451206594982</v>
      </c>
      <c r="BA55" s="15">
        <f t="shared" si="79"/>
        <v>82205.382711660859</v>
      </c>
      <c r="BB55" s="15">
        <f t="shared" si="79"/>
        <v>78976.265487119163</v>
      </c>
    </row>
    <row r="56" spans="1:55" x14ac:dyDescent="0.25">
      <c r="B56" s="14"/>
      <c r="C56" s="14"/>
      <c r="D56" s="14"/>
      <c r="E56" s="14"/>
      <c r="F56" s="14"/>
      <c r="G56" s="14"/>
      <c r="H56" s="14"/>
      <c r="I56" s="14"/>
    </row>
    <row r="57" spans="1:55" x14ac:dyDescent="0.25">
      <c r="A57" s="45"/>
    </row>
    <row r="59" spans="1:55" x14ac:dyDescent="0.25">
      <c r="AZ59" s="21"/>
      <c r="BA59" s="46"/>
    </row>
    <row r="60" spans="1:55" x14ac:dyDescent="0.25">
      <c r="AZ60" s="21"/>
      <c r="BA60" s="49"/>
      <c r="BC60" s="47"/>
    </row>
    <row r="61" spans="1:55" x14ac:dyDescent="0.25">
      <c r="AZ61" s="21"/>
      <c r="BA61" s="49"/>
      <c r="BC61" s="47"/>
    </row>
    <row r="62" spans="1:55" x14ac:dyDescent="0.25">
      <c r="AZ62" s="21"/>
      <c r="BA62" s="49"/>
      <c r="BC62" s="47"/>
    </row>
    <row r="63" spans="1:55" x14ac:dyDescent="0.25">
      <c r="AZ63" s="21"/>
      <c r="BA63" s="49"/>
      <c r="BC63" s="47"/>
    </row>
    <row r="64" spans="1:55" x14ac:dyDescent="0.25">
      <c r="AZ64" s="21"/>
      <c r="BA64" s="49"/>
      <c r="BC64" s="47"/>
    </row>
    <row r="65" spans="52:55" x14ac:dyDescent="0.25">
      <c r="AZ65" s="21"/>
      <c r="BA65" s="49"/>
      <c r="BC65" s="47"/>
    </row>
    <row r="66" spans="52:55" x14ac:dyDescent="0.25">
      <c r="AZ66" s="21"/>
      <c r="BA66" s="49"/>
      <c r="BC66" s="47"/>
    </row>
    <row r="67" spans="52:55" x14ac:dyDescent="0.25">
      <c r="AZ67" s="23"/>
      <c r="BA67" s="49"/>
      <c r="BC67" s="47"/>
    </row>
    <row r="68" spans="52:55" x14ac:dyDescent="0.25">
      <c r="AZ68" s="24"/>
      <c r="BA68" s="49"/>
      <c r="BC68" s="47"/>
    </row>
    <row r="69" spans="52:55" x14ac:dyDescent="0.25">
      <c r="AZ69" s="24"/>
      <c r="BA69" s="49"/>
      <c r="BC69" s="47"/>
    </row>
    <row r="70" spans="52:55" x14ac:dyDescent="0.25">
      <c r="AZ70" s="24"/>
      <c r="BA70" s="49"/>
      <c r="BC70" s="47"/>
    </row>
    <row r="71" spans="52:55" x14ac:dyDescent="0.25">
      <c r="AZ71" s="24"/>
      <c r="BA71" s="49"/>
      <c r="BC71" s="47"/>
    </row>
    <row r="72" spans="52:55" x14ac:dyDescent="0.25">
      <c r="AZ72" s="24"/>
      <c r="BA72" s="49"/>
      <c r="BC72" s="47"/>
    </row>
    <row r="73" spans="52:55" x14ac:dyDescent="0.25">
      <c r="AZ73" s="21"/>
      <c r="BA73" s="49"/>
      <c r="BC73" s="47"/>
    </row>
    <row r="74" spans="52:55" x14ac:dyDescent="0.25">
      <c r="AZ74" s="48"/>
      <c r="BA74" s="49"/>
      <c r="BC74" s="47"/>
    </row>
    <row r="75" spans="52:55" x14ac:dyDescent="0.25">
      <c r="AZ75" s="24"/>
      <c r="BA75" s="49"/>
      <c r="BC75" s="47"/>
    </row>
    <row r="76" spans="52:55" x14ac:dyDescent="0.25">
      <c r="AZ76" s="24"/>
      <c r="BA76" s="49"/>
      <c r="BC76" s="47"/>
    </row>
    <row r="77" spans="52:55" x14ac:dyDescent="0.25">
      <c r="AZ77" s="24"/>
      <c r="BA77" s="49"/>
      <c r="BC77" s="47"/>
    </row>
    <row r="78" spans="52:55" x14ac:dyDescent="0.25">
      <c r="AZ78" s="25"/>
      <c r="BA78" s="49"/>
      <c r="BC78" s="47"/>
    </row>
    <row r="79" spans="52:55" x14ac:dyDescent="0.25">
      <c r="AZ79" s="25"/>
      <c r="BA79" s="49"/>
      <c r="BC79" s="47"/>
    </row>
    <row r="80" spans="52:55" x14ac:dyDescent="0.25">
      <c r="AZ80" s="24"/>
      <c r="BA80" s="49"/>
      <c r="BC80" s="47"/>
    </row>
    <row r="81" spans="1:55" x14ac:dyDescent="0.25">
      <c r="AZ81" s="23"/>
      <c r="BA81" s="49"/>
      <c r="BC81" s="47"/>
    </row>
    <row r="82" spans="1:55" x14ac:dyDescent="0.25">
      <c r="AZ82" s="21"/>
      <c r="BA82" s="49"/>
      <c r="BC82" s="47"/>
    </row>
    <row r="83" spans="1:55" x14ac:dyDescent="0.25">
      <c r="AZ83" s="21"/>
      <c r="BA83" s="49"/>
      <c r="BC83" s="47"/>
    </row>
    <row r="84" spans="1:55" x14ac:dyDescent="0.25">
      <c r="AZ84" s="48"/>
      <c r="BA84" s="49"/>
      <c r="BC84" s="47"/>
    </row>
    <row r="85" spans="1:55" x14ac:dyDescent="0.25">
      <c r="AZ85" s="21"/>
      <c r="BA85" s="49"/>
      <c r="BC85" s="47"/>
    </row>
    <row r="86" spans="1:55" x14ac:dyDescent="0.25">
      <c r="AZ86" s="21"/>
      <c r="BA86" s="49"/>
      <c r="BC86" s="47"/>
    </row>
    <row r="87" spans="1:55" x14ac:dyDescent="0.25">
      <c r="AZ87" s="21"/>
      <c r="BA87" s="49"/>
      <c r="BC87" s="47"/>
    </row>
    <row r="88" spans="1:55" x14ac:dyDescent="0.25">
      <c r="A88" s="10"/>
      <c r="AZ88" s="21"/>
      <c r="BA88" s="49"/>
      <c r="BC88" s="47"/>
    </row>
    <row r="89" spans="1:55" x14ac:dyDescent="0.25">
      <c r="A89" s="10"/>
      <c r="AZ89" s="21"/>
      <c r="BA89" s="49"/>
      <c r="BC89" s="47"/>
    </row>
    <row r="90" spans="1:55" x14ac:dyDescent="0.25">
      <c r="A90" s="10"/>
      <c r="AZ90" s="48"/>
      <c r="BA90" s="49"/>
      <c r="BC90" s="47"/>
    </row>
    <row r="91" spans="1:55" x14ac:dyDescent="0.25">
      <c r="A91" s="11"/>
      <c r="AZ91" s="21"/>
      <c r="BA91" s="49"/>
      <c r="BC91" s="47"/>
    </row>
    <row r="92" spans="1:55" x14ac:dyDescent="0.25">
      <c r="A92" s="10"/>
      <c r="AY92" s="47"/>
      <c r="AZ92" s="47"/>
      <c r="BA92" s="47"/>
      <c r="BB92" s="47"/>
      <c r="BC92" s="47"/>
    </row>
    <row r="93" spans="1:55" x14ac:dyDescent="0.25">
      <c r="A93" s="10"/>
      <c r="AY93" s="47"/>
      <c r="AZ93" s="47"/>
      <c r="BA93" s="47"/>
      <c r="BB93" s="47"/>
      <c r="BC93" s="47"/>
    </row>
    <row r="94" spans="1:55" x14ac:dyDescent="0.25">
      <c r="A94" s="10"/>
      <c r="AY94" s="47"/>
      <c r="AZ94" s="47"/>
      <c r="BA94" s="47"/>
      <c r="BB94" s="47"/>
      <c r="BC94" s="47"/>
    </row>
    <row r="95" spans="1:55" x14ac:dyDescent="0.25">
      <c r="A95" s="11"/>
      <c r="AY95" s="47"/>
      <c r="AZ95" s="47"/>
      <c r="BA95" s="47"/>
      <c r="BB95" s="47"/>
      <c r="BC95" s="47"/>
    </row>
    <row r="96" spans="1:55" x14ac:dyDescent="0.25">
      <c r="A96" s="10"/>
      <c r="AY96" s="47"/>
      <c r="AZ96" s="47"/>
      <c r="BA96" s="47"/>
      <c r="BB96" s="47"/>
      <c r="BC96" s="47"/>
    </row>
    <row r="97" spans="1:55" x14ac:dyDescent="0.25">
      <c r="A97" s="10"/>
      <c r="AY97" s="47"/>
      <c r="AZ97" s="47"/>
      <c r="BA97" s="47"/>
      <c r="BB97" s="47"/>
      <c r="BC97" s="47"/>
    </row>
    <row r="98" spans="1:55" x14ac:dyDescent="0.25">
      <c r="A98" s="9"/>
      <c r="AY98" s="47"/>
      <c r="AZ98" s="47"/>
      <c r="BA98" s="47"/>
      <c r="BB98" s="47"/>
    </row>
    <row r="99" spans="1:55" x14ac:dyDescent="0.25">
      <c r="A99" s="11"/>
      <c r="AY99" s="47"/>
      <c r="AZ99" s="47"/>
      <c r="BA99" s="47"/>
      <c r="BB99" s="47"/>
    </row>
    <row r="100" spans="1:55" x14ac:dyDescent="0.25">
      <c r="A100" s="10"/>
      <c r="AY100" s="47"/>
      <c r="AZ100" s="47"/>
      <c r="BA100" s="47"/>
      <c r="BB100" s="47"/>
    </row>
    <row r="101" spans="1:55" x14ac:dyDescent="0.25">
      <c r="A101" s="10"/>
      <c r="AY101" s="47"/>
      <c r="AZ101" s="47"/>
      <c r="BA101" s="47"/>
      <c r="BB101" s="47"/>
    </row>
    <row r="102" spans="1:55" x14ac:dyDescent="0.25">
      <c r="A102" s="10"/>
    </row>
    <row r="103" spans="1:55" x14ac:dyDescent="0.25">
      <c r="A103" s="10"/>
    </row>
    <row r="104" spans="1:55" x14ac:dyDescent="0.25">
      <c r="A104" s="10"/>
    </row>
    <row r="105" spans="1:55" x14ac:dyDescent="0.25">
      <c r="A105" s="9"/>
    </row>
    <row r="106" spans="1:55" x14ac:dyDescent="0.25">
      <c r="A106" s="10"/>
    </row>
    <row r="107" spans="1:55" x14ac:dyDescent="0.25">
      <c r="A107" s="10"/>
    </row>
    <row r="108" spans="1:55" x14ac:dyDescent="0.25">
      <c r="A108" s="11"/>
    </row>
    <row r="109" spans="1:55" x14ac:dyDescent="0.25">
      <c r="A109" s="10"/>
    </row>
    <row r="110" spans="1:55" x14ac:dyDescent="0.25">
      <c r="A110" s="10"/>
    </row>
    <row r="111" spans="1:55" x14ac:dyDescent="0.25">
      <c r="A111" s="10"/>
    </row>
    <row r="112" spans="1:55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activeCell="E95" sqref="A57:E95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3602153.1389212674</v>
      </c>
      <c r="C3" s="1">
        <f t="shared" ref="C3:I3" si="0">C17+L17+U17+AD17+AM17+AV17</f>
        <v>4077824.543622674</v>
      </c>
      <c r="D3" s="1">
        <f t="shared" si="0"/>
        <v>4478653.8022167441</v>
      </c>
      <c r="E3" s="1">
        <f t="shared" si="0"/>
        <v>4881562.0917269969</v>
      </c>
      <c r="F3" s="1">
        <f t="shared" si="0"/>
        <v>5369487.5426334003</v>
      </c>
      <c r="G3" s="1">
        <f t="shared" si="0"/>
        <v>6151983.9738174453</v>
      </c>
      <c r="H3" s="1">
        <f t="shared" si="0"/>
        <v>6789381.7689463487</v>
      </c>
      <c r="I3" s="1">
        <f t="shared" si="0"/>
        <v>7346771.6551985685</v>
      </c>
    </row>
    <row r="4" spans="1:54" x14ac:dyDescent="0.25">
      <c r="A4" s="21" t="s">
        <v>122</v>
      </c>
      <c r="B4" s="16">
        <f>'DNSP stacked data'!B67/B$3</f>
        <v>0.15979264013463079</v>
      </c>
      <c r="C4" s="16">
        <f>'DNSP stacked data'!C67/C$3</f>
        <v>0.15114809099574161</v>
      </c>
      <c r="D4" s="16">
        <f>'DNSP stacked data'!D67/D$3</f>
        <v>0.14406873633137815</v>
      </c>
      <c r="E4" s="16">
        <f>'DNSP stacked data'!E67/E$3</f>
        <v>0.14114861649029317</v>
      </c>
      <c r="F4" s="16">
        <f>'DNSP stacked data'!F67/F$3</f>
        <v>0.13854211881007797</v>
      </c>
      <c r="G4" s="16">
        <f>'DNSP stacked data'!G67/G$3</f>
        <v>0.14005225356447923</v>
      </c>
      <c r="H4" s="16">
        <f>'DNSP stacked data'!H67/H$3</f>
        <v>0.13869628908344586</v>
      </c>
      <c r="I4" s="16">
        <f>'DNSP stacked data'!I67/I$3</f>
        <v>0.13958644767653894</v>
      </c>
    </row>
    <row r="5" spans="1:54" x14ac:dyDescent="0.25">
      <c r="A5" s="42" t="s">
        <v>123</v>
      </c>
      <c r="B5" s="16">
        <f>'DNSP stacked data'!K67/B3</f>
        <v>5.3779339854370584E-2</v>
      </c>
      <c r="C5" s="16">
        <f>'DNSP stacked data'!L67/C3</f>
        <v>5.5069580934108499E-2</v>
      </c>
      <c r="D5" s="16">
        <f>'DNSP stacked data'!M67/D3</f>
        <v>5.33363064485321E-2</v>
      </c>
      <c r="E5" s="16">
        <f>'DNSP stacked data'!N67/E3</f>
        <v>5.2563766626850202E-2</v>
      </c>
      <c r="F5" s="16">
        <f>'DNSP stacked data'!O67/F3</f>
        <v>5.4871856933488533E-2</v>
      </c>
      <c r="G5" s="16">
        <f>'DNSP stacked data'!P67/G3</f>
        <v>6.0181849566806563E-2</v>
      </c>
      <c r="H5" s="16">
        <f>'DNSP stacked data'!Q67/H3</f>
        <v>6.2708153878699588E-2</v>
      </c>
      <c r="I5" s="16">
        <f>'DNSP stacked data'!R67/I3</f>
        <v>6.3781415534700653E-2</v>
      </c>
    </row>
    <row r="6" spans="1:54" x14ac:dyDescent="0.25">
      <c r="A6" s="21" t="s">
        <v>124</v>
      </c>
      <c r="B6" s="16">
        <f>'DNSP stacked data'!T67/B$3</f>
        <v>0.2239523483744387</v>
      </c>
      <c r="C6" s="16">
        <f>'DNSP stacked data'!U67/C$3</f>
        <v>0.22011719901645335</v>
      </c>
      <c r="D6" s="16">
        <f>'DNSP stacked data'!V67/D$3</f>
        <v>0.22120021724811123</v>
      </c>
      <c r="E6" s="16">
        <f>'DNSP stacked data'!W67/E$3</f>
        <v>0.22029984443679435</v>
      </c>
      <c r="F6" s="16">
        <f>'DNSP stacked data'!X67/F$3</f>
        <v>0.21341497119321987</v>
      </c>
      <c r="G6" s="16">
        <f>'DNSP stacked data'!Y67/G$3</f>
        <v>0.20882128293239396</v>
      </c>
      <c r="H6" s="16">
        <f>'DNSP stacked data'!Z67/H$3</f>
        <v>0.20525549433138601</v>
      </c>
      <c r="I6" s="16">
        <f>'DNSP stacked data'!AA67/I$3</f>
        <v>0.19904028142715985</v>
      </c>
    </row>
    <row r="7" spans="1:54" x14ac:dyDescent="0.25">
      <c r="A7" s="42" t="s">
        <v>125</v>
      </c>
      <c r="B7" s="16">
        <f>'DNSP stacked data'!AC67/B3</f>
        <v>5.4764868356377658E-2</v>
      </c>
      <c r="C7" s="16">
        <f>'DNSP stacked data'!AD67/C3</f>
        <v>5.7336305434895971E-2</v>
      </c>
      <c r="D7" s="16">
        <f>'DNSP stacked data'!AE67/D3</f>
        <v>6.1570540302903751E-2</v>
      </c>
      <c r="E7" s="16">
        <f>'DNSP stacked data'!AF67/E3</f>
        <v>6.3912111490827622E-2</v>
      </c>
      <c r="F7" s="16">
        <f>'DNSP stacked data'!AG67/F3</f>
        <v>6.7732458509058999E-2</v>
      </c>
      <c r="G7" s="16">
        <f>'DNSP stacked data'!AH67/G3</f>
        <v>7.2126459260281106E-2</v>
      </c>
      <c r="H7" s="16">
        <f>'DNSP stacked data'!AI67/H3</f>
        <v>7.2897542418067035E-2</v>
      </c>
      <c r="I7" s="16">
        <f>'DNSP stacked data'!AJ67/I3</f>
        <v>7.1697416035080896E-2</v>
      </c>
    </row>
    <row r="8" spans="1:54" x14ac:dyDescent="0.25">
      <c r="A8" s="21" t="s">
        <v>2</v>
      </c>
      <c r="B8" s="16">
        <f>'DNSP stacked data'!AL67/B3</f>
        <v>0.37676550095686084</v>
      </c>
      <c r="C8" s="16">
        <f>'DNSP stacked data'!AM67/C3</f>
        <v>0.37810390678424294</v>
      </c>
      <c r="D8" s="16">
        <f>'DNSP stacked data'!AN67/D3</f>
        <v>0.38366254315040837</v>
      </c>
      <c r="E8" s="16">
        <f>'DNSP stacked data'!AO67/E3</f>
        <v>0.39520846684208905</v>
      </c>
      <c r="F8" s="16">
        <f>'DNSP stacked data'!AP67/F3</f>
        <v>0.40790616882466219</v>
      </c>
      <c r="G8" s="16">
        <f>'DNSP stacked data'!AQ67/G3</f>
        <v>0.40462722816632118</v>
      </c>
      <c r="H8" s="16">
        <f>'DNSP stacked data'!AR67/H3</f>
        <v>0.41074405269612541</v>
      </c>
      <c r="I8" s="16">
        <f>'DNSP stacked data'!AS67/I3</f>
        <v>0.41756279707462407</v>
      </c>
    </row>
    <row r="9" spans="1:54" x14ac:dyDescent="0.25">
      <c r="A9" s="21" t="s">
        <v>22</v>
      </c>
      <c r="B9" s="16">
        <f>'DNSP stacked data'!AU67/B3</f>
        <v>0.13094530232332147</v>
      </c>
      <c r="C9" s="16">
        <f>'DNSP stacked data'!AV67/C3</f>
        <v>0.13822491683455776</v>
      </c>
      <c r="D9" s="16">
        <f>'DNSP stacked data'!AW67/D3</f>
        <v>0.13616165651866635</v>
      </c>
      <c r="E9" s="16">
        <f>'DNSP stacked data'!AX67/E3</f>
        <v>0.12686719411314543</v>
      </c>
      <c r="F9" s="16">
        <f>'DNSP stacked data'!AY67/F3</f>
        <v>0.11753242572949245</v>
      </c>
      <c r="G9" s="16">
        <f>'DNSP stacked data'!AZ67/G3</f>
        <v>0.11419092650971797</v>
      </c>
      <c r="H9" s="16">
        <f>'DNSP stacked data'!BA67/H3</f>
        <v>0.10969846759227617</v>
      </c>
      <c r="I9" s="16">
        <f>'DNSP stacked data'!BB67/I3</f>
        <v>0.10833164225189558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1.0000000000000002</v>
      </c>
      <c r="D10" s="16">
        <f t="shared" si="1"/>
        <v>1</v>
      </c>
      <c r="E10" s="16">
        <f t="shared" si="1"/>
        <v>0.99999999999999978</v>
      </c>
      <c r="F10" s="16">
        <f t="shared" si="1"/>
        <v>1</v>
      </c>
      <c r="G10" s="16">
        <f t="shared" si="1"/>
        <v>1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data'!B75</f>
        <v>189286.78651596923</v>
      </c>
      <c r="C12" s="1">
        <f>'DNSP stacked data'!C75</f>
        <v>229999.82498122202</v>
      </c>
      <c r="D12" s="1">
        <f>'DNSP stacked data'!D75</f>
        <v>249220.28103108739</v>
      </c>
      <c r="E12" s="1">
        <f>'DNSP stacked data'!E75</f>
        <v>269392.65437999991</v>
      </c>
      <c r="F12" s="1">
        <f>'DNSP stacked data'!F75</f>
        <v>278759.46134999994</v>
      </c>
      <c r="G12" s="1">
        <f>'DNSP stacked data'!G75</f>
        <v>337027.73702</v>
      </c>
      <c r="H12" s="1">
        <f>'DNSP stacked data'!H75</f>
        <v>424858.66492000007</v>
      </c>
      <c r="I12" s="1">
        <f>'DNSP stacked data'!I75</f>
        <v>554977.9989499998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data'!B67</f>
        <v>575597.56023747684</v>
      </c>
      <c r="C17" s="1">
        <f>'DNSP stacked data'!C67</f>
        <v>616355.39518414845</v>
      </c>
      <c r="D17" s="1">
        <f>'DNSP stacked data'!D67</f>
        <v>645233.99375108827</v>
      </c>
      <c r="E17" s="1">
        <f>'DNSP stacked data'!E67</f>
        <v>689025.73555872729</v>
      </c>
      <c r="F17" s="1">
        <f>'DNSP stacked data'!F67</f>
        <v>743900.18108075019</v>
      </c>
      <c r="G17" s="1">
        <f>'DNSP stacked data'!G67</f>
        <v>861599.21942569339</v>
      </c>
      <c r="H17" s="1">
        <f>'DNSP stacked data'!H67</f>
        <v>941662.05652365973</v>
      </c>
      <c r="I17" s="1">
        <f>'DNSP stacked data'!I67</f>
        <v>1025509.7572398544</v>
      </c>
      <c r="J17" s="46"/>
      <c r="K17" s="1">
        <f>'DNSP stacked data'!K67</f>
        <v>193721.4178655346</v>
      </c>
      <c r="L17" s="1">
        <f>'DNSP stacked data'!L67</f>
        <v>224564.08874012288</v>
      </c>
      <c r="M17" s="1">
        <f>'DNSP stacked data'!M67</f>
        <v>238874.85167191573</v>
      </c>
      <c r="N17" s="1">
        <f>'DNSP stacked data'!N67</f>
        <v>256593.29056401658</v>
      </c>
      <c r="O17" s="1">
        <f>'DNSP stacked data'!O67</f>
        <v>294633.75224552886</v>
      </c>
      <c r="P17" s="1">
        <f>'DNSP stacked data'!P67</f>
        <v>370237.77404968633</v>
      </c>
      <c r="Q17" s="1">
        <f>'DNSP stacked data'!Q67</f>
        <v>425749.59670832526</v>
      </c>
      <c r="R17" s="1">
        <f>'DNSP stacked data'!R67</f>
        <v>468587.49577878043</v>
      </c>
      <c r="T17" s="1">
        <f>'DNSP stacked data'!T67</f>
        <v>806710.6546657735</v>
      </c>
      <c r="U17" s="1">
        <f>'DNSP stacked data'!U67</f>
        <v>897599.31662277016</v>
      </c>
      <c r="V17" s="1">
        <f>'DNSP stacked data'!V67</f>
        <v>990679.19402942318</v>
      </c>
      <c r="W17" s="1">
        <f>'DNSP stacked data'!W67</f>
        <v>1075407.3694160099</v>
      </c>
      <c r="X17" s="1">
        <f>'DNSP stacked data'!X67</f>
        <v>1145929.0292334601</v>
      </c>
      <c r="Y17" s="1">
        <f>'DNSP stacked data'!Y67</f>
        <v>1284665.1859920861</v>
      </c>
      <c r="Z17" s="1">
        <f>'DNSP stacked data'!Z67</f>
        <v>1393557.9111895829</v>
      </c>
      <c r="AA17" s="1">
        <f>'DNSP stacked data'!AA67</f>
        <v>1462303.497831804</v>
      </c>
      <c r="AC17" s="1">
        <f>'DNSP stacked data'!AC67</f>
        <v>197271.44245253576</v>
      </c>
      <c r="AD17" s="1">
        <f>'DNSP stacked data'!AD67</f>
        <v>233807.39354306491</v>
      </c>
      <c r="AE17" s="1">
        <f>'DNSP stacked data'!AE67</f>
        <v>275753.13443213917</v>
      </c>
      <c r="AF17" s="1">
        <f>'DNSP stacked data'!AF67</f>
        <v>311990.94065585354</v>
      </c>
      <c r="AG17" s="1">
        <f>'DNSP stacked data'!AG67</f>
        <v>363688.59219632595</v>
      </c>
      <c r="AH17" s="1">
        <f>'DNSP stacked data'!AH67</f>
        <v>443720.8214574462</v>
      </c>
      <c r="AI17" s="1">
        <f>'DNSP stacked data'!AI67</f>
        <v>494929.24549421744</v>
      </c>
      <c r="AJ17" s="1">
        <f>'DNSP stacked data'!AJ67</f>
        <v>526744.54387751163</v>
      </c>
      <c r="AK17" s="46"/>
      <c r="AL17" s="1">
        <f>'DNSP stacked data'!AL67</f>
        <v>1357167.0319090001</v>
      </c>
      <c r="AM17" s="1">
        <f>'DNSP stacked data'!AM67</f>
        <v>1541841.3911244054</v>
      </c>
      <c r="AN17" s="1">
        <f>'DNSP stacked data'!AN67</f>
        <v>1718291.707648722</v>
      </c>
      <c r="AO17" s="1">
        <f>'DNSP stacked data'!AO67</f>
        <v>1929234.6700658877</v>
      </c>
      <c r="AP17" s="1">
        <f>'DNSP stacked data'!AP67</f>
        <v>2190247.0920673404</v>
      </c>
      <c r="AQ17" s="1">
        <f>'DNSP stacked data'!AQ67</f>
        <v>2489260.2230493827</v>
      </c>
      <c r="AR17" s="1">
        <f>'DNSP stacked data'!AR67</f>
        <v>2788698.1830782122</v>
      </c>
      <c r="AS17" s="1">
        <f>'DNSP stacked data'!AS67</f>
        <v>3067738.5218132799</v>
      </c>
      <c r="AT17" s="46"/>
      <c r="AU17" s="1">
        <f>'DNSP stacked data'!AU67</f>
        <v>471685.03179094673</v>
      </c>
      <c r="AV17" s="1">
        <f>'DNSP stacked data'!AV67</f>
        <v>563656.95840816258</v>
      </c>
      <c r="AW17" s="1">
        <f>'DNSP stacked data'!AW67</f>
        <v>609820.92068345542</v>
      </c>
      <c r="AX17" s="1">
        <f>'DNSP stacked data'!AX67</f>
        <v>619310.08546650119</v>
      </c>
      <c r="AY17" s="1">
        <f>'DNSP stacked data'!AY67</f>
        <v>631088.89580999501</v>
      </c>
      <c r="AZ17" s="1">
        <f>'DNSP stacked data'!AZ67</f>
        <v>702500.74984315061</v>
      </c>
      <c r="BA17" s="1">
        <f>'DNSP stacked data'!BA67</f>
        <v>744784.77595235163</v>
      </c>
      <c r="BB17" s="1">
        <f>'DNSP stacked data'!BB67</f>
        <v>795887.83865733806</v>
      </c>
    </row>
    <row r="18" spans="1:54" x14ac:dyDescent="0.25">
      <c r="A18" s="21" t="s">
        <v>70</v>
      </c>
      <c r="B18" s="1">
        <f>'DNSP stacked data'!B68</f>
        <v>17152.807295076807</v>
      </c>
      <c r="C18" s="1">
        <f>'DNSP stacked data'!C68</f>
        <v>15039.071642493225</v>
      </c>
      <c r="D18" s="1">
        <f>'DNSP stacked data'!D68</f>
        <v>27357.921335046143</v>
      </c>
      <c r="E18" s="1">
        <f>'DNSP stacked data'!E68</f>
        <v>17018.935668300564</v>
      </c>
      <c r="F18" s="1">
        <f>'DNSP stacked data'!F68</f>
        <v>21498.715233233677</v>
      </c>
      <c r="G18" s="1">
        <f>'DNSP stacked data'!G68</f>
        <v>28691.254006875592</v>
      </c>
      <c r="H18" s="1">
        <f>'DNSP stacked data'!H68</f>
        <v>14878.260493073827</v>
      </c>
      <c r="I18" s="1">
        <f>'DNSP stacked data'!I68</f>
        <v>25637.743930996367</v>
      </c>
      <c r="J18" s="46"/>
      <c r="K18" s="1">
        <f>'DNSP stacked data'!K68</f>
        <v>5772.8982523929317</v>
      </c>
      <c r="L18" s="1">
        <f>'DNSP stacked data'!L68</f>
        <v>5479.3637652589987</v>
      </c>
      <c r="M18" s="1">
        <f>'DNSP stacked data'!M68</f>
        <v>10128.293710889229</v>
      </c>
      <c r="N18" s="1">
        <f>'DNSP stacked data'!N68</f>
        <v>6337.8542769312098</v>
      </c>
      <c r="O18" s="1">
        <f>'DNSP stacked data'!O68</f>
        <v>8514.9154398957835</v>
      </c>
      <c r="P18" s="1">
        <f>'DNSP stacked data'!P68</f>
        <v>12328.917875854555</v>
      </c>
      <c r="Q18" s="1">
        <f>'DNSP stacked data'!Q68</f>
        <v>6726.8436279915404</v>
      </c>
      <c r="R18" s="1">
        <f>'DNSP stacked data'!R68</f>
        <v>11714.687394469511</v>
      </c>
      <c r="T18" s="1">
        <f>'DNSP stacked data'!T68</f>
        <v>24039.977509040051</v>
      </c>
      <c r="U18" s="1">
        <f>'DNSP stacked data'!U68</f>
        <v>21901.423325595595</v>
      </c>
      <c r="V18" s="1">
        <f>'DNSP stacked data'!V68</f>
        <v>42004.797826847542</v>
      </c>
      <c r="W18" s="1">
        <f>'DNSP stacked data'!W68</f>
        <v>26562.562024575447</v>
      </c>
      <c r="X18" s="1">
        <f>'DNSP stacked data'!X68</f>
        <v>33117.348944846992</v>
      </c>
      <c r="Y18" s="1">
        <f>'DNSP stacked data'!Y68</f>
        <v>42779.350693536464</v>
      </c>
      <c r="Z18" s="1">
        <f>'DNSP stacked data'!Z68</f>
        <v>22018.21499679541</v>
      </c>
      <c r="AA18" s="1">
        <f>'DNSP stacked data'!AA68</f>
        <v>36557.587445795099</v>
      </c>
      <c r="AC18" s="1">
        <f>'DNSP stacked data'!AC68</f>
        <v>5878.688985085565</v>
      </c>
      <c r="AD18" s="1">
        <f>'DNSP stacked data'!AD68</f>
        <v>5704.900402450784</v>
      </c>
      <c r="AE18" s="1">
        <f>'DNSP stacked data'!AE68</f>
        <v>11691.932899922702</v>
      </c>
      <c r="AF18" s="1">
        <f>'DNSP stacked data'!AF68</f>
        <v>7706.1762341995827</v>
      </c>
      <c r="AG18" s="1">
        <f>'DNSP stacked data'!AG68</f>
        <v>10510.600314473819</v>
      </c>
      <c r="AH18" s="1">
        <f>'DNSP stacked data'!AH68</f>
        <v>14775.90335453296</v>
      </c>
      <c r="AI18" s="1">
        <f>'DNSP stacked data'!AI68</f>
        <v>7819.8820788086359</v>
      </c>
      <c r="AJ18" s="1">
        <f>'DNSP stacked data'!AJ68</f>
        <v>13168.613596937792</v>
      </c>
      <c r="AK18" s="46"/>
      <c r="AL18" s="1">
        <f>'DNSP stacked data'!AL68</f>
        <v>40443.5775508882</v>
      </c>
      <c r="AM18" s="1">
        <f>'DNSP stacked data'!AM68</f>
        <v>37620.929943435505</v>
      </c>
      <c r="AN18" s="1">
        <f>'DNSP stacked data'!AN68</f>
        <v>72855.568404305814</v>
      </c>
      <c r="AO18" s="1">
        <f>'DNSP stacked data'!AO68</f>
        <v>47652.096350627435</v>
      </c>
      <c r="AP18" s="1">
        <f>'DNSP stacked data'!AP68</f>
        <v>63298.140960746125</v>
      </c>
      <c r="AQ18" s="1">
        <f>'DNSP stacked data'!AQ68</f>
        <v>82892.365427544457</v>
      </c>
      <c r="AR18" s="1">
        <f>'DNSP stacked data'!AR68</f>
        <v>44061.431292635752</v>
      </c>
      <c r="AS18" s="1">
        <f>'DNSP stacked data'!AS68</f>
        <v>76693.463045332013</v>
      </c>
      <c r="AT18" s="46"/>
      <c r="AU18" s="1">
        <f>'DNSP stacked data'!AU68</f>
        <v>14056.213947370215</v>
      </c>
      <c r="AV18" s="1">
        <f>'DNSP stacked data'!AV68</f>
        <v>13753.229785159168</v>
      </c>
      <c r="AW18" s="1">
        <f>'DNSP stacked data'!AW68</f>
        <v>25856.407036978515</v>
      </c>
      <c r="AX18" s="1">
        <f>'DNSP stacked data'!AX68</f>
        <v>15296.959111022579</v>
      </c>
      <c r="AY18" s="1">
        <f>'DNSP stacked data'!AY68</f>
        <v>18238.469088908852</v>
      </c>
      <c r="AZ18" s="1">
        <f>'DNSP stacked data'!AZ68</f>
        <v>23393.274969776914</v>
      </c>
      <c r="BA18" s="1">
        <f>'DNSP stacked data'!BA68</f>
        <v>11767.599460047157</v>
      </c>
      <c r="BB18" s="1">
        <f>'DNSP stacked data'!BB68</f>
        <v>19897.195966433457</v>
      </c>
    </row>
    <row r="19" spans="1:54" x14ac:dyDescent="0.25">
      <c r="A19" s="21" t="s">
        <v>71</v>
      </c>
      <c r="B19" s="1">
        <f>'DNSP stacked data'!B69</f>
        <v>-35197.191293867276</v>
      </c>
      <c r="C19" s="1">
        <f>'DNSP stacked data'!C69</f>
        <v>-37591.723707092016</v>
      </c>
      <c r="D19" s="1">
        <f>'DNSP stacked data'!D69</f>
        <v>-39679.765613255011</v>
      </c>
      <c r="E19" s="1">
        <f>'DNSP stacked data'!E69</f>
        <v>-42662.027722721206</v>
      </c>
      <c r="F19" s="1">
        <f>'DNSP stacked data'!F69</f>
        <v>-45549.253602018674</v>
      </c>
      <c r="G19" s="1">
        <f>'DNSP stacked data'!G69</f>
        <v>-49420.798095991217</v>
      </c>
      <c r="H19" s="1">
        <f>'DNSP stacked data'!H69</f>
        <v>-53380.927727712442</v>
      </c>
      <c r="I19" s="1">
        <f>'DNSP stacked data'!I69</f>
        <v>-56986.202025020444</v>
      </c>
      <c r="J19" s="46"/>
      <c r="K19" s="1">
        <f>'DNSP stacked data'!K69</f>
        <v>-6309.817923508931</v>
      </c>
      <c r="L19" s="1">
        <f>'DNSP stacked data'!L69</f>
        <v>-7130.7850012018498</v>
      </c>
      <c r="M19" s="1">
        <f>'DNSP stacked data'!M69</f>
        <v>-7596.0497734174805</v>
      </c>
      <c r="N19" s="1">
        <f>'DNSP stacked data'!N69</f>
        <v>-8176.4478601577084</v>
      </c>
      <c r="O19" s="1">
        <f>'DNSP stacked data'!O69</f>
        <v>-8965.600869275695</v>
      </c>
      <c r="P19" s="1">
        <f>'DNSP stacked data'!P69</f>
        <v>-10308.01193464421</v>
      </c>
      <c r="Q19" s="1">
        <f>'DNSP stacked data'!Q69</f>
        <v>-11656.10051242077</v>
      </c>
      <c r="R19" s="1">
        <f>'DNSP stacked data'!R69</f>
        <v>-12529.616283222344</v>
      </c>
      <c r="T19" s="1">
        <f>'DNSP stacked data'!T69</f>
        <v>-18284.768557364278</v>
      </c>
      <c r="U19" s="1">
        <f>'DNSP stacked data'!U69</f>
        <v>-20290.828492121727</v>
      </c>
      <c r="V19" s="1">
        <f>'DNSP stacked data'!V69</f>
        <v>-22347.610258462239</v>
      </c>
      <c r="W19" s="1">
        <f>'DNSP stacked data'!W69</f>
        <v>-24425.648895115926</v>
      </c>
      <c r="X19" s="1">
        <f>'DNSP stacked data'!X69</f>
        <v>-26196.859921678355</v>
      </c>
      <c r="Y19" s="1">
        <f>'DNSP stacked data'!Y69</f>
        <v>-29104.073531558457</v>
      </c>
      <c r="Z19" s="1">
        <f>'DNSP stacked data'!Z69</f>
        <v>-31713.042331077711</v>
      </c>
      <c r="AA19" s="1">
        <f>'DNSP stacked data'!AA69</f>
        <v>-33542.10460853095</v>
      </c>
      <c r="AC19" s="1">
        <f>'DNSP stacked data'!AC69</f>
        <v>-11241.431960492584</v>
      </c>
      <c r="AD19" s="1">
        <f>'DNSP stacked data'!AD69</f>
        <v>-12535.254969561955</v>
      </c>
      <c r="AE19" s="1">
        <f>'DNSP stacked data'!AE69</f>
        <v>-13951.475906048516</v>
      </c>
      <c r="AF19" s="1">
        <f>'DNSP stacked data'!AF69</f>
        <v>-15434.788191957983</v>
      </c>
      <c r="AG19" s="1">
        <f>'DNSP stacked data'!AG69</f>
        <v>-17169.229509335724</v>
      </c>
      <c r="AH19" s="1">
        <f>'DNSP stacked data'!AH69</f>
        <v>-19294.656474811403</v>
      </c>
      <c r="AI19" s="1">
        <f>'DNSP stacked data'!AI69</f>
        <v>-21216.788361119947</v>
      </c>
      <c r="AJ19" s="1">
        <f>'DNSP stacked data'!AJ69</f>
        <v>-22572.60378387725</v>
      </c>
      <c r="AK19" s="46"/>
      <c r="AL19" s="1">
        <f>'DNSP stacked data'!AL69</f>
        <v>-53980.083009357695</v>
      </c>
      <c r="AM19" s="1">
        <f>'DNSP stacked data'!AM69</f>
        <v>-60096.737260186186</v>
      </c>
      <c r="AN19" s="1">
        <f>'DNSP stacked data'!AN69</f>
        <v>-65708.240245189547</v>
      </c>
      <c r="AO19" s="1">
        <f>'DNSP stacked data'!AO69</f>
        <v>-72685.048141487423</v>
      </c>
      <c r="AP19" s="1">
        <f>'DNSP stacked data'!AP69</f>
        <v>-80333.404525338192</v>
      </c>
      <c r="AQ19" s="1">
        <f>'DNSP stacked data'!AQ69</f>
        <v>-88822.712169686085</v>
      </c>
      <c r="AR19" s="1">
        <f>'DNSP stacked data'!AR69</f>
        <v>-98185.771161143435</v>
      </c>
      <c r="AS19" s="1">
        <f>'DNSP stacked data'!AS69</f>
        <v>-105416.41526775985</v>
      </c>
      <c r="AT19" s="46"/>
      <c r="AU19" s="1">
        <f>'DNSP stacked data'!AU69</f>
        <v>-64530.368454735202</v>
      </c>
      <c r="AV19" s="1">
        <f>'DNSP stacked data'!AV69</f>
        <v>-80528.007429580583</v>
      </c>
      <c r="AW19" s="1">
        <f>'DNSP stacked data'!AW69</f>
        <v>-86150.447702828649</v>
      </c>
      <c r="AX19" s="1">
        <f>'DNSP stacked data'!AX69</f>
        <v>-74597.373897859405</v>
      </c>
      <c r="AY19" s="1">
        <f>'DNSP stacked data'!AY69</f>
        <v>-77949.244446494893</v>
      </c>
      <c r="AZ19" s="1">
        <f>'DNSP stacked data'!AZ69</f>
        <v>-88060.422082218487</v>
      </c>
      <c r="BA19" s="1">
        <f>'DNSP stacked data'!BA69</f>
        <v>-81461.679596199916</v>
      </c>
      <c r="BB19" s="1">
        <f>'DNSP stacked data'!BB69</f>
        <v>-84535.935231142532</v>
      </c>
    </row>
    <row r="20" spans="1:54" x14ac:dyDescent="0.25">
      <c r="A20" s="21" t="s">
        <v>72</v>
      </c>
      <c r="B20" s="1">
        <f>'DNSP stacked data'!B70</f>
        <v>-18044.383998790468</v>
      </c>
      <c r="C20" s="1">
        <f>'DNSP stacked data'!C70</f>
        <v>-22552.652064598791</v>
      </c>
      <c r="D20" s="1">
        <f>'DNSP stacked data'!D70</f>
        <v>-12321.844278208868</v>
      </c>
      <c r="E20" s="1">
        <f>'DNSP stacked data'!E70</f>
        <v>-25643.092054420642</v>
      </c>
      <c r="F20" s="1">
        <f>'DNSP stacked data'!F70</f>
        <v>-24050.538368784997</v>
      </c>
      <c r="G20" s="1">
        <f>'DNSP stacked data'!G70</f>
        <v>-20729.544089115625</v>
      </c>
      <c r="H20" s="1">
        <f>'DNSP stacked data'!H70</f>
        <v>-38502.667234638619</v>
      </c>
      <c r="I20" s="1">
        <f>'DNSP stacked data'!I70</f>
        <v>-31348.458094024078</v>
      </c>
      <c r="J20" s="46"/>
      <c r="K20" s="1">
        <f>'DNSP stacked data'!K70</f>
        <v>-2601.4796439159991</v>
      </c>
      <c r="L20" s="1">
        <f>'DNSP stacked data'!L70</f>
        <v>-3399.9139870209883</v>
      </c>
      <c r="M20" s="1">
        <f>'DNSP stacked data'!M70</f>
        <v>-647.70580002948918</v>
      </c>
      <c r="N20" s="1">
        <f>'DNSP stacked data'!N70</f>
        <v>-3835.3243302946348</v>
      </c>
      <c r="O20" s="1">
        <f>'DNSP stacked data'!O70</f>
        <v>-3160.1026065830847</v>
      </c>
      <c r="P20" s="1">
        <f>'DNSP stacked data'!P70</f>
        <v>-1491.4661636017918</v>
      </c>
      <c r="Q20" s="1">
        <f>'DNSP stacked data'!Q70</f>
        <v>-6719.8501807560024</v>
      </c>
      <c r="R20" s="1">
        <f>'DNSP stacked data'!R70</f>
        <v>-4029.5807799177746</v>
      </c>
      <c r="T20" s="1">
        <f>'DNSP stacked data'!T70</f>
        <v>5755.2089516757733</v>
      </c>
      <c r="U20" s="1">
        <f>'DNSP stacked data'!U70</f>
        <v>1610.5948334738678</v>
      </c>
      <c r="V20" s="1">
        <f>'DNSP stacked data'!V70</f>
        <v>19657.187568385303</v>
      </c>
      <c r="W20" s="1">
        <f>'DNSP stacked data'!W70</f>
        <v>2136.9131294595209</v>
      </c>
      <c r="X20" s="1">
        <f>'DNSP stacked data'!X70</f>
        <v>6920.4890231686368</v>
      </c>
      <c r="Y20" s="1">
        <f>'DNSP stacked data'!Y70</f>
        <v>13675.277161978007</v>
      </c>
      <c r="Z20" s="1">
        <f>'DNSP stacked data'!Z70</f>
        <v>-9694.8273342823013</v>
      </c>
      <c r="AA20" s="1">
        <f>'DNSP stacked data'!AA70</f>
        <v>3015.4828372641496</v>
      </c>
      <c r="AC20" s="1">
        <f>'DNSP stacked data'!AC70</f>
        <v>-5362.742975407019</v>
      </c>
      <c r="AD20" s="1">
        <f>'DNSP stacked data'!AD70</f>
        <v>-6830.3545671111706</v>
      </c>
      <c r="AE20" s="1">
        <f>'DNSP stacked data'!AE70</f>
        <v>-2259.5430061258139</v>
      </c>
      <c r="AF20" s="1">
        <f>'DNSP stacked data'!AF70</f>
        <v>-7728.6119577584004</v>
      </c>
      <c r="AG20" s="1">
        <f>'DNSP stacked data'!AG70</f>
        <v>-6658.6291948619055</v>
      </c>
      <c r="AH20" s="1">
        <f>'DNSP stacked data'!AH70</f>
        <v>-4518.753120278443</v>
      </c>
      <c r="AI20" s="1">
        <f>'DNSP stacked data'!AI70</f>
        <v>-13396.906282311311</v>
      </c>
      <c r="AJ20" s="1">
        <f>'DNSP stacked data'!AJ70</f>
        <v>-9403.990186939458</v>
      </c>
      <c r="AK20" s="46"/>
      <c r="AL20" s="1">
        <f>'DNSP stacked data'!AL70</f>
        <v>-13536.505458469492</v>
      </c>
      <c r="AM20" s="1">
        <f>'DNSP stacked data'!AM70</f>
        <v>-22475.807316750685</v>
      </c>
      <c r="AN20" s="1">
        <f>'DNSP stacked data'!AN70</f>
        <v>7147.3281591162713</v>
      </c>
      <c r="AO20" s="1">
        <f>'DNSP stacked data'!AO70</f>
        <v>-25032.951790859992</v>
      </c>
      <c r="AP20" s="1">
        <f>'DNSP stacked data'!AP70</f>
        <v>-17035.263564592064</v>
      </c>
      <c r="AQ20" s="1">
        <f>'DNSP stacked data'!AQ70</f>
        <v>-5930.3467421416317</v>
      </c>
      <c r="AR20" s="1">
        <f>'DNSP stacked data'!AR70</f>
        <v>-54124.339868507683</v>
      </c>
      <c r="AS20" s="1">
        <f>'DNSP stacked data'!AS70</f>
        <v>-28722.952222427837</v>
      </c>
      <c r="AT20" s="46"/>
      <c r="AU20" s="1">
        <f>'DNSP stacked data'!AU70</f>
        <v>-50474.15450736499</v>
      </c>
      <c r="AV20" s="1">
        <f>'DNSP stacked data'!AV70</f>
        <v>-66774.777644421425</v>
      </c>
      <c r="AW20" s="1">
        <f>'DNSP stacked data'!AW70</f>
        <v>-60294.040665850131</v>
      </c>
      <c r="AX20" s="1">
        <f>'DNSP stacked data'!AX70</f>
        <v>-59300.414786836831</v>
      </c>
      <c r="AY20" s="1">
        <f>'DNSP stacked data'!AY70</f>
        <v>-59710.775357586041</v>
      </c>
      <c r="AZ20" s="1">
        <f>'DNSP stacked data'!AZ70</f>
        <v>-64667.147112441577</v>
      </c>
      <c r="BA20" s="1">
        <f>'DNSP stacked data'!BA70</f>
        <v>-69694.080136152741</v>
      </c>
      <c r="BB20" s="1">
        <f>'DNSP stacked data'!BB70</f>
        <v>-64638.739264709075</v>
      </c>
    </row>
    <row r="21" spans="1:54" x14ac:dyDescent="0.25">
      <c r="A21" s="21" t="s">
        <v>73</v>
      </c>
      <c r="B21" s="1">
        <f>'DNSP stacked data'!B71</f>
        <v>62067.606790037426</v>
      </c>
      <c r="C21" s="1">
        <f>'DNSP stacked data'!C71</f>
        <v>53061.225095376001</v>
      </c>
      <c r="D21" s="1">
        <f>'DNSP stacked data'!D71</f>
        <v>57703.318401397919</v>
      </c>
      <c r="E21" s="1">
        <f>'DNSP stacked data'!E71</f>
        <v>86303.768613940134</v>
      </c>
      <c r="F21" s="1">
        <f>'DNSP stacked data'!F71</f>
        <v>141749.57671372819</v>
      </c>
      <c r="G21" s="1">
        <f>'DNSP stacked data'!G71</f>
        <v>100792.38118708199</v>
      </c>
      <c r="H21" s="1">
        <f>'DNSP stacked data'!H71</f>
        <v>122350.3679508333</v>
      </c>
      <c r="I21" s="1">
        <f>'DNSP stacked data'!I71</f>
        <v>146874.10022213103</v>
      </c>
      <c r="J21" s="46"/>
      <c r="K21" s="1">
        <f>'DNSP stacked data'!K71</f>
        <v>31379.590545704246</v>
      </c>
      <c r="L21" s="1">
        <f>'DNSP stacked data'!L71</f>
        <v>15962.184167735748</v>
      </c>
      <c r="M21" s="1">
        <f>'DNSP stacked data'!M71</f>
        <v>15186.194954629078</v>
      </c>
      <c r="N21" s="1">
        <f>'DNSP stacked data'!N71</f>
        <v>39887.675902641255</v>
      </c>
      <c r="O21" s="1">
        <f>'DNSP stacked data'!O71</f>
        <v>76328.879882684283</v>
      </c>
      <c r="P21" s="1">
        <f>'DNSP stacked data'!P71</f>
        <v>53490.916717428561</v>
      </c>
      <c r="Q21" s="1">
        <f>'DNSP stacked data'!Q71</f>
        <v>47767.155954884365</v>
      </c>
      <c r="R21" s="1">
        <f>'DNSP stacked data'!R71</f>
        <v>22069.782723044205</v>
      </c>
      <c r="T21" s="1">
        <f>'DNSP stacked data'!T71</f>
        <v>85133.453005320873</v>
      </c>
      <c r="U21" s="1">
        <f>'DNSP stacked data'!U71</f>
        <v>91469.282573179182</v>
      </c>
      <c r="V21" s="1">
        <f>'DNSP stacked data'!V71</f>
        <v>65070.987818201356</v>
      </c>
      <c r="W21" s="1">
        <f>'DNSP stacked data'!W71</f>
        <v>68755.645634839806</v>
      </c>
      <c r="X21" s="1">
        <f>'DNSP stacked data'!X71</f>
        <v>131815.66773545716</v>
      </c>
      <c r="Y21" s="1">
        <f>'DNSP stacked data'!Y71</f>
        <v>95217.448035518828</v>
      </c>
      <c r="Z21" s="1">
        <f>'DNSP stacked data'!Z71</f>
        <v>78441.468843746203</v>
      </c>
      <c r="AA21" s="1">
        <f>'DNSP stacked data'!AA71</f>
        <v>123022.01656320783</v>
      </c>
      <c r="AC21" s="1">
        <f>'DNSP stacked data'!AC71</f>
        <v>41907.466136862087</v>
      </c>
      <c r="AD21" s="1">
        <f>'DNSP stacked data'!AD71</f>
        <v>48780.807482480363</v>
      </c>
      <c r="AE21" s="1">
        <f>'DNSP stacked data'!AE71</f>
        <v>38503.672254171965</v>
      </c>
      <c r="AF21" s="1">
        <f>'DNSP stacked data'!AF71</f>
        <v>59845.402737102377</v>
      </c>
      <c r="AG21" s="1">
        <f>'DNSP stacked data'!AG71</f>
        <v>86690.858455982205</v>
      </c>
      <c r="AH21" s="1">
        <f>'DNSP stacked data'!AH71</f>
        <v>55727.177157049657</v>
      </c>
      <c r="AI21" s="1">
        <f>'DNSP stacked data'!AI71</f>
        <v>45212.204665605605</v>
      </c>
      <c r="AJ21" s="1">
        <f>'DNSP stacked data'!AJ71</f>
        <v>38167.446794673873</v>
      </c>
      <c r="AK21" s="46"/>
      <c r="AL21" s="1">
        <f>'DNSP stacked data'!AL71</f>
        <v>201103.39265792127</v>
      </c>
      <c r="AM21" s="1">
        <f>'DNSP stacked data'!AM71</f>
        <v>201733.24305377877</v>
      </c>
      <c r="AN21" s="1">
        <f>'DNSP stacked data'!AN71</f>
        <v>208464.65047411199</v>
      </c>
      <c r="AO21" s="1">
        <f>'DNSP stacked data'!AO71</f>
        <v>291750.91843710782</v>
      </c>
      <c r="AP21" s="1">
        <f>'DNSP stacked data'!AP71</f>
        <v>335326.57575221732</v>
      </c>
      <c r="AQ21" s="1">
        <f>'DNSP stacked data'!AQ71</f>
        <v>323233.0053196018</v>
      </c>
      <c r="AR21" s="1">
        <f>'DNSP stacked data'!AR71</f>
        <v>333295.81355028629</v>
      </c>
      <c r="AS21" s="1">
        <f>'DNSP stacked data'!AS71</f>
        <v>331976.71533276641</v>
      </c>
      <c r="AT21" s="46"/>
      <c r="AU21" s="1">
        <f>'DNSP stacked data'!AU71</f>
        <v>147552.75730395177</v>
      </c>
      <c r="AV21" s="1">
        <f>'DNSP stacked data'!AV71</f>
        <v>121363.54492816246</v>
      </c>
      <c r="AW21" s="1">
        <f>'DNSP stacked data'!AW71</f>
        <v>85680.72829464727</v>
      </c>
      <c r="AX21" s="1">
        <f>'DNSP stacked data'!AX71</f>
        <v>85646.546560095696</v>
      </c>
      <c r="AY21" s="1">
        <f>'DNSP stacked data'!AY71</f>
        <v>139063.51837772317</v>
      </c>
      <c r="AZ21" s="1">
        <f>'DNSP stacked data'!AZ71</f>
        <v>116955.76853156762</v>
      </c>
      <c r="BA21" s="1">
        <f>'DNSP stacked data'!BA71</f>
        <v>130523.58726894231</v>
      </c>
      <c r="BB21" s="1">
        <f>'DNSP stacked data'!BB71</f>
        <v>113012.29581407158</v>
      </c>
    </row>
    <row r="22" spans="1:54" x14ac:dyDescent="0.25">
      <c r="A22" s="21" t="s">
        <v>74</v>
      </c>
      <c r="B22" s="1">
        <f>'DNSP stacked data'!B72</f>
        <v>-3265.3878445752148</v>
      </c>
      <c r="C22" s="1">
        <f>'DNSP stacked data'!C72</f>
        <v>-1629.9744638374752</v>
      </c>
      <c r="D22" s="1">
        <f>'DNSP stacked data'!D72</f>
        <v>-1589.7323155499707</v>
      </c>
      <c r="E22" s="1">
        <f>'DNSP stacked data'!E72</f>
        <v>-5786.2310374966637</v>
      </c>
      <c r="F22" s="1">
        <f>'DNSP stacked data'!F72</f>
        <v>0</v>
      </c>
      <c r="G22" s="1">
        <f>'DNSP stacked data'!G72</f>
        <v>0</v>
      </c>
      <c r="H22" s="1">
        <f>'DNSP stacked data'!H72</f>
        <v>0</v>
      </c>
      <c r="I22" s="1">
        <f>'DNSP stacked data'!I72</f>
        <v>0</v>
      </c>
      <c r="J22" s="46"/>
      <c r="K22" s="1">
        <f>'DNSP stacked data'!K72</f>
        <v>0</v>
      </c>
      <c r="L22" s="1">
        <f>'DNSP stacked data'!L72</f>
        <v>0</v>
      </c>
      <c r="M22" s="1">
        <f>'DNSP stacked data'!M72</f>
        <v>0</v>
      </c>
      <c r="N22" s="1">
        <f>'DNSP stacked data'!N72</f>
        <v>-8.6206379024715947</v>
      </c>
      <c r="O22" s="1">
        <f>'DNSP stacked data'!O72</f>
        <v>-274.17264914685217</v>
      </c>
      <c r="P22" s="1">
        <f>'DNSP stacked data'!P72</f>
        <v>0</v>
      </c>
      <c r="Q22" s="1">
        <f>'DNSP stacked data'!Q72</f>
        <v>0</v>
      </c>
      <c r="R22" s="1">
        <f>'DNSP stacked data'!R72</f>
        <v>0</v>
      </c>
      <c r="T22" s="1">
        <f>'DNSP stacked data'!T72</f>
        <v>0</v>
      </c>
      <c r="U22" s="1">
        <f>'DNSP stacked data'!U72</f>
        <v>0</v>
      </c>
      <c r="V22" s="1">
        <f>'DNSP stacked data'!V72</f>
        <v>0</v>
      </c>
      <c r="W22" s="1">
        <f>'DNSP stacked data'!W72</f>
        <v>-370.89894684913781</v>
      </c>
      <c r="X22" s="1">
        <f>'DNSP stacked data'!X72</f>
        <v>0</v>
      </c>
      <c r="Y22" s="1">
        <f>'DNSP stacked data'!Y72</f>
        <v>0</v>
      </c>
      <c r="Z22" s="1">
        <f>'DNSP stacked data'!Z72</f>
        <v>-1.0548672429116375</v>
      </c>
      <c r="AA22" s="1">
        <f>'DNSP stacked data'!AA72</f>
        <v>0</v>
      </c>
      <c r="AC22" s="1">
        <f>'DNSP stacked data'!AC72</f>
        <v>-8.7720709259082259</v>
      </c>
      <c r="AD22" s="1">
        <f>'DNSP stacked data'!AD72</f>
        <v>-4.7120262949020058</v>
      </c>
      <c r="AE22" s="1">
        <f>'DNSP stacked data'!AE72</f>
        <v>-6.3230243318002035</v>
      </c>
      <c r="AF22" s="1">
        <f>'DNSP stacked data'!AF72</f>
        <v>-419.13923887155761</v>
      </c>
      <c r="AG22" s="1">
        <f>'DNSP stacked data'!AG72</f>
        <v>0</v>
      </c>
      <c r="AH22" s="1">
        <f>'DNSP stacked data'!AH72</f>
        <v>0</v>
      </c>
      <c r="AI22" s="1">
        <f>'DNSP stacked data'!AI72</f>
        <v>0</v>
      </c>
      <c r="AJ22" s="1">
        <f>'DNSP stacked data'!AJ72</f>
        <v>0</v>
      </c>
      <c r="AK22" s="46"/>
      <c r="AL22" s="1">
        <f>'DNSP stacked data'!AL72</f>
        <v>-2892.5279840460826</v>
      </c>
      <c r="AM22" s="1">
        <f>'DNSP stacked data'!AM72</f>
        <v>-2807.119212711686</v>
      </c>
      <c r="AN22" s="1">
        <f>'DNSP stacked data'!AN72</f>
        <v>-4669.0162160622576</v>
      </c>
      <c r="AO22" s="1">
        <f>'DNSP stacked data'!AO72</f>
        <v>-5705.544644795511</v>
      </c>
      <c r="AP22" s="1">
        <f>'DNSP stacked data'!AP72</f>
        <v>-19278.181205582678</v>
      </c>
      <c r="AQ22" s="1">
        <f>'DNSP stacked data'!AQ72</f>
        <v>-17864.698548630964</v>
      </c>
      <c r="AR22" s="1">
        <f>'DNSP stacked data'!AR72</f>
        <v>-131.13494671017889</v>
      </c>
      <c r="AS22" s="1">
        <f>'DNSP stacked data'!AS72</f>
        <v>-9603.8736302094458</v>
      </c>
      <c r="AT22" s="46"/>
      <c r="AU22" s="1">
        <f>'DNSP stacked data'!AU72</f>
        <v>-5106.6761793709866</v>
      </c>
      <c r="AV22" s="1">
        <f>'DNSP stacked data'!AV72</f>
        <v>-8424.8050084481165</v>
      </c>
      <c r="AW22" s="1">
        <f>'DNSP stacked data'!AW72</f>
        <v>-15897.522845751304</v>
      </c>
      <c r="AX22" s="1">
        <f>'DNSP stacked data'!AX72</f>
        <v>-14567.321429765105</v>
      </c>
      <c r="AY22" s="1">
        <f>'DNSP stacked data'!AY72</f>
        <v>-7940.8889869815857</v>
      </c>
      <c r="AZ22" s="1">
        <f>'DNSP stacked data'!AZ72</f>
        <v>-10004.595309924845</v>
      </c>
      <c r="BA22" s="1">
        <f>'DNSP stacked data'!BA72</f>
        <v>-9726.4444278030369</v>
      </c>
      <c r="BB22" s="1">
        <f>'DNSP stacked data'!BB72</f>
        <v>-16583.345253537234</v>
      </c>
    </row>
    <row r="23" spans="1:54" x14ac:dyDescent="0.25">
      <c r="A23" s="21" t="s">
        <v>75</v>
      </c>
      <c r="B23" s="1">
        <f>'DNSP stacked data'!B73</f>
        <v>616355.39518414845</v>
      </c>
      <c r="C23" s="1">
        <f>'DNSP stacked data'!C73</f>
        <v>645233.99375108827</v>
      </c>
      <c r="D23" s="1">
        <f>'DNSP stacked data'!D73</f>
        <v>689025.73555872729</v>
      </c>
      <c r="E23" s="1">
        <f>'DNSP stacked data'!E73</f>
        <v>743900.18108075019</v>
      </c>
      <c r="F23" s="1">
        <f>'DNSP stacked data'!F73</f>
        <v>861599.21942569339</v>
      </c>
      <c r="G23" s="1">
        <f>'DNSP stacked data'!G73</f>
        <v>941662.05652365973</v>
      </c>
      <c r="H23" s="1">
        <f>'DNSP stacked data'!H73</f>
        <v>1025509.7572398544</v>
      </c>
      <c r="I23" s="1">
        <f>'DNSP stacked data'!I73</f>
        <v>1141035.3993679613</v>
      </c>
      <c r="J23" s="46"/>
      <c r="K23" s="1">
        <f>'DNSP stacked data'!K73</f>
        <v>224564.08874012288</v>
      </c>
      <c r="L23" s="1">
        <f>'DNSP stacked data'!L73</f>
        <v>238874.85167191573</v>
      </c>
      <c r="M23" s="1">
        <f>'DNSP stacked data'!M73</f>
        <v>256593.29056401658</v>
      </c>
      <c r="N23" s="1">
        <f>'DNSP stacked data'!N73</f>
        <v>294633.75224552886</v>
      </c>
      <c r="O23" s="1">
        <f>'DNSP stacked data'!O73</f>
        <v>370237.77404968633</v>
      </c>
      <c r="P23" s="1">
        <f>'DNSP stacked data'!P73</f>
        <v>425749.59670832526</v>
      </c>
      <c r="Q23" s="1">
        <f>'DNSP stacked data'!Q73</f>
        <v>468587.49577878043</v>
      </c>
      <c r="R23" s="1">
        <f>'DNSP stacked data'!R73</f>
        <v>489842.34961307177</v>
      </c>
      <c r="T23" s="1">
        <f>'DNSP stacked data'!T73</f>
        <v>897599.31662277016</v>
      </c>
      <c r="U23" s="1">
        <f>'DNSP stacked data'!U73</f>
        <v>990679.19402942318</v>
      </c>
      <c r="V23" s="1">
        <f>'DNSP stacked data'!V73</f>
        <v>1075407.3694160099</v>
      </c>
      <c r="W23" s="1">
        <f>'DNSP stacked data'!W73</f>
        <v>1145929.0292334601</v>
      </c>
      <c r="X23" s="1">
        <f>'DNSP stacked data'!X73</f>
        <v>1284665.1859920861</v>
      </c>
      <c r="Y23" s="1">
        <f>'DNSP stacked data'!Y73</f>
        <v>1393557.9111895829</v>
      </c>
      <c r="Z23" s="1">
        <f>'DNSP stacked data'!Z73</f>
        <v>1462303.497831804</v>
      </c>
      <c r="AA23" s="1">
        <f>'DNSP stacked data'!AA73</f>
        <v>1588340.997232276</v>
      </c>
      <c r="AC23" s="1">
        <f>'DNSP stacked data'!AC73</f>
        <v>233807.39354306491</v>
      </c>
      <c r="AD23" s="1">
        <f>'DNSP stacked data'!AD73</f>
        <v>275753.13443213917</v>
      </c>
      <c r="AE23" s="1">
        <f>'DNSP stacked data'!AE73</f>
        <v>311990.94065585354</v>
      </c>
      <c r="AF23" s="1">
        <f>'DNSP stacked data'!AF73</f>
        <v>363688.59219632595</v>
      </c>
      <c r="AG23" s="1">
        <f>'DNSP stacked data'!AG73</f>
        <v>443720.8214574462</v>
      </c>
      <c r="AH23" s="1">
        <f>'DNSP stacked data'!AH73</f>
        <v>494929.24549421744</v>
      </c>
      <c r="AI23" s="1">
        <f>'DNSP stacked data'!AI73</f>
        <v>526744.54387751163</v>
      </c>
      <c r="AJ23" s="1">
        <f>'DNSP stacked data'!AJ73</f>
        <v>555508.00048524607</v>
      </c>
      <c r="AK23" s="46"/>
      <c r="AL23" s="1">
        <f>'DNSP stacked data'!AL73</f>
        <v>1541841.3911244054</v>
      </c>
      <c r="AM23" s="1">
        <f>'DNSP stacked data'!AM73</f>
        <v>1718291.707648722</v>
      </c>
      <c r="AN23" s="1">
        <f>'DNSP stacked data'!AN73</f>
        <v>1929234.6700658877</v>
      </c>
      <c r="AO23" s="1">
        <f>'DNSP stacked data'!AO73</f>
        <v>2190247.0920673404</v>
      </c>
      <c r="AP23" s="1">
        <f>'DNSP stacked data'!AP73</f>
        <v>2489260.2230493827</v>
      </c>
      <c r="AQ23" s="1">
        <f>'DNSP stacked data'!AQ73</f>
        <v>2788698.1830782122</v>
      </c>
      <c r="AR23" s="1">
        <f>'DNSP stacked data'!AR73</f>
        <v>3067738.5218132799</v>
      </c>
      <c r="AS23" s="1">
        <f>'DNSP stacked data'!AS73</f>
        <v>3361388.4112934093</v>
      </c>
      <c r="AT23" s="46"/>
      <c r="AU23" s="1">
        <f>'DNSP stacked data'!AU73</f>
        <v>563656.95840816258</v>
      </c>
      <c r="AV23" s="1">
        <f>'DNSP stacked data'!AV73</f>
        <v>609820.92068345542</v>
      </c>
      <c r="AW23" s="1">
        <f>'DNSP stacked data'!AW73</f>
        <v>619310.08546650119</v>
      </c>
      <c r="AX23" s="1">
        <f>'DNSP stacked data'!AX73</f>
        <v>631088.89580999501</v>
      </c>
      <c r="AY23" s="1">
        <f>'DNSP stacked data'!AY73</f>
        <v>702500.74984315061</v>
      </c>
      <c r="AZ23" s="1">
        <f>'DNSP stacked data'!AZ73</f>
        <v>744784.77595235163</v>
      </c>
      <c r="BA23" s="1">
        <f>'DNSP stacked data'!BA73</f>
        <v>795887.83865733806</v>
      </c>
      <c r="BB23" s="1">
        <f>'DNSP stacked data'!BB73</f>
        <v>827678.04995316349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575597.56023747684</v>
      </c>
      <c r="C26" s="1">
        <f t="shared" ref="C26:I26" si="2">C17</f>
        <v>616355.39518414845</v>
      </c>
      <c r="D26" s="1">
        <f t="shared" si="2"/>
        <v>645233.99375108827</v>
      </c>
      <c r="E26" s="1">
        <f t="shared" si="2"/>
        <v>689025.73555872729</v>
      </c>
      <c r="F26" s="1">
        <f t="shared" si="2"/>
        <v>743900.18108075019</v>
      </c>
      <c r="G26" s="1">
        <f t="shared" si="2"/>
        <v>861599.21942569339</v>
      </c>
      <c r="H26" s="1">
        <f t="shared" si="2"/>
        <v>941662.05652365973</v>
      </c>
      <c r="I26" s="1">
        <f t="shared" si="2"/>
        <v>1025509.7572398544</v>
      </c>
      <c r="K26" s="1">
        <f>K17</f>
        <v>193721.4178655346</v>
      </c>
      <c r="L26" s="1">
        <f t="shared" ref="L26:R26" si="3">L17</f>
        <v>224564.08874012288</v>
      </c>
      <c r="M26" s="1">
        <f t="shared" si="3"/>
        <v>238874.85167191573</v>
      </c>
      <c r="N26" s="1">
        <f t="shared" si="3"/>
        <v>256593.29056401658</v>
      </c>
      <c r="O26" s="1">
        <f t="shared" si="3"/>
        <v>294633.75224552886</v>
      </c>
      <c r="P26" s="1">
        <f t="shared" si="3"/>
        <v>370237.77404968633</v>
      </c>
      <c r="Q26" s="1">
        <f t="shared" si="3"/>
        <v>425749.59670832526</v>
      </c>
      <c r="R26" s="1">
        <f t="shared" si="3"/>
        <v>468587.49577878043</v>
      </c>
      <c r="T26" s="1">
        <f>T17</f>
        <v>806710.6546657735</v>
      </c>
      <c r="U26" s="1">
        <f t="shared" ref="U26:AA26" si="4">U17</f>
        <v>897599.31662277016</v>
      </c>
      <c r="V26" s="1">
        <f t="shared" si="4"/>
        <v>990679.19402942318</v>
      </c>
      <c r="W26" s="1">
        <f t="shared" si="4"/>
        <v>1075407.3694160099</v>
      </c>
      <c r="X26" s="1">
        <f t="shared" si="4"/>
        <v>1145929.0292334601</v>
      </c>
      <c r="Y26" s="1">
        <f t="shared" si="4"/>
        <v>1284665.1859920861</v>
      </c>
      <c r="Z26" s="1">
        <f t="shared" si="4"/>
        <v>1393557.9111895829</v>
      </c>
      <c r="AA26" s="1">
        <f t="shared" si="4"/>
        <v>1462303.497831804</v>
      </c>
      <c r="AC26" s="1">
        <f>AC17</f>
        <v>197271.44245253576</v>
      </c>
      <c r="AD26" s="1">
        <f t="shared" ref="AD26:AJ26" si="5">AD17</f>
        <v>233807.39354306491</v>
      </c>
      <c r="AE26" s="1">
        <f t="shared" si="5"/>
        <v>275753.13443213917</v>
      </c>
      <c r="AF26" s="1">
        <f t="shared" si="5"/>
        <v>311990.94065585354</v>
      </c>
      <c r="AG26" s="1">
        <f t="shared" si="5"/>
        <v>363688.59219632595</v>
      </c>
      <c r="AH26" s="1">
        <f t="shared" si="5"/>
        <v>443720.8214574462</v>
      </c>
      <c r="AI26" s="1">
        <f t="shared" si="5"/>
        <v>494929.24549421744</v>
      </c>
      <c r="AJ26" s="1">
        <f t="shared" si="5"/>
        <v>526744.54387751163</v>
      </c>
      <c r="AL26" s="1">
        <f>AL17</f>
        <v>1357167.0319090001</v>
      </c>
      <c r="AM26" s="1">
        <f t="shared" ref="AM26:AS26" si="6">AM17</f>
        <v>1541841.3911244054</v>
      </c>
      <c r="AN26" s="1">
        <f t="shared" si="6"/>
        <v>1718291.707648722</v>
      </c>
      <c r="AO26" s="1">
        <f t="shared" si="6"/>
        <v>1929234.6700658877</v>
      </c>
      <c r="AP26" s="1">
        <f t="shared" si="6"/>
        <v>2190247.0920673404</v>
      </c>
      <c r="AQ26" s="1">
        <f t="shared" si="6"/>
        <v>2489260.2230493827</v>
      </c>
      <c r="AR26" s="1">
        <f t="shared" si="6"/>
        <v>2788698.1830782122</v>
      </c>
      <c r="AS26" s="1">
        <f t="shared" si="6"/>
        <v>3067738.5218132799</v>
      </c>
      <c r="AU26" s="1">
        <f>AU17</f>
        <v>471685.03179094673</v>
      </c>
      <c r="AV26" s="1">
        <f t="shared" ref="AV26:BB26" si="7">AV17</f>
        <v>563656.95840816258</v>
      </c>
      <c r="AW26" s="1">
        <f t="shared" si="7"/>
        <v>609820.92068345542</v>
      </c>
      <c r="AX26" s="1">
        <f t="shared" si="7"/>
        <v>619310.08546650119</v>
      </c>
      <c r="AY26" s="1">
        <f t="shared" si="7"/>
        <v>631088.89580999501</v>
      </c>
      <c r="AZ26" s="1">
        <f t="shared" si="7"/>
        <v>702500.74984315061</v>
      </c>
      <c r="BA26" s="1">
        <f t="shared" si="7"/>
        <v>744784.77595235163</v>
      </c>
      <c r="BB26" s="1">
        <f t="shared" si="7"/>
        <v>795887.83865733806</v>
      </c>
    </row>
    <row r="27" spans="1:54" x14ac:dyDescent="0.25">
      <c r="A27" s="24" t="s">
        <v>84</v>
      </c>
      <c r="B27" s="1">
        <f>WACC!$C$14*B26</f>
        <v>230239.02409499075</v>
      </c>
      <c r="C27" s="1">
        <f>WACC!$D$14*C26</f>
        <v>246542.1580736594</v>
      </c>
      <c r="D27" s="1">
        <f>WACC!$E$14*D26</f>
        <v>258093.59750043531</v>
      </c>
      <c r="E27" s="1">
        <f>WACC!$F$14*E26</f>
        <v>275610.29422349093</v>
      </c>
      <c r="F27" s="1">
        <f>WACC!$G$14*F26</f>
        <v>297560.07243230008</v>
      </c>
      <c r="G27" s="1">
        <f>WACC!$H$14*G26</f>
        <v>344639.68777027738</v>
      </c>
      <c r="H27" s="1">
        <f>WACC!$I$14*H26</f>
        <v>376664.82260946394</v>
      </c>
      <c r="I27" s="1">
        <f>WACC!$J$14*I26</f>
        <v>410203.90289594181</v>
      </c>
      <c r="K27" s="1">
        <f>WACC!$C$14*K26</f>
        <v>77488.567146213842</v>
      </c>
      <c r="L27" s="1">
        <f>WACC!$D$14*L26</f>
        <v>89825.635496049159</v>
      </c>
      <c r="M27" s="1">
        <f>WACC!$E$14*M26</f>
        <v>95549.940668766299</v>
      </c>
      <c r="N27" s="1">
        <f>WACC!$F$14*N26</f>
        <v>102637.31622560664</v>
      </c>
      <c r="O27" s="1">
        <f>WACC!$G$14*O26</f>
        <v>117853.50089821155</v>
      </c>
      <c r="P27" s="1">
        <f>WACC!$H$14*P26</f>
        <v>148095.10961987454</v>
      </c>
      <c r="Q27" s="1">
        <f>WACC!$I$14*Q26</f>
        <v>170299.8386833301</v>
      </c>
      <c r="R27" s="1">
        <f>WACC!$J$14*R26</f>
        <v>187434.99831151217</v>
      </c>
      <c r="T27" s="1">
        <f>WACC!$C$14*T26</f>
        <v>322684.26186630945</v>
      </c>
      <c r="U27" s="1">
        <f>WACC!$D$14*U26</f>
        <v>359039.72664910811</v>
      </c>
      <c r="V27" s="1">
        <f>WACC!$E$14*V26</f>
        <v>396271.67761176929</v>
      </c>
      <c r="W27" s="1">
        <f>WACC!$F$14*W26</f>
        <v>430162.94776640396</v>
      </c>
      <c r="X27" s="1">
        <f>WACC!$G$14*X26</f>
        <v>458371.61169338407</v>
      </c>
      <c r="Y27" s="1">
        <f>WACC!$H$14*Y26</f>
        <v>513866.07439683448</v>
      </c>
      <c r="Z27" s="1">
        <f>WACC!$I$14*Z26</f>
        <v>557423.16447583318</v>
      </c>
      <c r="AA27" s="1">
        <f>WACC!$J$14*AA26</f>
        <v>584921.39913272159</v>
      </c>
      <c r="AC27" s="1">
        <f>WACC!$C$14*AC26</f>
        <v>78908.57698101431</v>
      </c>
      <c r="AD27" s="1">
        <f>WACC!$D$14*AD26</f>
        <v>93522.957417225974</v>
      </c>
      <c r="AE27" s="1">
        <f>WACC!$E$14*AE26</f>
        <v>110301.25377285568</v>
      </c>
      <c r="AF27" s="1">
        <f>WACC!$F$14*AF26</f>
        <v>124796.37626234142</v>
      </c>
      <c r="AG27" s="1">
        <f>WACC!$G$14*AG26</f>
        <v>145475.4368785304</v>
      </c>
      <c r="AH27" s="1">
        <f>WACC!$H$14*AH26</f>
        <v>177488.32858297849</v>
      </c>
      <c r="AI27" s="1">
        <f>WACC!$I$14*AI26</f>
        <v>197971.69819768699</v>
      </c>
      <c r="AJ27" s="1">
        <f>WACC!$J$14*AJ26</f>
        <v>210697.81755100467</v>
      </c>
      <c r="AL27" s="1">
        <f>WACC!C14*AL26</f>
        <v>542866.81276360003</v>
      </c>
      <c r="AM27" s="1">
        <f>WACC!D14*AM26</f>
        <v>616736.5564497622</v>
      </c>
      <c r="AN27" s="1">
        <f>WACC!E14*AN26</f>
        <v>687316.68305948889</v>
      </c>
      <c r="AO27" s="1">
        <f>WACC!F14*AO26</f>
        <v>771693.86802635517</v>
      </c>
      <c r="AP27" s="1">
        <f>WACC!G14*AP26</f>
        <v>876098.83682693623</v>
      </c>
      <c r="AQ27" s="1">
        <f>WACC!H14*AQ26</f>
        <v>995704.08921975316</v>
      </c>
      <c r="AR27" s="1">
        <f>WACC!I14*AR26</f>
        <v>1115479.2732312849</v>
      </c>
      <c r="AS27" s="1">
        <f>WACC!J14*AS26</f>
        <v>1227095.408725312</v>
      </c>
      <c r="AU27" s="1">
        <f>WACC!C14*AU26</f>
        <v>188674.0127163787</v>
      </c>
      <c r="AV27" s="1">
        <f>WACC!D14*AV26</f>
        <v>225462.78336326504</v>
      </c>
      <c r="AW27" s="1">
        <f>WACC!E14*AW26</f>
        <v>243928.36827338219</v>
      </c>
      <c r="AX27" s="1">
        <f>WACC!F14*AX26</f>
        <v>247724.03418660047</v>
      </c>
      <c r="AY27" s="1">
        <f>WACC!G14*AY26</f>
        <v>252435.558323998</v>
      </c>
      <c r="AZ27" s="1">
        <f>WACC!H14*AZ26</f>
        <v>281000.29993726028</v>
      </c>
      <c r="BA27" s="1">
        <f>WACC!I14*BA26</f>
        <v>297913.91038094065</v>
      </c>
      <c r="BB27" s="1">
        <f>WACC!J14*BB26</f>
        <v>318355.13546293526</v>
      </c>
    </row>
    <row r="28" spans="1:54" x14ac:dyDescent="0.25">
      <c r="A28" s="24" t="s">
        <v>85</v>
      </c>
      <c r="B28" s="1">
        <f>WACC!$C$15*B26</f>
        <v>345358.53614248609</v>
      </c>
      <c r="C28" s="1">
        <f>WACC!$D$15*C26</f>
        <v>369813.23711048905</v>
      </c>
      <c r="D28" s="1">
        <f>WACC!$E$15*D26</f>
        <v>387140.39625065296</v>
      </c>
      <c r="E28" s="1">
        <f>WACC!$F$15*E26</f>
        <v>413415.44133523636</v>
      </c>
      <c r="F28" s="1">
        <f>WACC!$G$15*F26</f>
        <v>446340.10864845011</v>
      </c>
      <c r="G28" s="1">
        <f>WACC!$H$15*G26</f>
        <v>516959.53165541601</v>
      </c>
      <c r="H28" s="1">
        <f>WACC!$I$15*H26</f>
        <v>564997.23391419579</v>
      </c>
      <c r="I28" s="1">
        <f>WACC!$J$15*I26</f>
        <v>615305.85434391268</v>
      </c>
      <c r="K28" s="1">
        <f>WACC!$C$15*K26</f>
        <v>116232.85071932076</v>
      </c>
      <c r="L28" s="1">
        <f>WACC!$D$15*L26</f>
        <v>134738.45324407372</v>
      </c>
      <c r="M28" s="1">
        <f>WACC!$E$15*M26</f>
        <v>143324.91100314943</v>
      </c>
      <c r="N28" s="1">
        <f>WACC!$F$15*N26</f>
        <v>153955.97433840996</v>
      </c>
      <c r="O28" s="1">
        <f>WACC!$G$15*O26</f>
        <v>176780.2513473173</v>
      </c>
      <c r="P28" s="1">
        <f>WACC!$H$15*P26</f>
        <v>222142.66442981179</v>
      </c>
      <c r="Q28" s="1">
        <f>WACC!$I$15*Q26</f>
        <v>255449.75802499516</v>
      </c>
      <c r="R28" s="1">
        <f>WACC!$J$15*R26</f>
        <v>281152.49746726826</v>
      </c>
      <c r="T28" s="1">
        <f>WACC!$C$15*T26</f>
        <v>484026.39279946405</v>
      </c>
      <c r="U28" s="1">
        <f>WACC!$D$15*U26</f>
        <v>538559.58997366205</v>
      </c>
      <c r="V28" s="1">
        <f>WACC!$E$15*V26</f>
        <v>594407.51641765388</v>
      </c>
      <c r="W28" s="1">
        <f>WACC!$F$15*W26</f>
        <v>645244.42164960585</v>
      </c>
      <c r="X28" s="1">
        <f>WACC!$G$15*X26</f>
        <v>687557.41754007607</v>
      </c>
      <c r="Y28" s="1">
        <f>WACC!$H$15*Y26</f>
        <v>770799.1115952516</v>
      </c>
      <c r="Z28" s="1">
        <f>WACC!$I$15*Z26</f>
        <v>836134.74671374972</v>
      </c>
      <c r="AA28" s="1">
        <f>WACC!$J$15*AA26</f>
        <v>877382.09869908239</v>
      </c>
      <c r="AC28" s="1">
        <f>WACC!$C$15*AC26</f>
        <v>118362.86547152145</v>
      </c>
      <c r="AD28" s="1">
        <f>WACC!$D$15*AD26</f>
        <v>140284.43612583895</v>
      </c>
      <c r="AE28" s="1">
        <f>WACC!$E$15*AE26</f>
        <v>165451.88065928349</v>
      </c>
      <c r="AF28" s="1">
        <f>WACC!$F$15*AF26</f>
        <v>187194.56439351212</v>
      </c>
      <c r="AG28" s="1">
        <f>WACC!$G$15*AG26</f>
        <v>218213.15531779555</v>
      </c>
      <c r="AH28" s="1">
        <f>WACC!$H$15*AH26</f>
        <v>266232.49287446769</v>
      </c>
      <c r="AI28" s="1">
        <f>WACC!$I$15*AI26</f>
        <v>296957.54729653045</v>
      </c>
      <c r="AJ28" s="1">
        <f>WACC!$J$15*AJ26</f>
        <v>316046.72632650699</v>
      </c>
      <c r="AL28" s="1">
        <f>WACC!C15*AL26</f>
        <v>814300.2191454001</v>
      </c>
      <c r="AM28" s="1">
        <f>WACC!D15*AM26</f>
        <v>925104.83467464324</v>
      </c>
      <c r="AN28" s="1">
        <f>WACC!E15*AN26</f>
        <v>1030975.0245892331</v>
      </c>
      <c r="AO28" s="1">
        <f>WACC!F15*AO26</f>
        <v>1157540.8020395327</v>
      </c>
      <c r="AP28" s="1">
        <f>WACC!G15*AP26</f>
        <v>1314148.2552404043</v>
      </c>
      <c r="AQ28" s="1">
        <f>WACC!H15*AQ26</f>
        <v>1493556.1338296295</v>
      </c>
      <c r="AR28" s="1">
        <f>WACC!I15*AR26</f>
        <v>1673218.9098469273</v>
      </c>
      <c r="AS28" s="1">
        <f>WACC!J15*AS26</f>
        <v>1840643.113087968</v>
      </c>
      <c r="AU28" s="1">
        <f>WACC!C15*AU26</f>
        <v>283011.019074568</v>
      </c>
      <c r="AV28" s="1">
        <f>WACC!D15*AV26</f>
        <v>338194.17504489754</v>
      </c>
      <c r="AW28" s="1">
        <f>WACC!E15*AW26</f>
        <v>365892.55241007323</v>
      </c>
      <c r="AX28" s="1">
        <f>WACC!F15*AX26</f>
        <v>371586.05127990071</v>
      </c>
      <c r="AY28" s="1">
        <f>WACC!G15*AY26</f>
        <v>378653.33748599701</v>
      </c>
      <c r="AZ28" s="1">
        <f>WACC!H15*AZ26</f>
        <v>421500.44990589033</v>
      </c>
      <c r="BA28" s="1">
        <f>WACC!I15*BA26</f>
        <v>446870.86557141098</v>
      </c>
      <c r="BB28" s="1">
        <f>WACC!J15*BB26</f>
        <v>477532.7031944028</v>
      </c>
    </row>
    <row r="29" spans="1:54" x14ac:dyDescent="0.25">
      <c r="A29" s="24" t="s">
        <v>86</v>
      </c>
      <c r="B29" s="1">
        <f>(WACC!$C$3+WACC!$C$9*WACC!$C$16)*B27</f>
        <v>22966.633108859562</v>
      </c>
      <c r="C29" s="1">
        <f>(WACC!$D$3+WACC!$D$9*WACC!$D$16)*C27</f>
        <v>24513.779704692763</v>
      </c>
      <c r="D29" s="1">
        <f>(WACC!$E$3+WACC!$E$9*WACC!$E$16)*D27</f>
        <v>26709.098847622117</v>
      </c>
      <c r="E29" s="1">
        <f>(WACC!$F$3+WACC!$F$9*WACC!$F$16)*E27</f>
        <v>29535.210059278055</v>
      </c>
      <c r="F29" s="1">
        <f>(WACC!$G$3+WACC!$G$9*WACC!$G$16)*F27</f>
        <v>28459.990070060212</v>
      </c>
      <c r="G29" s="1">
        <f>(WACC!$H$3+WACC!$H$9*WACC!$H$16)*G27</f>
        <v>34768.696537879696</v>
      </c>
      <c r="H29" s="1">
        <f>(WACC!$I$3+WACC!$I$9*WACC!$I$16)*H27</f>
        <v>37210.329571079477</v>
      </c>
      <c r="I29" s="1">
        <f>(WACC!$J$3+WACC!$J$9*WACC!$J$16)*I27</f>
        <v>35338.173252142922</v>
      </c>
      <c r="K29" s="1">
        <f>(WACC!$C$3+WACC!$C$9*WACC!$C$16)*K27</f>
        <v>7729.5823276426127</v>
      </c>
      <c r="L29" s="1">
        <f>(WACC!$D$3+WACC!$D$9*WACC!$D$16)*L27</f>
        <v>8931.3967947270849</v>
      </c>
      <c r="M29" s="1">
        <f>(WACC!$E$3+WACC!$E$9*WACC!$E$16)*M27</f>
        <v>9888.0903475422456</v>
      </c>
      <c r="N29" s="1">
        <f>(WACC!$F$3+WACC!$F$9*WACC!$F$16)*N27</f>
        <v>10998.916797301054</v>
      </c>
      <c r="O29" s="1">
        <f>(WACC!$G$3+WACC!$G$9*WACC!$G$16)*O27</f>
        <v>11272.041433072474</v>
      </c>
      <c r="P29" s="1">
        <f>(WACC!$H$3+WACC!$H$9*WACC!$H$16)*P27</f>
        <v>14940.455518720195</v>
      </c>
      <c r="Q29" s="1">
        <f>(WACC!$I$3+WACC!$I$9*WACC!$I$16)*Q27</f>
        <v>16823.745523692458</v>
      </c>
      <c r="R29" s="1">
        <f>(WACC!$J$3+WACC!$J$9*WACC!$J$16)*R27</f>
        <v>16147.117072963523</v>
      </c>
      <c r="T29" s="1">
        <f>(WACC!$C$3+WACC!$C$9*WACC!$C$16)*T27</f>
        <v>32188.162199771636</v>
      </c>
      <c r="U29" s="1">
        <f>(WACC!$D$3+WACC!$D$9*WACC!$D$16)*U27</f>
        <v>35699.455351079319</v>
      </c>
      <c r="V29" s="1">
        <f>(WACC!$E$3+WACC!$E$9*WACC!$E$16)*V27</f>
        <v>41008.60893237748</v>
      </c>
      <c r="W29" s="1">
        <f>(WACC!$F$3+WACC!$F$9*WACC!$F$16)*W27</f>
        <v>46097.527154397998</v>
      </c>
      <c r="X29" s="1">
        <f>(WACC!$G$3+WACC!$G$9*WACC!$G$16)*X27</f>
        <v>43840.732429446558</v>
      </c>
      <c r="Y29" s="1">
        <f>(WACC!$H$3+WACC!$H$9*WACC!$H$16)*Y27</f>
        <v>51840.963869849169</v>
      </c>
      <c r="Z29" s="1">
        <f>(WACC!$I$3+WACC!$I$9*WACC!$I$16)*Z27</f>
        <v>55067.259843921092</v>
      </c>
      <c r="AA29" s="1">
        <f>(WACC!$J$3+WACC!$J$9*WACC!$J$16)*AA27</f>
        <v>50389.705206391998</v>
      </c>
      <c r="AC29" s="1">
        <f>(WACC!$C$3+WACC!$C$9*WACC!$C$16)*AC27</f>
        <v>7871.2301000609814</v>
      </c>
      <c r="AD29" s="1">
        <f>(WACC!$D$3+WACC!$D$9*WACC!$D$16)*AD27</f>
        <v>9299.0229069556499</v>
      </c>
      <c r="AE29" s="1">
        <f>(WACC!$E$3+WACC!$E$9*WACC!$E$16)*AE27</f>
        <v>11414.646153827529</v>
      </c>
      <c r="AF29" s="1">
        <f>(WACC!$F$3+WACC!$F$9*WACC!$F$16)*AF27</f>
        <v>13373.546869610353</v>
      </c>
      <c r="AG29" s="1">
        <f>(WACC!$G$3+WACC!$G$9*WACC!$G$16)*AG27</f>
        <v>13913.928220133157</v>
      </c>
      <c r="AH29" s="1">
        <f>(WACC!$H$3+WACC!$H$9*WACC!$H$16)*AH27</f>
        <v>17905.76667313608</v>
      </c>
      <c r="AI29" s="1">
        <f>(WACC!$I$3+WACC!$I$9*WACC!$I$16)*AI27</f>
        <v>19557.420001814429</v>
      </c>
      <c r="AJ29" s="1">
        <f>(WACC!$J$3+WACC!$J$9*WACC!$J$16)*AJ27</f>
        <v>18151.158309077764</v>
      </c>
      <c r="AL29" s="1">
        <f>(WACC!C3+WACC!C9*WACC!C16)*AL27</f>
        <v>54151.649420532878</v>
      </c>
      <c r="AM29" s="1">
        <f>(WACC!D3+WACC!D9*WACC!D16)*AM27</f>
        <v>61322.348270040355</v>
      </c>
      <c r="AN29" s="1">
        <f>(WACC!E3+WACC!E9*WACC!E16)*AN27</f>
        <v>71127.720351236872</v>
      </c>
      <c r="AO29" s="1">
        <f>(WACC!F3+WACC!F9*WACC!F16)*AO27</f>
        <v>82696.985458508207</v>
      </c>
      <c r="AP29" s="1">
        <f>(WACC!G3+WACC!G9*WACC!G16)*AP27</f>
        <v>83794.052046948462</v>
      </c>
      <c r="AQ29" s="1">
        <f>(WACC!H3+WACC!H9*WACC!H16)*AQ27</f>
        <v>100450.80281840119</v>
      </c>
      <c r="AR29" s="1">
        <f>(WACC!I3+WACC!I9*WACC!I16)*AR27</f>
        <v>110197.04760080621</v>
      </c>
      <c r="AS29" s="1">
        <f>(WACC!J3+WACC!J9*WACC!J16)*AS27</f>
        <v>105711.59816937277</v>
      </c>
      <c r="AU29" s="1">
        <f>(WACC!C3+WACC!C9*WACC!C16)*AU27</f>
        <v>18820.470787982504</v>
      </c>
      <c r="AV29" s="1">
        <f>(WACC!D3+WACC!D9*WACC!D16)*AV27</f>
        <v>22417.849531935477</v>
      </c>
      <c r="AW29" s="1">
        <f>(WACC!E3+WACC!E9*WACC!E16)*AW27</f>
        <v>25243.194573790024</v>
      </c>
      <c r="AX29" s="1">
        <f>(WACC!F3+WACC!F9*WACC!F16)*AX27</f>
        <v>26546.836383767459</v>
      </c>
      <c r="AY29" s="1">
        <f>(WACC!G3+WACC!G9*WACC!G16)*AY27</f>
        <v>24144.077612649595</v>
      </c>
      <c r="AZ29" s="1">
        <f>(WACC!H3+WACC!H9*WACC!H16)*AZ27</f>
        <v>28348.488297389784</v>
      </c>
      <c r="BA29" s="1">
        <f>(WACC!I3+WACC!I9*WACC!I16)*BA27</f>
        <v>29430.608126040883</v>
      </c>
      <c r="BB29" s="1">
        <f>(WACC!J3+WACC!J9*WACC!J16)*BB27</f>
        <v>27425.601885490822</v>
      </c>
    </row>
    <row r="30" spans="1:54" x14ac:dyDescent="0.25">
      <c r="A30" s="24" t="s">
        <v>87</v>
      </c>
      <c r="B30" s="1">
        <f>WACC!$C$7*B28</f>
        <v>23768.218808297854</v>
      </c>
      <c r="C30" s="1">
        <f>WACC!$D$7*C28</f>
        <v>24394.635566832727</v>
      </c>
      <c r="D30" s="1">
        <f>WACC!$E$7*D28</f>
        <v>27282.630267856184</v>
      </c>
      <c r="E30" s="1">
        <f>WACC!$F$7*E28</f>
        <v>35539.970818769762</v>
      </c>
      <c r="F30" s="1">
        <f>WACC!$G$7*F28</f>
        <v>37167.618396431601</v>
      </c>
      <c r="G30" s="1">
        <f>WACC!$H$7*G28</f>
        <v>48258.253090137849</v>
      </c>
      <c r="H30" s="1">
        <f>WACC!$I$7*H28</f>
        <v>53291.872193339492</v>
      </c>
      <c r="I30" s="1">
        <f>WACC!$J$7*I28</f>
        <v>46868.30450555963</v>
      </c>
      <c r="K30" s="1">
        <f>WACC!$C$7*K28</f>
        <v>7999.3616473670672</v>
      </c>
      <c r="L30" s="1">
        <f>WACC!$D$7*L28</f>
        <v>8887.9875945216208</v>
      </c>
      <c r="M30" s="1">
        <f>WACC!$E$7*M28</f>
        <v>10100.419881113668</v>
      </c>
      <c r="N30" s="1">
        <f>WACC!$F$7*N28</f>
        <v>13235.09063350508</v>
      </c>
      <c r="O30" s="1">
        <f>WACC!$G$7*O28</f>
        <v>14720.839097338354</v>
      </c>
      <c r="P30" s="1">
        <f>WACC!$H$7*P28</f>
        <v>20737.052449430561</v>
      </c>
      <c r="Q30" s="1">
        <f>WACC!$I$7*Q28</f>
        <v>24094.623901388801</v>
      </c>
      <c r="R30" s="1">
        <f>WACC!$J$7*R28</f>
        <v>21415.594814785261</v>
      </c>
      <c r="T30" s="1">
        <f>WACC!$C$7*T28</f>
        <v>33311.599422295287</v>
      </c>
      <c r="U30" s="1">
        <f>WACC!$D$7*U28</f>
        <v>35525.945558582367</v>
      </c>
      <c r="V30" s="1">
        <f>WACC!$E$7*V28</f>
        <v>41889.197448560379</v>
      </c>
      <c r="W30" s="1">
        <f>WACC!$F$7*W28</f>
        <v>55469.548603061376</v>
      </c>
      <c r="X30" s="1">
        <f>WACC!$G$7*X28</f>
        <v>57254.257965181576</v>
      </c>
      <c r="Y30" s="1">
        <f>WACC!$H$7*Y28</f>
        <v>71954.217557229087</v>
      </c>
      <c r="Z30" s="1">
        <f>WACC!$I$7*Z28</f>
        <v>78866.202139755056</v>
      </c>
      <c r="AA30" s="1">
        <f>WACC!$J$7*AA28</f>
        <v>66830.846934493151</v>
      </c>
      <c r="AC30" s="1">
        <f>WACC!$C$7*AC28</f>
        <v>8145.953236677954</v>
      </c>
      <c r="AD30" s="1">
        <f>WACC!$D$7*AD28</f>
        <v>9253.8269363408926</v>
      </c>
      <c r="AE30" s="1">
        <f>WACC!$E$7*AE28</f>
        <v>11659.755816921117</v>
      </c>
      <c r="AF30" s="1">
        <f>WACC!$F$7*AF28</f>
        <v>16092.503304884893</v>
      </c>
      <c r="AG30" s="1">
        <f>WACC!$G$7*AG28</f>
        <v>18171.03847219142</v>
      </c>
      <c r="AH30" s="1">
        <f>WACC!$H$7*AH28</f>
        <v>24852.844826775097</v>
      </c>
      <c r="AI30" s="1">
        <f>WACC!$I$7*AI28</f>
        <v>28009.736521608567</v>
      </c>
      <c r="AJ30" s="1">
        <f>WACC!$J$7*AJ28</f>
        <v>24073.514176539611</v>
      </c>
      <c r="AL30" s="1">
        <f>WACC!C7*AL28</f>
        <v>56041.660358172252</v>
      </c>
      <c r="AM30" s="1">
        <f>WACC!D7*AM28</f>
        <v>61024.303725127189</v>
      </c>
      <c r="AN30" s="1">
        <f>WACC!E7*AN28</f>
        <v>72655.064373728586</v>
      </c>
      <c r="AO30" s="1">
        <f>WACC!F7*AO28</f>
        <v>99509.989740951569</v>
      </c>
      <c r="AP30" s="1">
        <f>WACC!G7*AP28</f>
        <v>109431.70896071644</v>
      </c>
      <c r="AQ30" s="1">
        <f>WACC!H7*AQ28</f>
        <v>139423.69856277498</v>
      </c>
      <c r="AR30" s="1">
        <f>WACC!I7*AR28</f>
        <v>157821.95547630428</v>
      </c>
      <c r="AS30" s="1">
        <f>WACC!J7*AS28</f>
        <v>140203.15474204879</v>
      </c>
      <c r="AU30" s="1">
        <f>WACC!C7*AU28</f>
        <v>19477.346359113704</v>
      </c>
      <c r="AV30" s="1">
        <f>WACC!D7*AV28</f>
        <v>22308.892227621971</v>
      </c>
      <c r="AW30" s="1">
        <f>WACC!E7*AW28</f>
        <v>25785.248250619319</v>
      </c>
      <c r="AX30" s="1">
        <f>WACC!F7*AX28</f>
        <v>31944.035221559981</v>
      </c>
      <c r="AY30" s="1">
        <f>WACC!G7*AY28</f>
        <v>31531.207882775238</v>
      </c>
      <c r="AZ30" s="1">
        <f>WACC!H7*AZ28</f>
        <v>39347.13288684233</v>
      </c>
      <c r="BA30" s="1">
        <f>WACC!I7*BA28</f>
        <v>42149.914416351407</v>
      </c>
      <c r="BB30" s="1">
        <f>WACC!J7*BB28</f>
        <v>36374.021125709638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46734.851917157415</v>
      </c>
      <c r="C33" s="1">
        <f>C17*WACC!$D$21</f>
        <v>48908.41527152549</v>
      </c>
      <c r="D33" s="1">
        <f>D17*WACC!$E$21</f>
        <v>53991.729115478309</v>
      </c>
      <c r="E33" s="1">
        <f>E17*WACC!$F$21</f>
        <v>65075.180878047817</v>
      </c>
      <c r="F33" s="1">
        <f>F17*WACC!$G$21</f>
        <v>65627.608466491802</v>
      </c>
      <c r="G33" s="1">
        <f>G17*WACC!$H$21</f>
        <v>83026.949628017552</v>
      </c>
      <c r="H33" s="1">
        <f>H17*WACC!$I$21</f>
        <v>90502.201764418976</v>
      </c>
      <c r="I33" s="1">
        <f>I17*WACC!$J$21</f>
        <v>82206.477757702552</v>
      </c>
      <c r="K33" s="1">
        <f>K17*WACC!$C$21</f>
        <v>15728.943975009681</v>
      </c>
      <c r="L33" s="1">
        <f>L17*WACC!$D$21</f>
        <v>17819.384389248702</v>
      </c>
      <c r="M33" s="1">
        <f>M17*WACC!$E$21</f>
        <v>19988.510228655916</v>
      </c>
      <c r="N33" s="1">
        <f>N17*WACC!$F$21</f>
        <v>24234.007430806134</v>
      </c>
      <c r="O33" s="1">
        <f>O17*WACC!$G$21</f>
        <v>25992.880530410825</v>
      </c>
      <c r="P33" s="1">
        <f>P17*WACC!$H$21</f>
        <v>35677.507968150756</v>
      </c>
      <c r="Q33" s="1">
        <f>Q17*WACC!$I$21</f>
        <v>40918.369425081262</v>
      </c>
      <c r="R33" s="1">
        <f>R17*WACC!$J$21</f>
        <v>37562.711887748788</v>
      </c>
      <c r="T33" s="1">
        <f>T17*WACC!C21</f>
        <v>65499.761622066922</v>
      </c>
      <c r="U33" s="1">
        <f>U17*WACC!D21</f>
        <v>71225.400909661679</v>
      </c>
      <c r="V33" s="1">
        <f>V17*WACC!E21</f>
        <v>82897.806380937865</v>
      </c>
      <c r="W33" s="1">
        <f>W17*WACC!F21</f>
        <v>101567.07575745939</v>
      </c>
      <c r="X33" s="1">
        <f>X17*WACC!G21</f>
        <v>101094.99039462813</v>
      </c>
      <c r="Y33" s="1">
        <f>Y17*WACC!H21</f>
        <v>123795.18142707826</v>
      </c>
      <c r="Z33" s="1">
        <f>Z17*WACC!I21</f>
        <v>133933.46198367616</v>
      </c>
      <c r="AA33" s="1">
        <f>AA17*WACC!J21</f>
        <v>117220.55214088516</v>
      </c>
      <c r="AC33" s="1">
        <f>AC17*WACC!C21</f>
        <v>16017.183336738935</v>
      </c>
      <c r="AD33" s="1">
        <f>AD17*WACC!D21</f>
        <v>18552.849843296539</v>
      </c>
      <c r="AE33" s="1">
        <f>AE17*WACC!E21</f>
        <v>23074.401970748648</v>
      </c>
      <c r="AF33" s="1">
        <f>AF17*WACC!F21</f>
        <v>29466.050174495245</v>
      </c>
      <c r="AG33" s="1">
        <f>AG17*WACC!G21</f>
        <v>32084.966692324571</v>
      </c>
      <c r="AH33" s="1">
        <f>AH17*WACC!H21</f>
        <v>42758.611499911181</v>
      </c>
      <c r="AI33" s="1">
        <f>AI17*WACC!I21</f>
        <v>47567.156523423</v>
      </c>
      <c r="AJ33" s="1">
        <f>AJ17*WACC!J21</f>
        <v>42224.672485617375</v>
      </c>
      <c r="AL33" s="1">
        <f>AL17*WACC!C21</f>
        <v>110193.30977870514</v>
      </c>
      <c r="AM33" s="1">
        <f>AM17*WACC!D21</f>
        <v>122346.65199516753</v>
      </c>
      <c r="AN33" s="1">
        <f>AN17*WACC!E21</f>
        <v>143782.78472496549</v>
      </c>
      <c r="AO33" s="1">
        <f>AO17*WACC!F21</f>
        <v>182206.97519945976</v>
      </c>
      <c r="AP33" s="1">
        <f>AP17*WACC!G21</f>
        <v>193225.76100766487</v>
      </c>
      <c r="AQ33" s="1">
        <f>AQ17*WACC!H21</f>
        <v>239874.5013811762</v>
      </c>
      <c r="AR33" s="1">
        <f>AR17*WACC!I21</f>
        <v>268019.00307711051</v>
      </c>
      <c r="AS33" s="1">
        <f>AS17*WACC!J21</f>
        <v>245914.75291142156</v>
      </c>
      <c r="AU33" s="1">
        <f>AU17*WACC!C21</f>
        <v>38297.817147096212</v>
      </c>
      <c r="AV33" s="1">
        <f>AV17*WACC!D21</f>
        <v>44726.741759557444</v>
      </c>
      <c r="AW33" s="1">
        <f>AW17*WACC!E21</f>
        <v>51028.442824409351</v>
      </c>
      <c r="AX33" s="1">
        <f>AX17*WACC!F21</f>
        <v>58490.87160532744</v>
      </c>
      <c r="AY33" s="1">
        <f>AY17*WACC!G21</f>
        <v>55675.285495424832</v>
      </c>
      <c r="AZ33" s="1">
        <f>AZ17*WACC!H21</f>
        <v>67695.621184232106</v>
      </c>
      <c r="BA33" s="1">
        <f>BA17*WACC!I21</f>
        <v>71580.522542392282</v>
      </c>
      <c r="BB33" s="1">
        <f>BB17*WACC!J21</f>
        <v>63799.623011200463</v>
      </c>
    </row>
    <row r="34" spans="1:54" x14ac:dyDescent="0.25">
      <c r="A34" s="24" t="s">
        <v>65</v>
      </c>
      <c r="B34" s="1">
        <f>B20</f>
        <v>-18044.383998790468</v>
      </c>
      <c r="C34" s="1">
        <f t="shared" ref="C34:I34" si="8">C20</f>
        <v>-22552.652064598791</v>
      </c>
      <c r="D34" s="1">
        <f t="shared" si="8"/>
        <v>-12321.844278208868</v>
      </c>
      <c r="E34" s="1">
        <f t="shared" si="8"/>
        <v>-25643.092054420642</v>
      </c>
      <c r="F34" s="1">
        <f t="shared" si="8"/>
        <v>-24050.538368784997</v>
      </c>
      <c r="G34" s="1">
        <f t="shared" si="8"/>
        <v>-20729.544089115625</v>
      </c>
      <c r="H34" s="1">
        <f t="shared" si="8"/>
        <v>-38502.667234638619</v>
      </c>
      <c r="I34" s="1">
        <f t="shared" si="8"/>
        <v>-31348.458094024078</v>
      </c>
      <c r="K34" s="1">
        <f>K20</f>
        <v>-2601.4796439159991</v>
      </c>
      <c r="L34" s="1">
        <f t="shared" ref="L34:R34" si="9">L20</f>
        <v>-3399.9139870209883</v>
      </c>
      <c r="M34" s="1">
        <f t="shared" si="9"/>
        <v>-647.70580002948918</v>
      </c>
      <c r="N34" s="1">
        <f t="shared" si="9"/>
        <v>-3835.3243302946348</v>
      </c>
      <c r="O34" s="1">
        <f t="shared" si="9"/>
        <v>-3160.1026065830847</v>
      </c>
      <c r="P34" s="1">
        <f t="shared" si="9"/>
        <v>-1491.4661636017918</v>
      </c>
      <c r="Q34" s="1">
        <f t="shared" si="9"/>
        <v>-6719.8501807560024</v>
      </c>
      <c r="R34" s="1">
        <f t="shared" si="9"/>
        <v>-4029.5807799177746</v>
      </c>
      <c r="T34" s="1">
        <f>T20</f>
        <v>5755.2089516757733</v>
      </c>
      <c r="U34" s="1">
        <f t="shared" ref="U34:AA34" si="10">U20</f>
        <v>1610.5948334738678</v>
      </c>
      <c r="V34" s="1">
        <f t="shared" si="10"/>
        <v>19657.187568385303</v>
      </c>
      <c r="W34" s="1">
        <f t="shared" si="10"/>
        <v>2136.9131294595209</v>
      </c>
      <c r="X34" s="1">
        <f t="shared" si="10"/>
        <v>6920.4890231686368</v>
      </c>
      <c r="Y34" s="1">
        <f t="shared" si="10"/>
        <v>13675.277161978007</v>
      </c>
      <c r="Z34" s="1">
        <f t="shared" si="10"/>
        <v>-9694.8273342823013</v>
      </c>
      <c r="AA34" s="1">
        <f t="shared" si="10"/>
        <v>3015.4828372641496</v>
      </c>
      <c r="AC34" s="1">
        <f t="shared" ref="AC34:AJ34" si="11">AC20</f>
        <v>-5362.742975407019</v>
      </c>
      <c r="AD34" s="1">
        <f t="shared" si="11"/>
        <v>-6830.3545671111706</v>
      </c>
      <c r="AE34" s="1">
        <f t="shared" si="11"/>
        <v>-2259.5430061258139</v>
      </c>
      <c r="AF34" s="1">
        <f t="shared" si="11"/>
        <v>-7728.6119577584004</v>
      </c>
      <c r="AG34" s="1">
        <f t="shared" si="11"/>
        <v>-6658.6291948619055</v>
      </c>
      <c r="AH34" s="1">
        <f t="shared" si="11"/>
        <v>-4518.753120278443</v>
      </c>
      <c r="AI34" s="1">
        <f t="shared" si="11"/>
        <v>-13396.906282311311</v>
      </c>
      <c r="AJ34" s="1">
        <f t="shared" si="11"/>
        <v>-9403.990186939458</v>
      </c>
      <c r="AL34" s="1">
        <f t="shared" ref="AL34:AS34" si="12">AL20</f>
        <v>-13536.505458469492</v>
      </c>
      <c r="AM34" s="1">
        <f t="shared" si="12"/>
        <v>-22475.807316750685</v>
      </c>
      <c r="AN34" s="1">
        <f t="shared" si="12"/>
        <v>7147.3281591162713</v>
      </c>
      <c r="AO34" s="1">
        <f t="shared" si="12"/>
        <v>-25032.951790859992</v>
      </c>
      <c r="AP34" s="1">
        <f t="shared" si="12"/>
        <v>-17035.263564592064</v>
      </c>
      <c r="AQ34" s="1">
        <f t="shared" si="12"/>
        <v>-5930.3467421416317</v>
      </c>
      <c r="AR34" s="1">
        <f t="shared" si="12"/>
        <v>-54124.339868507683</v>
      </c>
      <c r="AS34" s="1">
        <f t="shared" si="12"/>
        <v>-28722.952222427837</v>
      </c>
      <c r="AU34" s="1">
        <f t="shared" ref="AU34:BB34" si="13">AU20</f>
        <v>-50474.15450736499</v>
      </c>
      <c r="AV34" s="1">
        <f t="shared" si="13"/>
        <v>-66774.777644421425</v>
      </c>
      <c r="AW34" s="1">
        <f t="shared" si="13"/>
        <v>-60294.040665850131</v>
      </c>
      <c r="AX34" s="1">
        <f t="shared" si="13"/>
        <v>-59300.414786836831</v>
      </c>
      <c r="AY34" s="1">
        <f t="shared" si="13"/>
        <v>-59710.775357586041</v>
      </c>
      <c r="AZ34" s="1">
        <f t="shared" si="13"/>
        <v>-64667.147112441577</v>
      </c>
      <c r="BA34" s="1">
        <f t="shared" si="13"/>
        <v>-69694.080136152741</v>
      </c>
      <c r="BB34" s="1">
        <f t="shared" si="13"/>
        <v>-64638.739264709075</v>
      </c>
    </row>
    <row r="35" spans="1:54" x14ac:dyDescent="0.25">
      <c r="A35" s="24" t="s">
        <v>101</v>
      </c>
      <c r="B35" s="20">
        <f>B12*B4</f>
        <v>30246.635359986954</v>
      </c>
      <c r="C35" s="20">
        <f t="shared" ref="C35:I35" si="14">C12*C4</f>
        <v>34764.034475266388</v>
      </c>
      <c r="D35" s="20">
        <f t="shared" si="14"/>
        <v>35904.850956299691</v>
      </c>
      <c r="E35" s="20">
        <f t="shared" si="14"/>
        <v>38024.400458384705</v>
      </c>
      <c r="F35" s="20">
        <f t="shared" si="14"/>
        <v>38619.926413785026</v>
      </c>
      <c r="G35" s="20">
        <f t="shared" si="14"/>
        <v>47201.494083387661</v>
      </c>
      <c r="H35" s="20">
        <f t="shared" si="14"/>
        <v>58926.320209351186</v>
      </c>
      <c r="I35" s="20">
        <f t="shared" si="14"/>
        <v>77467.407412064436</v>
      </c>
      <c r="J35" s="19"/>
      <c r="K35" s="20">
        <f>B12*B5</f>
        <v>10179.718421984</v>
      </c>
      <c r="L35" s="20">
        <f t="shared" ref="L35:R35" si="15">C12*C5</f>
        <v>12665.993976634196</v>
      </c>
      <c r="M35" s="20">
        <f t="shared" si="15"/>
        <v>13292.489282263368</v>
      </c>
      <c r="N35" s="20">
        <f t="shared" si="15"/>
        <v>14160.292615818029</v>
      </c>
      <c r="O35" s="20">
        <f t="shared" si="15"/>
        <v>15296.049282053524</v>
      </c>
      <c r="P35" s="20">
        <f t="shared" si="15"/>
        <v>20282.952569178884</v>
      </c>
      <c r="Q35" s="20">
        <f t="shared" si="15"/>
        <v>26642.102536502232</v>
      </c>
      <c r="R35" s="20">
        <f t="shared" si="15"/>
        <v>35397.282363646598</v>
      </c>
      <c r="T35" s="20">
        <f>B12*B6</f>
        <v>42391.220356502345</v>
      </c>
      <c r="U35" s="20">
        <f t="shared" ref="U35:AA35" si="16">C12*C6</f>
        <v>50626.917249141086</v>
      </c>
      <c r="V35" s="20">
        <f t="shared" si="16"/>
        <v>55127.580306711869</v>
      </c>
      <c r="W35" s="20">
        <f t="shared" si="16"/>
        <v>59347.159852329081</v>
      </c>
      <c r="X35" s="20">
        <f t="shared" si="16"/>
        <v>59491.442413847726</v>
      </c>
      <c r="Y35" s="20">
        <f t="shared" si="16"/>
        <v>70378.564428317884</v>
      </c>
      <c r="Z35" s="20">
        <f t="shared" si="16"/>
        <v>87204.5752891273</v>
      </c>
      <c r="AA35" s="20">
        <f t="shared" si="16"/>
        <v>110462.97709688998</v>
      </c>
      <c r="AC35" s="20">
        <f>B12*B7</f>
        <v>10366.265945148816</v>
      </c>
      <c r="AD35" s="20">
        <f t="shared" ref="AD35:AJ35" si="17">C12*C7</f>
        <v>13187.340215095963</v>
      </c>
      <c r="AE35" s="20">
        <f t="shared" si="17"/>
        <v>15344.627357525565</v>
      </c>
      <c r="AF35" s="20">
        <f t="shared" si="17"/>
        <v>17217.453361544547</v>
      </c>
      <c r="AG35" s="20">
        <f t="shared" si="17"/>
        <v>18881.063649896507</v>
      </c>
      <c r="AH35" s="20">
        <f t="shared" si="17"/>
        <v>24308.617343757764</v>
      </c>
      <c r="AI35" s="20">
        <f t="shared" si="17"/>
        <v>30971.152547689035</v>
      </c>
      <c r="AJ35" s="20">
        <f t="shared" si="17"/>
        <v>39790.488481034823</v>
      </c>
      <c r="AK35" s="19"/>
      <c r="AL35" s="20">
        <f t="shared" ref="AL35:AS35" si="18">B8*B12</f>
        <v>71316.730946203519</v>
      </c>
      <c r="AM35" s="20">
        <f t="shared" si="18"/>
        <v>86963.832385092159</v>
      </c>
      <c r="AN35" s="20">
        <f t="shared" si="18"/>
        <v>95616.486825046464</v>
      </c>
      <c r="AO35" s="20">
        <f t="shared" si="18"/>
        <v>106466.25791604054</v>
      </c>
      <c r="AP35" s="20">
        <f t="shared" si="18"/>
        <v>113707.70390290496</v>
      </c>
      <c r="AQ35" s="20">
        <f t="shared" si="18"/>
        <v>136370.59904557045</v>
      </c>
      <c r="AR35" s="20">
        <f t="shared" si="18"/>
        <v>174508.16985230599</v>
      </c>
      <c r="AS35" s="20">
        <f t="shared" si="18"/>
        <v>231738.16555643969</v>
      </c>
      <c r="AT35" s="19"/>
      <c r="AU35" s="20">
        <f t="shared" ref="AU35:BB35" si="19">B9*B12</f>
        <v>24786.215486143599</v>
      </c>
      <c r="AV35" s="20">
        <f t="shared" si="19"/>
        <v>31791.706679992254</v>
      </c>
      <c r="AW35" s="20">
        <f t="shared" si="19"/>
        <v>33934.246303240419</v>
      </c>
      <c r="AX35" s="20">
        <f t="shared" si="19"/>
        <v>34177.090175882942</v>
      </c>
      <c r="AY35" s="20">
        <f t="shared" si="19"/>
        <v>32763.275687512189</v>
      </c>
      <c r="AZ35" s="20">
        <f t="shared" si="19"/>
        <v>38485.509549787377</v>
      </c>
      <c r="BA35" s="20">
        <f t="shared" si="19"/>
        <v>46606.344485024347</v>
      </c>
      <c r="BB35" s="20">
        <f t="shared" si="19"/>
        <v>60121.678039924256</v>
      </c>
    </row>
    <row r="36" spans="1:54" x14ac:dyDescent="0.25">
      <c r="A36" s="25" t="s">
        <v>66</v>
      </c>
      <c r="B36" s="20">
        <f t="shared" ref="B36:I36" si="20">B52</f>
        <v>2051.9385225108304</v>
      </c>
      <c r="C36" s="20">
        <f t="shared" si="20"/>
        <v>3344.0146101868859</v>
      </c>
      <c r="D36" s="20">
        <f t="shared" si="20"/>
        <v>-228.9961720319227</v>
      </c>
      <c r="E36" s="20">
        <f t="shared" si="20"/>
        <v>4417.5086085787207</v>
      </c>
      <c r="F36" s="20">
        <f t="shared" si="20"/>
        <v>2456.9205306437907</v>
      </c>
      <c r="G36" s="20">
        <f t="shared" si="20"/>
        <v>2144.9797168242189</v>
      </c>
      <c r="H36" s="20">
        <f t="shared" si="20"/>
        <v>7881.9067334109686</v>
      </c>
      <c r="I36" s="20">
        <f t="shared" si="20"/>
        <v>3423.6809368740446</v>
      </c>
      <c r="J36" s="19"/>
      <c r="K36" s="20">
        <f t="shared" ref="K36:R36" si="21">K52</f>
        <v>1419.2626051934997</v>
      </c>
      <c r="L36" s="20">
        <f t="shared" si="21"/>
        <v>1835.4796872509567</v>
      </c>
      <c r="M36" s="20">
        <f t="shared" si="21"/>
        <v>1037.5575438187821</v>
      </c>
      <c r="N36" s="20">
        <f t="shared" si="21"/>
        <v>2349.8093885066896</v>
      </c>
      <c r="O36" s="20">
        <f t="shared" si="21"/>
        <v>1929.3681777804447</v>
      </c>
      <c r="P36" s="20">
        <f t="shared" si="21"/>
        <v>2161.3799109443298</v>
      </c>
      <c r="Q36" s="20">
        <f t="shared" si="21"/>
        <v>4195.5865383612208</v>
      </c>
      <c r="R36" s="20">
        <f t="shared" si="21"/>
        <v>2698.9699657610213</v>
      </c>
      <c r="T36" s="20">
        <f t="shared" ref="T36:AA36" si="22">T52</f>
        <v>2875.8298908454231</v>
      </c>
      <c r="U36" s="20">
        <f t="shared" si="22"/>
        <v>4869.8936560513566</v>
      </c>
      <c r="V36" s="20">
        <f t="shared" si="22"/>
        <v>-351.59608040106843</v>
      </c>
      <c r="W36" s="20">
        <f t="shared" si="22"/>
        <v>6894.693575229041</v>
      </c>
      <c r="X36" s="20">
        <f t="shared" si="22"/>
        <v>3784.723582798511</v>
      </c>
      <c r="Y36" s="20">
        <f t="shared" si="22"/>
        <v>3198.2164151680545</v>
      </c>
      <c r="Z36" s="20">
        <f t="shared" si="22"/>
        <v>11664.368769569637</v>
      </c>
      <c r="AA36" s="20">
        <f t="shared" si="22"/>
        <v>4881.9239155030591</v>
      </c>
      <c r="AC36" s="20">
        <f t="shared" ref="AC36:AJ36" si="23">AC52</f>
        <v>703.249805285192</v>
      </c>
      <c r="AD36" s="20">
        <f t="shared" si="23"/>
        <v>1268.513825118913</v>
      </c>
      <c r="AE36" s="20">
        <f t="shared" si="23"/>
        <v>-97.865910386497504</v>
      </c>
      <c r="AF36" s="20">
        <f t="shared" si="23"/>
        <v>2000.2484595560322</v>
      </c>
      <c r="AG36" s="20">
        <f t="shared" si="23"/>
        <v>1201.174554938166</v>
      </c>
      <c r="AH36" s="20">
        <f t="shared" si="23"/>
        <v>1104.6576418595332</v>
      </c>
      <c r="AI36" s="20">
        <f t="shared" si="23"/>
        <v>4142.6604434123365</v>
      </c>
      <c r="AJ36" s="20">
        <f t="shared" si="23"/>
        <v>1758.5451925193624</v>
      </c>
      <c r="AK36" s="19"/>
      <c r="AL36" s="20">
        <f t="shared" ref="AL36:AS36" si="24">AL52</f>
        <v>4838.1430128140528</v>
      </c>
      <c r="AM36" s="20">
        <f t="shared" si="24"/>
        <v>8365.2064682105156</v>
      </c>
      <c r="AN36" s="20">
        <f t="shared" si="24"/>
        <v>-609.82872461234069</v>
      </c>
      <c r="AO36" s="20">
        <f t="shared" si="24"/>
        <v>12368.784391012348</v>
      </c>
      <c r="AP36" s="20">
        <f t="shared" si="24"/>
        <v>7233.8509715982464</v>
      </c>
      <c r="AQ36" s="20">
        <f t="shared" si="24"/>
        <v>6197.0955497119621</v>
      </c>
      <c r="AR36" s="20">
        <f t="shared" si="24"/>
        <v>23341.982226404827</v>
      </c>
      <c r="AS36" s="20">
        <f t="shared" si="24"/>
        <v>10241.69474965781</v>
      </c>
      <c r="AT36" s="19"/>
      <c r="AU36" s="20">
        <f t="shared" ref="AU36:BB36" si="25">AU52</f>
        <v>1681.5024143331568</v>
      </c>
      <c r="AV36" s="20">
        <f t="shared" si="25"/>
        <v>3058.1010870964415</v>
      </c>
      <c r="AW36" s="20">
        <f t="shared" si="25"/>
        <v>-216.42792818409251</v>
      </c>
      <c r="AX36" s="20">
        <f t="shared" si="25"/>
        <v>3970.5449197909065</v>
      </c>
      <c r="AY36" s="20">
        <f t="shared" si="25"/>
        <v>2084.3324201430451</v>
      </c>
      <c r="AZ36" s="20">
        <f t="shared" si="25"/>
        <v>1748.898821509805</v>
      </c>
      <c r="BA36" s="20">
        <f t="shared" si="25"/>
        <v>6234.0030585837949</v>
      </c>
      <c r="BB36" s="20">
        <f t="shared" si="25"/>
        <v>2657.0844420192966</v>
      </c>
    </row>
    <row r="37" spans="1:54" x14ac:dyDescent="0.25">
      <c r="A37" s="25" t="s">
        <v>67</v>
      </c>
      <c r="B37" s="20">
        <f>-B36*WACC!$C$13</f>
        <v>-1025.9692612554152</v>
      </c>
      <c r="C37" s="20">
        <f>-C36*WACC!$D$13</f>
        <v>-1672.0073050934429</v>
      </c>
      <c r="D37" s="20">
        <f>-D36*WACC!$E$13</f>
        <v>114.49808601596135</v>
      </c>
      <c r="E37" s="20">
        <f>-E36*WACC!$F$13</f>
        <v>-2208.7543042893603</v>
      </c>
      <c r="F37" s="20">
        <f>-F36*WACC!$G$13</f>
        <v>-1228.4602653218953</v>
      </c>
      <c r="G37" s="20">
        <f>-G36*WACC!$H$13</f>
        <v>-1072.4898584121095</v>
      </c>
      <c r="H37" s="20">
        <f>-H36*WACC!$I$13</f>
        <v>-3940.9533667054843</v>
      </c>
      <c r="I37" s="20">
        <f>-I36*WACC!$J$13</f>
        <v>-1711.8404684370223</v>
      </c>
      <c r="J37" s="19"/>
      <c r="K37" s="20">
        <f>-K36*WACC!$C$13</f>
        <v>-709.63130259674983</v>
      </c>
      <c r="L37" s="20">
        <f>-L36*WACC!$D$13</f>
        <v>-917.73984362547833</v>
      </c>
      <c r="M37" s="20">
        <f>-M36*WACC!$E$13</f>
        <v>-518.77877190939103</v>
      </c>
      <c r="N37" s="20">
        <f>-N36*WACC!$F$13</f>
        <v>-1174.9046942533448</v>
      </c>
      <c r="O37" s="20">
        <f>-O36*WACC!$G$13</f>
        <v>-964.68408889022237</v>
      </c>
      <c r="P37" s="20">
        <f>-P36*WACC!$H$13</f>
        <v>-1080.6899554721649</v>
      </c>
      <c r="Q37" s="20">
        <f>-Q36*WACC!$I$13</f>
        <v>-2097.7932691806104</v>
      </c>
      <c r="R37" s="20">
        <f>-R36*WACC!$J$13</f>
        <v>-1349.4849828805106</v>
      </c>
      <c r="T37" s="20">
        <f>-T36*WACC!C13</f>
        <v>-1437.9149454227115</v>
      </c>
      <c r="U37" s="20">
        <f>-U36*WACC!D13</f>
        <v>-2434.9468280256783</v>
      </c>
      <c r="V37" s="20">
        <f>-V36*WACC!E13</f>
        <v>175.79804020053422</v>
      </c>
      <c r="W37" s="20">
        <f>-W36*WACC!F13</f>
        <v>-3447.3467876145205</v>
      </c>
      <c r="X37" s="20">
        <f>-X36*WACC!G13</f>
        <v>-1892.3617913992555</v>
      </c>
      <c r="Y37" s="20">
        <f>-Y36*WACC!H13</f>
        <v>-1599.1082075840272</v>
      </c>
      <c r="Z37" s="20">
        <f>-Z36*WACC!I13</f>
        <v>-5832.1843847848186</v>
      </c>
      <c r="AA37" s="20">
        <f>-AA36*WACC!J13</f>
        <v>-2440.9619577515296</v>
      </c>
      <c r="AC37" s="20">
        <f>-AC36*WACC!C13</f>
        <v>-351.624902642596</v>
      </c>
      <c r="AD37" s="20">
        <f>-AD36*WACC!D13</f>
        <v>-634.25691255945651</v>
      </c>
      <c r="AE37" s="20">
        <f>-AE36*WACC!E13</f>
        <v>48.932955193248752</v>
      </c>
      <c r="AF37" s="20">
        <f>-AF36*WACC!F13</f>
        <v>-1000.1242297780161</v>
      </c>
      <c r="AG37" s="20">
        <f>-AG36*WACC!G13</f>
        <v>-600.58727746908301</v>
      </c>
      <c r="AH37" s="20">
        <f>-AH36*WACC!H13</f>
        <v>-552.32882092976661</v>
      </c>
      <c r="AI37" s="20">
        <f>-AI36*WACC!I13</f>
        <v>-2071.3302217061682</v>
      </c>
      <c r="AJ37" s="20">
        <f>-AJ36*WACC!J13</f>
        <v>-879.27259625968122</v>
      </c>
      <c r="AK37" s="19"/>
      <c r="AL37" s="20">
        <f>-AL36*WACC!C13</f>
        <v>-2419.0715064070264</v>
      </c>
      <c r="AM37" s="20">
        <f>-AM36*WACC!D13</f>
        <v>-4182.6032341052578</v>
      </c>
      <c r="AN37" s="20">
        <f>-AN36*WACC!E13</f>
        <v>304.91436230617035</v>
      </c>
      <c r="AO37" s="20">
        <f>-AO36*WACC!F13</f>
        <v>-6184.3921955061742</v>
      </c>
      <c r="AP37" s="20">
        <f>-AP36*WACC!G13</f>
        <v>-3616.9254857991232</v>
      </c>
      <c r="AQ37" s="20">
        <f>-AQ36*WACC!H13</f>
        <v>-3098.5477748559811</v>
      </c>
      <c r="AR37" s="20">
        <f>-AR36*WACC!I13</f>
        <v>-11670.991113202414</v>
      </c>
      <c r="AS37" s="20">
        <f>-AS36*WACC!J13</f>
        <v>-5120.8473748289052</v>
      </c>
      <c r="AT37" s="19"/>
      <c r="AU37" s="20">
        <f>-AU36*WACC!C13</f>
        <v>-840.75120716657841</v>
      </c>
      <c r="AV37" s="20">
        <f>-AV36*WACC!D13</f>
        <v>-1529.0505435482207</v>
      </c>
      <c r="AW37" s="20">
        <f>-AW36*WACC!E13</f>
        <v>108.21396409204625</v>
      </c>
      <c r="AX37" s="20">
        <f>-AX36*WACC!F13</f>
        <v>-1985.2724598954533</v>
      </c>
      <c r="AY37" s="20">
        <f>-AY36*WACC!G13</f>
        <v>-1042.1662100715225</v>
      </c>
      <c r="AZ37" s="20">
        <f>-AZ36*WACC!H13</f>
        <v>-874.44941075490249</v>
      </c>
      <c r="BA37" s="20">
        <f>-BA36*WACC!I13</f>
        <v>-3117.0015292918974</v>
      </c>
      <c r="BB37" s="20">
        <f>-BB36*WACC!J13</f>
        <v>-1328.5422210096483</v>
      </c>
    </row>
    <row r="38" spans="1:54" x14ac:dyDescent="0.25">
      <c r="A38" s="24" t="s">
        <v>68</v>
      </c>
      <c r="B38" s="20">
        <f t="shared" ref="B38:I38" si="26">B36+B37</f>
        <v>1025.9692612554152</v>
      </c>
      <c r="C38" s="20">
        <f t="shared" si="26"/>
        <v>1672.0073050934429</v>
      </c>
      <c r="D38" s="20">
        <f t="shared" si="26"/>
        <v>-114.49808601596135</v>
      </c>
      <c r="E38" s="20">
        <f t="shared" si="26"/>
        <v>2208.7543042893603</v>
      </c>
      <c r="F38" s="20">
        <f t="shared" si="26"/>
        <v>1228.4602653218953</v>
      </c>
      <c r="G38" s="20">
        <f t="shared" si="26"/>
        <v>1072.4898584121095</v>
      </c>
      <c r="H38" s="20">
        <f t="shared" si="26"/>
        <v>3940.9533667054843</v>
      </c>
      <c r="I38" s="20">
        <f t="shared" si="26"/>
        <v>1711.8404684370223</v>
      </c>
      <c r="J38" s="19"/>
      <c r="K38" s="20">
        <f t="shared" ref="K38:R38" si="27">K36+K37</f>
        <v>709.63130259674983</v>
      </c>
      <c r="L38" s="20">
        <f t="shared" si="27"/>
        <v>917.73984362547833</v>
      </c>
      <c r="M38" s="20">
        <f t="shared" si="27"/>
        <v>518.77877190939103</v>
      </c>
      <c r="N38" s="20">
        <f t="shared" si="27"/>
        <v>1174.9046942533448</v>
      </c>
      <c r="O38" s="20">
        <f t="shared" si="27"/>
        <v>964.68408889022237</v>
      </c>
      <c r="P38" s="20">
        <f t="shared" si="27"/>
        <v>1080.6899554721649</v>
      </c>
      <c r="Q38" s="20">
        <f t="shared" si="27"/>
        <v>2097.7932691806104</v>
      </c>
      <c r="R38" s="20">
        <f t="shared" si="27"/>
        <v>1349.4849828805106</v>
      </c>
      <c r="T38" s="20">
        <f t="shared" ref="T38:AA38" si="28">T36+T37</f>
        <v>1437.9149454227115</v>
      </c>
      <c r="U38" s="20">
        <f t="shared" si="28"/>
        <v>2434.9468280256783</v>
      </c>
      <c r="V38" s="20">
        <f t="shared" si="28"/>
        <v>-175.79804020053422</v>
      </c>
      <c r="W38" s="20">
        <f t="shared" si="28"/>
        <v>3447.3467876145205</v>
      </c>
      <c r="X38" s="20">
        <f t="shared" si="28"/>
        <v>1892.3617913992555</v>
      </c>
      <c r="Y38" s="20">
        <f t="shared" si="28"/>
        <v>1599.1082075840272</v>
      </c>
      <c r="Z38" s="20">
        <f t="shared" si="28"/>
        <v>5832.1843847848186</v>
      </c>
      <c r="AA38" s="20">
        <f t="shared" si="28"/>
        <v>2440.9619577515296</v>
      </c>
      <c r="AC38" s="20">
        <f t="shared" ref="AC38:AJ38" si="29">AC36+AC37</f>
        <v>351.624902642596</v>
      </c>
      <c r="AD38" s="20">
        <f t="shared" si="29"/>
        <v>634.25691255945651</v>
      </c>
      <c r="AE38" s="20">
        <f t="shared" si="29"/>
        <v>-48.932955193248752</v>
      </c>
      <c r="AF38" s="20">
        <f t="shared" si="29"/>
        <v>1000.1242297780161</v>
      </c>
      <c r="AG38" s="20">
        <f t="shared" si="29"/>
        <v>600.58727746908301</v>
      </c>
      <c r="AH38" s="20">
        <f t="shared" si="29"/>
        <v>552.32882092976661</v>
      </c>
      <c r="AI38" s="20">
        <f t="shared" si="29"/>
        <v>2071.3302217061682</v>
      </c>
      <c r="AJ38" s="20">
        <f t="shared" si="29"/>
        <v>879.27259625968122</v>
      </c>
      <c r="AK38" s="19"/>
      <c r="AL38" s="20">
        <f t="shared" ref="AL38:AS38" si="30">AL36+AL37</f>
        <v>2419.0715064070264</v>
      </c>
      <c r="AM38" s="20">
        <f t="shared" si="30"/>
        <v>4182.6032341052578</v>
      </c>
      <c r="AN38" s="20">
        <f t="shared" si="30"/>
        <v>-304.91436230617035</v>
      </c>
      <c r="AO38" s="20">
        <f t="shared" si="30"/>
        <v>6184.3921955061742</v>
      </c>
      <c r="AP38" s="20">
        <f t="shared" si="30"/>
        <v>3616.9254857991232</v>
      </c>
      <c r="AQ38" s="20">
        <f t="shared" si="30"/>
        <v>3098.5477748559811</v>
      </c>
      <c r="AR38" s="20">
        <f t="shared" si="30"/>
        <v>11670.991113202414</v>
      </c>
      <c r="AS38" s="20">
        <f t="shared" si="30"/>
        <v>5120.8473748289052</v>
      </c>
      <c r="AT38" s="19"/>
      <c r="AU38" s="20">
        <f t="shared" ref="AU38:BB38" si="31">AU36+AU37</f>
        <v>840.75120716657841</v>
      </c>
      <c r="AV38" s="20">
        <f t="shared" si="31"/>
        <v>1529.0505435482207</v>
      </c>
      <c r="AW38" s="20">
        <f t="shared" si="31"/>
        <v>-108.21396409204625</v>
      </c>
      <c r="AX38" s="20">
        <f t="shared" si="31"/>
        <v>1985.2724598954533</v>
      </c>
      <c r="AY38" s="20">
        <f t="shared" si="31"/>
        <v>1042.1662100715225</v>
      </c>
      <c r="AZ38" s="20">
        <f t="shared" si="31"/>
        <v>874.44941075490249</v>
      </c>
      <c r="BA38" s="20">
        <f t="shared" si="31"/>
        <v>3117.0015292918974</v>
      </c>
      <c r="BB38" s="20">
        <f t="shared" si="31"/>
        <v>1328.5422210096483</v>
      </c>
    </row>
    <row r="39" spans="1:54" x14ac:dyDescent="0.25">
      <c r="A39" s="23" t="s">
        <v>102</v>
      </c>
      <c r="B39" s="20">
        <f t="shared" ref="B39:I39" si="32">B33-B34+B35+B38</f>
        <v>96051.840537190248</v>
      </c>
      <c r="C39" s="20">
        <f t="shared" si="32"/>
        <v>107897.10911648411</v>
      </c>
      <c r="D39" s="20">
        <f t="shared" si="32"/>
        <v>102103.9262639709</v>
      </c>
      <c r="E39" s="20">
        <f t="shared" si="32"/>
        <v>130951.42769514253</v>
      </c>
      <c r="F39" s="20">
        <f t="shared" si="32"/>
        <v>129526.53351438371</v>
      </c>
      <c r="G39" s="20">
        <f t="shared" si="32"/>
        <v>152030.47765893294</v>
      </c>
      <c r="H39" s="20">
        <f t="shared" si="32"/>
        <v>191872.14257511427</v>
      </c>
      <c r="I39" s="20">
        <f t="shared" si="32"/>
        <v>192734.18373222809</v>
      </c>
      <c r="J39" s="19"/>
      <c r="K39" s="20">
        <f t="shared" ref="K39:R39" si="33">K33-K34+K35+K38</f>
        <v>29219.773343506433</v>
      </c>
      <c r="L39" s="20">
        <f t="shared" si="33"/>
        <v>34803.032196529362</v>
      </c>
      <c r="M39" s="20">
        <f t="shared" si="33"/>
        <v>34447.484082858165</v>
      </c>
      <c r="N39" s="20">
        <f t="shared" si="33"/>
        <v>43404.529071172146</v>
      </c>
      <c r="O39" s="20">
        <f t="shared" si="33"/>
        <v>45413.716507937657</v>
      </c>
      <c r="P39" s="20">
        <f t="shared" si="33"/>
        <v>58532.616656403603</v>
      </c>
      <c r="Q39" s="20">
        <f t="shared" si="33"/>
        <v>76378.115411520106</v>
      </c>
      <c r="R39" s="20">
        <f t="shared" si="33"/>
        <v>78339.060014193688</v>
      </c>
      <c r="T39" s="20">
        <f t="shared" ref="T39:AA39" si="34">T33-T34+T35+T38</f>
        <v>103573.68797231621</v>
      </c>
      <c r="U39" s="20">
        <f t="shared" si="34"/>
        <v>122676.67015335459</v>
      </c>
      <c r="V39" s="20">
        <f t="shared" si="34"/>
        <v>118192.4010790639</v>
      </c>
      <c r="W39" s="20">
        <f t="shared" si="34"/>
        <v>162224.66926794348</v>
      </c>
      <c r="X39" s="20">
        <f t="shared" si="34"/>
        <v>155558.30557670645</v>
      </c>
      <c r="Y39" s="20">
        <f t="shared" si="34"/>
        <v>182097.57690100218</v>
      </c>
      <c r="Z39" s="20">
        <f t="shared" si="34"/>
        <v>236665.04899187057</v>
      </c>
      <c r="AA39" s="20">
        <f t="shared" si="34"/>
        <v>227109.00835826254</v>
      </c>
      <c r="AC39" s="20">
        <f t="shared" ref="AC39:AJ39" si="35">AC33-AC34+AC35+AC38</f>
        <v>32097.817159937371</v>
      </c>
      <c r="AD39" s="20">
        <f t="shared" si="35"/>
        <v>39204.801538063133</v>
      </c>
      <c r="AE39" s="20">
        <f t="shared" si="35"/>
        <v>40629.639379206783</v>
      </c>
      <c r="AF39" s="20">
        <f t="shared" si="35"/>
        <v>55412.239723576211</v>
      </c>
      <c r="AG39" s="20">
        <f t="shared" si="35"/>
        <v>58225.246814552069</v>
      </c>
      <c r="AH39" s="20">
        <f t="shared" si="35"/>
        <v>72138.310784877147</v>
      </c>
      <c r="AI39" s="20">
        <f t="shared" si="35"/>
        <v>94006.545575129523</v>
      </c>
      <c r="AJ39" s="20">
        <f t="shared" si="35"/>
        <v>92298.423749851339</v>
      </c>
      <c r="AK39" s="19"/>
      <c r="AL39" s="20">
        <f t="shared" ref="AL39:AS39" si="36">AL33-AL34+AL35+AL38</f>
        <v>197465.61768978517</v>
      </c>
      <c r="AM39" s="20">
        <f t="shared" si="36"/>
        <v>235968.89493111562</v>
      </c>
      <c r="AN39" s="20">
        <f t="shared" si="36"/>
        <v>231947.02902858949</v>
      </c>
      <c r="AO39" s="20">
        <f t="shared" si="36"/>
        <v>319890.57710186648</v>
      </c>
      <c r="AP39" s="20">
        <f t="shared" si="36"/>
        <v>327585.65396096103</v>
      </c>
      <c r="AQ39" s="20">
        <f t="shared" si="36"/>
        <v>385273.99494374427</v>
      </c>
      <c r="AR39" s="20">
        <f t="shared" si="36"/>
        <v>508322.50391112664</v>
      </c>
      <c r="AS39" s="20">
        <f t="shared" si="36"/>
        <v>511496.71806511795</v>
      </c>
      <c r="AT39" s="19"/>
      <c r="AU39" s="20">
        <f t="shared" ref="AU39:BB39" si="37">AU33-AU34+AU35+AU38</f>
        <v>114398.93834777139</v>
      </c>
      <c r="AV39" s="20">
        <f t="shared" si="37"/>
        <v>144822.27662751934</v>
      </c>
      <c r="AW39" s="20">
        <f t="shared" si="37"/>
        <v>145148.51582940784</v>
      </c>
      <c r="AX39" s="20">
        <f t="shared" si="37"/>
        <v>153953.64902794268</v>
      </c>
      <c r="AY39" s="20">
        <f t="shared" si="37"/>
        <v>149191.50275059461</v>
      </c>
      <c r="AZ39" s="20">
        <f t="shared" si="37"/>
        <v>171722.72725721597</v>
      </c>
      <c r="BA39" s="20">
        <f t="shared" si="37"/>
        <v>190997.94869286125</v>
      </c>
      <c r="BB39" s="20">
        <f t="shared" si="37"/>
        <v>189888.58253684346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30246.635359986954</v>
      </c>
      <c r="C43" s="17">
        <f t="shared" ref="C43:I43" si="38">C35</f>
        <v>34764.034475266388</v>
      </c>
      <c r="D43" s="17">
        <f t="shared" si="38"/>
        <v>35904.850956299691</v>
      </c>
      <c r="E43" s="17">
        <f t="shared" si="38"/>
        <v>38024.400458384705</v>
      </c>
      <c r="F43" s="17">
        <f t="shared" si="38"/>
        <v>38619.926413785026</v>
      </c>
      <c r="G43" s="17">
        <f t="shared" si="38"/>
        <v>47201.494083387661</v>
      </c>
      <c r="H43" s="17">
        <f t="shared" si="38"/>
        <v>58926.320209351186</v>
      </c>
      <c r="I43" s="17">
        <f t="shared" si="38"/>
        <v>77467.407412064436</v>
      </c>
      <c r="K43" s="17">
        <f>K35</f>
        <v>10179.718421984</v>
      </c>
      <c r="L43" s="17">
        <f t="shared" ref="L43:R43" si="39">L35</f>
        <v>12665.993976634196</v>
      </c>
      <c r="M43" s="17">
        <f t="shared" si="39"/>
        <v>13292.489282263368</v>
      </c>
      <c r="N43" s="17">
        <f t="shared" si="39"/>
        <v>14160.292615818029</v>
      </c>
      <c r="O43" s="17">
        <f t="shared" si="39"/>
        <v>15296.049282053524</v>
      </c>
      <c r="P43" s="17">
        <f t="shared" si="39"/>
        <v>20282.952569178884</v>
      </c>
      <c r="Q43" s="17">
        <f t="shared" si="39"/>
        <v>26642.102536502232</v>
      </c>
      <c r="R43" s="17">
        <f t="shared" si="39"/>
        <v>35397.282363646598</v>
      </c>
      <c r="T43" s="17">
        <f>T35</f>
        <v>42391.220356502345</v>
      </c>
      <c r="U43" s="17">
        <f t="shared" ref="U43:AA43" si="40">U35</f>
        <v>50626.917249141086</v>
      </c>
      <c r="V43" s="17">
        <f t="shared" si="40"/>
        <v>55127.580306711869</v>
      </c>
      <c r="W43" s="17">
        <f t="shared" si="40"/>
        <v>59347.159852329081</v>
      </c>
      <c r="X43" s="17">
        <f t="shared" si="40"/>
        <v>59491.442413847726</v>
      </c>
      <c r="Y43" s="17">
        <f t="shared" si="40"/>
        <v>70378.564428317884</v>
      </c>
      <c r="Z43" s="17">
        <f t="shared" si="40"/>
        <v>87204.5752891273</v>
      </c>
      <c r="AA43" s="17">
        <f t="shared" si="40"/>
        <v>110462.97709688998</v>
      </c>
      <c r="AC43" s="17">
        <f>AC35</f>
        <v>10366.265945148816</v>
      </c>
      <c r="AD43" s="17">
        <f t="shared" ref="AD43:AJ43" si="41">AD35</f>
        <v>13187.340215095963</v>
      </c>
      <c r="AE43" s="17">
        <f t="shared" si="41"/>
        <v>15344.627357525565</v>
      </c>
      <c r="AF43" s="17">
        <f t="shared" si="41"/>
        <v>17217.453361544547</v>
      </c>
      <c r="AG43" s="17">
        <f t="shared" si="41"/>
        <v>18881.063649896507</v>
      </c>
      <c r="AH43" s="17">
        <f t="shared" si="41"/>
        <v>24308.617343757764</v>
      </c>
      <c r="AI43" s="17">
        <f t="shared" si="41"/>
        <v>30971.152547689035</v>
      </c>
      <c r="AJ43" s="17">
        <f t="shared" si="41"/>
        <v>39790.488481034823</v>
      </c>
      <c r="AL43" s="17">
        <f>AL35</f>
        <v>71316.730946203519</v>
      </c>
      <c r="AM43" s="17">
        <f t="shared" ref="AM43:AS43" si="42">AM35</f>
        <v>86963.832385092159</v>
      </c>
      <c r="AN43" s="17">
        <f t="shared" si="42"/>
        <v>95616.486825046464</v>
      </c>
      <c r="AO43" s="17">
        <f t="shared" si="42"/>
        <v>106466.25791604054</v>
      </c>
      <c r="AP43" s="17">
        <f t="shared" si="42"/>
        <v>113707.70390290496</v>
      </c>
      <c r="AQ43" s="17">
        <f t="shared" si="42"/>
        <v>136370.59904557045</v>
      </c>
      <c r="AR43" s="17">
        <f t="shared" si="42"/>
        <v>174508.16985230599</v>
      </c>
      <c r="AS43" s="17">
        <f t="shared" si="42"/>
        <v>231738.16555643969</v>
      </c>
      <c r="AU43" s="17">
        <f>AU35</f>
        <v>24786.215486143599</v>
      </c>
      <c r="AV43" s="17">
        <f t="shared" ref="AV43:BB43" si="43">AV35</f>
        <v>31791.706679992254</v>
      </c>
      <c r="AW43" s="17">
        <f t="shared" si="43"/>
        <v>33934.246303240419</v>
      </c>
      <c r="AX43" s="17">
        <f t="shared" si="43"/>
        <v>34177.090175882942</v>
      </c>
      <c r="AY43" s="17">
        <f t="shared" si="43"/>
        <v>32763.275687512189</v>
      </c>
      <c r="AZ43" s="17">
        <f t="shared" si="43"/>
        <v>38485.509549787377</v>
      </c>
      <c r="BA43" s="17">
        <f t="shared" si="43"/>
        <v>46606.344485024347</v>
      </c>
      <c r="BB43" s="17">
        <f t="shared" si="43"/>
        <v>60121.678039924256</v>
      </c>
    </row>
    <row r="44" spans="1:54" x14ac:dyDescent="0.25">
      <c r="A44" s="21" t="s">
        <v>79</v>
      </c>
      <c r="B44" s="1">
        <f>B19</f>
        <v>-35197.191293867276</v>
      </c>
      <c r="C44" s="1">
        <f t="shared" ref="C44:I44" si="44">C19</f>
        <v>-37591.723707092016</v>
      </c>
      <c r="D44" s="1">
        <f t="shared" si="44"/>
        <v>-39679.765613255011</v>
      </c>
      <c r="E44" s="1">
        <f t="shared" si="44"/>
        <v>-42662.027722721206</v>
      </c>
      <c r="F44" s="1">
        <f t="shared" si="44"/>
        <v>-45549.253602018674</v>
      </c>
      <c r="G44" s="1">
        <f t="shared" si="44"/>
        <v>-49420.798095991217</v>
      </c>
      <c r="H44" s="1">
        <f t="shared" si="44"/>
        <v>-53380.927727712442</v>
      </c>
      <c r="I44" s="1">
        <f t="shared" si="44"/>
        <v>-56986.202025020444</v>
      </c>
      <c r="K44" s="1">
        <f>K19</f>
        <v>-6309.817923508931</v>
      </c>
      <c r="L44" s="1">
        <f t="shared" ref="L44:R44" si="45">L19</f>
        <v>-7130.7850012018498</v>
      </c>
      <c r="M44" s="1">
        <f t="shared" si="45"/>
        <v>-7596.0497734174805</v>
      </c>
      <c r="N44" s="1">
        <f t="shared" si="45"/>
        <v>-8176.4478601577084</v>
      </c>
      <c r="O44" s="1">
        <f t="shared" si="45"/>
        <v>-8965.600869275695</v>
      </c>
      <c r="P44" s="1">
        <f t="shared" si="45"/>
        <v>-10308.01193464421</v>
      </c>
      <c r="Q44" s="1">
        <f t="shared" si="45"/>
        <v>-11656.10051242077</v>
      </c>
      <c r="R44" s="1">
        <f t="shared" si="45"/>
        <v>-12529.616283222344</v>
      </c>
      <c r="T44" s="1">
        <f>T19</f>
        <v>-18284.768557364278</v>
      </c>
      <c r="U44" s="1">
        <f t="shared" ref="U44:AA44" si="46">U19</f>
        <v>-20290.828492121727</v>
      </c>
      <c r="V44" s="1">
        <f t="shared" si="46"/>
        <v>-22347.610258462239</v>
      </c>
      <c r="W44" s="1">
        <f t="shared" si="46"/>
        <v>-24425.648895115926</v>
      </c>
      <c r="X44" s="1">
        <f t="shared" si="46"/>
        <v>-26196.859921678355</v>
      </c>
      <c r="Y44" s="1">
        <f t="shared" si="46"/>
        <v>-29104.073531558457</v>
      </c>
      <c r="Z44" s="1">
        <f t="shared" si="46"/>
        <v>-31713.042331077711</v>
      </c>
      <c r="AA44" s="1">
        <f t="shared" si="46"/>
        <v>-33542.10460853095</v>
      </c>
      <c r="AC44" s="1">
        <f t="shared" ref="AC44:AJ44" si="47">AC19</f>
        <v>-11241.431960492584</v>
      </c>
      <c r="AD44" s="1">
        <f t="shared" si="47"/>
        <v>-12535.254969561955</v>
      </c>
      <c r="AE44" s="1">
        <f t="shared" si="47"/>
        <v>-13951.475906048516</v>
      </c>
      <c r="AF44" s="1">
        <f t="shared" si="47"/>
        <v>-15434.788191957983</v>
      </c>
      <c r="AG44" s="1">
        <f t="shared" si="47"/>
        <v>-17169.229509335724</v>
      </c>
      <c r="AH44" s="1">
        <f t="shared" si="47"/>
        <v>-19294.656474811403</v>
      </c>
      <c r="AI44" s="1">
        <f t="shared" si="47"/>
        <v>-21216.788361119947</v>
      </c>
      <c r="AJ44" s="1">
        <f t="shared" si="47"/>
        <v>-22572.60378387725</v>
      </c>
      <c r="AL44" s="1">
        <f t="shared" ref="AL44:AS44" si="48">AL19</f>
        <v>-53980.083009357695</v>
      </c>
      <c r="AM44" s="1">
        <f t="shared" si="48"/>
        <v>-60096.737260186186</v>
      </c>
      <c r="AN44" s="1">
        <f t="shared" si="48"/>
        <v>-65708.240245189547</v>
      </c>
      <c r="AO44" s="1">
        <f t="shared" si="48"/>
        <v>-72685.048141487423</v>
      </c>
      <c r="AP44" s="1">
        <f t="shared" si="48"/>
        <v>-80333.404525338192</v>
      </c>
      <c r="AQ44" s="1">
        <f t="shared" si="48"/>
        <v>-88822.712169686085</v>
      </c>
      <c r="AR44" s="1">
        <f t="shared" si="48"/>
        <v>-98185.771161143435</v>
      </c>
      <c r="AS44" s="1">
        <f t="shared" si="48"/>
        <v>-105416.41526775985</v>
      </c>
      <c r="AU44" s="1">
        <f t="shared" ref="AU44:BB44" si="49">AU19</f>
        <v>-64530.368454735202</v>
      </c>
      <c r="AV44" s="1">
        <f t="shared" si="49"/>
        <v>-80528.007429580583</v>
      </c>
      <c r="AW44" s="1">
        <f t="shared" si="49"/>
        <v>-86150.447702828649</v>
      </c>
      <c r="AX44" s="1">
        <f t="shared" si="49"/>
        <v>-74597.373897859405</v>
      </c>
      <c r="AY44" s="1">
        <f t="shared" si="49"/>
        <v>-77949.244446494893</v>
      </c>
      <c r="AZ44" s="1">
        <f t="shared" si="49"/>
        <v>-88060.422082218487</v>
      </c>
      <c r="BA44" s="1">
        <f t="shared" si="49"/>
        <v>-81461.679596199916</v>
      </c>
      <c r="BB44" s="1">
        <f t="shared" si="49"/>
        <v>-84535.935231142532</v>
      </c>
    </row>
    <row r="45" spans="1:54" x14ac:dyDescent="0.25">
      <c r="A45" s="21" t="s">
        <v>80</v>
      </c>
      <c r="B45" s="1">
        <f t="shared" ref="B45:I45" si="50">B30</f>
        <v>23768.218808297854</v>
      </c>
      <c r="C45" s="1">
        <f t="shared" si="50"/>
        <v>24394.635566832727</v>
      </c>
      <c r="D45" s="1">
        <f t="shared" si="50"/>
        <v>27282.630267856184</v>
      </c>
      <c r="E45" s="1">
        <f t="shared" si="50"/>
        <v>35539.970818769762</v>
      </c>
      <c r="F45" s="1">
        <f t="shared" si="50"/>
        <v>37167.618396431601</v>
      </c>
      <c r="G45" s="1">
        <f t="shared" si="50"/>
        <v>48258.253090137849</v>
      </c>
      <c r="H45" s="1">
        <f t="shared" si="50"/>
        <v>53291.872193339492</v>
      </c>
      <c r="I45" s="1">
        <f t="shared" si="50"/>
        <v>46868.30450555963</v>
      </c>
      <c r="K45" s="1">
        <f t="shared" ref="K45:R45" si="51">K30</f>
        <v>7999.3616473670672</v>
      </c>
      <c r="L45" s="1">
        <f t="shared" si="51"/>
        <v>8887.9875945216208</v>
      </c>
      <c r="M45" s="1">
        <f t="shared" si="51"/>
        <v>10100.419881113668</v>
      </c>
      <c r="N45" s="1">
        <f t="shared" si="51"/>
        <v>13235.09063350508</v>
      </c>
      <c r="O45" s="1">
        <f t="shared" si="51"/>
        <v>14720.839097338354</v>
      </c>
      <c r="P45" s="1">
        <f t="shared" si="51"/>
        <v>20737.052449430561</v>
      </c>
      <c r="Q45" s="1">
        <f t="shared" si="51"/>
        <v>24094.623901388801</v>
      </c>
      <c r="R45" s="1">
        <f t="shared" si="51"/>
        <v>21415.594814785261</v>
      </c>
      <c r="T45" s="1">
        <f t="shared" ref="T45:AA45" si="52">T30</f>
        <v>33311.599422295287</v>
      </c>
      <c r="U45" s="1">
        <f t="shared" si="52"/>
        <v>35525.945558582367</v>
      </c>
      <c r="V45" s="1">
        <f t="shared" si="52"/>
        <v>41889.197448560379</v>
      </c>
      <c r="W45" s="1">
        <f t="shared" si="52"/>
        <v>55469.548603061376</v>
      </c>
      <c r="X45" s="1">
        <f t="shared" si="52"/>
        <v>57254.257965181576</v>
      </c>
      <c r="Y45" s="1">
        <f t="shared" si="52"/>
        <v>71954.217557229087</v>
      </c>
      <c r="Z45" s="1">
        <f t="shared" si="52"/>
        <v>78866.202139755056</v>
      </c>
      <c r="AA45" s="1">
        <f t="shared" si="52"/>
        <v>66830.846934493151</v>
      </c>
      <c r="AC45" s="1">
        <f t="shared" ref="AC45:AJ45" si="53">AC30</f>
        <v>8145.953236677954</v>
      </c>
      <c r="AD45" s="1">
        <f t="shared" si="53"/>
        <v>9253.8269363408926</v>
      </c>
      <c r="AE45" s="1">
        <f t="shared" si="53"/>
        <v>11659.755816921117</v>
      </c>
      <c r="AF45" s="1">
        <f t="shared" si="53"/>
        <v>16092.503304884893</v>
      </c>
      <c r="AG45" s="1">
        <f t="shared" si="53"/>
        <v>18171.03847219142</v>
      </c>
      <c r="AH45" s="1">
        <f t="shared" si="53"/>
        <v>24852.844826775097</v>
      </c>
      <c r="AI45" s="1">
        <f t="shared" si="53"/>
        <v>28009.736521608567</v>
      </c>
      <c r="AJ45" s="1">
        <f t="shared" si="53"/>
        <v>24073.514176539611</v>
      </c>
      <c r="AL45" s="1">
        <f t="shared" ref="AL45:AS45" si="54">AL30</f>
        <v>56041.660358172252</v>
      </c>
      <c r="AM45" s="1">
        <f t="shared" si="54"/>
        <v>61024.303725127189</v>
      </c>
      <c r="AN45" s="1">
        <f t="shared" si="54"/>
        <v>72655.064373728586</v>
      </c>
      <c r="AO45" s="1">
        <f t="shared" si="54"/>
        <v>99509.989740951569</v>
      </c>
      <c r="AP45" s="1">
        <f t="shared" si="54"/>
        <v>109431.70896071644</v>
      </c>
      <c r="AQ45" s="1">
        <f t="shared" si="54"/>
        <v>139423.69856277498</v>
      </c>
      <c r="AR45" s="1">
        <f t="shared" si="54"/>
        <v>157821.95547630428</v>
      </c>
      <c r="AS45" s="1">
        <f t="shared" si="54"/>
        <v>140203.15474204879</v>
      </c>
      <c r="AU45" s="1">
        <f t="shared" ref="AU45:BB45" si="55">AU30</f>
        <v>19477.346359113704</v>
      </c>
      <c r="AV45" s="1">
        <f t="shared" si="55"/>
        <v>22308.892227621971</v>
      </c>
      <c r="AW45" s="1">
        <f t="shared" si="55"/>
        <v>25785.248250619319</v>
      </c>
      <c r="AX45" s="1">
        <f t="shared" si="55"/>
        <v>31944.035221559981</v>
      </c>
      <c r="AY45" s="1">
        <f t="shared" si="55"/>
        <v>31531.207882775238</v>
      </c>
      <c r="AZ45" s="1">
        <f t="shared" si="55"/>
        <v>39347.13288684233</v>
      </c>
      <c r="BA45" s="1">
        <f t="shared" si="55"/>
        <v>42149.914416351407</v>
      </c>
      <c r="BB45" s="1">
        <f t="shared" si="55"/>
        <v>36374.021125709638</v>
      </c>
    </row>
    <row r="46" spans="1:54" x14ac:dyDescent="0.25">
      <c r="A46" s="21" t="s">
        <v>88</v>
      </c>
      <c r="B46" s="1">
        <f t="shared" ref="B46:I46" si="56">B43-B44+B45</f>
        <v>89212.045462152077</v>
      </c>
      <c r="C46" s="1">
        <f t="shared" si="56"/>
        <v>96750.393749191135</v>
      </c>
      <c r="D46" s="1">
        <f t="shared" si="56"/>
        <v>102867.24683741087</v>
      </c>
      <c r="E46" s="1">
        <f t="shared" si="56"/>
        <v>116226.39899987567</v>
      </c>
      <c r="F46" s="1">
        <f t="shared" si="56"/>
        <v>121336.79841223529</v>
      </c>
      <c r="G46" s="1">
        <f t="shared" si="56"/>
        <v>144880.54526951673</v>
      </c>
      <c r="H46" s="1">
        <f t="shared" si="56"/>
        <v>165599.12013040311</v>
      </c>
      <c r="I46" s="1">
        <f t="shared" si="56"/>
        <v>181321.91394264449</v>
      </c>
      <c r="K46" s="1">
        <f t="shared" ref="K46:R46" si="57">K43-K44+K45</f>
        <v>24488.897992859998</v>
      </c>
      <c r="L46" s="1">
        <f t="shared" si="57"/>
        <v>28684.766572357665</v>
      </c>
      <c r="M46" s="1">
        <f t="shared" si="57"/>
        <v>30988.958936794515</v>
      </c>
      <c r="N46" s="1">
        <f t="shared" si="57"/>
        <v>35571.831109480816</v>
      </c>
      <c r="O46" s="1">
        <f t="shared" si="57"/>
        <v>38982.489248667567</v>
      </c>
      <c r="P46" s="1">
        <f t="shared" si="57"/>
        <v>51328.016953253653</v>
      </c>
      <c r="Q46" s="1">
        <f t="shared" si="57"/>
        <v>62392.826950311806</v>
      </c>
      <c r="R46" s="1">
        <f t="shared" si="57"/>
        <v>69342.493461654201</v>
      </c>
      <c r="T46" s="1">
        <f t="shared" ref="T46:AA46" si="58">T43-T44+T45</f>
        <v>93987.588336161905</v>
      </c>
      <c r="U46" s="1">
        <f t="shared" si="58"/>
        <v>106443.69129984517</v>
      </c>
      <c r="V46" s="1">
        <f t="shared" si="58"/>
        <v>119364.38801373448</v>
      </c>
      <c r="W46" s="1">
        <f t="shared" si="58"/>
        <v>139242.35735050638</v>
      </c>
      <c r="X46" s="1">
        <f t="shared" si="58"/>
        <v>142942.56030070764</v>
      </c>
      <c r="Y46" s="1">
        <f t="shared" si="58"/>
        <v>171436.85551710543</v>
      </c>
      <c r="Z46" s="1">
        <f t="shared" si="58"/>
        <v>197783.81975996005</v>
      </c>
      <c r="AA46" s="1">
        <f t="shared" si="58"/>
        <v>210835.92863991408</v>
      </c>
      <c r="AC46" s="1">
        <f t="shared" ref="AC46:AJ46" si="59">AC43-AC44+AC45</f>
        <v>29753.651142319351</v>
      </c>
      <c r="AD46" s="1">
        <f t="shared" si="59"/>
        <v>34976.42212099881</v>
      </c>
      <c r="AE46" s="1">
        <f t="shared" si="59"/>
        <v>40955.859080495196</v>
      </c>
      <c r="AF46" s="1">
        <f t="shared" si="59"/>
        <v>48744.744858387421</v>
      </c>
      <c r="AG46" s="1">
        <f t="shared" si="59"/>
        <v>54221.331631423644</v>
      </c>
      <c r="AH46" s="1">
        <f t="shared" si="59"/>
        <v>68456.118645344264</v>
      </c>
      <c r="AI46" s="1">
        <f t="shared" si="59"/>
        <v>80197.677430417549</v>
      </c>
      <c r="AJ46" s="1">
        <f t="shared" si="59"/>
        <v>86436.606441451688</v>
      </c>
      <c r="AL46" s="1">
        <f t="shared" ref="AL46:AS46" si="60">AL43-AL44+AL45</f>
        <v>181338.47431373346</v>
      </c>
      <c r="AM46" s="1">
        <f t="shared" si="60"/>
        <v>208084.87337040552</v>
      </c>
      <c r="AN46" s="1">
        <f t="shared" si="60"/>
        <v>233979.79144396458</v>
      </c>
      <c r="AO46" s="1">
        <f t="shared" si="60"/>
        <v>278661.29579847952</v>
      </c>
      <c r="AP46" s="1">
        <f t="shared" si="60"/>
        <v>303472.81738895958</v>
      </c>
      <c r="AQ46" s="1">
        <f t="shared" si="60"/>
        <v>364617.0097780315</v>
      </c>
      <c r="AR46" s="1">
        <f t="shared" si="60"/>
        <v>430515.89648975374</v>
      </c>
      <c r="AS46" s="1">
        <f t="shared" si="60"/>
        <v>477357.7355662483</v>
      </c>
      <c r="AU46" s="1">
        <f t="shared" ref="AU46:BB46" si="61">AU43-AU44+AU45</f>
        <v>108793.9302999925</v>
      </c>
      <c r="AV46" s="1">
        <f t="shared" si="61"/>
        <v>134628.60633719483</v>
      </c>
      <c r="AW46" s="1">
        <f t="shared" si="61"/>
        <v>145869.94225668837</v>
      </c>
      <c r="AX46" s="1">
        <f t="shared" si="61"/>
        <v>140718.49929530232</v>
      </c>
      <c r="AY46" s="1">
        <f t="shared" si="61"/>
        <v>142243.72801678232</v>
      </c>
      <c r="AZ46" s="1">
        <f t="shared" si="61"/>
        <v>165893.0645188482</v>
      </c>
      <c r="BA46" s="1">
        <f t="shared" si="61"/>
        <v>170217.93849757567</v>
      </c>
      <c r="BB46" s="1">
        <f t="shared" si="61"/>
        <v>181031.63439677644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6839.7950750381715</v>
      </c>
      <c r="C49" s="1">
        <f t="shared" si="62"/>
        <v>11146.715367292971</v>
      </c>
      <c r="D49" s="1">
        <f t="shared" si="62"/>
        <v>-763.32057343996712</v>
      </c>
      <c r="E49" s="1">
        <f t="shared" si="62"/>
        <v>14725.028695266854</v>
      </c>
      <c r="F49" s="1">
        <f t="shared" si="62"/>
        <v>8189.735102148421</v>
      </c>
      <c r="G49" s="1">
        <f t="shared" si="62"/>
        <v>7149.932389416208</v>
      </c>
      <c r="H49" s="1">
        <f t="shared" si="62"/>
        <v>26273.022444711154</v>
      </c>
      <c r="I49" s="1">
        <f t="shared" si="62"/>
        <v>11412.269789583603</v>
      </c>
      <c r="K49" s="1">
        <f t="shared" ref="K49:R49" si="63">K39-K46</f>
        <v>4730.8753506464345</v>
      </c>
      <c r="L49" s="1">
        <f t="shared" si="63"/>
        <v>6118.2656241716977</v>
      </c>
      <c r="M49" s="1">
        <f t="shared" si="63"/>
        <v>3458.52514606365</v>
      </c>
      <c r="N49" s="1">
        <f t="shared" si="63"/>
        <v>7832.6979616913304</v>
      </c>
      <c r="O49" s="1">
        <f t="shared" si="63"/>
        <v>6431.2272592700901</v>
      </c>
      <c r="P49" s="1">
        <f t="shared" si="63"/>
        <v>7204.5997031499501</v>
      </c>
      <c r="Q49" s="1">
        <f t="shared" si="63"/>
        <v>13985.2884612083</v>
      </c>
      <c r="R49" s="1">
        <f t="shared" si="63"/>
        <v>8996.566552539487</v>
      </c>
      <c r="T49" s="1">
        <f t="shared" ref="T49:AA49" si="64">T39-T46</f>
        <v>9586.0996361543075</v>
      </c>
      <c r="U49" s="1">
        <f t="shared" si="64"/>
        <v>16232.978853509412</v>
      </c>
      <c r="V49" s="1">
        <f t="shared" si="64"/>
        <v>-1171.9869346705818</v>
      </c>
      <c r="W49" s="1">
        <f t="shared" si="64"/>
        <v>22982.311917437095</v>
      </c>
      <c r="X49" s="1">
        <f t="shared" si="64"/>
        <v>12615.745275998808</v>
      </c>
      <c r="Y49" s="1">
        <f t="shared" si="64"/>
        <v>10660.721383896744</v>
      </c>
      <c r="Z49" s="1">
        <f t="shared" si="64"/>
        <v>38881.229231910518</v>
      </c>
      <c r="AA49" s="1">
        <f t="shared" si="64"/>
        <v>16273.079718348454</v>
      </c>
      <c r="AC49" s="1">
        <f t="shared" ref="AC49:AJ49" si="65">AC39-AC46</f>
        <v>2344.1660176180194</v>
      </c>
      <c r="AD49" s="1">
        <f t="shared" si="65"/>
        <v>4228.3794170643232</v>
      </c>
      <c r="AE49" s="1">
        <f t="shared" si="65"/>
        <v>-326.21970128841349</v>
      </c>
      <c r="AF49" s="1">
        <f t="shared" si="65"/>
        <v>6667.4948651887898</v>
      </c>
      <c r="AG49" s="1">
        <f t="shared" si="65"/>
        <v>4003.9151831284253</v>
      </c>
      <c r="AH49" s="1">
        <f t="shared" si="65"/>
        <v>3682.1921395328827</v>
      </c>
      <c r="AI49" s="1">
        <f t="shared" si="65"/>
        <v>13808.868144711974</v>
      </c>
      <c r="AJ49" s="1">
        <f t="shared" si="65"/>
        <v>5861.8173083996517</v>
      </c>
      <c r="AL49" s="1">
        <f t="shared" ref="AL49:AS49" si="66">AL39-AL46</f>
        <v>16127.14337605171</v>
      </c>
      <c r="AM49" s="1">
        <f t="shared" si="66"/>
        <v>27884.021560710098</v>
      </c>
      <c r="AN49" s="1">
        <f t="shared" si="66"/>
        <v>-2032.7624153750949</v>
      </c>
      <c r="AO49" s="1">
        <f t="shared" si="66"/>
        <v>41229.281303386961</v>
      </c>
      <c r="AP49" s="1">
        <f t="shared" si="66"/>
        <v>24112.836572001455</v>
      </c>
      <c r="AQ49" s="1">
        <f t="shared" si="66"/>
        <v>20656.985165712773</v>
      </c>
      <c r="AR49" s="1">
        <f t="shared" si="66"/>
        <v>77806.607421372901</v>
      </c>
      <c r="AS49" s="1">
        <f t="shared" si="66"/>
        <v>34138.982498869649</v>
      </c>
      <c r="AU49" s="1">
        <f t="shared" ref="AU49:BB49" si="67">AU39-AU46</f>
        <v>5605.008047778887</v>
      </c>
      <c r="AV49" s="1">
        <f t="shared" si="67"/>
        <v>10193.670290324517</v>
      </c>
      <c r="AW49" s="1">
        <f t="shared" si="67"/>
        <v>-721.42642728053033</v>
      </c>
      <c r="AX49" s="1">
        <f t="shared" si="67"/>
        <v>13235.149732640362</v>
      </c>
      <c r="AY49" s="1">
        <f t="shared" si="67"/>
        <v>6947.7747338122863</v>
      </c>
      <c r="AZ49" s="1">
        <f t="shared" si="67"/>
        <v>5829.6627383677696</v>
      </c>
      <c r="BA49" s="1">
        <f t="shared" si="67"/>
        <v>20780.010195285577</v>
      </c>
      <c r="BB49" s="1">
        <f t="shared" si="67"/>
        <v>8856.9481400670193</v>
      </c>
    </row>
    <row r="50" spans="1:54" x14ac:dyDescent="0.25">
      <c r="A50" s="21" t="s">
        <v>95</v>
      </c>
      <c r="B50" s="1">
        <f>B49*WACC!C12</f>
        <v>2051.9385225108322</v>
      </c>
      <c r="C50" s="1">
        <f>C49*WACC!D12</f>
        <v>3344.0146101868818</v>
      </c>
      <c r="D50" s="1">
        <f>D49*WACC!E12</f>
        <v>-228.99617203192102</v>
      </c>
      <c r="E50" s="1">
        <f>E49*WACC!F12</f>
        <v>4417.5086085787225</v>
      </c>
      <c r="F50" s="1">
        <f>F49*WACC!G12</f>
        <v>2456.9205306437848</v>
      </c>
      <c r="G50" s="1">
        <f>G49*WACC!H12</f>
        <v>2144.9797168242148</v>
      </c>
      <c r="H50" s="1">
        <f>H49*WACC!I12</f>
        <v>7881.9067334109668</v>
      </c>
      <c r="I50" s="1">
        <f>I49*WACC!J12</f>
        <v>3423.6809368740473</v>
      </c>
      <c r="K50" s="1">
        <f>K49*WACC!C12</f>
        <v>1419.2626051935019</v>
      </c>
      <c r="L50" s="1">
        <f>L49*WACC!D12</f>
        <v>1835.4796872509553</v>
      </c>
      <c r="M50" s="1">
        <f>M49*WACC!E12</f>
        <v>1037.5575438187818</v>
      </c>
      <c r="N50" s="1">
        <f>N49*WACC!F12</f>
        <v>2349.8093885066901</v>
      </c>
      <c r="O50" s="1">
        <f>O49*WACC!G12</f>
        <v>1929.3681777804447</v>
      </c>
      <c r="P50" s="1">
        <f>P49*WACC!H12</f>
        <v>2161.3799109443326</v>
      </c>
      <c r="Q50" s="1">
        <f>Q49*WACC!I12</f>
        <v>4195.5865383612236</v>
      </c>
      <c r="R50" s="1">
        <f>R49*WACC!J12</f>
        <v>2698.9699657610313</v>
      </c>
      <c r="T50" s="1">
        <f>T49*WACC!C12</f>
        <v>2875.8298908454244</v>
      </c>
      <c r="U50" s="1">
        <f>U49*WACC!D12</f>
        <v>4869.8936560513539</v>
      </c>
      <c r="V50" s="1">
        <f>V49*WACC!E12</f>
        <v>-351.59608040106843</v>
      </c>
      <c r="W50" s="1">
        <f>W49*WACC!F12</f>
        <v>6894.6935752290474</v>
      </c>
      <c r="X50" s="1">
        <f>X49*WACC!G12</f>
        <v>3784.7235827985</v>
      </c>
      <c r="Y50" s="1">
        <f>Y49*WACC!H12</f>
        <v>3198.2164151680577</v>
      </c>
      <c r="Z50" s="1">
        <f>Z49*WACC!I12</f>
        <v>11664.368769569635</v>
      </c>
      <c r="AA50" s="1">
        <f>AA49*WACC!J12</f>
        <v>4881.9239155030627</v>
      </c>
      <c r="AC50" s="1">
        <f>AC49*WACC!C12</f>
        <v>703.24980528519359</v>
      </c>
      <c r="AD50" s="1">
        <f>AD49*WACC!D12</f>
        <v>1268.5138251189142</v>
      </c>
      <c r="AE50" s="1">
        <f>AE49*WACC!E12</f>
        <v>-97.865910386494505</v>
      </c>
      <c r="AF50" s="1">
        <f>AF49*WACC!F12</f>
        <v>2000.2484595560331</v>
      </c>
      <c r="AG50" s="1">
        <f>AG49*WACC!G12</f>
        <v>1201.1745549381651</v>
      </c>
      <c r="AH50" s="1">
        <f>AH49*WACC!H12</f>
        <v>1104.6576418595314</v>
      </c>
      <c r="AI50" s="1">
        <f>AI49*WACC!I12</f>
        <v>4142.6604434123419</v>
      </c>
      <c r="AJ50" s="1">
        <f>AJ49*WACC!J12</f>
        <v>1758.5451925193647</v>
      </c>
      <c r="AL50" s="1">
        <f>AL49*WACC!C12</f>
        <v>4838.1430128140528</v>
      </c>
      <c r="AM50" s="1">
        <f>AM49*WACC!D12</f>
        <v>8365.2064682105047</v>
      </c>
      <c r="AN50" s="1">
        <f>AN49*WACC!E12</f>
        <v>-609.82872461234444</v>
      </c>
      <c r="AO50" s="1">
        <f>AO49*WACC!F12</f>
        <v>12368.784391012356</v>
      </c>
      <c r="AP50" s="1">
        <f>AP49*WACC!G12</f>
        <v>7233.8509715982536</v>
      </c>
      <c r="AQ50" s="1">
        <f>AQ49*WACC!H12</f>
        <v>6197.0955497119612</v>
      </c>
      <c r="AR50" s="1">
        <f>AR49*WACC!I12</f>
        <v>23341.982226404823</v>
      </c>
      <c r="AS50" s="1">
        <f>AS49*WACC!J12</f>
        <v>10241.694749657803</v>
      </c>
      <c r="AU50" s="1">
        <f>AU49*WACC!C12</f>
        <v>1681.5024143331586</v>
      </c>
      <c r="AV50" s="1">
        <f>AV49*WACC!D12</f>
        <v>3058.1010870964319</v>
      </c>
      <c r="AW50" s="1">
        <f>AW49*WACC!E12</f>
        <v>-216.42792818409379</v>
      </c>
      <c r="AX50" s="1">
        <f>AX49*WACC!F12</f>
        <v>3970.5449197909102</v>
      </c>
      <c r="AY50" s="1">
        <f>AY49*WACC!G12</f>
        <v>2084.3324201430569</v>
      </c>
      <c r="AZ50" s="1">
        <f>AZ49*WACC!H12</f>
        <v>1748.8988215098029</v>
      </c>
      <c r="BA50" s="1">
        <f>BA49*WACC!I12</f>
        <v>6234.0030585837912</v>
      </c>
      <c r="BB50" s="1">
        <f>BB49*WACC!J12</f>
        <v>2657.0844420193039</v>
      </c>
    </row>
    <row r="51" spans="1:54" x14ac:dyDescent="0.25">
      <c r="A51" s="21" t="s">
        <v>96</v>
      </c>
      <c r="B51" s="1">
        <f>B50*WACC!C13</f>
        <v>1025.9692612554161</v>
      </c>
      <c r="C51" s="1">
        <f>C50*WACC!D13</f>
        <v>1672.0073050934409</v>
      </c>
      <c r="D51" s="1">
        <f>D50*WACC!E13</f>
        <v>-114.49808601596051</v>
      </c>
      <c r="E51" s="1">
        <f>E50*WACC!F13</f>
        <v>2208.7543042893612</v>
      </c>
      <c r="F51" s="1">
        <f>F50*WACC!G13</f>
        <v>1228.4602653218924</v>
      </c>
      <c r="G51" s="1">
        <f>G50*WACC!H13</f>
        <v>1072.4898584121074</v>
      </c>
      <c r="H51" s="1">
        <f>H50*WACC!I13</f>
        <v>3940.9533667054834</v>
      </c>
      <c r="I51" s="1">
        <f>I50*WACC!J13</f>
        <v>1711.8404684370237</v>
      </c>
      <c r="K51" s="1">
        <f>K50*WACC!C13</f>
        <v>709.63130259675097</v>
      </c>
      <c r="L51" s="1">
        <f>L50*WACC!D13</f>
        <v>917.73984362547765</v>
      </c>
      <c r="M51" s="1">
        <f>M50*WACC!E13</f>
        <v>518.77877190939091</v>
      </c>
      <c r="N51" s="1">
        <f>N50*WACC!F13</f>
        <v>1174.904694253345</v>
      </c>
      <c r="O51" s="1">
        <f>O50*WACC!G13</f>
        <v>964.68408889022237</v>
      </c>
      <c r="P51" s="1">
        <f>P50*WACC!H13</f>
        <v>1080.6899554721663</v>
      </c>
      <c r="Q51" s="1">
        <f>Q50*WACC!I13</f>
        <v>2097.7932691806118</v>
      </c>
      <c r="R51" s="1">
        <f>R50*WACC!J13</f>
        <v>1349.4849828805156</v>
      </c>
      <c r="T51" s="1">
        <f>T50*WACC!C13</f>
        <v>1437.9149454227122</v>
      </c>
      <c r="U51" s="1">
        <f>U50*WACC!D13</f>
        <v>2434.946828025677</v>
      </c>
      <c r="V51" s="1">
        <f>V50*WACC!E13</f>
        <v>-175.79804020053422</v>
      </c>
      <c r="W51" s="1">
        <f>W50*WACC!F13</f>
        <v>3447.3467876145237</v>
      </c>
      <c r="X51" s="1">
        <f>X50*WACC!G13</f>
        <v>1892.36179139925</v>
      </c>
      <c r="Y51" s="1">
        <f>Y50*WACC!H13</f>
        <v>1599.1082075840288</v>
      </c>
      <c r="Z51" s="1">
        <f>Z50*WACC!I13</f>
        <v>5832.1843847848177</v>
      </c>
      <c r="AA51" s="1">
        <f>AA50*WACC!J13</f>
        <v>2440.9619577515314</v>
      </c>
      <c r="AC51" s="1">
        <f>AC50*WACC!C13</f>
        <v>351.62490264259679</v>
      </c>
      <c r="AD51" s="1">
        <f>AD50*WACC!D13</f>
        <v>634.25691255945708</v>
      </c>
      <c r="AE51" s="1">
        <f>AE50*WACC!E13</f>
        <v>-48.932955193247253</v>
      </c>
      <c r="AF51" s="1">
        <f>AF50*WACC!F13</f>
        <v>1000.1242297780166</v>
      </c>
      <c r="AG51" s="1">
        <f>AG50*WACC!G13</f>
        <v>600.58727746908255</v>
      </c>
      <c r="AH51" s="1">
        <f>AH50*WACC!H13</f>
        <v>552.3288209297657</v>
      </c>
      <c r="AI51" s="1">
        <f>AI50*WACC!I13</f>
        <v>2071.330221706171</v>
      </c>
      <c r="AJ51" s="1">
        <f>AJ50*WACC!J13</f>
        <v>879.27259625968236</v>
      </c>
      <c r="AL51" s="1">
        <f>AL50*WACC!C13</f>
        <v>2419.0715064070264</v>
      </c>
      <c r="AM51" s="1">
        <f>AM50*WACC!D13</f>
        <v>4182.6032341052523</v>
      </c>
      <c r="AN51" s="1">
        <f>AN50*WACC!E13</f>
        <v>-304.91436230617222</v>
      </c>
      <c r="AO51" s="1">
        <f>AO50*WACC!F13</f>
        <v>6184.3921955061778</v>
      </c>
      <c r="AP51" s="1">
        <f>AP50*WACC!G13</f>
        <v>3616.9254857991268</v>
      </c>
      <c r="AQ51" s="1">
        <f>AQ50*WACC!H13</f>
        <v>3098.5477748559806</v>
      </c>
      <c r="AR51" s="1">
        <f>AR50*WACC!I13</f>
        <v>11670.991113202412</v>
      </c>
      <c r="AS51" s="1">
        <f>AS50*WACC!J13</f>
        <v>5120.8473748289016</v>
      </c>
      <c r="AU51" s="1">
        <f>AU50*WACC!C13</f>
        <v>840.75120716657932</v>
      </c>
      <c r="AV51" s="1">
        <f>AV50*WACC!D13</f>
        <v>1529.050543548216</v>
      </c>
      <c r="AW51" s="1">
        <f>AW50*WACC!E13</f>
        <v>-108.21396409204689</v>
      </c>
      <c r="AX51" s="1">
        <f>AX50*WACC!F13</f>
        <v>1985.2724598954551</v>
      </c>
      <c r="AY51" s="1">
        <f>AY50*WACC!G13</f>
        <v>1042.1662100715284</v>
      </c>
      <c r="AZ51" s="1">
        <f>AZ50*WACC!H13</f>
        <v>874.44941075490146</v>
      </c>
      <c r="BA51" s="1">
        <f>BA50*WACC!I13</f>
        <v>3117.0015292918956</v>
      </c>
      <c r="BB51" s="1">
        <f>BB50*WACC!J13</f>
        <v>1328.5422210096519</v>
      </c>
    </row>
    <row r="52" spans="1:54" x14ac:dyDescent="0.25">
      <c r="A52" s="21" t="s">
        <v>97</v>
      </c>
      <c r="B52" s="20">
        <f>(B29+B30+B43-B34-B46)*WACC!C12/(1-(1-WACC!C13)*WACC!C12)</f>
        <v>2051.9385225108304</v>
      </c>
      <c r="C52" s="20">
        <f>(C29+C30+C43-C34-C46)*WACC!D12/(1-(1-WACC!D13)*WACC!D12)</f>
        <v>3344.0146101868859</v>
      </c>
      <c r="D52" s="20">
        <f>(D29+D30+D43-D34-D46)*WACC!E12/(1-(1-WACC!E13)*WACC!E12)</f>
        <v>-228.9961720319227</v>
      </c>
      <c r="E52" s="20">
        <f>(E29+E30+E43-E34-E46)*WACC!F12/(1-(1-WACC!F13)*WACC!F12)</f>
        <v>4417.5086085787207</v>
      </c>
      <c r="F52" s="20">
        <f>(F29+F30+F43-F34-F46)*WACC!G12/(1-(1-WACC!G13)*WACC!G12)</f>
        <v>2456.9205306437907</v>
      </c>
      <c r="G52" s="20">
        <f>(G29+G30+G43-G34-G46)*WACC!H12/(1-(1-WACC!H13)*WACC!H12)</f>
        <v>2144.9797168242189</v>
      </c>
      <c r="H52" s="20">
        <f>(H29+H30+H43-H34-H46)*WACC!I12/(1-(1-WACC!I13)*WACC!I12)</f>
        <v>7881.9067334109686</v>
      </c>
      <c r="I52" s="20">
        <f>(I29+I30+I43-I34-I46)*WACC!J12/(1-(1-WACC!J13)*WACC!J12)</f>
        <v>3423.6809368740446</v>
      </c>
      <c r="J52" s="19"/>
      <c r="K52" s="20">
        <f>(K29+K30+K43-K34-K46)*WACC!C12/(1-(1-WACC!C13)*WACC!C12)</f>
        <v>1419.2626051934997</v>
      </c>
      <c r="L52" s="20">
        <f>(L29+L30+L43-L34-L46)*WACC!D12/(1-(1-WACC!D13)*WACC!D12)</f>
        <v>1835.4796872509567</v>
      </c>
      <c r="M52" s="20">
        <f>(M29+M30+M43-M34-M46)*WACC!E12/(1-(1-WACC!E13)*WACC!E12)</f>
        <v>1037.5575438187821</v>
      </c>
      <c r="N52" s="20">
        <f>(N29+N30+N43-N34-N46)*WACC!F12/(1-(1-WACC!F13)*WACC!F12)</f>
        <v>2349.8093885066896</v>
      </c>
      <c r="O52" s="20">
        <f>(O29+O30+O43-O34-O46)*WACC!G12/(1-(1-WACC!G13)*WACC!G12)</f>
        <v>1929.3681777804447</v>
      </c>
      <c r="P52" s="20">
        <f>(P29+P30+P43-P34-P46)*WACC!H12/(1-(1-WACC!H13)*WACC!H12)</f>
        <v>2161.3799109443298</v>
      </c>
      <c r="Q52" s="20">
        <f>(Q29+Q30+Q43-Q34-Q46)*WACC!I12/(1-(1-WACC!I13)*WACC!I12)</f>
        <v>4195.5865383612208</v>
      </c>
      <c r="R52" s="20">
        <f>(R29+R30+R43-R34-R46)*WACC!J12/(1-(1-WACC!J13)*WACC!J12)</f>
        <v>2698.9699657610213</v>
      </c>
      <c r="T52" s="20">
        <f>(T29+T30+T43-T34-T46)*WACC!C12/(1-(1-WACC!C13)*WACC!C12)</f>
        <v>2875.8298908454231</v>
      </c>
      <c r="U52" s="20">
        <f>(U29+U30+U43-U34-U46)*WACC!D12/(1-(1-WACC!D13)*WACC!D12)</f>
        <v>4869.8936560513566</v>
      </c>
      <c r="V52" s="20">
        <f>(V29+V30+V43-V34-V46)*WACC!E12/(1-(1-WACC!E13)*WACC!E12)</f>
        <v>-351.59608040106843</v>
      </c>
      <c r="W52" s="20">
        <f>(W29+W30+W43-W34-W46)*WACC!F12/(1-(1-WACC!F13)*WACC!F12)</f>
        <v>6894.693575229041</v>
      </c>
      <c r="X52" s="20">
        <f>(X29+X30+X43-X34-X46)*WACC!G12/(1-(1-WACC!G13)*WACC!G12)</f>
        <v>3784.723582798511</v>
      </c>
      <c r="Y52" s="20">
        <f>(Y29+Y30+Y43-Y34-Y46)*WACC!H12/(1-(1-WACC!H13)*WACC!H12)</f>
        <v>3198.2164151680545</v>
      </c>
      <c r="Z52" s="20">
        <f>(Z29+Z30+Z43-Z34-Z46)*WACC!I12/(1-(1-WACC!I13)*WACC!I12)</f>
        <v>11664.368769569637</v>
      </c>
      <c r="AA52" s="20">
        <f>(AA29+AA30+AA43-AA34-AA46)*WACC!J12/(1-(1-WACC!J13)*WACC!J12)</f>
        <v>4881.9239155030591</v>
      </c>
      <c r="AC52" s="20">
        <f>(AC29+AC30+AC43-AC34-AC46)*WACC!C12/(1-(1-WACC!C13)*WACC!C12)</f>
        <v>703.249805285192</v>
      </c>
      <c r="AD52" s="20">
        <f>(AD29+AD30+AD43-AD34-AD46)*WACC!D12/(1-(1-WACC!D13)*WACC!D12)</f>
        <v>1268.513825118913</v>
      </c>
      <c r="AE52" s="20">
        <f>(AE29+AE30+AE43-AE34-AE46)*WACC!E12/(1-(1-WACC!E13)*WACC!E12)</f>
        <v>-97.865910386497504</v>
      </c>
      <c r="AF52" s="20">
        <f>(AF29+AF30+AF43-AF34-AF46)*WACC!F12/(1-(1-WACC!F13)*WACC!F12)</f>
        <v>2000.2484595560322</v>
      </c>
      <c r="AG52" s="20">
        <f>(AG29+AG30+AG43-AG34-AG46)*WACC!G12/(1-(1-WACC!G13)*WACC!G12)</f>
        <v>1201.174554938166</v>
      </c>
      <c r="AH52" s="20">
        <f>(AH29+AH30+AH43-AH34-AH46)*WACC!H12/(1-(1-WACC!H13)*WACC!H12)</f>
        <v>1104.6576418595332</v>
      </c>
      <c r="AI52" s="20">
        <f>(AI29+AI30+AI43-AI34-AI46)*WACC!I12/(1-(1-WACC!I13)*WACC!I12)</f>
        <v>4142.6604434123365</v>
      </c>
      <c r="AJ52" s="20">
        <f>(AJ29+AJ30+AJ43-AJ34-AJ46)*WACC!J12/(1-(1-WACC!J13)*WACC!J12)</f>
        <v>1758.5451925193624</v>
      </c>
      <c r="AK52" s="19"/>
      <c r="AL52" s="20">
        <f>(AL29+AL30+AL43-AL34-AL46)*WACC!C12/(1-(1-WACC!C13)*WACC!C12)</f>
        <v>4838.1430128140528</v>
      </c>
      <c r="AM52" s="20">
        <f>(AM29+AM30+AM43-AM34-AM46)*WACC!D12/(1-(1-WACC!D13)*WACC!D12)</f>
        <v>8365.2064682105156</v>
      </c>
      <c r="AN52" s="20">
        <f>(AN29+AN30+AN43-AN34-AN46)*WACC!E12/(1-(1-WACC!E13)*WACC!E12)</f>
        <v>-609.82872461234069</v>
      </c>
      <c r="AO52" s="20">
        <f>(AO29+AO30+AO43-AO34-AO46)*WACC!F12/(1-(1-WACC!F13)*WACC!F12)</f>
        <v>12368.784391012348</v>
      </c>
      <c r="AP52" s="20">
        <f>(AP29+AP30+AP43-AP34-AP46)*WACC!G12/(1-(1-WACC!G13)*WACC!G12)</f>
        <v>7233.8509715982464</v>
      </c>
      <c r="AQ52" s="20">
        <f>(AQ29+AQ30+AQ43-AQ34-AQ46)*WACC!H12/(1-(1-WACC!H13)*WACC!H12)</f>
        <v>6197.0955497119621</v>
      </c>
      <c r="AR52" s="20">
        <f>(AR29+AR30+AR43-AR34-AR46)*WACC!I12/(1-(1-WACC!I13)*WACC!I12)</f>
        <v>23341.982226404827</v>
      </c>
      <c r="AS52" s="20">
        <f>(AS29+AS30+AS43-AS34-AS46)*WACC!J12/(1-(1-WACC!J13)*WACC!J12)</f>
        <v>10241.69474965781</v>
      </c>
      <c r="AT52" s="19"/>
      <c r="AU52" s="20">
        <f>(AU29+AU30+AU43-AU34-AU46)*WACC!C12/(1-(1-WACC!C13)*WACC!C12)</f>
        <v>1681.5024143331568</v>
      </c>
      <c r="AV52" s="20">
        <f>(AV29+AV30+AV43-AV34-AV46)*WACC!D12/(1-(1-WACC!D13)*WACC!D12)</f>
        <v>3058.1010870964415</v>
      </c>
      <c r="AW52" s="20">
        <f>(AW29+AW30+AW43-AW34-AW46)*WACC!E12/(1-(1-WACC!E13)*WACC!E12)</f>
        <v>-216.42792818409251</v>
      </c>
      <c r="AX52" s="20">
        <f>(AX29+AX30+AX43-AX34-AX46)*WACC!F12/(1-(1-WACC!F13)*WACC!F12)</f>
        <v>3970.5449197909065</v>
      </c>
      <c r="AY52" s="20">
        <f>(AY29+AY30+AY43-AY34-AY46)*WACC!G12/(1-(1-WACC!G13)*WACC!G12)</f>
        <v>2084.3324201430451</v>
      </c>
      <c r="AZ52" s="20">
        <f>(AZ29+AZ30+AZ43-AZ34-AZ46)*WACC!H12/(1-(1-WACC!H13)*WACC!H12)</f>
        <v>1748.898821509805</v>
      </c>
      <c r="BA52" s="20">
        <f>(BA29+BA30+BA43-BA34-BA46)*WACC!I12/(1-(1-WACC!I13)*WACC!I12)</f>
        <v>6234.0030585837949</v>
      </c>
      <c r="BB52" s="20">
        <f>(BB29+BB30+BB43-BB34-BB46)*WACC!J12/(1-(1-WACC!J13)*WACC!J12)</f>
        <v>2657.0844420192966</v>
      </c>
    </row>
    <row r="53" spans="1:54" x14ac:dyDescent="0.25">
      <c r="A53" s="21" t="s">
        <v>98</v>
      </c>
      <c r="B53" s="1">
        <f t="shared" ref="B53:I53" si="68">B50-B51</f>
        <v>1025.9692612554161</v>
      </c>
      <c r="C53" s="1">
        <f t="shared" si="68"/>
        <v>1672.0073050934409</v>
      </c>
      <c r="D53" s="1">
        <f t="shared" si="68"/>
        <v>-114.49808601596051</v>
      </c>
      <c r="E53" s="1">
        <f t="shared" si="68"/>
        <v>2208.7543042893612</v>
      </c>
      <c r="F53" s="1">
        <f t="shared" si="68"/>
        <v>1228.4602653218924</v>
      </c>
      <c r="G53" s="1">
        <f t="shared" si="68"/>
        <v>1072.4898584121074</v>
      </c>
      <c r="H53" s="1">
        <f t="shared" si="68"/>
        <v>3940.9533667054834</v>
      </c>
      <c r="I53" s="1">
        <f t="shared" si="68"/>
        <v>1711.8404684370237</v>
      </c>
      <c r="K53" s="1">
        <f t="shared" ref="K53:R53" si="69">K50-K51</f>
        <v>709.63130259675097</v>
      </c>
      <c r="L53" s="1">
        <f t="shared" si="69"/>
        <v>917.73984362547765</v>
      </c>
      <c r="M53" s="1">
        <f t="shared" si="69"/>
        <v>518.77877190939091</v>
      </c>
      <c r="N53" s="1">
        <f t="shared" si="69"/>
        <v>1174.904694253345</v>
      </c>
      <c r="O53" s="1">
        <f t="shared" si="69"/>
        <v>964.68408889022237</v>
      </c>
      <c r="P53" s="1">
        <f t="shared" si="69"/>
        <v>1080.6899554721663</v>
      </c>
      <c r="Q53" s="1">
        <f t="shared" si="69"/>
        <v>2097.7932691806118</v>
      </c>
      <c r="R53" s="1">
        <f t="shared" si="69"/>
        <v>1349.4849828805156</v>
      </c>
      <c r="T53" s="1">
        <f t="shared" ref="T53:AA53" si="70">T50-T51</f>
        <v>1437.9149454227122</v>
      </c>
      <c r="U53" s="1">
        <f t="shared" si="70"/>
        <v>2434.946828025677</v>
      </c>
      <c r="V53" s="1">
        <f t="shared" si="70"/>
        <v>-175.79804020053422</v>
      </c>
      <c r="W53" s="1">
        <f t="shared" si="70"/>
        <v>3447.3467876145237</v>
      </c>
      <c r="X53" s="1">
        <f t="shared" si="70"/>
        <v>1892.36179139925</v>
      </c>
      <c r="Y53" s="1">
        <f t="shared" si="70"/>
        <v>1599.1082075840288</v>
      </c>
      <c r="Z53" s="1">
        <f t="shared" si="70"/>
        <v>5832.1843847848177</v>
      </c>
      <c r="AA53" s="1">
        <f t="shared" si="70"/>
        <v>2440.9619577515314</v>
      </c>
      <c r="AC53" s="1">
        <f t="shared" ref="AC53:AJ53" si="71">AC50-AC51</f>
        <v>351.62490264259679</v>
      </c>
      <c r="AD53" s="1">
        <f t="shared" si="71"/>
        <v>634.25691255945708</v>
      </c>
      <c r="AE53" s="1">
        <f t="shared" si="71"/>
        <v>-48.932955193247253</v>
      </c>
      <c r="AF53" s="1">
        <f t="shared" si="71"/>
        <v>1000.1242297780166</v>
      </c>
      <c r="AG53" s="1">
        <f t="shared" si="71"/>
        <v>600.58727746908255</v>
      </c>
      <c r="AH53" s="1">
        <f t="shared" si="71"/>
        <v>552.3288209297657</v>
      </c>
      <c r="AI53" s="1">
        <f t="shared" si="71"/>
        <v>2071.330221706171</v>
      </c>
      <c r="AJ53" s="1">
        <f t="shared" si="71"/>
        <v>879.27259625968236</v>
      </c>
      <c r="AL53" s="1">
        <f t="shared" ref="AL53:AS53" si="72">AL50-AL51</f>
        <v>2419.0715064070264</v>
      </c>
      <c r="AM53" s="1">
        <f t="shared" si="72"/>
        <v>4182.6032341052523</v>
      </c>
      <c r="AN53" s="1">
        <f t="shared" si="72"/>
        <v>-304.91436230617222</v>
      </c>
      <c r="AO53" s="1">
        <f t="shared" si="72"/>
        <v>6184.3921955061778</v>
      </c>
      <c r="AP53" s="1">
        <f t="shared" si="72"/>
        <v>3616.9254857991268</v>
      </c>
      <c r="AQ53" s="1">
        <f t="shared" si="72"/>
        <v>3098.5477748559806</v>
      </c>
      <c r="AR53" s="1">
        <f t="shared" si="72"/>
        <v>11670.991113202412</v>
      </c>
      <c r="AS53" s="1">
        <f t="shared" si="72"/>
        <v>5120.8473748289016</v>
      </c>
      <c r="AU53" s="1">
        <f t="shared" ref="AU53:BB53" si="73">AU50-AU51</f>
        <v>840.75120716657932</v>
      </c>
      <c r="AV53" s="1">
        <f t="shared" si="73"/>
        <v>1529.050543548216</v>
      </c>
      <c r="AW53" s="1">
        <f t="shared" si="73"/>
        <v>-108.21396409204689</v>
      </c>
      <c r="AX53" s="1">
        <f t="shared" si="73"/>
        <v>1985.2724598954551</v>
      </c>
      <c r="AY53" s="1">
        <f t="shared" si="73"/>
        <v>1042.1662100715284</v>
      </c>
      <c r="AZ53" s="1">
        <f t="shared" si="73"/>
        <v>874.44941075490146</v>
      </c>
      <c r="BA53" s="1">
        <f t="shared" si="73"/>
        <v>3117.0015292918956</v>
      </c>
      <c r="BB53" s="1">
        <f t="shared" si="73"/>
        <v>1328.5422210096519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65805.205177203301</v>
      </c>
      <c r="C55" s="15">
        <f t="shared" ref="C55:I55" si="74">C33-C34+C53</f>
        <v>73133.074641217725</v>
      </c>
      <c r="D55" s="15">
        <f t="shared" si="74"/>
        <v>66199.075307671214</v>
      </c>
      <c r="E55" s="15">
        <f t="shared" si="74"/>
        <v>92927.027236757829</v>
      </c>
      <c r="F55" s="15">
        <f t="shared" si="74"/>
        <v>90906.607100598689</v>
      </c>
      <c r="G55" s="15">
        <f t="shared" si="74"/>
        <v>104828.9835755453</v>
      </c>
      <c r="H55" s="15">
        <f t="shared" si="74"/>
        <v>132945.82236576307</v>
      </c>
      <c r="I55" s="15">
        <f t="shared" si="74"/>
        <v>115266.77632016364</v>
      </c>
      <c r="K55" s="15">
        <f>K33-K34+K53</f>
        <v>19040.054921522431</v>
      </c>
      <c r="L55" s="15">
        <f t="shared" ref="L55:R55" si="75">L33-L34+L53</f>
        <v>22137.038219895167</v>
      </c>
      <c r="M55" s="15">
        <f t="shared" si="75"/>
        <v>21154.994800594795</v>
      </c>
      <c r="N55" s="15">
        <f t="shared" si="75"/>
        <v>29244.236455354116</v>
      </c>
      <c r="O55" s="15">
        <f t="shared" si="75"/>
        <v>30117.667225884132</v>
      </c>
      <c r="P55" s="15">
        <f t="shared" si="75"/>
        <v>38249.664087224715</v>
      </c>
      <c r="Q55" s="15">
        <f t="shared" si="75"/>
        <v>49736.012875017877</v>
      </c>
      <c r="R55" s="15">
        <f t="shared" si="75"/>
        <v>42941.777650547083</v>
      </c>
      <c r="T55" s="15">
        <f>T33-T34+T53</f>
        <v>61182.467615813861</v>
      </c>
      <c r="U55" s="15">
        <f t="shared" ref="U55:AA55" si="76">U33-U34+U53</f>
        <v>72049.752904213499</v>
      </c>
      <c r="V55" s="15">
        <f t="shared" si="76"/>
        <v>63064.820772352032</v>
      </c>
      <c r="W55" s="15">
        <f t="shared" si="76"/>
        <v>102877.5094156144</v>
      </c>
      <c r="X55" s="15">
        <f t="shared" si="76"/>
        <v>96066.863162858732</v>
      </c>
      <c r="Y55" s="15">
        <f t="shared" si="76"/>
        <v>111719.01247268428</v>
      </c>
      <c r="Z55" s="15">
        <f t="shared" si="76"/>
        <v>149460.47370274327</v>
      </c>
      <c r="AA55" s="15">
        <f t="shared" si="76"/>
        <v>116646.03126137254</v>
      </c>
      <c r="AC55" s="15">
        <f t="shared" ref="AC55:AJ55" si="77">AC33-AC34+AC53</f>
        <v>21731.551214788553</v>
      </c>
      <c r="AD55" s="15">
        <f t="shared" si="77"/>
        <v>26017.461322967167</v>
      </c>
      <c r="AE55" s="15">
        <f t="shared" si="77"/>
        <v>25285.012021681214</v>
      </c>
      <c r="AF55" s="15">
        <f t="shared" si="77"/>
        <v>38194.786362031664</v>
      </c>
      <c r="AG55" s="15">
        <f t="shared" si="77"/>
        <v>39344.183164655558</v>
      </c>
      <c r="AH55" s="15">
        <f t="shared" si="77"/>
        <v>47829.693441119394</v>
      </c>
      <c r="AI55" s="15">
        <f t="shared" si="77"/>
        <v>63035.393027440485</v>
      </c>
      <c r="AJ55" s="15">
        <f t="shared" si="77"/>
        <v>52507.935268816516</v>
      </c>
      <c r="AL55" s="15">
        <f t="shared" ref="AL55:AS55" si="78">AL33-AL34+AL53</f>
        <v>126148.88674358165</v>
      </c>
      <c r="AM55" s="15">
        <f t="shared" si="78"/>
        <v>149005.06254602346</v>
      </c>
      <c r="AN55" s="15">
        <f t="shared" si="78"/>
        <v>136330.54220354304</v>
      </c>
      <c r="AO55" s="15">
        <f t="shared" si="78"/>
        <v>213424.31918582591</v>
      </c>
      <c r="AP55" s="15">
        <f t="shared" si="78"/>
        <v>213877.95005805604</v>
      </c>
      <c r="AQ55" s="15">
        <f t="shared" si="78"/>
        <v>248903.39589817383</v>
      </c>
      <c r="AR55" s="15">
        <f t="shared" si="78"/>
        <v>333814.33405882062</v>
      </c>
      <c r="AS55" s="15">
        <f t="shared" si="78"/>
        <v>279758.55250867829</v>
      </c>
      <c r="AU55" s="15">
        <f t="shared" ref="AU55:BB55" si="79">AU33-AU34+AU53</f>
        <v>89612.722861627786</v>
      </c>
      <c r="AV55" s="15">
        <f t="shared" si="79"/>
        <v>113030.56994752708</v>
      </c>
      <c r="AW55" s="15">
        <f t="shared" si="79"/>
        <v>111214.26952616742</v>
      </c>
      <c r="AX55" s="15">
        <f t="shared" si="79"/>
        <v>119776.55885205972</v>
      </c>
      <c r="AY55" s="15">
        <f t="shared" si="79"/>
        <v>116428.22706308241</v>
      </c>
      <c r="AZ55" s="15">
        <f t="shared" si="79"/>
        <v>133237.21770742859</v>
      </c>
      <c r="BA55" s="15">
        <f t="shared" si="79"/>
        <v>144391.60420783691</v>
      </c>
      <c r="BB55" s="15">
        <f t="shared" si="79"/>
        <v>129766.9044969192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21"/>
      <c r="C57" s="46"/>
      <c r="D57" s="49"/>
    </row>
    <row r="58" spans="1:54" x14ac:dyDescent="0.25">
      <c r="A58" s="21"/>
      <c r="C58" s="49"/>
      <c r="D58" s="49"/>
      <c r="E58" s="47"/>
    </row>
    <row r="59" spans="1:54" x14ac:dyDescent="0.25">
      <c r="A59" s="21"/>
      <c r="C59" s="49"/>
      <c r="D59" s="49"/>
      <c r="E59" s="47"/>
    </row>
    <row r="60" spans="1:54" x14ac:dyDescent="0.25">
      <c r="A60" s="21"/>
      <c r="C60" s="49"/>
      <c r="D60" s="49"/>
      <c r="E60" s="47"/>
    </row>
    <row r="61" spans="1:54" x14ac:dyDescent="0.25">
      <c r="A61" s="21"/>
      <c r="C61" s="49"/>
      <c r="D61" s="49"/>
      <c r="E61" s="47"/>
    </row>
    <row r="62" spans="1:54" x14ac:dyDescent="0.25">
      <c r="A62" s="21"/>
      <c r="C62" s="49"/>
      <c r="D62" s="49"/>
      <c r="E62" s="47"/>
    </row>
    <row r="63" spans="1:54" x14ac:dyDescent="0.25">
      <c r="A63" s="21"/>
      <c r="C63" s="49"/>
      <c r="D63" s="49"/>
      <c r="E63" s="47"/>
    </row>
    <row r="64" spans="1:54" x14ac:dyDescent="0.25">
      <c r="A64" s="21"/>
      <c r="C64" s="49"/>
      <c r="D64" s="49"/>
      <c r="E64" s="47"/>
    </row>
    <row r="65" spans="1:5" x14ac:dyDescent="0.25">
      <c r="A65" s="23"/>
      <c r="C65" s="49"/>
      <c r="D65" s="49"/>
      <c r="E65" s="47"/>
    </row>
    <row r="66" spans="1:5" x14ac:dyDescent="0.25">
      <c r="A66" s="24"/>
      <c r="C66" s="49"/>
      <c r="D66" s="49"/>
      <c r="E66" s="47"/>
    </row>
    <row r="67" spans="1:5" x14ac:dyDescent="0.25">
      <c r="A67" s="24"/>
      <c r="C67" s="49"/>
      <c r="D67" s="49"/>
      <c r="E67" s="47"/>
    </row>
    <row r="68" spans="1:5" x14ac:dyDescent="0.25">
      <c r="A68" s="24"/>
      <c r="C68" s="49"/>
      <c r="D68" s="49"/>
      <c r="E68" s="47"/>
    </row>
    <row r="69" spans="1:5" x14ac:dyDescent="0.25">
      <c r="A69" s="24"/>
      <c r="C69" s="49"/>
      <c r="D69" s="49"/>
      <c r="E69" s="47"/>
    </row>
    <row r="70" spans="1:5" x14ac:dyDescent="0.25">
      <c r="A70" s="24"/>
      <c r="C70" s="49"/>
      <c r="D70" s="49"/>
      <c r="E70" s="47"/>
    </row>
    <row r="71" spans="1:5" x14ac:dyDescent="0.25">
      <c r="A71" s="21"/>
      <c r="C71" s="49"/>
      <c r="D71" s="49"/>
      <c r="E71" s="47"/>
    </row>
    <row r="72" spans="1:5" x14ac:dyDescent="0.25">
      <c r="A72" s="48"/>
      <c r="C72" s="49"/>
      <c r="D72" s="49"/>
      <c r="E72" s="47"/>
    </row>
    <row r="73" spans="1:5" x14ac:dyDescent="0.25">
      <c r="A73" s="24"/>
      <c r="C73" s="49"/>
      <c r="D73" s="49"/>
      <c r="E73" s="47"/>
    </row>
    <row r="74" spans="1:5" x14ac:dyDescent="0.25">
      <c r="A74" s="24"/>
      <c r="C74" s="49"/>
      <c r="D74" s="49"/>
      <c r="E74" s="47"/>
    </row>
    <row r="75" spans="1:5" x14ac:dyDescent="0.25">
      <c r="A75" s="24"/>
      <c r="C75" s="49"/>
      <c r="D75" s="49"/>
      <c r="E75" s="47"/>
    </row>
    <row r="76" spans="1:5" x14ac:dyDescent="0.25">
      <c r="A76" s="25"/>
      <c r="C76" s="49"/>
      <c r="D76" s="49"/>
      <c r="E76" s="47"/>
    </row>
    <row r="77" spans="1:5" x14ac:dyDescent="0.25">
      <c r="A77" s="25"/>
      <c r="C77" s="49"/>
      <c r="D77" s="49"/>
      <c r="E77" s="47"/>
    </row>
    <row r="78" spans="1:5" x14ac:dyDescent="0.25">
      <c r="A78" s="24"/>
      <c r="C78" s="49"/>
      <c r="D78" s="49"/>
      <c r="E78" s="47"/>
    </row>
    <row r="79" spans="1:5" x14ac:dyDescent="0.25">
      <c r="A79" s="23"/>
      <c r="C79" s="49"/>
      <c r="D79" s="49"/>
      <c r="E79" s="47"/>
    </row>
    <row r="80" spans="1:5" x14ac:dyDescent="0.25">
      <c r="A80" s="21"/>
      <c r="C80" s="49"/>
      <c r="D80" s="49"/>
      <c r="E80" s="47"/>
    </row>
    <row r="81" spans="1:5" x14ac:dyDescent="0.25">
      <c r="A81" s="21"/>
      <c r="C81" s="49"/>
      <c r="D81" s="49"/>
      <c r="E81" s="47"/>
    </row>
    <row r="82" spans="1:5" x14ac:dyDescent="0.25">
      <c r="A82" s="48"/>
      <c r="C82" s="49"/>
      <c r="D82" s="49"/>
      <c r="E82" s="47"/>
    </row>
    <row r="83" spans="1:5" x14ac:dyDescent="0.25">
      <c r="A83" s="21"/>
      <c r="C83" s="49"/>
      <c r="D83" s="49"/>
      <c r="E83" s="47"/>
    </row>
    <row r="84" spans="1:5" x14ac:dyDescent="0.25">
      <c r="A84" s="21"/>
      <c r="C84" s="49"/>
      <c r="D84" s="49"/>
      <c r="E84" s="47"/>
    </row>
    <row r="85" spans="1:5" x14ac:dyDescent="0.25">
      <c r="A85" s="21"/>
      <c r="C85" s="49"/>
      <c r="D85" s="49"/>
      <c r="E85" s="47"/>
    </row>
    <row r="86" spans="1:5" x14ac:dyDescent="0.25">
      <c r="A86" s="21"/>
      <c r="C86" s="49"/>
      <c r="D86" s="49"/>
      <c r="E86" s="47"/>
    </row>
    <row r="87" spans="1:5" x14ac:dyDescent="0.25">
      <c r="A87" s="21"/>
      <c r="C87" s="49"/>
      <c r="D87" s="49"/>
      <c r="E87" s="47"/>
    </row>
    <row r="88" spans="1:5" x14ac:dyDescent="0.25">
      <c r="A88" s="48"/>
      <c r="C88" s="49"/>
      <c r="D88" s="49"/>
      <c r="E88" s="47"/>
    </row>
    <row r="89" spans="1:5" x14ac:dyDescent="0.25">
      <c r="A89" s="21"/>
      <c r="C89" s="49"/>
      <c r="D89" s="49"/>
      <c r="E89" s="47"/>
    </row>
    <row r="90" spans="1:5" x14ac:dyDescent="0.25">
      <c r="A90" s="21"/>
      <c r="C90" s="49"/>
      <c r="D90" s="49"/>
      <c r="E90" s="47"/>
    </row>
    <row r="91" spans="1:5" x14ac:dyDescent="0.25">
      <c r="A91" s="21"/>
      <c r="C91" s="49"/>
      <c r="D91" s="49"/>
      <c r="E91" s="47"/>
    </row>
    <row r="92" spans="1:5" x14ac:dyDescent="0.25">
      <c r="A92" s="21"/>
      <c r="C92" s="49"/>
      <c r="D92" s="49"/>
      <c r="E92" s="47"/>
    </row>
    <row r="93" spans="1:5" x14ac:dyDescent="0.25">
      <c r="A93" s="21"/>
      <c r="C93" s="49"/>
      <c r="D93" s="49"/>
      <c r="E93" s="47"/>
    </row>
    <row r="94" spans="1:5" x14ac:dyDescent="0.25">
      <c r="A94" s="21"/>
      <c r="C94" s="49"/>
      <c r="D94" s="49"/>
      <c r="E94" s="47"/>
    </row>
    <row r="95" spans="1:5" x14ac:dyDescent="0.25">
      <c r="A95" s="9"/>
      <c r="C95" s="49"/>
      <c r="D95" s="49"/>
      <c r="E95" s="47"/>
    </row>
    <row r="96" spans="1:5" x14ac:dyDescent="0.25">
      <c r="A96" s="9"/>
      <c r="C96" s="49"/>
    </row>
    <row r="97" spans="1:3" x14ac:dyDescent="0.25">
      <c r="A97" s="9"/>
      <c r="C97" s="49"/>
    </row>
    <row r="98" spans="1:3" x14ac:dyDescent="0.25">
      <c r="A98" s="9"/>
      <c r="C98" s="49"/>
    </row>
    <row r="99" spans="1:3" x14ac:dyDescent="0.25">
      <c r="A99" s="11"/>
      <c r="C99" s="49"/>
    </row>
    <row r="100" spans="1:3" x14ac:dyDescent="0.25">
      <c r="A100" s="10"/>
      <c r="C100" s="49"/>
    </row>
    <row r="101" spans="1:3" x14ac:dyDescent="0.25">
      <c r="A101" s="10"/>
      <c r="C101" s="49"/>
    </row>
    <row r="102" spans="1:3" x14ac:dyDescent="0.25">
      <c r="A102" s="10"/>
      <c r="C102" s="49"/>
    </row>
    <row r="103" spans="1:3" x14ac:dyDescent="0.25">
      <c r="A103" s="10"/>
      <c r="C103" s="49"/>
    </row>
    <row r="104" spans="1:3" x14ac:dyDescent="0.25">
      <c r="A104" s="10"/>
      <c r="C104" s="49"/>
    </row>
    <row r="105" spans="1:3" x14ac:dyDescent="0.25">
      <c r="A105" s="9"/>
      <c r="C105" s="49"/>
    </row>
    <row r="106" spans="1:3" x14ac:dyDescent="0.25">
      <c r="A106" s="10"/>
      <c r="C106" s="49"/>
    </row>
    <row r="107" spans="1:3" x14ac:dyDescent="0.25">
      <c r="A107" s="10"/>
      <c r="C107" s="49"/>
    </row>
    <row r="108" spans="1:3" x14ac:dyDescent="0.25">
      <c r="A108" s="11"/>
      <c r="C108" s="49"/>
    </row>
    <row r="109" spans="1:3" x14ac:dyDescent="0.25">
      <c r="A109" s="10"/>
      <c r="C109" s="49"/>
    </row>
    <row r="110" spans="1:3" x14ac:dyDescent="0.25">
      <c r="A110" s="10"/>
      <c r="C110" s="49"/>
    </row>
    <row r="111" spans="1:3" x14ac:dyDescent="0.25">
      <c r="A111" s="10"/>
      <c r="C111" s="49"/>
    </row>
    <row r="112" spans="1:3" x14ac:dyDescent="0.25">
      <c r="A112" s="10"/>
      <c r="C112" s="49"/>
    </row>
    <row r="113" spans="1:3" x14ac:dyDescent="0.25">
      <c r="A113" s="10"/>
      <c r="C113" s="49"/>
    </row>
    <row r="114" spans="1:3" x14ac:dyDescent="0.25">
      <c r="A114" s="10"/>
      <c r="C114" s="49"/>
    </row>
    <row r="115" spans="1:3" x14ac:dyDescent="0.25">
      <c r="A115" s="9"/>
      <c r="C115" s="49"/>
    </row>
    <row r="116" spans="1:3" x14ac:dyDescent="0.25">
      <c r="A116" s="10"/>
      <c r="C116" s="49"/>
    </row>
    <row r="117" spans="1:3" x14ac:dyDescent="0.25">
      <c r="A117" s="10"/>
      <c r="C117" s="49"/>
    </row>
    <row r="118" spans="1:3" x14ac:dyDescent="0.25">
      <c r="A118" s="10"/>
      <c r="C118" s="49"/>
    </row>
    <row r="119" spans="1:3" x14ac:dyDescent="0.25">
      <c r="A119" s="12"/>
      <c r="C119" s="49"/>
    </row>
    <row r="120" spans="1:3" x14ac:dyDescent="0.25">
      <c r="A120" s="12"/>
      <c r="C120" s="49"/>
    </row>
    <row r="121" spans="1:3" x14ac:dyDescent="0.25">
      <c r="A121" s="10"/>
      <c r="C121" s="49"/>
    </row>
    <row r="122" spans="1:3" x14ac:dyDescent="0.25">
      <c r="A122" s="9"/>
      <c r="C122" s="49"/>
    </row>
    <row r="123" spans="1:3" x14ac:dyDescent="0.25">
      <c r="A123" s="10"/>
      <c r="C123" s="49"/>
    </row>
    <row r="124" spans="1:3" x14ac:dyDescent="0.25">
      <c r="A124" s="10"/>
      <c r="C124" s="49"/>
    </row>
    <row r="125" spans="1:3" x14ac:dyDescent="0.25">
      <c r="A125" s="10"/>
      <c r="C125" s="49"/>
    </row>
    <row r="126" spans="1:3" x14ac:dyDescent="0.25">
      <c r="A126" s="9"/>
      <c r="C126" s="49"/>
    </row>
    <row r="127" spans="1:3" x14ac:dyDescent="0.25">
      <c r="A127" s="10"/>
      <c r="C127" s="49"/>
    </row>
    <row r="128" spans="1:3" x14ac:dyDescent="0.25">
      <c r="A128" s="10"/>
      <c r="C128" s="49"/>
    </row>
    <row r="129" spans="1:3" x14ac:dyDescent="0.25">
      <c r="A129" s="10"/>
      <c r="C129" s="49"/>
    </row>
    <row r="130" spans="1:3" x14ac:dyDescent="0.25">
      <c r="A130" s="10"/>
      <c r="C130" s="49"/>
    </row>
    <row r="131" spans="1:3" x14ac:dyDescent="0.25">
      <c r="A131" s="10"/>
      <c r="C131" s="49"/>
    </row>
    <row r="132" spans="1:3" x14ac:dyDescent="0.25">
      <c r="A132" s="10"/>
      <c r="C132" s="49"/>
    </row>
    <row r="133" spans="1:3" x14ac:dyDescent="0.25">
      <c r="A133" s="9"/>
      <c r="C133" s="49"/>
    </row>
    <row r="134" spans="1:3" x14ac:dyDescent="0.25">
      <c r="A134" s="10"/>
      <c r="C134" s="49"/>
    </row>
    <row r="135" spans="1:3" x14ac:dyDescent="0.25">
      <c r="A135" s="10"/>
      <c r="C135" s="49"/>
    </row>
    <row r="136" spans="1:3" x14ac:dyDescent="0.25">
      <c r="A136" s="10"/>
      <c r="C136" s="49"/>
    </row>
    <row r="137" spans="1:3" x14ac:dyDescent="0.25">
      <c r="A137" s="10"/>
      <c r="C137" s="49"/>
    </row>
    <row r="138" spans="1:3" x14ac:dyDescent="0.25">
      <c r="A138" s="10"/>
      <c r="C138" s="49"/>
    </row>
    <row r="139" spans="1:3" x14ac:dyDescent="0.25">
      <c r="A139" s="9"/>
      <c r="C139" s="49"/>
    </row>
    <row r="140" spans="1:3" x14ac:dyDescent="0.25">
      <c r="A140" s="10"/>
    </row>
    <row r="141" spans="1:3" x14ac:dyDescent="0.25">
      <c r="A141" s="10"/>
    </row>
    <row r="142" spans="1:3" x14ac:dyDescent="0.25">
      <c r="A142" s="10"/>
    </row>
    <row r="143" spans="1:3" x14ac:dyDescent="0.25">
      <c r="A143" s="10"/>
    </row>
    <row r="144" spans="1:3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activeCell="B27" sqref="B2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3855310.0489999996</v>
      </c>
      <c r="C3" s="1">
        <f t="shared" ref="C3:I3" si="0">C17+L17+U17+AD17+AM17+AV17</f>
        <v>4227180.034</v>
      </c>
      <c r="D3" s="1">
        <f t="shared" si="0"/>
        <v>4594244.1380000003</v>
      </c>
      <c r="E3" s="1">
        <f t="shared" si="0"/>
        <v>4988290.7700000005</v>
      </c>
      <c r="F3" s="1">
        <f t="shared" si="0"/>
        <v>5348449.4339999994</v>
      </c>
      <c r="G3" s="1">
        <f t="shared" si="0"/>
        <v>5635298.6749999998</v>
      </c>
      <c r="H3" s="1">
        <f t="shared" si="0"/>
        <v>6144695.6040000003</v>
      </c>
      <c r="I3" s="1">
        <f t="shared" si="0"/>
        <v>6525178.8109999998</v>
      </c>
    </row>
    <row r="4" spans="1:54" x14ac:dyDescent="0.25">
      <c r="A4" s="21" t="s">
        <v>122</v>
      </c>
      <c r="B4" s="16">
        <f>'DNSP stacked data'!B80/B$3</f>
        <v>0.37267831036642007</v>
      </c>
      <c r="C4" s="16">
        <f>'DNSP stacked data'!C80/C$3</f>
        <v>0.38675948430163315</v>
      </c>
      <c r="D4" s="16">
        <f>'DNSP stacked data'!D80/D$3</f>
        <v>0.37107970164209847</v>
      </c>
      <c r="E4" s="16">
        <f>'DNSP stacked data'!E80/E$3</f>
        <v>0.3557990872693253</v>
      </c>
      <c r="F4" s="16">
        <f>'DNSP stacked data'!F80/F$3</f>
        <v>0.34104892128255654</v>
      </c>
      <c r="G4" s="16">
        <f>'DNSP stacked data'!G80/G$3</f>
        <v>0.32244609341846464</v>
      </c>
      <c r="H4" s="16">
        <f>'DNSP stacked data'!H80/H$3</f>
        <v>0.320035686506563</v>
      </c>
      <c r="I4" s="16">
        <f>'DNSP stacked data'!I80/I$3</f>
        <v>0.32644964769533275</v>
      </c>
    </row>
    <row r="5" spans="1:54" x14ac:dyDescent="0.25">
      <c r="A5" s="42" t="s">
        <v>123</v>
      </c>
      <c r="B5" s="16">
        <f>'DNSP stacked data'!K80/B3</f>
        <v>0.20758520451749016</v>
      </c>
      <c r="C5" s="16">
        <f>'DNSP stacked data'!L80/C3</f>
        <v>0.19255540347302841</v>
      </c>
      <c r="D5" s="16">
        <f>'DNSP stacked data'!M80/D3</f>
        <v>0.18963667946894813</v>
      </c>
      <c r="E5" s="16">
        <f>'DNSP stacked data'!N80/E3</f>
        <v>0.18876175435939951</v>
      </c>
      <c r="F5" s="16">
        <f>'DNSP stacked data'!O80/F3</f>
        <v>0.18867938950397489</v>
      </c>
      <c r="G5" s="16">
        <f>'DNSP stacked data'!P80/G3</f>
        <v>0.18762351899653304</v>
      </c>
      <c r="H5" s="16">
        <f>'DNSP stacked data'!Q80/H3</f>
        <v>0.17695197892181869</v>
      </c>
      <c r="I5" s="16">
        <f>'DNSP stacked data'!R80/I3</f>
        <v>0.17234668697571726</v>
      </c>
    </row>
    <row r="6" spans="1:54" x14ac:dyDescent="0.25">
      <c r="A6" s="21" t="s">
        <v>124</v>
      </c>
      <c r="B6" s="16">
        <f>'DNSP stacked data'!T80/B$3</f>
        <v>6.0828690304902643E-2</v>
      </c>
      <c r="C6" s="16">
        <f>'DNSP stacked data'!U80/C$3</f>
        <v>5.2854699161838443E-2</v>
      </c>
      <c r="D6" s="16">
        <f>'DNSP stacked data'!V80/D$3</f>
        <v>5.7690010813265143E-2</v>
      </c>
      <c r="E6" s="16">
        <f>'DNSP stacked data'!W80/E$3</f>
        <v>6.0753534421571012E-2</v>
      </c>
      <c r="F6" s="16">
        <f>'DNSP stacked data'!X80/F$3</f>
        <v>6.034929225433526E-2</v>
      </c>
      <c r="G6" s="16">
        <f>'DNSP stacked data'!Y80/G$3</f>
        <v>5.9809885941848502E-2</v>
      </c>
      <c r="H6" s="16">
        <f>'DNSP stacked data'!Z80/H$3</f>
        <v>5.9931576392534998E-2</v>
      </c>
      <c r="I6" s="16">
        <f>'DNSP stacked data'!AA80/I$3</f>
        <v>5.9711949861537675E-2</v>
      </c>
    </row>
    <row r="7" spans="1:54" x14ac:dyDescent="0.25">
      <c r="A7" s="42" t="s">
        <v>125</v>
      </c>
      <c r="B7" s="16">
        <f>'DNSP stacked data'!AC80/B3</f>
        <v>3.0254376046941903E-3</v>
      </c>
      <c r="C7" s="16">
        <f>'DNSP stacked data'!AD80/C3</f>
        <v>2.6468070699635598E-3</v>
      </c>
      <c r="D7" s="16">
        <f>'DNSP stacked data'!AE80/D3</f>
        <v>3.0176761581580539E-3</v>
      </c>
      <c r="E7" s="16">
        <f>'DNSP stacked data'!AF80/E3</f>
        <v>6.5895851937275898E-3</v>
      </c>
      <c r="F7" s="16">
        <f>'DNSP stacked data'!AG80/F3</f>
        <v>7.0635544873695819E-3</v>
      </c>
      <c r="G7" s="16">
        <f>'DNSP stacked data'!AH80/G3</f>
        <v>6.6157464138313846E-3</v>
      </c>
      <c r="H7" s="16">
        <f>'DNSP stacked data'!AI80/H3</f>
        <v>6.5617819984040981E-3</v>
      </c>
      <c r="I7" s="16">
        <f>'DNSP stacked data'!AJ80/I3</f>
        <v>6.1490488095683237E-3</v>
      </c>
    </row>
    <row r="8" spans="1:54" x14ac:dyDescent="0.25">
      <c r="A8" s="21" t="s">
        <v>2</v>
      </c>
      <c r="B8" s="16">
        <f>'DNSP stacked data'!AL80/B3</f>
        <v>0.26611940802688994</v>
      </c>
      <c r="C8" s="16">
        <f>'DNSP stacked data'!AM80/C3</f>
        <v>0.26335670235141917</v>
      </c>
      <c r="D8" s="16">
        <f>'DNSP stacked data'!AN80/D3</f>
        <v>0.26817554335202376</v>
      </c>
      <c r="E8" s="16">
        <f>'DNSP stacked data'!AO80/E3</f>
        <v>0.28523184786198813</v>
      </c>
      <c r="F8" s="16">
        <f>'DNSP stacked data'!AP80/F3</f>
        <v>0.3039637994266583</v>
      </c>
      <c r="G8" s="16">
        <f>'DNSP stacked data'!AQ80/G3</f>
        <v>0.31681412715893004</v>
      </c>
      <c r="H8" s="16">
        <f>'DNSP stacked data'!AR80/H3</f>
        <v>0.31484953619844108</v>
      </c>
      <c r="I8" s="16">
        <f>'DNSP stacked data'!AS80/I3</f>
        <v>0.30580893747097038</v>
      </c>
    </row>
    <row r="9" spans="1:54" x14ac:dyDescent="0.25">
      <c r="A9" s="21" t="s">
        <v>22</v>
      </c>
      <c r="B9" s="16">
        <f>'DNSP stacked data'!AU80/B3</f>
        <v>8.9762949179603077E-2</v>
      </c>
      <c r="C9" s="16">
        <f>'DNSP stacked data'!AV80/C3</f>
        <v>0.10182690364211726</v>
      </c>
      <c r="D9" s="16">
        <f>'DNSP stacked data'!AW80/D3</f>
        <v>0.11040038856550639</v>
      </c>
      <c r="E9" s="16">
        <f>'DNSP stacked data'!AX80/E3</f>
        <v>0.10286419089398831</v>
      </c>
      <c r="F9" s="16">
        <f>'DNSP stacked data'!AY80/F3</f>
        <v>9.8895043045105477E-2</v>
      </c>
      <c r="G9" s="16">
        <f>'DNSP stacked data'!AZ80/G3</f>
        <v>0.10669062807039237</v>
      </c>
      <c r="H9" s="16">
        <f>'DNSP stacked data'!BA80/H3</f>
        <v>0.12166943998223806</v>
      </c>
      <c r="I9" s="16">
        <f>'DNSP stacked data'!BB80/I3</f>
        <v>0.12953372918687364</v>
      </c>
    </row>
    <row r="10" spans="1:54" x14ac:dyDescent="0.25">
      <c r="A10" s="21" t="s">
        <v>92</v>
      </c>
      <c r="B10" s="16">
        <f>SUM(B4:B9)</f>
        <v>1.0000000000000002</v>
      </c>
      <c r="C10" s="16">
        <f t="shared" ref="C10:I10" si="1">SUM(C4:C9)</f>
        <v>1</v>
      </c>
      <c r="D10" s="16">
        <f t="shared" si="1"/>
        <v>1</v>
      </c>
      <c r="E10" s="16">
        <f t="shared" si="1"/>
        <v>0.99999999999999989</v>
      </c>
      <c r="F10" s="16">
        <f t="shared" si="1"/>
        <v>1</v>
      </c>
      <c r="G10" s="16">
        <f t="shared" si="1"/>
        <v>1</v>
      </c>
      <c r="H10" s="16">
        <f t="shared" si="1"/>
        <v>0.99999999999999978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data'!B88</f>
        <v>259957.891</v>
      </c>
      <c r="C12" s="1">
        <f>'DNSP stacked data'!C88</f>
        <v>248688.704</v>
      </c>
      <c r="D12" s="1">
        <f>'DNSP stacked data'!D88</f>
        <v>279032.07</v>
      </c>
      <c r="E12" s="1">
        <f>'DNSP stacked data'!E88</f>
        <v>281407.71199999994</v>
      </c>
      <c r="F12" s="1">
        <f>'DNSP stacked data'!F88</f>
        <v>286622.94600000005</v>
      </c>
      <c r="G12" s="1">
        <f>'DNSP stacked data'!G88</f>
        <v>369498.38999999996</v>
      </c>
      <c r="H12" s="1">
        <f>'DNSP stacked data'!H88</f>
        <v>418463.48300000012</v>
      </c>
      <c r="I12" s="1">
        <f>'DNSP stacked data'!I88</f>
        <v>403134.28600000002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data'!B80</f>
        <v>1436790.4350000001</v>
      </c>
      <c r="C17" s="1">
        <f>'DNSP stacked data'!C80</f>
        <v>1634901.97</v>
      </c>
      <c r="D17" s="1">
        <f>'DNSP stacked data'!D80</f>
        <v>1704830.7439999999</v>
      </c>
      <c r="E17" s="1">
        <f>'DNSP stacked data'!E80</f>
        <v>1774829.3030000001</v>
      </c>
      <c r="F17" s="1">
        <f>'DNSP stacked data'!F80</f>
        <v>1824082.91</v>
      </c>
      <c r="G17" s="1">
        <f>'DNSP stacked data'!G80</f>
        <v>1817080.0430000001</v>
      </c>
      <c r="H17" s="1">
        <f>'DNSP stacked data'!H80</f>
        <v>1966521.8759999999</v>
      </c>
      <c r="I17" s="1">
        <f>'DNSP stacked data'!I80</f>
        <v>2130142.324</v>
      </c>
      <c r="J17" s="46"/>
      <c r="K17" s="1">
        <f>'DNSP stacked data'!K80</f>
        <v>800305.32499999995</v>
      </c>
      <c r="L17" s="1">
        <f>'DNSP stacked data'!L80</f>
        <v>813966.35699999996</v>
      </c>
      <c r="M17" s="1">
        <f>'DNSP stacked data'!M80</f>
        <v>871237.20299999998</v>
      </c>
      <c r="N17" s="1">
        <f>'DNSP stacked data'!N80</f>
        <v>941598.51699999999</v>
      </c>
      <c r="O17" s="1">
        <f>'DNSP stacked data'!O80</f>
        <v>1009142.174</v>
      </c>
      <c r="P17" s="1">
        <f>'DNSP stacked data'!P80</f>
        <v>1057314.568</v>
      </c>
      <c r="Q17" s="1">
        <f>'DNSP stacked data'!Q80</f>
        <v>1087316.047</v>
      </c>
      <c r="R17" s="1">
        <f>'DNSP stacked data'!R80</f>
        <v>1124592.95</v>
      </c>
      <c r="T17" s="1">
        <f>'DNSP stacked data'!T80</f>
        <v>234513.46100000001</v>
      </c>
      <c r="U17" s="1">
        <f>'DNSP stacked data'!U80</f>
        <v>223426.329</v>
      </c>
      <c r="V17" s="1">
        <f>'DNSP stacked data'!V80</f>
        <v>265041.99400000001</v>
      </c>
      <c r="W17" s="1">
        <f>'DNSP stacked data'!W80</f>
        <v>303056.29499999998</v>
      </c>
      <c r="X17" s="1">
        <f>'DNSP stacked data'!X80</f>
        <v>322775.13799999998</v>
      </c>
      <c r="Y17" s="1">
        <f>'DNSP stacked data'!Y80</f>
        <v>337046.571</v>
      </c>
      <c r="Z17" s="1">
        <f>'DNSP stacked data'!Z80</f>
        <v>368261.29399999999</v>
      </c>
      <c r="AA17" s="1">
        <f>'DNSP stacked data'!AA80</f>
        <v>389631.15</v>
      </c>
      <c r="AC17" s="1">
        <f>'DNSP stacked data'!AC80</f>
        <v>11664</v>
      </c>
      <c r="AD17" s="1">
        <f>'DNSP stacked data'!AD80</f>
        <v>11188.53</v>
      </c>
      <c r="AE17" s="1">
        <f>'DNSP stacked data'!AE80</f>
        <v>13863.941000000001</v>
      </c>
      <c r="AF17" s="1">
        <f>'DNSP stacked data'!AF80</f>
        <v>32870.767</v>
      </c>
      <c r="AG17" s="1">
        <f>'DNSP stacked data'!AG80</f>
        <v>37779.063999999998</v>
      </c>
      <c r="AH17" s="1">
        <f>'DNSP stacked data'!AH80</f>
        <v>37281.707000000002</v>
      </c>
      <c r="AI17" s="1">
        <f>'DNSP stacked data'!AI80</f>
        <v>40320.152999999998</v>
      </c>
      <c r="AJ17" s="1">
        <f>'DNSP stacked data'!AJ80</f>
        <v>40123.642999999996</v>
      </c>
      <c r="AK17" s="46"/>
      <c r="AL17" s="1">
        <f>'DNSP stacked data'!AL80</f>
        <v>1025972.828</v>
      </c>
      <c r="AM17" s="1">
        <f>'DNSP stacked data'!AM80</f>
        <v>1113256.1939999999</v>
      </c>
      <c r="AN17" s="1">
        <f>'DNSP stacked data'!AN80</f>
        <v>1232063.9180000001</v>
      </c>
      <c r="AO17" s="1">
        <f>'DNSP stacked data'!AO80</f>
        <v>1422819.3939999999</v>
      </c>
      <c r="AP17" s="1">
        <f>'DNSP stacked data'!AP80</f>
        <v>1625735.0109999999</v>
      </c>
      <c r="AQ17" s="1">
        <f>'DNSP stacked data'!AQ80</f>
        <v>1785342.2309999999</v>
      </c>
      <c r="AR17" s="1">
        <f>'DNSP stacked data'!AR80</f>
        <v>1934654.5609999998</v>
      </c>
      <c r="AS17" s="1">
        <f>'DNSP stacked data'!AS80</f>
        <v>1995457.9989999998</v>
      </c>
      <c r="AT17" s="46"/>
      <c r="AU17" s="1">
        <f>'DNSP stacked data'!AU80</f>
        <v>346064</v>
      </c>
      <c r="AV17" s="1">
        <f>'DNSP stacked data'!AV80</f>
        <v>430440.65399999998</v>
      </c>
      <c r="AW17" s="1">
        <f>'DNSP stacked data'!AW80</f>
        <v>507206.33799999999</v>
      </c>
      <c r="AX17" s="1">
        <f>'DNSP stacked data'!AX80</f>
        <v>513116.49399999995</v>
      </c>
      <c r="AY17" s="1">
        <f>'DNSP stacked data'!AY80</f>
        <v>528935.13699999999</v>
      </c>
      <c r="AZ17" s="1">
        <f>'DNSP stacked data'!AZ80</f>
        <v>601233.55499999993</v>
      </c>
      <c r="BA17" s="1">
        <f>'DNSP stacked data'!BA80</f>
        <v>747621.67300000007</v>
      </c>
      <c r="BB17" s="1">
        <f>'DNSP stacked data'!BB80</f>
        <v>845230.74500000011</v>
      </c>
    </row>
    <row r="18" spans="1:54" x14ac:dyDescent="0.25">
      <c r="A18" s="21" t="s">
        <v>70</v>
      </c>
      <c r="B18" s="1">
        <f>'DNSP stacked data'!B81</f>
        <v>42816.355000000003</v>
      </c>
      <c r="C18" s="1">
        <f>'DNSP stacked data'!C81</f>
        <v>39891.608</v>
      </c>
      <c r="D18" s="1">
        <f>'DNSP stacked data'!D81</f>
        <v>72284.823999999993</v>
      </c>
      <c r="E18" s="1">
        <f>'DNSP stacked data'!E81</f>
        <v>43838.284</v>
      </c>
      <c r="F18" s="1">
        <f>'DNSP stacked data'!F81</f>
        <v>52715.995999999999</v>
      </c>
      <c r="G18" s="1">
        <f>'DNSP stacked data'!G81</f>
        <v>60508.764999999999</v>
      </c>
      <c r="H18" s="1">
        <f>'DNSP stacked data'!H81</f>
        <v>31071.045999999998</v>
      </c>
      <c r="I18" s="1">
        <f>'DNSP stacked data'!I81</f>
        <v>53253.557999999997</v>
      </c>
      <c r="J18" s="46"/>
      <c r="K18" s="1">
        <f>'DNSP stacked data'!K81</f>
        <v>23849.099000000002</v>
      </c>
      <c r="L18" s="1">
        <f>'DNSP stacked data'!L81</f>
        <v>19860.778999999999</v>
      </c>
      <c r="M18" s="1">
        <f>'DNSP stacked data'!M81</f>
        <v>36940.458000000006</v>
      </c>
      <c r="N18" s="1">
        <f>'DNSP stacked data'!N81</f>
        <v>23257.483</v>
      </c>
      <c r="O18" s="1">
        <f>'DNSP stacked data'!O81</f>
        <v>29164.208999999999</v>
      </c>
      <c r="P18" s="1">
        <f>'DNSP stacked data'!P81</f>
        <v>35208.574999999997</v>
      </c>
      <c r="Q18" s="1">
        <f>'DNSP stacked data'!Q81</f>
        <v>17179.593999999997</v>
      </c>
      <c r="R18" s="1">
        <f>'DNSP stacked data'!R81</f>
        <v>28114.824000000001</v>
      </c>
      <c r="T18" s="1">
        <f>'DNSP stacked data'!T81</f>
        <v>6988.5010000000002</v>
      </c>
      <c r="U18" s="1">
        <f>'DNSP stacked data'!U81</f>
        <v>5451.6019999999999</v>
      </c>
      <c r="V18" s="1">
        <f>'DNSP stacked data'!V81</f>
        <v>11237.781000000001</v>
      </c>
      <c r="W18" s="1">
        <f>'DNSP stacked data'!W81</f>
        <v>7485.49</v>
      </c>
      <c r="X18" s="1">
        <f>'DNSP stacked data'!X81</f>
        <v>9328.2009999999991</v>
      </c>
      <c r="Y18" s="1">
        <f>'DNSP stacked data'!Y81</f>
        <v>11223.651</v>
      </c>
      <c r="Z18" s="1">
        <f>'DNSP stacked data'!Z81</f>
        <v>5818.5280000000002</v>
      </c>
      <c r="AA18" s="1">
        <f>'DNSP stacked data'!AA81</f>
        <v>9740.7790000000005</v>
      </c>
      <c r="AC18" s="1">
        <f>'DNSP stacked data'!AC81</f>
        <v>347.58699999999999</v>
      </c>
      <c r="AD18" s="1">
        <f>'DNSP stacked data'!AD81</f>
        <v>273</v>
      </c>
      <c r="AE18" s="1">
        <f>'DNSP stacked data'!AE81</f>
        <v>587.83100000000002</v>
      </c>
      <c r="AF18" s="1">
        <f>'DNSP stacked data'!AF81</f>
        <v>811.90800000000002</v>
      </c>
      <c r="AG18" s="1">
        <f>'DNSP stacked data'!AG81</f>
        <v>1091.8150000000001</v>
      </c>
      <c r="AH18" s="1">
        <f>'DNSP stacked data'!AH81</f>
        <v>1241.481</v>
      </c>
      <c r="AI18" s="1">
        <f>'DNSP stacked data'!AI81</f>
        <v>637.05799999999999</v>
      </c>
      <c r="AJ18" s="1">
        <f>'DNSP stacked data'!AJ81</f>
        <v>1003.091</v>
      </c>
      <c r="AK18" s="46"/>
      <c r="AL18" s="1">
        <f>'DNSP stacked data'!AL81</f>
        <v>30573.989999999998</v>
      </c>
      <c r="AM18" s="1">
        <f>'DNSP stacked data'!AM81</f>
        <v>27163.451999999997</v>
      </c>
      <c r="AN18" s="1">
        <f>'DNSP stacked data'!AN81</f>
        <v>52239.509999999995</v>
      </c>
      <c r="AO18" s="1">
        <f>'DNSP stacked data'!AO81</f>
        <v>35143.638999999996</v>
      </c>
      <c r="AP18" s="1">
        <f>'DNSP stacked data'!AP81</f>
        <v>46983.741999999998</v>
      </c>
      <c r="AQ18" s="1">
        <f>'DNSP stacked data'!AQ81</f>
        <v>59451.896999999997</v>
      </c>
      <c r="AR18" s="1">
        <f>'DNSP stacked data'!AR81</f>
        <v>30567.542000000001</v>
      </c>
      <c r="AS18" s="1">
        <f>'DNSP stacked data'!AS81</f>
        <v>49886.45</v>
      </c>
      <c r="AT18" s="46"/>
      <c r="AU18" s="1">
        <f>'DNSP stacked data'!AU81</f>
        <v>10312.706999999999</v>
      </c>
      <c r="AV18" s="1">
        <f>'DNSP stacked data'!AV81</f>
        <v>10502.752</v>
      </c>
      <c r="AW18" s="1">
        <f>'DNSP stacked data'!AW81</f>
        <v>21505.548999999999</v>
      </c>
      <c r="AX18" s="1">
        <f>'DNSP stacked data'!AX81</f>
        <v>12673.977999999999</v>
      </c>
      <c r="AY18" s="1">
        <f>'DNSP stacked data'!AY81</f>
        <v>15286.224999999999</v>
      </c>
      <c r="AZ18" s="1">
        <f>'DNSP stacked data'!AZ81</f>
        <v>20021.077000000001</v>
      </c>
      <c r="BA18" s="1">
        <f>'DNSP stacked data'!BA81</f>
        <v>11812.422999999999</v>
      </c>
      <c r="BB18" s="1">
        <f>'DNSP stacked data'!BB81</f>
        <v>21130.769</v>
      </c>
    </row>
    <row r="19" spans="1:54" x14ac:dyDescent="0.25">
      <c r="A19" s="21" t="s">
        <v>71</v>
      </c>
      <c r="B19" s="1">
        <f>'DNSP stacked data'!B82</f>
        <v>-55082.911999999997</v>
      </c>
      <c r="C19" s="1">
        <f>'DNSP stacked data'!C82</f>
        <v>-61132.326000000001</v>
      </c>
      <c r="D19" s="1">
        <f>'DNSP stacked data'!D82</f>
        <v>-64496.953000000001</v>
      </c>
      <c r="E19" s="1">
        <f>'DNSP stacked data'!E82</f>
        <v>-68535.804000000004</v>
      </c>
      <c r="F19" s="1">
        <f>'DNSP stacked data'!F82</f>
        <v>-71737.544999999998</v>
      </c>
      <c r="G19" s="1">
        <f>'DNSP stacked data'!G82</f>
        <v>-71946.822</v>
      </c>
      <c r="H19" s="1">
        <f>'DNSP stacked data'!H82</f>
        <v>-59076.947999999997</v>
      </c>
      <c r="I19" s="1">
        <f>'DNSP stacked data'!I82</f>
        <v>-63978.059000000001</v>
      </c>
      <c r="J19" s="46"/>
      <c r="K19" s="1">
        <f>'DNSP stacked data'!K82</f>
        <v>-20862.061000000002</v>
      </c>
      <c r="L19" s="1">
        <f>'DNSP stacked data'!L82</f>
        <v>-21683.606</v>
      </c>
      <c r="M19" s="1">
        <f>'DNSP stacked data'!M82</f>
        <v>-23302.174999999999</v>
      </c>
      <c r="N19" s="1">
        <f>'DNSP stacked data'!N82</f>
        <v>-25334.225999999999</v>
      </c>
      <c r="O19" s="1">
        <f>'DNSP stacked data'!O82</f>
        <v>-27097.097000000002</v>
      </c>
      <c r="P19" s="1">
        <f>'DNSP stacked data'!P82</f>
        <v>-28682.526000000002</v>
      </c>
      <c r="Q19" s="1">
        <f>'DNSP stacked data'!Q82</f>
        <v>-30007.591</v>
      </c>
      <c r="R19" s="1">
        <f>'DNSP stacked data'!R82</f>
        <v>-31349.333999999999</v>
      </c>
      <c r="T19" s="1">
        <f>'DNSP stacked data'!T82</f>
        <v>-5344.0450000000001</v>
      </c>
      <c r="U19" s="1">
        <f>'DNSP stacked data'!U82</f>
        <v>-5284.7809999999999</v>
      </c>
      <c r="V19" s="1">
        <f>'DNSP stacked data'!V82</f>
        <v>-6121.4</v>
      </c>
      <c r="W19" s="1">
        <f>'DNSP stacked data'!W82</f>
        <v>-6952.4939999999997</v>
      </c>
      <c r="X19" s="1">
        <f>'DNSP stacked data'!X82</f>
        <v>-7451.8829999999998</v>
      </c>
      <c r="Y19" s="1">
        <f>'DNSP stacked data'!Y82</f>
        <v>-7879.7979999999998</v>
      </c>
      <c r="Z19" s="1">
        <f>'DNSP stacked data'!Z82</f>
        <v>-8622.1779999999999</v>
      </c>
      <c r="AA19" s="1">
        <f>'DNSP stacked data'!AA82</f>
        <v>-9167.6659999999993</v>
      </c>
      <c r="AC19" s="1">
        <f>'DNSP stacked data'!AC82</f>
        <v>-1030.5640000000001</v>
      </c>
      <c r="AD19" s="1">
        <f>'DNSP stacked data'!AD82</f>
        <v>-1066.0229999999999</v>
      </c>
      <c r="AE19" s="1">
        <f>'DNSP stacked data'!AE82</f>
        <v>-1170.991</v>
      </c>
      <c r="AF19" s="1">
        <f>'DNSP stacked data'!AF82</f>
        <v>-1674.432</v>
      </c>
      <c r="AG19" s="1">
        <f>'DNSP stacked data'!AG82</f>
        <v>-1847.1990000000001</v>
      </c>
      <c r="AH19" s="1">
        <f>'DNSP stacked data'!AH82</f>
        <v>-1906.4829999999999</v>
      </c>
      <c r="AI19" s="1">
        <f>'DNSP stacked data'!AI82</f>
        <v>-2055.0079999999998</v>
      </c>
      <c r="AJ19" s="1">
        <f>'DNSP stacked data'!AJ82</f>
        <v>-2115.049</v>
      </c>
      <c r="AK19" s="46"/>
      <c r="AL19" s="1">
        <f>'DNSP stacked data'!AL82</f>
        <v>-43434.509999999995</v>
      </c>
      <c r="AM19" s="1">
        <f>'DNSP stacked data'!AM82</f>
        <v>-46982.21</v>
      </c>
      <c r="AN19" s="1">
        <f>'DNSP stacked data'!AN82</f>
        <v>-51103.012999999999</v>
      </c>
      <c r="AO19" s="1">
        <f>'DNSP stacked data'!AO82</f>
        <v>-57503.175000000003</v>
      </c>
      <c r="AP19" s="1">
        <f>'DNSP stacked data'!AP82</f>
        <v>-63851.792000000001</v>
      </c>
      <c r="AQ19" s="1">
        <f>'DNSP stacked data'!AQ82</f>
        <v>-69549.964999999997</v>
      </c>
      <c r="AR19" s="1">
        <f>'DNSP stacked data'!AR82</f>
        <v>-75417.440000000002</v>
      </c>
      <c r="AS19" s="1">
        <f>'DNSP stacked data'!AS82</f>
        <v>-78936.008999999991</v>
      </c>
      <c r="AT19" s="46"/>
      <c r="AU19" s="1">
        <f>'DNSP stacked data'!AU82</f>
        <v>-83709.002999999997</v>
      </c>
      <c r="AV19" s="1">
        <f>'DNSP stacked data'!AV82</f>
        <v>-92850.311000000002</v>
      </c>
      <c r="AW19" s="1">
        <f>'DNSP stacked data'!AW82</f>
        <v>-86185.645999999993</v>
      </c>
      <c r="AX19" s="1">
        <f>'DNSP stacked data'!AX82</f>
        <v>-91193.911999999997</v>
      </c>
      <c r="AY19" s="1">
        <f>'DNSP stacked data'!AY82</f>
        <v>-95289.32</v>
      </c>
      <c r="AZ19" s="1">
        <f>'DNSP stacked data'!AZ82</f>
        <v>-92194.761999999988</v>
      </c>
      <c r="BA19" s="1">
        <f>'DNSP stacked data'!BA82</f>
        <v>-86753.687000000005</v>
      </c>
      <c r="BB19" s="1">
        <f>'DNSP stacked data'!BB82</f>
        <v>-88477.771000000008</v>
      </c>
    </row>
    <row r="20" spans="1:54" x14ac:dyDescent="0.25">
      <c r="A20" s="21" t="s">
        <v>72</v>
      </c>
      <c r="B20" s="1">
        <f>'DNSP stacked data'!B83</f>
        <v>-12266.557000000001</v>
      </c>
      <c r="C20" s="1">
        <f>'DNSP stacked data'!C83</f>
        <v>-21240.718000000001</v>
      </c>
      <c r="D20" s="1">
        <f>'DNSP stacked data'!D83</f>
        <v>7787.87</v>
      </c>
      <c r="E20" s="1">
        <f>'DNSP stacked data'!E83</f>
        <v>-24697.52</v>
      </c>
      <c r="F20" s="1">
        <f>'DNSP stacked data'!F83</f>
        <v>-19021.548999999999</v>
      </c>
      <c r="G20" s="1">
        <f>'DNSP stacked data'!G83</f>
        <v>-11438.057000000001</v>
      </c>
      <c r="H20" s="1">
        <f>'DNSP stacked data'!H83</f>
        <v>-28005.901999999998</v>
      </c>
      <c r="I20" s="1">
        <f>'DNSP stacked data'!I83</f>
        <v>-10724.501</v>
      </c>
      <c r="J20" s="46"/>
      <c r="K20" s="1">
        <f>'DNSP stacked data'!K83</f>
        <v>1658.8219999999999</v>
      </c>
      <c r="L20" s="1">
        <f>'DNSP stacked data'!L83</f>
        <v>-2942.768</v>
      </c>
      <c r="M20" s="1">
        <f>'DNSP stacked data'!M83</f>
        <v>11619.27</v>
      </c>
      <c r="N20" s="1">
        <f>'DNSP stacked data'!N83</f>
        <v>-3343.2060000000001</v>
      </c>
      <c r="O20" s="1">
        <f>'DNSP stacked data'!O83</f>
        <v>300.54599999999999</v>
      </c>
      <c r="P20" s="1">
        <f>'DNSP stacked data'!P83</f>
        <v>4324.5730000000003</v>
      </c>
      <c r="Q20" s="1">
        <f>'DNSP stacked data'!Q83</f>
        <v>-13967.121999999999</v>
      </c>
      <c r="R20" s="1">
        <f>'DNSP stacked data'!R83</f>
        <v>-5143.5969999999998</v>
      </c>
      <c r="T20" s="1">
        <f>'DNSP stacked data'!T83</f>
        <v>1644.4559999999999</v>
      </c>
      <c r="U20" s="1">
        <f>'DNSP stacked data'!U83</f>
        <v>166.821</v>
      </c>
      <c r="V20" s="1">
        <f>'DNSP stacked data'!V83</f>
        <v>5116.3810000000003</v>
      </c>
      <c r="W20" s="1">
        <f>'DNSP stacked data'!W83</f>
        <v>532.99699999999996</v>
      </c>
      <c r="X20" s="1">
        <f>'DNSP stacked data'!X83</f>
        <v>1876.319</v>
      </c>
      <c r="Y20" s="1">
        <f>'DNSP stacked data'!Y83</f>
        <v>3343.8530000000001</v>
      </c>
      <c r="Z20" s="1">
        <f>'DNSP stacked data'!Z83</f>
        <v>-2803.6489999999999</v>
      </c>
      <c r="AA20" s="1">
        <f>'DNSP stacked data'!AA83</f>
        <v>573.11300000000006</v>
      </c>
      <c r="AC20" s="1">
        <f>'DNSP stacked data'!AC83</f>
        <v>-682.97699999999998</v>
      </c>
      <c r="AD20" s="1">
        <f>'DNSP stacked data'!AD83</f>
        <v>-793.02300000000002</v>
      </c>
      <c r="AE20" s="1">
        <f>'DNSP stacked data'!AE83</f>
        <v>-583.16</v>
      </c>
      <c r="AF20" s="1">
        <f>'DNSP stacked data'!AF83</f>
        <v>-862.524</v>
      </c>
      <c r="AG20" s="1">
        <f>'DNSP stacked data'!AG83</f>
        <v>-755.38400000000001</v>
      </c>
      <c r="AH20" s="1">
        <f>'DNSP stacked data'!AH83</f>
        <v>-665.00199999999995</v>
      </c>
      <c r="AI20" s="1">
        <f>'DNSP stacked data'!AI83</f>
        <v>-1417.9490000000001</v>
      </c>
      <c r="AJ20" s="1">
        <f>'DNSP stacked data'!AJ83</f>
        <v>-1111.9580000000001</v>
      </c>
      <c r="AK20" s="46"/>
      <c r="AL20" s="1">
        <f>'DNSP stacked data'!AL83</f>
        <v>-12860.52</v>
      </c>
      <c r="AM20" s="1">
        <f>'DNSP stacked data'!AM83</f>
        <v>-19818.758999999998</v>
      </c>
      <c r="AN20" s="1">
        <f>'DNSP stacked data'!AN83</f>
        <v>1136.4979999999996</v>
      </c>
      <c r="AO20" s="1">
        <f>'DNSP stacked data'!AO83</f>
        <v>-22359.536</v>
      </c>
      <c r="AP20" s="1">
        <f>'DNSP stacked data'!AP83</f>
        <v>-16868.05</v>
      </c>
      <c r="AQ20" s="1">
        <f>'DNSP stacked data'!AQ83</f>
        <v>-10098.069</v>
      </c>
      <c r="AR20" s="1">
        <f>'DNSP stacked data'!AR83</f>
        <v>-44849.898000000001</v>
      </c>
      <c r="AS20" s="1">
        <f>'DNSP stacked data'!AS83</f>
        <v>-29049.558999999997</v>
      </c>
      <c r="AT20" s="46"/>
      <c r="AU20" s="1">
        <f>'DNSP stacked data'!AU83</f>
        <v>-73396.296000000002</v>
      </c>
      <c r="AV20" s="1">
        <f>'DNSP stacked data'!AV83</f>
        <v>-82347.558999999994</v>
      </c>
      <c r="AW20" s="1">
        <f>'DNSP stacked data'!AW83</f>
        <v>-64680.097000000002</v>
      </c>
      <c r="AX20" s="1">
        <f>'DNSP stacked data'!AX83</f>
        <v>-78519.933999999994</v>
      </c>
      <c r="AY20" s="1">
        <f>'DNSP stacked data'!AY83</f>
        <v>-80003.093999999997</v>
      </c>
      <c r="AZ20" s="1">
        <f>'DNSP stacked data'!AZ83</f>
        <v>-72173.684999999998</v>
      </c>
      <c r="BA20" s="1">
        <f>'DNSP stacked data'!BA83</f>
        <v>-74941.263999999996</v>
      </c>
      <c r="BB20" s="1">
        <f>'DNSP stacked data'!BB83</f>
        <v>-67347.002999999997</v>
      </c>
    </row>
    <row r="21" spans="1:54" x14ac:dyDescent="0.25">
      <c r="A21" s="21" t="s">
        <v>73</v>
      </c>
      <c r="B21" s="1">
        <f>'DNSP stacked data'!B84</f>
        <v>224323.80100000001</v>
      </c>
      <c r="C21" s="1">
        <f>'DNSP stacked data'!C84</f>
        <v>103564.333</v>
      </c>
      <c r="D21" s="1">
        <f>'DNSP stacked data'!D84</f>
        <v>75044.422000000006</v>
      </c>
      <c r="E21" s="1">
        <f>'DNSP stacked data'!E84</f>
        <v>88979.395000000004</v>
      </c>
      <c r="F21" s="1">
        <f>'DNSP stacked data'!F84</f>
        <v>26490.562999999998</v>
      </c>
      <c r="G21" s="1">
        <f>'DNSP stacked data'!G84</f>
        <v>173732.88099999999</v>
      </c>
      <c r="H21" s="1">
        <f>'DNSP stacked data'!H84</f>
        <v>208546.82500000001</v>
      </c>
      <c r="I21" s="1">
        <f>'DNSP stacked data'!I84</f>
        <v>237440.81899999999</v>
      </c>
      <c r="J21" s="46"/>
      <c r="K21" s="1">
        <f>'DNSP stacked data'!K84</f>
        <v>12389.314</v>
      </c>
      <c r="L21" s="1">
        <f>'DNSP stacked data'!L84</f>
        <v>60707.769</v>
      </c>
      <c r="M21" s="1">
        <f>'DNSP stacked data'!M84</f>
        <v>72223.596999999994</v>
      </c>
      <c r="N21" s="1">
        <f>'DNSP stacked data'!N84</f>
        <v>73764.404999999999</v>
      </c>
      <c r="O21" s="1">
        <f>'DNSP stacked data'!O84</f>
        <v>48909.29</v>
      </c>
      <c r="P21" s="1">
        <f>'DNSP stacked data'!P84</f>
        <v>27647.712</v>
      </c>
      <c r="Q21" s="1">
        <f>'DNSP stacked data'!Q84</f>
        <v>54361.731999999996</v>
      </c>
      <c r="R21" s="1">
        <f>'DNSP stacked data'!R84</f>
        <v>35277.856</v>
      </c>
      <c r="T21" s="1">
        <f>'DNSP stacked data'!T84</f>
        <v>-12001.665000000001</v>
      </c>
      <c r="U21" s="1">
        <f>'DNSP stacked data'!U84</f>
        <v>47943.707999999999</v>
      </c>
      <c r="V21" s="1">
        <f>'DNSP stacked data'!V84</f>
        <v>43604.063000000002</v>
      </c>
      <c r="W21" s="1">
        <f>'DNSP stacked data'!W84</f>
        <v>26636.53</v>
      </c>
      <c r="X21" s="1">
        <f>'DNSP stacked data'!X84</f>
        <v>17919.394</v>
      </c>
      <c r="Y21" s="1">
        <f>'DNSP stacked data'!Y84</f>
        <v>33851.938999999998</v>
      </c>
      <c r="Z21" s="1">
        <f>'DNSP stacked data'!Z84</f>
        <v>33852.281999999999</v>
      </c>
      <c r="AA21" s="1">
        <f>'DNSP stacked data'!AA84</f>
        <v>42273.339</v>
      </c>
      <c r="AC21" s="1">
        <f>'DNSP stacked data'!AC84</f>
        <v>329.50799999999998</v>
      </c>
      <c r="AD21" s="1">
        <f>'DNSP stacked data'!AD84</f>
        <v>3577.6350000000002</v>
      </c>
      <c r="AE21" s="1">
        <f>'DNSP stacked data'!AE84</f>
        <v>19858.557000000001</v>
      </c>
      <c r="AF21" s="1">
        <f>'DNSP stacked data'!AF84</f>
        <v>5911.2430000000004</v>
      </c>
      <c r="AG21" s="1">
        <f>'DNSP stacked data'!AG84</f>
        <v>451.08100000000002</v>
      </c>
      <c r="AH21" s="1">
        <f>'DNSP stacked data'!AH84</f>
        <v>3826.8009999999999</v>
      </c>
      <c r="AI21" s="1">
        <f>'DNSP stacked data'!AI84</f>
        <v>1601.0540000000001</v>
      </c>
      <c r="AJ21" s="1">
        <f>'DNSP stacked data'!AJ84</f>
        <v>1071.1759999999999</v>
      </c>
      <c r="AK21" s="46"/>
      <c r="AL21" s="1">
        <f>'DNSP stacked data'!AL84</f>
        <v>102943.66399999999</v>
      </c>
      <c r="AM21" s="1">
        <f>'DNSP stacked data'!AM84</f>
        <v>145299.18899999998</v>
      </c>
      <c r="AN21" s="1">
        <f>'DNSP stacked data'!AN84</f>
        <v>201662.73300000001</v>
      </c>
      <c r="AO21" s="1">
        <f>'DNSP stacked data'!AO84</f>
        <v>235256.552</v>
      </c>
      <c r="AP21" s="1">
        <f>'DNSP stacked data'!AP84</f>
        <v>186129.61499999999</v>
      </c>
      <c r="AQ21" s="1">
        <f>'DNSP stacked data'!AQ84</f>
        <v>167162.53</v>
      </c>
      <c r="AR21" s="1">
        <f>'DNSP stacked data'!AR84</f>
        <v>197270.65899999999</v>
      </c>
      <c r="AS21" s="1">
        <f>'DNSP stacked data'!AS84</f>
        <v>190159.36800000002</v>
      </c>
      <c r="AT21" s="46"/>
      <c r="AU21" s="1">
        <f>'DNSP stacked data'!AU84</f>
        <v>163008.58600000001</v>
      </c>
      <c r="AV21" s="1">
        <f>'DNSP stacked data'!AV84</f>
        <v>164622.177</v>
      </c>
      <c r="AW21" s="1">
        <f>'DNSP stacked data'!AW84</f>
        <v>127476.012</v>
      </c>
      <c r="AX21" s="1">
        <f>'DNSP stacked data'!AX84</f>
        <v>104972.159</v>
      </c>
      <c r="AY21" s="1">
        <f>'DNSP stacked data'!AY84</f>
        <v>160501.83900000001</v>
      </c>
      <c r="AZ21" s="1">
        <f>'DNSP stacked data'!AZ84</f>
        <v>234569.43700000001</v>
      </c>
      <c r="BA21" s="1">
        <f>'DNSP stacked data'!BA84</f>
        <v>183683.65899999999</v>
      </c>
      <c r="BB21" s="1">
        <f>'DNSP stacked data'!BB84</f>
        <v>156086.43300000002</v>
      </c>
    </row>
    <row r="22" spans="1:54" x14ac:dyDescent="0.25">
      <c r="A22" s="21" t="s">
        <v>74</v>
      </c>
      <c r="B22" s="1">
        <f>'DNSP stacked data'!B85</f>
        <v>-13945.709000000001</v>
      </c>
      <c r="C22" s="1">
        <f>'DNSP stacked data'!C85</f>
        <v>-12394.842000000001</v>
      </c>
      <c r="D22" s="1">
        <f>'DNSP stacked data'!D85</f>
        <v>-12833.733</v>
      </c>
      <c r="E22" s="1">
        <f>'DNSP stacked data'!E85</f>
        <v>-15028.268</v>
      </c>
      <c r="F22" s="1">
        <f>'DNSP stacked data'!F85</f>
        <v>-14471.882</v>
      </c>
      <c r="G22" s="1">
        <f>'DNSP stacked data'!G85</f>
        <v>-12852.99</v>
      </c>
      <c r="H22" s="1">
        <f>'DNSP stacked data'!H85</f>
        <v>-16920.474999999999</v>
      </c>
      <c r="I22" s="1">
        <f>'DNSP stacked data'!I85</f>
        <v>-26528.332999999999</v>
      </c>
      <c r="J22" s="46"/>
      <c r="K22" s="1">
        <f>'DNSP stacked data'!K85</f>
        <v>44183.896000000001</v>
      </c>
      <c r="L22" s="1">
        <f>'DNSP stacked data'!L85</f>
        <v>46004.107000000004</v>
      </c>
      <c r="M22" s="1">
        <f>'DNSP stacked data'!M85</f>
        <v>35773.258000000002</v>
      </c>
      <c r="N22" s="1">
        <f>'DNSP stacked data'!N85</f>
        <v>56994.260999999999</v>
      </c>
      <c r="O22" s="1">
        <f>'DNSP stacked data'!O85</f>
        <v>63337.313000000009</v>
      </c>
      <c r="P22" s="1">
        <f>'DNSP stacked data'!P85</f>
        <v>67924.828999999998</v>
      </c>
      <c r="Q22" s="1">
        <f>'DNSP stacked data'!Q85</f>
        <v>72116.869000000006</v>
      </c>
      <c r="R22" s="1">
        <f>'DNSP stacked data'!R85</f>
        <v>78260.351999999999</v>
      </c>
      <c r="T22" s="1">
        <f>'DNSP stacked data'!T85</f>
        <v>-729.923</v>
      </c>
      <c r="U22" s="1">
        <f>'DNSP stacked data'!U85</f>
        <v>-6494.8639999999996</v>
      </c>
      <c r="V22" s="1">
        <f>'DNSP stacked data'!V85</f>
        <v>-10706.143</v>
      </c>
      <c r="W22" s="1">
        <f>'DNSP stacked data'!W85</f>
        <v>-7450.6840000000002</v>
      </c>
      <c r="X22" s="1">
        <f>'DNSP stacked data'!X85</f>
        <v>-5524.28</v>
      </c>
      <c r="Y22" s="1">
        <f>'DNSP stacked data'!Y85</f>
        <v>-5981.0690000000004</v>
      </c>
      <c r="Z22" s="1">
        <f>'DNSP stacked data'!Z85</f>
        <v>-9678.7759999999998</v>
      </c>
      <c r="AA22" s="1">
        <f>'DNSP stacked data'!AA85</f>
        <v>-10358.615</v>
      </c>
      <c r="AC22" s="1">
        <f>'DNSP stacked data'!AC85</f>
        <v>-122.001</v>
      </c>
      <c r="AD22" s="1">
        <f>'DNSP stacked data'!AD85</f>
        <v>-109.20099999999999</v>
      </c>
      <c r="AE22" s="1">
        <f>'DNSP stacked data'!AE85</f>
        <v>-268.572</v>
      </c>
      <c r="AF22" s="1">
        <f>'DNSP stacked data'!AF85</f>
        <v>-140.422</v>
      </c>
      <c r="AG22" s="1">
        <f>'DNSP stacked data'!AG85</f>
        <v>-193.054</v>
      </c>
      <c r="AH22" s="1">
        <f>'DNSP stacked data'!AH85</f>
        <v>-123.35299999999999</v>
      </c>
      <c r="AI22" s="1">
        <f>'DNSP stacked data'!AI85</f>
        <v>-379.61500000000001</v>
      </c>
      <c r="AJ22" s="1">
        <f>'DNSP stacked data'!AJ85</f>
        <v>-393.30099999999999</v>
      </c>
      <c r="AK22" s="46"/>
      <c r="AL22" s="1">
        <f>'DNSP stacked data'!AL85</f>
        <v>-2799.7779999999998</v>
      </c>
      <c r="AM22" s="1">
        <f>'DNSP stacked data'!AM85</f>
        <v>-6672.7060000000001</v>
      </c>
      <c r="AN22" s="1">
        <f>'DNSP stacked data'!AN85</f>
        <v>-12043.755000000001</v>
      </c>
      <c r="AO22" s="1">
        <f>'DNSP stacked data'!AO85</f>
        <v>-9981.3990000000013</v>
      </c>
      <c r="AP22" s="1">
        <f>'DNSP stacked data'!AP85</f>
        <v>-9654.3450000000012</v>
      </c>
      <c r="AQ22" s="1">
        <f>'DNSP stacked data'!AQ85</f>
        <v>-7752.1319999999996</v>
      </c>
      <c r="AR22" s="1">
        <f>'DNSP stacked data'!AR85</f>
        <v>-91617.323000000004</v>
      </c>
      <c r="AS22" s="1">
        <f>'DNSP stacked data'!AS85</f>
        <v>-12105.704</v>
      </c>
      <c r="AT22" s="46"/>
      <c r="AU22" s="1">
        <f>'DNSP stacked data'!AU85</f>
        <v>-5235.6369999999997</v>
      </c>
      <c r="AV22" s="1">
        <f>'DNSP stacked data'!AV85</f>
        <v>-5508.9340000000002</v>
      </c>
      <c r="AW22" s="1">
        <f>'DNSP stacked data'!AW85</f>
        <v>-56885.760000000002</v>
      </c>
      <c r="AX22" s="1">
        <f>'DNSP stacked data'!AX85</f>
        <v>-10633.581</v>
      </c>
      <c r="AY22" s="1">
        <f>'DNSP stacked data'!AY85</f>
        <v>-8200.3260000000009</v>
      </c>
      <c r="AZ22" s="1">
        <f>'DNSP stacked data'!AZ85</f>
        <v>-16007.634999999998</v>
      </c>
      <c r="BA22" s="1">
        <f>'DNSP stacked data'!BA85</f>
        <v>-11133.323</v>
      </c>
      <c r="BB22" s="1">
        <f>'DNSP stacked data'!BB85</f>
        <v>-15972.705</v>
      </c>
    </row>
    <row r="23" spans="1:54" x14ac:dyDescent="0.25">
      <c r="A23" s="21" t="s">
        <v>75</v>
      </c>
      <c r="B23" s="1">
        <f>'DNSP stacked data'!B86</f>
        <v>1634901.97</v>
      </c>
      <c r="C23" s="1">
        <f>'DNSP stacked data'!C86</f>
        <v>1704830.7439999999</v>
      </c>
      <c r="D23" s="1">
        <f>'DNSP stacked data'!D86</f>
        <v>1774829.3030000001</v>
      </c>
      <c r="E23" s="1">
        <f>'DNSP stacked data'!E86</f>
        <v>1824082.91</v>
      </c>
      <c r="F23" s="1">
        <f>'DNSP stacked data'!F86</f>
        <v>1817080.0430000001</v>
      </c>
      <c r="G23" s="1">
        <f>'DNSP stacked data'!G86</f>
        <v>1966521.8759999999</v>
      </c>
      <c r="H23" s="1">
        <f>'DNSP stacked data'!H86</f>
        <v>2130142.324</v>
      </c>
      <c r="I23" s="1">
        <f>'DNSP stacked data'!I86</f>
        <v>2330330.31</v>
      </c>
      <c r="J23" s="46"/>
      <c r="K23" s="1">
        <f>'DNSP stacked data'!K86</f>
        <v>813966.35699999996</v>
      </c>
      <c r="L23" s="1">
        <f>'DNSP stacked data'!L86</f>
        <v>871237.20299999998</v>
      </c>
      <c r="M23" s="1">
        <f>'DNSP stacked data'!M86</f>
        <v>941598.51699999999</v>
      </c>
      <c r="N23" s="1">
        <f>'DNSP stacked data'!N86</f>
        <v>1009142.174</v>
      </c>
      <c r="O23" s="1">
        <f>'DNSP stacked data'!O86</f>
        <v>1057314.568</v>
      </c>
      <c r="P23" s="1">
        <f>'DNSP stacked data'!P86</f>
        <v>1087316.047</v>
      </c>
      <c r="Q23" s="1">
        <f>'DNSP stacked data'!Q86</f>
        <v>1124592.95</v>
      </c>
      <c r="R23" s="1">
        <f>'DNSP stacked data'!R86</f>
        <v>1149362.4890000001</v>
      </c>
      <c r="T23" s="1">
        <f>'DNSP stacked data'!T86</f>
        <v>223426.329</v>
      </c>
      <c r="U23" s="1">
        <f>'DNSP stacked data'!U86</f>
        <v>265041.99400000001</v>
      </c>
      <c r="V23" s="1">
        <f>'DNSP stacked data'!V86</f>
        <v>303056.29499999998</v>
      </c>
      <c r="W23" s="1">
        <f>'DNSP stacked data'!W86</f>
        <v>322775.13799999998</v>
      </c>
      <c r="X23" s="1">
        <f>'DNSP stacked data'!X86</f>
        <v>337046.571</v>
      </c>
      <c r="Y23" s="1">
        <f>'DNSP stacked data'!Y86</f>
        <v>368261.29399999999</v>
      </c>
      <c r="Z23" s="1">
        <f>'DNSP stacked data'!Z86</f>
        <v>389631.15</v>
      </c>
      <c r="AA23" s="1">
        <f>'DNSP stacked data'!AA86</f>
        <v>422118.98800000001</v>
      </c>
      <c r="AC23" s="1">
        <f>'DNSP stacked data'!AC86</f>
        <v>11188.53</v>
      </c>
      <c r="AD23" s="1">
        <f>'DNSP stacked data'!AD86</f>
        <v>13863.941000000001</v>
      </c>
      <c r="AE23" s="1">
        <f>'DNSP stacked data'!AE86</f>
        <v>32870.767</v>
      </c>
      <c r="AF23" s="1">
        <f>'DNSP stacked data'!AF86</f>
        <v>37779.063999999998</v>
      </c>
      <c r="AG23" s="1">
        <f>'DNSP stacked data'!AG86</f>
        <v>37281.707000000002</v>
      </c>
      <c r="AH23" s="1">
        <f>'DNSP stacked data'!AH86</f>
        <v>40320.152999999998</v>
      </c>
      <c r="AI23" s="1">
        <f>'DNSP stacked data'!AI86</f>
        <v>40123.642999999996</v>
      </c>
      <c r="AJ23" s="1">
        <f>'DNSP stacked data'!AJ86</f>
        <v>39689.56</v>
      </c>
      <c r="AK23" s="46"/>
      <c r="AL23" s="1">
        <f>'DNSP stacked data'!AL86</f>
        <v>1113256.1939999999</v>
      </c>
      <c r="AM23" s="1">
        <f>'DNSP stacked data'!AM86</f>
        <v>1232063.9180000001</v>
      </c>
      <c r="AN23" s="1">
        <f>'DNSP stacked data'!AN86</f>
        <v>1422819.3939999999</v>
      </c>
      <c r="AO23" s="1">
        <f>'DNSP stacked data'!AO86</f>
        <v>1625735.0109999999</v>
      </c>
      <c r="AP23" s="1">
        <f>'DNSP stacked data'!AP86</f>
        <v>1785342.2309999999</v>
      </c>
      <c r="AQ23" s="1">
        <f>'DNSP stacked data'!AQ86</f>
        <v>1934654.5609999998</v>
      </c>
      <c r="AR23" s="1">
        <f>'DNSP stacked data'!AR86</f>
        <v>1995457.9989999998</v>
      </c>
      <c r="AS23" s="1">
        <f>'DNSP stacked data'!AS86</f>
        <v>2144462.105</v>
      </c>
      <c r="AT23" s="46"/>
      <c r="AU23" s="1">
        <f>'DNSP stacked data'!AU86</f>
        <v>430440.65399999998</v>
      </c>
      <c r="AV23" s="1">
        <f>'DNSP stacked data'!AV86</f>
        <v>507206.33799999999</v>
      </c>
      <c r="AW23" s="1">
        <f>'DNSP stacked data'!AW86</f>
        <v>513116.49399999995</v>
      </c>
      <c r="AX23" s="1">
        <f>'DNSP stacked data'!AX86</f>
        <v>528935.13699999999</v>
      </c>
      <c r="AY23" s="1">
        <f>'DNSP stacked data'!AY86</f>
        <v>601233.55499999993</v>
      </c>
      <c r="AZ23" s="1">
        <f>'DNSP stacked data'!AZ86</f>
        <v>747621.67300000007</v>
      </c>
      <c r="BA23" s="1">
        <f>'DNSP stacked data'!BA86</f>
        <v>845230.74500000011</v>
      </c>
      <c r="BB23" s="1">
        <f>'DNSP stacked data'!BB86</f>
        <v>917997.47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1436790.4350000001</v>
      </c>
      <c r="C26" s="1">
        <f t="shared" ref="C26:I26" si="2">C17</f>
        <v>1634901.97</v>
      </c>
      <c r="D26" s="1">
        <f t="shared" si="2"/>
        <v>1704830.7439999999</v>
      </c>
      <c r="E26" s="1">
        <f t="shared" si="2"/>
        <v>1774829.3030000001</v>
      </c>
      <c r="F26" s="1">
        <f t="shared" si="2"/>
        <v>1824082.91</v>
      </c>
      <c r="G26" s="1">
        <f t="shared" si="2"/>
        <v>1817080.0430000001</v>
      </c>
      <c r="H26" s="1">
        <f t="shared" si="2"/>
        <v>1966521.8759999999</v>
      </c>
      <c r="I26" s="1">
        <f t="shared" si="2"/>
        <v>2130142.324</v>
      </c>
      <c r="K26" s="1">
        <f>K17</f>
        <v>800305.32499999995</v>
      </c>
      <c r="L26" s="1">
        <f t="shared" ref="L26:R26" si="3">L17</f>
        <v>813966.35699999996</v>
      </c>
      <c r="M26" s="1">
        <f t="shared" si="3"/>
        <v>871237.20299999998</v>
      </c>
      <c r="N26" s="1">
        <f t="shared" si="3"/>
        <v>941598.51699999999</v>
      </c>
      <c r="O26" s="1">
        <f t="shared" si="3"/>
        <v>1009142.174</v>
      </c>
      <c r="P26" s="1">
        <f t="shared" si="3"/>
        <v>1057314.568</v>
      </c>
      <c r="Q26" s="1">
        <f t="shared" si="3"/>
        <v>1087316.047</v>
      </c>
      <c r="R26" s="1">
        <f t="shared" si="3"/>
        <v>1124592.95</v>
      </c>
      <c r="T26" s="1">
        <f>T17</f>
        <v>234513.46100000001</v>
      </c>
      <c r="U26" s="1">
        <f t="shared" ref="U26:AA26" si="4">U17</f>
        <v>223426.329</v>
      </c>
      <c r="V26" s="1">
        <f t="shared" si="4"/>
        <v>265041.99400000001</v>
      </c>
      <c r="W26" s="1">
        <f t="shared" si="4"/>
        <v>303056.29499999998</v>
      </c>
      <c r="X26" s="1">
        <f t="shared" si="4"/>
        <v>322775.13799999998</v>
      </c>
      <c r="Y26" s="1">
        <f t="shared" si="4"/>
        <v>337046.571</v>
      </c>
      <c r="Z26" s="1">
        <f t="shared" si="4"/>
        <v>368261.29399999999</v>
      </c>
      <c r="AA26" s="1">
        <f t="shared" si="4"/>
        <v>389631.15</v>
      </c>
      <c r="AC26" s="1">
        <f>AC17</f>
        <v>11664</v>
      </c>
      <c r="AD26" s="1">
        <f t="shared" ref="AD26:AJ26" si="5">AD17</f>
        <v>11188.53</v>
      </c>
      <c r="AE26" s="1">
        <f t="shared" si="5"/>
        <v>13863.941000000001</v>
      </c>
      <c r="AF26" s="1">
        <f t="shared" si="5"/>
        <v>32870.767</v>
      </c>
      <c r="AG26" s="1">
        <f t="shared" si="5"/>
        <v>37779.063999999998</v>
      </c>
      <c r="AH26" s="1">
        <f t="shared" si="5"/>
        <v>37281.707000000002</v>
      </c>
      <c r="AI26" s="1">
        <f t="shared" si="5"/>
        <v>40320.152999999998</v>
      </c>
      <c r="AJ26" s="1">
        <f t="shared" si="5"/>
        <v>40123.642999999996</v>
      </c>
      <c r="AL26" s="1">
        <f>AL17</f>
        <v>1025972.828</v>
      </c>
      <c r="AM26" s="1">
        <f t="shared" ref="AM26:AS26" si="6">AM17</f>
        <v>1113256.1939999999</v>
      </c>
      <c r="AN26" s="1">
        <f t="shared" si="6"/>
        <v>1232063.9180000001</v>
      </c>
      <c r="AO26" s="1">
        <f t="shared" si="6"/>
        <v>1422819.3939999999</v>
      </c>
      <c r="AP26" s="1">
        <f t="shared" si="6"/>
        <v>1625735.0109999999</v>
      </c>
      <c r="AQ26" s="1">
        <f t="shared" si="6"/>
        <v>1785342.2309999999</v>
      </c>
      <c r="AR26" s="1">
        <f t="shared" si="6"/>
        <v>1934654.5609999998</v>
      </c>
      <c r="AS26" s="1">
        <f t="shared" si="6"/>
        <v>1995457.9989999998</v>
      </c>
      <c r="AU26" s="1">
        <f>AU17</f>
        <v>346064</v>
      </c>
      <c r="AV26" s="1">
        <f t="shared" ref="AV26:BB26" si="7">AV17</f>
        <v>430440.65399999998</v>
      </c>
      <c r="AW26" s="1">
        <f t="shared" si="7"/>
        <v>507206.33799999999</v>
      </c>
      <c r="AX26" s="1">
        <f t="shared" si="7"/>
        <v>513116.49399999995</v>
      </c>
      <c r="AY26" s="1">
        <f t="shared" si="7"/>
        <v>528935.13699999999</v>
      </c>
      <c r="AZ26" s="1">
        <f t="shared" si="7"/>
        <v>601233.55499999993</v>
      </c>
      <c r="BA26" s="1">
        <f t="shared" si="7"/>
        <v>747621.67300000007</v>
      </c>
      <c r="BB26" s="1">
        <f t="shared" si="7"/>
        <v>845230.74500000011</v>
      </c>
    </row>
    <row r="27" spans="1:54" x14ac:dyDescent="0.25">
      <c r="A27" s="24" t="s">
        <v>84</v>
      </c>
      <c r="B27" s="1">
        <f>WACC!$C$14*B26</f>
        <v>574716.174</v>
      </c>
      <c r="C27" s="1">
        <f>WACC!$D$14*C26</f>
        <v>653960.78800000006</v>
      </c>
      <c r="D27" s="1">
        <f>WACC!$E$14*D26</f>
        <v>681932.29760000005</v>
      </c>
      <c r="E27" s="1">
        <f>WACC!$F$14*E26</f>
        <v>709931.72120000003</v>
      </c>
      <c r="F27" s="1">
        <f>WACC!$G$14*F26</f>
        <v>729633.16399999999</v>
      </c>
      <c r="G27" s="1">
        <f>WACC!$H$14*G26</f>
        <v>726832.01720000012</v>
      </c>
      <c r="H27" s="1">
        <f>WACC!$I$14*H26</f>
        <v>786608.75040000002</v>
      </c>
      <c r="I27" s="1">
        <f>WACC!$J$14*I26</f>
        <v>852056.92960000003</v>
      </c>
      <c r="K27" s="1">
        <f>WACC!$C$14*K26</f>
        <v>320122.13</v>
      </c>
      <c r="L27" s="1">
        <f>WACC!$D$14*L26</f>
        <v>325586.5428</v>
      </c>
      <c r="M27" s="1">
        <f>WACC!$E$14*M26</f>
        <v>348494.8812</v>
      </c>
      <c r="N27" s="1">
        <f>WACC!$F$14*N26</f>
        <v>376639.4068</v>
      </c>
      <c r="O27" s="1">
        <f>WACC!$G$14*O26</f>
        <v>403656.86960000003</v>
      </c>
      <c r="P27" s="1">
        <f>WACC!$H$14*P26</f>
        <v>422925.8272</v>
      </c>
      <c r="Q27" s="1">
        <f>WACC!$I$14*Q26</f>
        <v>434926.41880000004</v>
      </c>
      <c r="R27" s="1">
        <f>WACC!$J$14*R26</f>
        <v>449837.18</v>
      </c>
      <c r="T27" s="1">
        <f>WACC!$C$14*T26</f>
        <v>93805.38440000001</v>
      </c>
      <c r="U27" s="1">
        <f>WACC!$D$14*U26</f>
        <v>89370.531600000002</v>
      </c>
      <c r="V27" s="1">
        <f>WACC!$E$14*V26</f>
        <v>106016.79760000001</v>
      </c>
      <c r="W27" s="1">
        <f>WACC!$F$14*W26</f>
        <v>121222.518</v>
      </c>
      <c r="X27" s="1">
        <f>WACC!$G$14*X26</f>
        <v>129110.0552</v>
      </c>
      <c r="Y27" s="1">
        <f>WACC!$H$14*Y26</f>
        <v>134818.62840000002</v>
      </c>
      <c r="Z27" s="1">
        <f>WACC!$I$14*Z26</f>
        <v>147304.51759999999</v>
      </c>
      <c r="AA27" s="1">
        <f>WACC!$J$14*AA26</f>
        <v>155852.46000000002</v>
      </c>
      <c r="AC27" s="1">
        <f>WACC!$C$14*AC26</f>
        <v>4665.6000000000004</v>
      </c>
      <c r="AD27" s="1">
        <f>WACC!$D$14*AD26</f>
        <v>4475.4120000000003</v>
      </c>
      <c r="AE27" s="1">
        <f>WACC!$E$14*AE26</f>
        <v>5545.5764000000008</v>
      </c>
      <c r="AF27" s="1">
        <f>WACC!$F$14*AF26</f>
        <v>13148.3068</v>
      </c>
      <c r="AG27" s="1">
        <f>WACC!$G$14*AG26</f>
        <v>15111.625599999999</v>
      </c>
      <c r="AH27" s="1">
        <f>WACC!$H$14*AH26</f>
        <v>14912.682800000002</v>
      </c>
      <c r="AI27" s="1">
        <f>WACC!$I$14*AI26</f>
        <v>16128.0612</v>
      </c>
      <c r="AJ27" s="1">
        <f>WACC!$J$14*AJ26</f>
        <v>16049.457199999999</v>
      </c>
      <c r="AL27" s="1">
        <f>WACC!C14*AL26</f>
        <v>410389.1312</v>
      </c>
      <c r="AM27" s="1">
        <f>WACC!D14*AM26</f>
        <v>445302.47759999998</v>
      </c>
      <c r="AN27" s="1">
        <f>WACC!E14*AN26</f>
        <v>492825.56720000005</v>
      </c>
      <c r="AO27" s="1">
        <f>WACC!F14*AO26</f>
        <v>569127.75760000001</v>
      </c>
      <c r="AP27" s="1">
        <f>WACC!G14*AP26</f>
        <v>650294.00439999998</v>
      </c>
      <c r="AQ27" s="1">
        <f>WACC!H14*AQ26</f>
        <v>714136.89240000001</v>
      </c>
      <c r="AR27" s="1">
        <f>WACC!I14*AR26</f>
        <v>773861.82439999992</v>
      </c>
      <c r="AS27" s="1">
        <f>WACC!J14*AS26</f>
        <v>798183.19959999993</v>
      </c>
      <c r="AU27" s="1">
        <f>WACC!C14*AU26</f>
        <v>138425.60000000001</v>
      </c>
      <c r="AV27" s="1">
        <f>WACC!D14*AV26</f>
        <v>172176.2616</v>
      </c>
      <c r="AW27" s="1">
        <f>WACC!E14*AW26</f>
        <v>202882.53520000001</v>
      </c>
      <c r="AX27" s="1">
        <f>WACC!F14*AX26</f>
        <v>205246.59759999998</v>
      </c>
      <c r="AY27" s="1">
        <f>WACC!G14*AY26</f>
        <v>211574.05480000001</v>
      </c>
      <c r="AZ27" s="1">
        <f>WACC!H14*AZ26</f>
        <v>240493.42199999999</v>
      </c>
      <c r="BA27" s="1">
        <f>WACC!I14*BA26</f>
        <v>299048.66920000006</v>
      </c>
      <c r="BB27" s="1">
        <f>WACC!J14*BB26</f>
        <v>338092.29800000007</v>
      </c>
    </row>
    <row r="28" spans="1:54" x14ac:dyDescent="0.25">
      <c r="A28" s="24" t="s">
        <v>85</v>
      </c>
      <c r="B28" s="1">
        <f>WACC!$C$15*B26</f>
        <v>862074.26100000006</v>
      </c>
      <c r="C28" s="1">
        <f>WACC!$D$15*C26</f>
        <v>980941.18199999991</v>
      </c>
      <c r="D28" s="1">
        <f>WACC!$E$15*D26</f>
        <v>1022898.4463999999</v>
      </c>
      <c r="E28" s="1">
        <f>WACC!$F$15*E26</f>
        <v>1064897.5818</v>
      </c>
      <c r="F28" s="1">
        <f>WACC!$G$15*F26</f>
        <v>1094449.7459999998</v>
      </c>
      <c r="G28" s="1">
        <f>WACC!$H$15*G26</f>
        <v>1090248.0257999999</v>
      </c>
      <c r="H28" s="1">
        <f>WACC!$I$15*H26</f>
        <v>1179913.1255999999</v>
      </c>
      <c r="I28" s="1">
        <f>WACC!$J$15*I26</f>
        <v>1278085.3943999999</v>
      </c>
      <c r="K28" s="1">
        <f>WACC!$C$15*K26</f>
        <v>480183.19499999995</v>
      </c>
      <c r="L28" s="1">
        <f>WACC!$D$15*L26</f>
        <v>488379.81419999996</v>
      </c>
      <c r="M28" s="1">
        <f>WACC!$E$15*M26</f>
        <v>522742.32179999998</v>
      </c>
      <c r="N28" s="1">
        <f>WACC!$F$15*N26</f>
        <v>564959.1102</v>
      </c>
      <c r="O28" s="1">
        <f>WACC!$G$15*O26</f>
        <v>605485.30440000002</v>
      </c>
      <c r="P28" s="1">
        <f>WACC!$H$15*P26</f>
        <v>634388.74079999991</v>
      </c>
      <c r="Q28" s="1">
        <f>WACC!$I$15*Q26</f>
        <v>652389.62820000004</v>
      </c>
      <c r="R28" s="1">
        <f>WACC!$J$15*R26</f>
        <v>674755.7699999999</v>
      </c>
      <c r="T28" s="1">
        <f>WACC!$C$15*T26</f>
        <v>140708.0766</v>
      </c>
      <c r="U28" s="1">
        <f>WACC!$D$15*U26</f>
        <v>134055.79739999998</v>
      </c>
      <c r="V28" s="1">
        <f>WACC!$E$15*V26</f>
        <v>159025.19639999999</v>
      </c>
      <c r="W28" s="1">
        <f>WACC!$F$15*W26</f>
        <v>181833.77699999997</v>
      </c>
      <c r="X28" s="1">
        <f>WACC!$G$15*X26</f>
        <v>193665.08279999997</v>
      </c>
      <c r="Y28" s="1">
        <f>WACC!$H$15*Y26</f>
        <v>202227.94259999998</v>
      </c>
      <c r="Z28" s="1">
        <f>WACC!$I$15*Z26</f>
        <v>220956.7764</v>
      </c>
      <c r="AA28" s="1">
        <f>WACC!$J$15*AA26</f>
        <v>233778.69</v>
      </c>
      <c r="AC28" s="1">
        <f>WACC!$C$15*AC26</f>
        <v>6998.4</v>
      </c>
      <c r="AD28" s="1">
        <f>WACC!$D$15*AD26</f>
        <v>6713.1180000000004</v>
      </c>
      <c r="AE28" s="1">
        <f>WACC!$E$15*AE26</f>
        <v>8318.3646000000008</v>
      </c>
      <c r="AF28" s="1">
        <f>WACC!$F$15*AF26</f>
        <v>19722.460199999998</v>
      </c>
      <c r="AG28" s="1">
        <f>WACC!$G$15*AG26</f>
        <v>22667.438399999999</v>
      </c>
      <c r="AH28" s="1">
        <f>WACC!$H$15*AH26</f>
        <v>22369.0242</v>
      </c>
      <c r="AI28" s="1">
        <f>WACC!$I$15*AI26</f>
        <v>24192.091799999998</v>
      </c>
      <c r="AJ28" s="1">
        <f>WACC!$J$15*AJ26</f>
        <v>24074.185799999996</v>
      </c>
      <c r="AL28" s="1">
        <f>WACC!C15*AL26</f>
        <v>615583.69679999992</v>
      </c>
      <c r="AM28" s="1">
        <f>WACC!D15*AM26</f>
        <v>667953.71639999992</v>
      </c>
      <c r="AN28" s="1">
        <f>WACC!E15*AN26</f>
        <v>739238.35080000001</v>
      </c>
      <c r="AO28" s="1">
        <f>WACC!F15*AO26</f>
        <v>853691.63639999984</v>
      </c>
      <c r="AP28" s="1">
        <f>WACC!G15*AP26</f>
        <v>975441.00659999996</v>
      </c>
      <c r="AQ28" s="1">
        <f>WACC!H15*AQ26</f>
        <v>1071205.3385999999</v>
      </c>
      <c r="AR28" s="1">
        <f>WACC!I15*AR26</f>
        <v>1160792.7365999997</v>
      </c>
      <c r="AS28" s="1">
        <f>WACC!J15*AS26</f>
        <v>1197274.7993999999</v>
      </c>
      <c r="AU28" s="1">
        <f>WACC!C15*AU26</f>
        <v>207638.39999999999</v>
      </c>
      <c r="AV28" s="1">
        <f>WACC!D15*AV26</f>
        <v>258264.39239999998</v>
      </c>
      <c r="AW28" s="1">
        <f>WACC!E15*AW26</f>
        <v>304323.8028</v>
      </c>
      <c r="AX28" s="1">
        <f>WACC!F15*AX26</f>
        <v>307869.89639999997</v>
      </c>
      <c r="AY28" s="1">
        <f>WACC!G15*AY26</f>
        <v>317361.0822</v>
      </c>
      <c r="AZ28" s="1">
        <f>WACC!H15*AZ26</f>
        <v>360740.13299999997</v>
      </c>
      <c r="BA28" s="1">
        <f>WACC!I15*BA26</f>
        <v>448573.00380000001</v>
      </c>
      <c r="BB28" s="1">
        <f>WACC!J15*BB26</f>
        <v>507138.44700000004</v>
      </c>
    </row>
    <row r="29" spans="1:54" x14ac:dyDescent="0.25">
      <c r="A29" s="24" t="s">
        <v>86</v>
      </c>
      <c r="B29" s="1">
        <f>(WACC!$C$3+WACC!$C$9*WACC!$C$16)*B27</f>
        <v>57328.663383057952</v>
      </c>
      <c r="C29" s="1">
        <f>(WACC!$D$3+WACC!$D$9*WACC!$D$16)*C27</f>
        <v>65023.567643752394</v>
      </c>
      <c r="D29" s="1">
        <f>(WACC!$E$3+WACC!$E$9*WACC!$E$16)*D27</f>
        <v>70570.511319846832</v>
      </c>
      <c r="E29" s="1">
        <f>(WACC!$F$3+WACC!$F$9*WACC!$F$16)*E27</f>
        <v>76078.372081356283</v>
      </c>
      <c r="F29" s="1">
        <f>(WACC!$G$3+WACC!$G$9*WACC!$G$16)*F27</f>
        <v>69785.413185605008</v>
      </c>
      <c r="G29" s="1">
        <f>(WACC!$H$3+WACC!$H$9*WACC!$H$16)*G27</f>
        <v>73325.860998592732</v>
      </c>
      <c r="H29" s="1">
        <f>(WACC!$I$3+WACC!$I$9*WACC!$I$16)*H27</f>
        <v>77708.267639919417</v>
      </c>
      <c r="I29" s="1">
        <f>(WACC!$J$3+WACC!$J$9*WACC!$J$16)*I27</f>
        <v>73402.849622647089</v>
      </c>
      <c r="K29" s="1">
        <f>(WACC!$C$3+WACC!$C$9*WACC!$C$16)*K27</f>
        <v>31932.586313879376</v>
      </c>
      <c r="L29" s="1">
        <f>(WACC!$D$3+WACC!$D$9*WACC!$D$16)*L27</f>
        <v>32373.192671685512</v>
      </c>
      <c r="M29" s="1">
        <f>(WACC!$E$3+WACC!$E$9*WACC!$E$16)*M27</f>
        <v>36064.374784986394</v>
      </c>
      <c r="N29" s="1">
        <f>(WACC!$F$3+WACC!$F$9*WACC!$F$16)*N27</f>
        <v>40361.787021711847</v>
      </c>
      <c r="O29" s="1">
        <f>(WACC!$G$3+WACC!$G$9*WACC!$G$16)*O27</f>
        <v>38607.567227089312</v>
      </c>
      <c r="P29" s="1">
        <f>(WACC!$H$3+WACC!$H$9*WACC!$H$16)*P27</f>
        <v>42666.530483134644</v>
      </c>
      <c r="Q29" s="1">
        <f>(WACC!$I$3+WACC!$I$9*WACC!$I$16)*Q27</f>
        <v>42965.932604481852</v>
      </c>
      <c r="R29" s="1">
        <f>(WACC!$J$3+WACC!$J$9*WACC!$J$16)*R27</f>
        <v>38752.493796061994</v>
      </c>
      <c r="T29" s="1">
        <f>(WACC!$C$3+WACC!$C$9*WACC!$C$16)*T27</f>
        <v>9357.2054330003175</v>
      </c>
      <c r="U29" s="1">
        <f>(WACC!$D$3+WACC!$D$9*WACC!$D$16)*U27</f>
        <v>8886.1456428037563</v>
      </c>
      <c r="V29" s="1">
        <f>(WACC!$E$3+WACC!$E$9*WACC!$E$16)*V27</f>
        <v>10971.264510356446</v>
      </c>
      <c r="W29" s="1">
        <f>(WACC!$F$3+WACC!$F$9*WACC!$F$16)*W27</f>
        <v>12990.56170282719</v>
      </c>
      <c r="X29" s="1">
        <f>(WACC!$G$3+WACC!$G$9*WACC!$G$16)*X27</f>
        <v>12348.669157462078</v>
      </c>
      <c r="Y29" s="1">
        <f>(WACC!$H$3+WACC!$H$9*WACC!$H$16)*Y27</f>
        <v>13601.068434164908</v>
      </c>
      <c r="Z29" s="1">
        <f>(WACC!$I$3+WACC!$I$9*WACC!$I$16)*Z27</f>
        <v>14552.061456739701</v>
      </c>
      <c r="AA29" s="1">
        <f>(WACC!$J$3+WACC!$J$9*WACC!$J$16)*AA27</f>
        <v>13426.350150183231</v>
      </c>
      <c r="AC29" s="1">
        <f>(WACC!$C$3+WACC!$C$9*WACC!$C$16)*AC27</f>
        <v>465.39948583384603</v>
      </c>
      <c r="AD29" s="1">
        <f>(WACC!$D$3+WACC!$D$9*WACC!$D$16)*AD27</f>
        <v>444.99190204606151</v>
      </c>
      <c r="AE29" s="1">
        <f>(WACC!$E$3+WACC!$E$9*WACC!$E$16)*AE27</f>
        <v>573.89005255890015</v>
      </c>
      <c r="AF29" s="1">
        <f>(WACC!$F$3+WACC!$F$9*WACC!$F$16)*AF27</f>
        <v>1409.0112430522381</v>
      </c>
      <c r="AG29" s="1">
        <f>(WACC!$G$3+WACC!$G$9*WACC!$G$16)*AG27</f>
        <v>1445.3441653073846</v>
      </c>
      <c r="AH29" s="1">
        <f>(WACC!$H$3+WACC!$H$9*WACC!$H$16)*AH27</f>
        <v>1504.4539594188154</v>
      </c>
      <c r="AI29" s="1">
        <f>(WACC!$I$3+WACC!$I$9*WACC!$I$16)*AI27</f>
        <v>1593.2745416387629</v>
      </c>
      <c r="AJ29" s="1">
        <f>(WACC!$J$3+WACC!$J$9*WACC!$J$16)*AJ27</f>
        <v>1382.6257993462489</v>
      </c>
      <c r="AL29" s="1">
        <f>(WACC!C3+WACC!C9*WACC!C16)*AL27</f>
        <v>40936.833558873193</v>
      </c>
      <c r="AM29" s="1">
        <f>(WACC!D3+WACC!D9*WACC!D16)*AM27</f>
        <v>44276.593192548011</v>
      </c>
      <c r="AN29" s="1">
        <f>(WACC!E3+WACC!E9*WACC!E16)*AN27</f>
        <v>51000.594034332978</v>
      </c>
      <c r="AO29" s="1">
        <f>(WACC!F3+WACC!F9*WACC!F16)*AO27</f>
        <v>60989.405053395079</v>
      </c>
      <c r="AP29" s="1">
        <f>(WACC!G3+WACC!G9*WACC!G16)*AP27</f>
        <v>62197.057409489731</v>
      </c>
      <c r="AQ29" s="1">
        <f>(WACC!H3+WACC!H9*WACC!H16)*AQ27</f>
        <v>72045.123586899368</v>
      </c>
      <c r="AR29" s="1">
        <f>(WACC!I3+WACC!I9*WACC!I16)*AR27</f>
        <v>76449.011959518524</v>
      </c>
      <c r="AS29" s="1">
        <f>(WACC!J3+WACC!J9*WACC!J16)*AS27</f>
        <v>68761.745062113157</v>
      </c>
      <c r="AU29" s="1">
        <f>(WACC!C3+WACC!C9*WACC!C16)*AU27</f>
        <v>13808.128229218457</v>
      </c>
      <c r="AV29" s="1">
        <f>(WACC!D3+WACC!D9*WACC!D16)*AV27</f>
        <v>17119.550588094291</v>
      </c>
      <c r="AW29" s="1">
        <f>(WACC!E3+WACC!E9*WACC!E16)*AW27</f>
        <v>20995.521545643278</v>
      </c>
      <c r="AX29" s="1">
        <f>(WACC!F3+WACC!F9*WACC!F16)*AX27</f>
        <v>21994.829297458931</v>
      </c>
      <c r="AY29" s="1">
        <f>(WACC!G3+WACC!G9*WACC!G16)*AY27</f>
        <v>20235.898753050424</v>
      </c>
      <c r="AZ29" s="1">
        <f>(WACC!H3+WACC!H9*WACC!H16)*AZ27</f>
        <v>24261.984633782999</v>
      </c>
      <c r="BA29" s="1">
        <f>(WACC!I3+WACC!I9*WACC!I16)*BA27</f>
        <v>29542.709780101286</v>
      </c>
      <c r="BB29" s="1">
        <f>(WACC!J3+WACC!J9*WACC!J16)*BB27</f>
        <v>29125.915471774355</v>
      </c>
    </row>
    <row r="30" spans="1:54" x14ac:dyDescent="0.25">
      <c r="A30" s="24" t="s">
        <v>87</v>
      </c>
      <c r="B30" s="1">
        <f>WACC!$C$7*B28</f>
        <v>59329.559052786921</v>
      </c>
      <c r="C30" s="1">
        <f>WACC!$D$7*C28</f>
        <v>64707.534090345878</v>
      </c>
      <c r="D30" s="1">
        <f>WACC!$E$7*D28</f>
        <v>72085.890248010081</v>
      </c>
      <c r="E30" s="1">
        <f>WACC!$F$7*E28</f>
        <v>91545.75566871732</v>
      </c>
      <c r="F30" s="1">
        <f>WACC!$G$7*F28</f>
        <v>91136.982147035058</v>
      </c>
      <c r="G30" s="1">
        <f>WACC!$H$7*G28</f>
        <v>101774.82363387298</v>
      </c>
      <c r="H30" s="1">
        <f>WACC!$I$7*H28</f>
        <v>111292.18996896587</v>
      </c>
      <c r="I30" s="1">
        <f>WACC!$J$7*I28</f>
        <v>97352.71495623808</v>
      </c>
      <c r="K30" s="1">
        <f>WACC!$C$7*K28</f>
        <v>33047.103379308981</v>
      </c>
      <c r="L30" s="1">
        <f>WACC!$D$7*L28</f>
        <v>32215.8494885</v>
      </c>
      <c r="M30" s="1">
        <f>WACC!$E$7*M28</f>
        <v>36838.794476503928</v>
      </c>
      <c r="N30" s="1">
        <f>WACC!$F$7*N28</f>
        <v>48567.683455307793</v>
      </c>
      <c r="O30" s="1">
        <f>WACC!$G$7*O28</f>
        <v>50419.95174202809</v>
      </c>
      <c r="P30" s="1">
        <f>WACC!$H$7*P28</f>
        <v>59220.288120089484</v>
      </c>
      <c r="Q30" s="1">
        <f>WACC!$I$7*Q28</f>
        <v>61534.929021572214</v>
      </c>
      <c r="R30" s="1">
        <f>WACC!$J$7*R28</f>
        <v>51396.64879178509</v>
      </c>
      <c r="T30" s="1">
        <f>WACC!$C$7*T28</f>
        <v>9683.7923570064286</v>
      </c>
      <c r="U30" s="1">
        <f>WACC!$D$7*U28</f>
        <v>8842.9563764293052</v>
      </c>
      <c r="V30" s="1">
        <f>WACC!$E$7*V28</f>
        <v>11206.853324201753</v>
      </c>
      <c r="W30" s="1">
        <f>WACC!$F$7*W28</f>
        <v>15631.653978803342</v>
      </c>
      <c r="X30" s="1">
        <f>WACC!$G$7*X28</f>
        <v>16126.872209669888</v>
      </c>
      <c r="Y30" s="1">
        <f>WACC!$H$7*Y28</f>
        <v>18878.01005358719</v>
      </c>
      <c r="Z30" s="1">
        <f>WACC!$I$7*Z28</f>
        <v>20841.164489575804</v>
      </c>
      <c r="AA30" s="1">
        <f>WACC!$J$7*AA28</f>
        <v>17807.096669856714</v>
      </c>
      <c r="AC30" s="1">
        <f>WACC!$C$7*AC28</f>
        <v>481.6429452300095</v>
      </c>
      <c r="AD30" s="1">
        <f>WACC!$D$7*AD28</f>
        <v>442.82911127439507</v>
      </c>
      <c r="AE30" s="1">
        <f>WACC!$E$7*AE28</f>
        <v>586.21334278969766</v>
      </c>
      <c r="AF30" s="1">
        <f>WACC!$F$7*AF28</f>
        <v>1695.4752771654771</v>
      </c>
      <c r="AG30" s="1">
        <f>WACC!$G$7*AG28</f>
        <v>1887.5621620180059</v>
      </c>
      <c r="AH30" s="1">
        <f>WACC!$H$7*AH28</f>
        <v>2088.1519057521937</v>
      </c>
      <c r="AI30" s="1">
        <f>WACC!$I$7*AI28</f>
        <v>2281.8551789422195</v>
      </c>
      <c r="AJ30" s="1">
        <f>WACC!$J$7*AJ28</f>
        <v>1833.748635466696</v>
      </c>
      <c r="AL30" s="1">
        <f>WACC!C7*AL28</f>
        <v>42365.61853599811</v>
      </c>
      <c r="AM30" s="1">
        <f>WACC!D7*AM28</f>
        <v>44061.396001953377</v>
      </c>
      <c r="AN30" s="1">
        <f>WACC!E7*AN28</f>
        <v>52095.743043147108</v>
      </c>
      <c r="AO30" s="1">
        <f>WACC!F7*AO28</f>
        <v>73389.072618797305</v>
      </c>
      <c r="AP30" s="1">
        <f>WACC!G7*AP28</f>
        <v>81226.890434117857</v>
      </c>
      <c r="AQ30" s="1">
        <f>WACC!H7*AQ28</f>
        <v>99997.185807037284</v>
      </c>
      <c r="AR30" s="1">
        <f>WACC!I7*AR28</f>
        <v>109488.70976461908</v>
      </c>
      <c r="AS30" s="1">
        <f>WACC!J7*AS28</f>
        <v>91197.31183924037</v>
      </c>
      <c r="AU30" s="1">
        <f>WACC!C7*AU28</f>
        <v>14290.062088312587</v>
      </c>
      <c r="AV30" s="1">
        <f>WACC!D7*AV28</f>
        <v>17036.344566014424</v>
      </c>
      <c r="AW30" s="1">
        <f>WACC!E7*AW28</f>
        <v>21446.363835730492</v>
      </c>
      <c r="AX30" s="1">
        <f>WACC!F7*AX28</f>
        <v>26466.566170568149</v>
      </c>
      <c r="AY30" s="1">
        <f>WACC!G7*AY28</f>
        <v>26427.28127840886</v>
      </c>
      <c r="AZ30" s="1">
        <f>WACC!H7*AZ28</f>
        <v>33675.147805743341</v>
      </c>
      <c r="BA30" s="1">
        <f>WACC!I7*BA28</f>
        <v>42310.464110205554</v>
      </c>
      <c r="BB30" s="1">
        <f>WACC!J7*BB28</f>
        <v>38629.112648077578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116658.22243584487</v>
      </c>
      <c r="C33" s="1">
        <f>C17*WACC!$D$21</f>
        <v>129731.10173409827</v>
      </c>
      <c r="D33" s="1">
        <f>D17*WACC!$E$21</f>
        <v>142656.40156785693</v>
      </c>
      <c r="E33" s="1">
        <f>E17*WACC!$F$21</f>
        <v>167624.12775007362</v>
      </c>
      <c r="F33" s="1">
        <f>F17*WACC!$G$21</f>
        <v>160922.39533264007</v>
      </c>
      <c r="G33" s="1">
        <f>G17*WACC!$H$21</f>
        <v>175100.68463246571</v>
      </c>
      <c r="H33" s="1">
        <f>H17*WACC!$I$21</f>
        <v>189000.45760888531</v>
      </c>
      <c r="I33" s="1">
        <f>I17*WACC!$J$21</f>
        <v>170755.56457888518</v>
      </c>
      <c r="K33" s="1">
        <f>K17*WACC!$C$21</f>
        <v>64979.689693188353</v>
      </c>
      <c r="L33" s="1">
        <f>L17*WACC!$D$21</f>
        <v>64589.042160185505</v>
      </c>
      <c r="M33" s="1">
        <f>M17*WACC!$E$21</f>
        <v>72903.16926149033</v>
      </c>
      <c r="N33" s="1">
        <f>N17*WACC!$F$21</f>
        <v>88929.47047701964</v>
      </c>
      <c r="O33" s="1">
        <f>O17*WACC!$G$21</f>
        <v>89027.518969117387</v>
      </c>
      <c r="P33" s="1">
        <f>P17*WACC!$H$21</f>
        <v>101886.81860322414</v>
      </c>
      <c r="Q33" s="1">
        <f>Q17*WACC!$I$21</f>
        <v>104500.86162605406</v>
      </c>
      <c r="R33" s="1">
        <f>R17*WACC!$J$21</f>
        <v>90149.142587847091</v>
      </c>
      <c r="T33" s="1">
        <f>T17*WACC!C21</f>
        <v>19040.997790006746</v>
      </c>
      <c r="U33" s="1">
        <f>U17*WACC!D21</f>
        <v>17729.102019233062</v>
      </c>
      <c r="V33" s="1">
        <f>V17*WACC!E21</f>
        <v>22178.117834558205</v>
      </c>
      <c r="W33" s="1">
        <f>W17*WACC!F21</f>
        <v>28622.215681630532</v>
      </c>
      <c r="X33" s="1">
        <f>X17*WACC!G21</f>
        <v>28475.541367131962</v>
      </c>
      <c r="Y33" s="1">
        <f>Y17*WACC!H21</f>
        <v>32479.0784877521</v>
      </c>
      <c r="Z33" s="1">
        <f>Z17*WACC!I21</f>
        <v>35393.225946315506</v>
      </c>
      <c r="AA33" s="1">
        <f>AA17*WACC!J21</f>
        <v>31233.446820039946</v>
      </c>
      <c r="AC33" s="1">
        <f>AC17*WACC!C21</f>
        <v>947.04243106385559</v>
      </c>
      <c r="AD33" s="1">
        <f>AD17*WACC!D21</f>
        <v>887.82101332045647</v>
      </c>
      <c r="AE33" s="1">
        <f>AE17*WACC!E21</f>
        <v>1160.1033953485978</v>
      </c>
      <c r="AF33" s="1">
        <f>AF17*WACC!F21</f>
        <v>3104.4865202177157</v>
      </c>
      <c r="AG33" s="1">
        <f>AG17*WACC!G21</f>
        <v>3332.9063273253901</v>
      </c>
      <c r="AH33" s="1">
        <f>AH17*WACC!H21</f>
        <v>3592.6058651710091</v>
      </c>
      <c r="AI33" s="1">
        <f>AI17*WACC!I21</f>
        <v>3875.1297205809824</v>
      </c>
      <c r="AJ33" s="1">
        <f>AJ17*WACC!J21</f>
        <v>3216.3744348129453</v>
      </c>
      <c r="AL33" s="1">
        <f>AL17*WACC!C21</f>
        <v>83302.452094871303</v>
      </c>
      <c r="AM33" s="1">
        <f>AM17*WACC!D21</f>
        <v>88337.989194501381</v>
      </c>
      <c r="AN33" s="1">
        <f>AN17*WACC!E21</f>
        <v>103096.3370774801</v>
      </c>
      <c r="AO33" s="1">
        <f>AO17*WACC!F21</f>
        <v>134378.47767219238</v>
      </c>
      <c r="AP33" s="1">
        <f>AP17*WACC!G21</f>
        <v>143423.94784360757</v>
      </c>
      <c r="AQ33" s="1">
        <f>AQ17*WACC!H21</f>
        <v>172042.30939393665</v>
      </c>
      <c r="AR33" s="1">
        <f>AR17*WACC!I21</f>
        <v>185937.72172413761</v>
      </c>
      <c r="AS33" s="1">
        <f>AS17*WACC!J21</f>
        <v>159959.05690135353</v>
      </c>
      <c r="AU33" s="1">
        <f>AU17*WACC!C21</f>
        <v>28098.190317531044</v>
      </c>
      <c r="AV33" s="1">
        <f>AV17*WACC!D21</f>
        <v>34155.895154108715</v>
      </c>
      <c r="AW33" s="1">
        <f>AW17*WACC!E21</f>
        <v>42441.885381373773</v>
      </c>
      <c r="AX33" s="1">
        <f>AX17*WACC!F21</f>
        <v>48461.395468027084</v>
      </c>
      <c r="AY33" s="1">
        <f>AY17*WACC!G21</f>
        <v>46663.180031459277</v>
      </c>
      <c r="AZ33" s="1">
        <f>AZ17*WACC!H21</f>
        <v>57937.132439526336</v>
      </c>
      <c r="BA33" s="1">
        <f>BA17*WACC!I21</f>
        <v>71853.173890306833</v>
      </c>
      <c r="BB33" s="1">
        <f>BB17*WACC!J21</f>
        <v>67755.028119851937</v>
      </c>
    </row>
    <row r="34" spans="1:54" x14ac:dyDescent="0.25">
      <c r="A34" s="24" t="s">
        <v>65</v>
      </c>
      <c r="B34" s="1">
        <f>B20</f>
        <v>-12266.557000000001</v>
      </c>
      <c r="C34" s="1">
        <f t="shared" ref="C34:I34" si="8">C20</f>
        <v>-21240.718000000001</v>
      </c>
      <c r="D34" s="1">
        <f t="shared" si="8"/>
        <v>7787.87</v>
      </c>
      <c r="E34" s="1">
        <f t="shared" si="8"/>
        <v>-24697.52</v>
      </c>
      <c r="F34" s="1">
        <f t="shared" si="8"/>
        <v>-19021.548999999999</v>
      </c>
      <c r="G34" s="1">
        <f t="shared" si="8"/>
        <v>-11438.057000000001</v>
      </c>
      <c r="H34" s="1">
        <f t="shared" si="8"/>
        <v>-28005.901999999998</v>
      </c>
      <c r="I34" s="1">
        <f t="shared" si="8"/>
        <v>-10724.501</v>
      </c>
      <c r="K34" s="1">
        <f>K20</f>
        <v>1658.8219999999999</v>
      </c>
      <c r="L34" s="1">
        <f t="shared" ref="L34:R34" si="9">L20</f>
        <v>-2942.768</v>
      </c>
      <c r="M34" s="1">
        <f t="shared" si="9"/>
        <v>11619.27</v>
      </c>
      <c r="N34" s="1">
        <f t="shared" si="9"/>
        <v>-3343.2060000000001</v>
      </c>
      <c r="O34" s="1">
        <f t="shared" si="9"/>
        <v>300.54599999999999</v>
      </c>
      <c r="P34" s="1">
        <f t="shared" si="9"/>
        <v>4324.5730000000003</v>
      </c>
      <c r="Q34" s="1">
        <f t="shared" si="9"/>
        <v>-13967.121999999999</v>
      </c>
      <c r="R34" s="1">
        <f t="shared" si="9"/>
        <v>-5143.5969999999998</v>
      </c>
      <c r="T34" s="1">
        <f>T20</f>
        <v>1644.4559999999999</v>
      </c>
      <c r="U34" s="1">
        <f t="shared" ref="U34:AA34" si="10">U20</f>
        <v>166.821</v>
      </c>
      <c r="V34" s="1">
        <f t="shared" si="10"/>
        <v>5116.3810000000003</v>
      </c>
      <c r="W34" s="1">
        <f t="shared" si="10"/>
        <v>532.99699999999996</v>
      </c>
      <c r="X34" s="1">
        <f t="shared" si="10"/>
        <v>1876.319</v>
      </c>
      <c r="Y34" s="1">
        <f t="shared" si="10"/>
        <v>3343.8530000000001</v>
      </c>
      <c r="Z34" s="1">
        <f t="shared" si="10"/>
        <v>-2803.6489999999999</v>
      </c>
      <c r="AA34" s="1">
        <f t="shared" si="10"/>
        <v>573.11300000000006</v>
      </c>
      <c r="AC34" s="1">
        <f t="shared" ref="AC34:AJ34" si="11">AC20</f>
        <v>-682.97699999999998</v>
      </c>
      <c r="AD34" s="1">
        <f t="shared" si="11"/>
        <v>-793.02300000000002</v>
      </c>
      <c r="AE34" s="1">
        <f t="shared" si="11"/>
        <v>-583.16</v>
      </c>
      <c r="AF34" s="1">
        <f t="shared" si="11"/>
        <v>-862.524</v>
      </c>
      <c r="AG34" s="1">
        <f t="shared" si="11"/>
        <v>-755.38400000000001</v>
      </c>
      <c r="AH34" s="1">
        <f t="shared" si="11"/>
        <v>-665.00199999999995</v>
      </c>
      <c r="AI34" s="1">
        <f t="shared" si="11"/>
        <v>-1417.9490000000001</v>
      </c>
      <c r="AJ34" s="1">
        <f t="shared" si="11"/>
        <v>-1111.9580000000001</v>
      </c>
      <c r="AL34" s="1">
        <f t="shared" ref="AL34:AS34" si="12">AL20</f>
        <v>-12860.52</v>
      </c>
      <c r="AM34" s="1">
        <f t="shared" si="12"/>
        <v>-19818.758999999998</v>
      </c>
      <c r="AN34" s="1">
        <f t="shared" si="12"/>
        <v>1136.4979999999996</v>
      </c>
      <c r="AO34" s="1">
        <f t="shared" si="12"/>
        <v>-22359.536</v>
      </c>
      <c r="AP34" s="1">
        <f t="shared" si="12"/>
        <v>-16868.05</v>
      </c>
      <c r="AQ34" s="1">
        <f t="shared" si="12"/>
        <v>-10098.069</v>
      </c>
      <c r="AR34" s="1">
        <f t="shared" si="12"/>
        <v>-44849.898000000001</v>
      </c>
      <c r="AS34" s="1">
        <f t="shared" si="12"/>
        <v>-29049.558999999997</v>
      </c>
      <c r="AU34" s="1">
        <f t="shared" ref="AU34:BB34" si="13">AU20</f>
        <v>-73396.296000000002</v>
      </c>
      <c r="AV34" s="1">
        <f t="shared" si="13"/>
        <v>-82347.558999999994</v>
      </c>
      <c r="AW34" s="1">
        <f t="shared" si="13"/>
        <v>-64680.097000000002</v>
      </c>
      <c r="AX34" s="1">
        <f t="shared" si="13"/>
        <v>-78519.933999999994</v>
      </c>
      <c r="AY34" s="1">
        <f t="shared" si="13"/>
        <v>-80003.093999999997</v>
      </c>
      <c r="AZ34" s="1">
        <f t="shared" si="13"/>
        <v>-72173.684999999998</v>
      </c>
      <c r="BA34" s="1">
        <f t="shared" si="13"/>
        <v>-74941.263999999996</v>
      </c>
      <c r="BB34" s="1">
        <f t="shared" si="13"/>
        <v>-67347.002999999997</v>
      </c>
    </row>
    <row r="35" spans="1:54" x14ac:dyDescent="0.25">
      <c r="A35" s="24" t="s">
        <v>101</v>
      </c>
      <c r="B35" s="20">
        <f>B12*B4</f>
        <v>96880.667584298004</v>
      </c>
      <c r="C35" s="20">
        <f t="shared" ref="C35:I35" si="14">C12*C4</f>
        <v>96182.71491068149</v>
      </c>
      <c r="D35" s="20">
        <f t="shared" si="14"/>
        <v>103543.13728417714</v>
      </c>
      <c r="E35" s="20">
        <f t="shared" si="14"/>
        <v>100124.60708014914</v>
      </c>
      <c r="F35" s="20">
        <f t="shared" si="14"/>
        <v>97752.446548128471</v>
      </c>
      <c r="G35" s="20">
        <f t="shared" si="14"/>
        <v>119143.31237991227</v>
      </c>
      <c r="H35" s="20">
        <f t="shared" si="14"/>
        <v>133923.24805983249</v>
      </c>
      <c r="I35" s="20">
        <f t="shared" si="14"/>
        <v>131603.04563860953</v>
      </c>
      <c r="J35" s="19"/>
      <c r="K35" s="20">
        <f>B12*B5</f>
        <v>53963.411969170418</v>
      </c>
      <c r="L35" s="20">
        <f t="shared" ref="L35:R35" si="15">C12*C5</f>
        <v>47886.35373790453</v>
      </c>
      <c r="M35" s="20">
        <f t="shared" si="15"/>
        <v>52914.715220147096</v>
      </c>
      <c r="N35" s="20">
        <f t="shared" si="15"/>
        <v>53119.013407384635</v>
      </c>
      <c r="O35" s="20">
        <f t="shared" si="15"/>
        <v>54079.842469110772</v>
      </c>
      <c r="P35" s="20">
        <f t="shared" si="15"/>
        <v>69326.588195353368</v>
      </c>
      <c r="Q35" s="20">
        <f t="shared" si="15"/>
        <v>74047.94142336685</v>
      </c>
      <c r="R35" s="20">
        <f t="shared" si="15"/>
        <v>69478.858598421284</v>
      </c>
      <c r="T35" s="20">
        <f>B12*B6</f>
        <v>15812.898043954638</v>
      </c>
      <c r="U35" s="20">
        <f t="shared" ref="U35:AA35" si="16">C12*C6</f>
        <v>13144.366634867489</v>
      </c>
      <c r="V35" s="20">
        <f t="shared" si="16"/>
        <v>16097.363135547757</v>
      </c>
      <c r="W35" s="20">
        <f t="shared" si="16"/>
        <v>17096.513117487539</v>
      </c>
      <c r="X35" s="20">
        <f t="shared" si="16"/>
        <v>17297.491934952555</v>
      </c>
      <c r="Y35" s="20">
        <f t="shared" si="16"/>
        <v>22099.656561596654</v>
      </c>
      <c r="Z35" s="20">
        <f t="shared" si="16"/>
        <v>25079.176198900779</v>
      </c>
      <c r="AA35" s="20">
        <f t="shared" si="16"/>
        <v>24071.934273098792</v>
      </c>
      <c r="AC35" s="20">
        <f>B12*B7</f>
        <v>786.48637906839338</v>
      </c>
      <c r="AD35" s="20">
        <f t="shared" ref="AD35:AJ35" si="17">C12*C7</f>
        <v>658.23101996727507</v>
      </c>
      <c r="AE35" s="20">
        <f t="shared" si="17"/>
        <v>842.02842500048916</v>
      </c>
      <c r="AF35" s="20">
        <f t="shared" si="17"/>
        <v>1854.3600923959575</v>
      </c>
      <c r="AG35" s="20">
        <f t="shared" si="17"/>
        <v>2024.5767964013896</v>
      </c>
      <c r="AH35" s="20">
        <f t="shared" si="17"/>
        <v>2444.5076485589702</v>
      </c>
      <c r="AI35" s="20">
        <f t="shared" si="17"/>
        <v>2745.8661497388803</v>
      </c>
      <c r="AJ35" s="20">
        <f t="shared" si="17"/>
        <v>2478.8924014244762</v>
      </c>
      <c r="AK35" s="19"/>
      <c r="AL35" s="20">
        <f t="shared" ref="AL35:AS35" si="18">B8*B12</f>
        <v>69179.840064838776</v>
      </c>
      <c r="AM35" s="20">
        <f t="shared" si="18"/>
        <v>65493.836997488186</v>
      </c>
      <c r="AN35" s="20">
        <f t="shared" si="18"/>
        <v>74829.576984889936</v>
      </c>
      <c r="AO35" s="20">
        <f t="shared" si="18"/>
        <v>80266.441696374153</v>
      </c>
      <c r="AP35" s="20">
        <f t="shared" si="18"/>
        <v>87122.999669021927</v>
      </c>
      <c r="AQ35" s="20">
        <f t="shared" si="18"/>
        <v>117062.30991447991</v>
      </c>
      <c r="AR35" s="20">
        <f t="shared" si="18"/>
        <v>131753.03353853428</v>
      </c>
      <c r="AS35" s="20">
        <f t="shared" si="18"/>
        <v>123282.0676597783</v>
      </c>
      <c r="AT35" s="19"/>
      <c r="AU35" s="20">
        <f t="shared" ref="AU35:BB35" si="19">B9*B12</f>
        <v>23334.586958669795</v>
      </c>
      <c r="AV35" s="20">
        <f t="shared" si="19"/>
        <v>25323.200699091019</v>
      </c>
      <c r="AW35" s="20">
        <f t="shared" si="19"/>
        <v>30805.248950237579</v>
      </c>
      <c r="AX35" s="20">
        <f t="shared" si="19"/>
        <v>28946.776606208477</v>
      </c>
      <c r="AY35" s="20">
        <f t="shared" si="19"/>
        <v>28345.588582384949</v>
      </c>
      <c r="AZ35" s="20">
        <f t="shared" si="19"/>
        <v>39422.015300098785</v>
      </c>
      <c r="BA35" s="20">
        <f t="shared" si="19"/>
        <v>50914.217629626808</v>
      </c>
      <c r="BB35" s="20">
        <f t="shared" si="19"/>
        <v>52219.487428667671</v>
      </c>
    </row>
    <row r="36" spans="1:54" x14ac:dyDescent="0.25">
      <c r="A36" s="25" t="s">
        <v>66</v>
      </c>
      <c r="B36" s="20">
        <f t="shared" ref="B36:I36" si="20">B52</f>
        <v>5121.9911940186412</v>
      </c>
      <c r="C36" s="20">
        <f t="shared" si="20"/>
        <v>8870.1034036741676</v>
      </c>
      <c r="D36" s="20">
        <f t="shared" si="20"/>
        <v>-605.05118123032173</v>
      </c>
      <c r="E36" s="20">
        <f t="shared" si="20"/>
        <v>11378.854616945257</v>
      </c>
      <c r="F36" s="20">
        <f t="shared" si="20"/>
        <v>6024.5001831525597</v>
      </c>
      <c r="G36" s="20">
        <f t="shared" si="20"/>
        <v>4523.6809406781813</v>
      </c>
      <c r="H36" s="20">
        <f t="shared" si="20"/>
        <v>16460.195872906897</v>
      </c>
      <c r="I36" s="20">
        <f t="shared" si="20"/>
        <v>7111.5146903434843</v>
      </c>
      <c r="J36" s="19"/>
      <c r="K36" s="20">
        <f t="shared" ref="K36:R36" si="21">K52</f>
        <v>3321.7776401915366</v>
      </c>
      <c r="L36" s="20">
        <f t="shared" si="21"/>
        <v>4811.4192958872936</v>
      </c>
      <c r="M36" s="20">
        <f t="shared" si="21"/>
        <v>403.38698293623122</v>
      </c>
      <c r="N36" s="20">
        <f t="shared" si="21"/>
        <v>6483.8001253077591</v>
      </c>
      <c r="O36" s="20">
        <f t="shared" si="21"/>
        <v>3956.4438448536421</v>
      </c>
      <c r="P36" s="20">
        <f t="shared" si="21"/>
        <v>3409.2111116933638</v>
      </c>
      <c r="Q36" s="20">
        <f t="shared" si="21"/>
        <v>9503.1048015784581</v>
      </c>
      <c r="R36" s="20">
        <f t="shared" si="21"/>
        <v>4428.2671044908957</v>
      </c>
      <c r="T36" s="20">
        <f t="shared" ref="T36:AA36" si="22">T52</f>
        <v>836.01332929393345</v>
      </c>
      <c r="U36" s="20">
        <f t="shared" si="22"/>
        <v>1212.1918739303076</v>
      </c>
      <c r="V36" s="20">
        <f t="shared" si="22"/>
        <v>-94.064643403573399</v>
      </c>
      <c r="W36" s="20">
        <f t="shared" si="22"/>
        <v>1942.9661304089052</v>
      </c>
      <c r="X36" s="20">
        <f t="shared" si="22"/>
        <v>1066.0472320450617</v>
      </c>
      <c r="Y36" s="20">
        <f t="shared" si="22"/>
        <v>839.08850617555345</v>
      </c>
      <c r="Z36" s="20">
        <f t="shared" si="22"/>
        <v>3082.4232200246806</v>
      </c>
      <c r="AA36" s="20">
        <f t="shared" si="22"/>
        <v>1300.7898177112677</v>
      </c>
      <c r="AC36" s="20">
        <f t="shared" ref="AC36:AJ36" si="23">AC52</f>
        <v>41.580877353107361</v>
      </c>
      <c r="AD36" s="20">
        <f t="shared" si="23"/>
        <v>60.703024251529747</v>
      </c>
      <c r="AE36" s="20">
        <f t="shared" si="23"/>
        <v>-4.9203343909747161</v>
      </c>
      <c r="AF36" s="20">
        <f t="shared" si="23"/>
        <v>210.74232107718603</v>
      </c>
      <c r="AG36" s="20">
        <f t="shared" si="23"/>
        <v>124.77499952020908</v>
      </c>
      <c r="AH36" s="20">
        <f t="shared" si="23"/>
        <v>92.813985677196101</v>
      </c>
      <c r="AI36" s="20">
        <f t="shared" si="23"/>
        <v>337.48783822532602</v>
      </c>
      <c r="AJ36" s="20">
        <f t="shared" si="23"/>
        <v>133.95345859274627</v>
      </c>
      <c r="AK36" s="19"/>
      <c r="AL36" s="20">
        <f t="shared" ref="AL36:AS36" si="24">AL52</f>
        <v>3657.4741972480642</v>
      </c>
      <c r="AM36" s="20">
        <f t="shared" si="24"/>
        <v>6039.9325385442162</v>
      </c>
      <c r="AN36" s="20">
        <f t="shared" si="24"/>
        <v>-437.26481141173161</v>
      </c>
      <c r="AO36" s="20">
        <f t="shared" si="24"/>
        <v>9122.0350776656142</v>
      </c>
      <c r="AP36" s="20">
        <f t="shared" si="24"/>
        <v>5369.4054386415073</v>
      </c>
      <c r="AQ36" s="20">
        <f t="shared" si="24"/>
        <v>4444.6685600805486</v>
      </c>
      <c r="AR36" s="20">
        <f t="shared" si="24"/>
        <v>16193.45998570665</v>
      </c>
      <c r="AS36" s="20">
        <f t="shared" si="24"/>
        <v>6661.8688454493331</v>
      </c>
      <c r="AT36" s="19"/>
      <c r="AU36" s="20">
        <f t="shared" ref="AU36:BB36" si="25">AU52</f>
        <v>1233.6780809001975</v>
      </c>
      <c r="AV36" s="20">
        <f t="shared" si="25"/>
        <v>2335.3406781500903</v>
      </c>
      <c r="AW36" s="20">
        <f t="shared" si="25"/>
        <v>-180.00968977289648</v>
      </c>
      <c r="AX36" s="20">
        <f t="shared" si="25"/>
        <v>3289.7122226314041</v>
      </c>
      <c r="AY36" s="20">
        <f t="shared" si="25"/>
        <v>1746.9433246054029</v>
      </c>
      <c r="AZ36" s="20">
        <f t="shared" si="25"/>
        <v>1496.7909295699408</v>
      </c>
      <c r="BA36" s="20">
        <f t="shared" si="25"/>
        <v>6257.7482753276399</v>
      </c>
      <c r="BB36" s="20">
        <f t="shared" si="25"/>
        <v>2821.8167547428934</v>
      </c>
    </row>
    <row r="37" spans="1:54" x14ac:dyDescent="0.25">
      <c r="A37" s="25" t="s">
        <v>67</v>
      </c>
      <c r="B37" s="20">
        <f>-B36*WACC!$C$13</f>
        <v>-2560.9955970093206</v>
      </c>
      <c r="C37" s="20">
        <f>-C36*WACC!$D$13</f>
        <v>-4435.0517018370838</v>
      </c>
      <c r="D37" s="20">
        <f>-D36*WACC!$E$13</f>
        <v>302.52559061516087</v>
      </c>
      <c r="E37" s="20">
        <f>-E36*WACC!$F$13</f>
        <v>-5689.4273084726283</v>
      </c>
      <c r="F37" s="20">
        <f>-F36*WACC!$G$13</f>
        <v>-3012.2500915762798</v>
      </c>
      <c r="G37" s="20">
        <f>-G36*WACC!$H$13</f>
        <v>-2261.8404703390906</v>
      </c>
      <c r="H37" s="20">
        <f>-H36*WACC!$I$13</f>
        <v>-8230.0979364534487</v>
      </c>
      <c r="I37" s="20">
        <f>-I36*WACC!$J$13</f>
        <v>-3555.7573451717421</v>
      </c>
      <c r="J37" s="19"/>
      <c r="K37" s="20">
        <f>-K36*WACC!$C$13</f>
        <v>-1660.8888200957683</v>
      </c>
      <c r="L37" s="20">
        <f>-L36*WACC!$D$13</f>
        <v>-2405.7096479436468</v>
      </c>
      <c r="M37" s="20">
        <f>-M36*WACC!$E$13</f>
        <v>-201.69349146811561</v>
      </c>
      <c r="N37" s="20">
        <f>-N36*WACC!$F$13</f>
        <v>-3241.9000626538796</v>
      </c>
      <c r="O37" s="20">
        <f>-O36*WACC!$G$13</f>
        <v>-1978.221922426821</v>
      </c>
      <c r="P37" s="20">
        <f>-P36*WACC!$H$13</f>
        <v>-1704.6055558466819</v>
      </c>
      <c r="Q37" s="20">
        <f>-Q36*WACC!$I$13</f>
        <v>-4751.5524007892291</v>
      </c>
      <c r="R37" s="20">
        <f>-R36*WACC!$J$13</f>
        <v>-2214.1335522454478</v>
      </c>
      <c r="T37" s="20">
        <f>-T36*WACC!C13</f>
        <v>-418.00666464696673</v>
      </c>
      <c r="U37" s="20">
        <f>-U36*WACC!D13</f>
        <v>-606.09593696515378</v>
      </c>
      <c r="V37" s="20">
        <f>-V36*WACC!E13</f>
        <v>47.032321701786699</v>
      </c>
      <c r="W37" s="20">
        <f>-W36*WACC!F13</f>
        <v>-971.4830652044526</v>
      </c>
      <c r="X37" s="20">
        <f>-X36*WACC!G13</f>
        <v>-533.02361602253086</v>
      </c>
      <c r="Y37" s="20">
        <f>-Y36*WACC!H13</f>
        <v>-419.54425308777672</v>
      </c>
      <c r="Z37" s="20">
        <f>-Z36*WACC!I13</f>
        <v>-1541.2116100123403</v>
      </c>
      <c r="AA37" s="20">
        <f>-AA36*WACC!J13</f>
        <v>-650.39490885563384</v>
      </c>
      <c r="AC37" s="20">
        <f>-AC36*WACC!C13</f>
        <v>-20.790438676553681</v>
      </c>
      <c r="AD37" s="20">
        <f>-AD36*WACC!D13</f>
        <v>-30.351512125764874</v>
      </c>
      <c r="AE37" s="20">
        <f>-AE36*WACC!E13</f>
        <v>2.4601671954873581</v>
      </c>
      <c r="AF37" s="20">
        <f>-AF36*WACC!F13</f>
        <v>-105.37116053859302</v>
      </c>
      <c r="AG37" s="20">
        <f>-AG36*WACC!G13</f>
        <v>-62.387499760104539</v>
      </c>
      <c r="AH37" s="20">
        <f>-AH36*WACC!H13</f>
        <v>-46.40699283859805</v>
      </c>
      <c r="AI37" s="20">
        <f>-AI36*WACC!I13</f>
        <v>-168.74391911266301</v>
      </c>
      <c r="AJ37" s="20">
        <f>-AJ36*WACC!J13</f>
        <v>-66.976729296373136</v>
      </c>
      <c r="AK37" s="19"/>
      <c r="AL37" s="20">
        <f>-AL36*WACC!C13</f>
        <v>-1828.7370986240321</v>
      </c>
      <c r="AM37" s="20">
        <f>-AM36*WACC!D13</f>
        <v>-3019.9662692721081</v>
      </c>
      <c r="AN37" s="20">
        <f>-AN36*WACC!E13</f>
        <v>218.63240570586581</v>
      </c>
      <c r="AO37" s="20">
        <f>-AO36*WACC!F13</f>
        <v>-4561.0175388328071</v>
      </c>
      <c r="AP37" s="20">
        <f>-AP36*WACC!G13</f>
        <v>-2684.7027193207537</v>
      </c>
      <c r="AQ37" s="20">
        <f>-AQ36*WACC!H13</f>
        <v>-2222.3342800402743</v>
      </c>
      <c r="AR37" s="20">
        <f>-AR36*WACC!I13</f>
        <v>-8096.7299928533248</v>
      </c>
      <c r="AS37" s="20">
        <f>-AS36*WACC!J13</f>
        <v>-3330.9344227246665</v>
      </c>
      <c r="AT37" s="19"/>
      <c r="AU37" s="20">
        <f>-AU36*WACC!C13</f>
        <v>-616.83904045009876</v>
      </c>
      <c r="AV37" s="20">
        <f>-AV36*WACC!D13</f>
        <v>-1167.6703390750451</v>
      </c>
      <c r="AW37" s="20">
        <f>-AW36*WACC!E13</f>
        <v>90.00484488644824</v>
      </c>
      <c r="AX37" s="20">
        <f>-AX36*WACC!F13</f>
        <v>-1644.856111315702</v>
      </c>
      <c r="AY37" s="20">
        <f>-AY36*WACC!G13</f>
        <v>-873.47166230270147</v>
      </c>
      <c r="AZ37" s="20">
        <f>-AZ36*WACC!H13</f>
        <v>-748.39546478497039</v>
      </c>
      <c r="BA37" s="20">
        <f>-BA36*WACC!I13</f>
        <v>-3128.87413766382</v>
      </c>
      <c r="BB37" s="20">
        <f>-BB36*WACC!J13</f>
        <v>-1410.9083773714467</v>
      </c>
    </row>
    <row r="38" spans="1:54" x14ac:dyDescent="0.25">
      <c r="A38" s="24" t="s">
        <v>68</v>
      </c>
      <c r="B38" s="20">
        <f t="shared" ref="B38:I38" si="26">B36+B37</f>
        <v>2560.9955970093206</v>
      </c>
      <c r="C38" s="20">
        <f t="shared" si="26"/>
        <v>4435.0517018370838</v>
      </c>
      <c r="D38" s="20">
        <f t="shared" si="26"/>
        <v>-302.52559061516087</v>
      </c>
      <c r="E38" s="20">
        <f t="shared" si="26"/>
        <v>5689.4273084726283</v>
      </c>
      <c r="F38" s="20">
        <f t="shared" si="26"/>
        <v>3012.2500915762798</v>
      </c>
      <c r="G38" s="20">
        <f t="shared" si="26"/>
        <v>2261.8404703390906</v>
      </c>
      <c r="H38" s="20">
        <f t="shared" si="26"/>
        <v>8230.0979364534487</v>
      </c>
      <c r="I38" s="20">
        <f t="shared" si="26"/>
        <v>3555.7573451717421</v>
      </c>
      <c r="J38" s="19"/>
      <c r="K38" s="20">
        <f t="shared" ref="K38:R38" si="27">K36+K37</f>
        <v>1660.8888200957683</v>
      </c>
      <c r="L38" s="20">
        <f t="shared" si="27"/>
        <v>2405.7096479436468</v>
      </c>
      <c r="M38" s="20">
        <f t="shared" si="27"/>
        <v>201.69349146811561</v>
      </c>
      <c r="N38" s="20">
        <f t="shared" si="27"/>
        <v>3241.9000626538796</v>
      </c>
      <c r="O38" s="20">
        <f t="shared" si="27"/>
        <v>1978.221922426821</v>
      </c>
      <c r="P38" s="20">
        <f t="shared" si="27"/>
        <v>1704.6055558466819</v>
      </c>
      <c r="Q38" s="20">
        <f t="shared" si="27"/>
        <v>4751.5524007892291</v>
      </c>
      <c r="R38" s="20">
        <f t="shared" si="27"/>
        <v>2214.1335522454478</v>
      </c>
      <c r="T38" s="20">
        <f t="shared" ref="T38:AA38" si="28">T36+T37</f>
        <v>418.00666464696673</v>
      </c>
      <c r="U38" s="20">
        <f t="shared" si="28"/>
        <v>606.09593696515378</v>
      </c>
      <c r="V38" s="20">
        <f t="shared" si="28"/>
        <v>-47.032321701786699</v>
      </c>
      <c r="W38" s="20">
        <f t="shared" si="28"/>
        <v>971.4830652044526</v>
      </c>
      <c r="X38" s="20">
        <f t="shared" si="28"/>
        <v>533.02361602253086</v>
      </c>
      <c r="Y38" s="20">
        <f t="shared" si="28"/>
        <v>419.54425308777672</v>
      </c>
      <c r="Z38" s="20">
        <f t="shared" si="28"/>
        <v>1541.2116100123403</v>
      </c>
      <c r="AA38" s="20">
        <f t="shared" si="28"/>
        <v>650.39490885563384</v>
      </c>
      <c r="AC38" s="20">
        <f t="shared" ref="AC38:AJ38" si="29">AC36+AC37</f>
        <v>20.790438676553681</v>
      </c>
      <c r="AD38" s="20">
        <f t="shared" si="29"/>
        <v>30.351512125764874</v>
      </c>
      <c r="AE38" s="20">
        <f t="shared" si="29"/>
        <v>-2.4601671954873581</v>
      </c>
      <c r="AF38" s="20">
        <f t="shared" si="29"/>
        <v>105.37116053859302</v>
      </c>
      <c r="AG38" s="20">
        <f t="shared" si="29"/>
        <v>62.387499760104539</v>
      </c>
      <c r="AH38" s="20">
        <f t="shared" si="29"/>
        <v>46.40699283859805</v>
      </c>
      <c r="AI38" s="20">
        <f t="shared" si="29"/>
        <v>168.74391911266301</v>
      </c>
      <c r="AJ38" s="20">
        <f t="shared" si="29"/>
        <v>66.976729296373136</v>
      </c>
      <c r="AK38" s="19"/>
      <c r="AL38" s="20">
        <f t="shared" ref="AL38:AS38" si="30">AL36+AL37</f>
        <v>1828.7370986240321</v>
      </c>
      <c r="AM38" s="20">
        <f t="shared" si="30"/>
        <v>3019.9662692721081</v>
      </c>
      <c r="AN38" s="20">
        <f t="shared" si="30"/>
        <v>-218.63240570586581</v>
      </c>
      <c r="AO38" s="20">
        <f t="shared" si="30"/>
        <v>4561.0175388328071</v>
      </c>
      <c r="AP38" s="20">
        <f t="shared" si="30"/>
        <v>2684.7027193207537</v>
      </c>
      <c r="AQ38" s="20">
        <f t="shared" si="30"/>
        <v>2222.3342800402743</v>
      </c>
      <c r="AR38" s="20">
        <f t="shared" si="30"/>
        <v>8096.7299928533248</v>
      </c>
      <c r="AS38" s="20">
        <f t="shared" si="30"/>
        <v>3330.9344227246665</v>
      </c>
      <c r="AT38" s="19"/>
      <c r="AU38" s="20">
        <f t="shared" ref="AU38:BB38" si="31">AU36+AU37</f>
        <v>616.83904045009876</v>
      </c>
      <c r="AV38" s="20">
        <f t="shared" si="31"/>
        <v>1167.6703390750451</v>
      </c>
      <c r="AW38" s="20">
        <f t="shared" si="31"/>
        <v>-90.00484488644824</v>
      </c>
      <c r="AX38" s="20">
        <f t="shared" si="31"/>
        <v>1644.856111315702</v>
      </c>
      <c r="AY38" s="20">
        <f t="shared" si="31"/>
        <v>873.47166230270147</v>
      </c>
      <c r="AZ38" s="20">
        <f t="shared" si="31"/>
        <v>748.39546478497039</v>
      </c>
      <c r="BA38" s="20">
        <f t="shared" si="31"/>
        <v>3128.87413766382</v>
      </c>
      <c r="BB38" s="20">
        <f t="shared" si="31"/>
        <v>1410.9083773714467</v>
      </c>
    </row>
    <row r="39" spans="1:54" x14ac:dyDescent="0.25">
      <c r="A39" s="23" t="s">
        <v>102</v>
      </c>
      <c r="B39" s="20">
        <f t="shared" ref="B39:I39" si="32">B33-B34+B35+B38</f>
        <v>228366.44261715218</v>
      </c>
      <c r="C39" s="20">
        <f t="shared" si="32"/>
        <v>251589.58634661682</v>
      </c>
      <c r="D39" s="20">
        <f t="shared" si="32"/>
        <v>238109.14326141891</v>
      </c>
      <c r="E39" s="20">
        <f t="shared" si="32"/>
        <v>298135.68213869538</v>
      </c>
      <c r="F39" s="20">
        <f t="shared" si="32"/>
        <v>280708.64097234485</v>
      </c>
      <c r="G39" s="20">
        <f t="shared" si="32"/>
        <v>307943.89448271709</v>
      </c>
      <c r="H39" s="20">
        <f t="shared" si="32"/>
        <v>359159.70560517127</v>
      </c>
      <c r="I39" s="20">
        <f t="shared" si="32"/>
        <v>316638.86856266647</v>
      </c>
      <c r="J39" s="19"/>
      <c r="K39" s="20">
        <f t="shared" ref="K39:R39" si="33">K33-K34+K35+K38</f>
        <v>118945.16848245455</v>
      </c>
      <c r="L39" s="20">
        <f t="shared" si="33"/>
        <v>117823.87354603368</v>
      </c>
      <c r="M39" s="20">
        <f t="shared" si="33"/>
        <v>114400.30797310555</v>
      </c>
      <c r="N39" s="20">
        <f t="shared" si="33"/>
        <v>148633.58994705815</v>
      </c>
      <c r="O39" s="20">
        <f t="shared" si="33"/>
        <v>144785.037360655</v>
      </c>
      <c r="P39" s="20">
        <f t="shared" si="33"/>
        <v>168593.43935442416</v>
      </c>
      <c r="Q39" s="20">
        <f t="shared" si="33"/>
        <v>197267.47745021014</v>
      </c>
      <c r="R39" s="20">
        <f t="shared" si="33"/>
        <v>166985.7317385138</v>
      </c>
      <c r="T39" s="20">
        <f t="shared" ref="T39:AA39" si="34">T33-T34+T35+T38</f>
        <v>33627.446498608348</v>
      </c>
      <c r="U39" s="20">
        <f t="shared" si="34"/>
        <v>31312.743591065704</v>
      </c>
      <c r="V39" s="20">
        <f t="shared" si="34"/>
        <v>33112.067648404176</v>
      </c>
      <c r="W39" s="20">
        <f t="shared" si="34"/>
        <v>46157.21486432253</v>
      </c>
      <c r="X39" s="20">
        <f t="shared" si="34"/>
        <v>44429.73791810705</v>
      </c>
      <c r="Y39" s="20">
        <f t="shared" si="34"/>
        <v>51654.426302436535</v>
      </c>
      <c r="Z39" s="20">
        <f t="shared" si="34"/>
        <v>64817.262755228621</v>
      </c>
      <c r="AA39" s="20">
        <f t="shared" si="34"/>
        <v>55382.66300199437</v>
      </c>
      <c r="AC39" s="20">
        <f t="shared" ref="AC39:AJ39" si="35">AC33-AC34+AC35+AC38</f>
        <v>2437.2962488088024</v>
      </c>
      <c r="AD39" s="20">
        <f t="shared" si="35"/>
        <v>2369.4265454134961</v>
      </c>
      <c r="AE39" s="20">
        <f t="shared" si="35"/>
        <v>2582.8316531535997</v>
      </c>
      <c r="AF39" s="20">
        <f t="shared" si="35"/>
        <v>5926.7417731522664</v>
      </c>
      <c r="AG39" s="20">
        <f t="shared" si="35"/>
        <v>6175.2546234868842</v>
      </c>
      <c r="AH39" s="20">
        <f t="shared" si="35"/>
        <v>6748.5225065685772</v>
      </c>
      <c r="AI39" s="20">
        <f t="shared" si="35"/>
        <v>8207.6887894325264</v>
      </c>
      <c r="AJ39" s="20">
        <f t="shared" si="35"/>
        <v>6874.2015655337946</v>
      </c>
      <c r="AK39" s="19"/>
      <c r="AL39" s="20">
        <f t="shared" ref="AL39:AS39" si="36">AL33-AL34+AL35+AL38</f>
        <v>167171.54925833413</v>
      </c>
      <c r="AM39" s="20">
        <f t="shared" si="36"/>
        <v>176670.5514612617</v>
      </c>
      <c r="AN39" s="20">
        <f t="shared" si="36"/>
        <v>176570.78365666419</v>
      </c>
      <c r="AO39" s="20">
        <f t="shared" si="36"/>
        <v>241565.47290739935</v>
      </c>
      <c r="AP39" s="20">
        <f t="shared" si="36"/>
        <v>250099.70023195024</v>
      </c>
      <c r="AQ39" s="20">
        <f t="shared" si="36"/>
        <v>301425.02258845681</v>
      </c>
      <c r="AR39" s="20">
        <f t="shared" si="36"/>
        <v>370637.3832555252</v>
      </c>
      <c r="AS39" s="20">
        <f t="shared" si="36"/>
        <v>315621.61798385647</v>
      </c>
      <c r="AT39" s="19"/>
      <c r="AU39" s="20">
        <f t="shared" ref="AU39:BB39" si="37">AU33-AU34+AU35+AU38</f>
        <v>125445.91231665094</v>
      </c>
      <c r="AV39" s="20">
        <f t="shared" si="37"/>
        <v>142994.32519227476</v>
      </c>
      <c r="AW39" s="20">
        <f t="shared" si="37"/>
        <v>137837.22648672489</v>
      </c>
      <c r="AX39" s="20">
        <f t="shared" si="37"/>
        <v>157572.96218555124</v>
      </c>
      <c r="AY39" s="20">
        <f t="shared" si="37"/>
        <v>155885.33427614692</v>
      </c>
      <c r="AZ39" s="20">
        <f t="shared" si="37"/>
        <v>170281.22820441009</v>
      </c>
      <c r="BA39" s="20">
        <f t="shared" si="37"/>
        <v>200837.52965759742</v>
      </c>
      <c r="BB39" s="20">
        <f t="shared" si="37"/>
        <v>188732.42692589102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96880.667584298004</v>
      </c>
      <c r="C43" s="17">
        <f t="shared" ref="C43:I43" si="38">C35</f>
        <v>96182.71491068149</v>
      </c>
      <c r="D43" s="17">
        <f t="shared" si="38"/>
        <v>103543.13728417714</v>
      </c>
      <c r="E43" s="17">
        <f t="shared" si="38"/>
        <v>100124.60708014914</v>
      </c>
      <c r="F43" s="17">
        <f t="shared" si="38"/>
        <v>97752.446548128471</v>
      </c>
      <c r="G43" s="17">
        <f t="shared" si="38"/>
        <v>119143.31237991227</v>
      </c>
      <c r="H43" s="17">
        <f t="shared" si="38"/>
        <v>133923.24805983249</v>
      </c>
      <c r="I43" s="17">
        <f t="shared" si="38"/>
        <v>131603.04563860953</v>
      </c>
      <c r="K43" s="17">
        <f>K35</f>
        <v>53963.411969170418</v>
      </c>
      <c r="L43" s="17">
        <f t="shared" ref="L43:R43" si="39">L35</f>
        <v>47886.35373790453</v>
      </c>
      <c r="M43" s="17">
        <f t="shared" si="39"/>
        <v>52914.715220147096</v>
      </c>
      <c r="N43" s="17">
        <f t="shared" si="39"/>
        <v>53119.013407384635</v>
      </c>
      <c r="O43" s="17">
        <f t="shared" si="39"/>
        <v>54079.842469110772</v>
      </c>
      <c r="P43" s="17">
        <f t="shared" si="39"/>
        <v>69326.588195353368</v>
      </c>
      <c r="Q43" s="17">
        <f t="shared" si="39"/>
        <v>74047.94142336685</v>
      </c>
      <c r="R43" s="17">
        <f t="shared" si="39"/>
        <v>69478.858598421284</v>
      </c>
      <c r="T43" s="17">
        <f>T35</f>
        <v>15812.898043954638</v>
      </c>
      <c r="U43" s="17">
        <f t="shared" ref="U43:AA43" si="40">U35</f>
        <v>13144.366634867489</v>
      </c>
      <c r="V43" s="17">
        <f t="shared" si="40"/>
        <v>16097.363135547757</v>
      </c>
      <c r="W43" s="17">
        <f t="shared" si="40"/>
        <v>17096.513117487539</v>
      </c>
      <c r="X43" s="17">
        <f t="shared" si="40"/>
        <v>17297.491934952555</v>
      </c>
      <c r="Y43" s="17">
        <f t="shared" si="40"/>
        <v>22099.656561596654</v>
      </c>
      <c r="Z43" s="17">
        <f t="shared" si="40"/>
        <v>25079.176198900779</v>
      </c>
      <c r="AA43" s="17">
        <f t="shared" si="40"/>
        <v>24071.934273098792</v>
      </c>
      <c r="AC43" s="17">
        <f>AC35</f>
        <v>786.48637906839338</v>
      </c>
      <c r="AD43" s="17">
        <f t="shared" ref="AD43:AJ43" si="41">AD35</f>
        <v>658.23101996727507</v>
      </c>
      <c r="AE43" s="17">
        <f t="shared" si="41"/>
        <v>842.02842500048916</v>
      </c>
      <c r="AF43" s="17">
        <f t="shared" si="41"/>
        <v>1854.3600923959575</v>
      </c>
      <c r="AG43" s="17">
        <f t="shared" si="41"/>
        <v>2024.5767964013896</v>
      </c>
      <c r="AH43" s="17">
        <f t="shared" si="41"/>
        <v>2444.5076485589702</v>
      </c>
      <c r="AI43" s="17">
        <f t="shared" si="41"/>
        <v>2745.8661497388803</v>
      </c>
      <c r="AJ43" s="17">
        <f t="shared" si="41"/>
        <v>2478.8924014244762</v>
      </c>
      <c r="AL43" s="17">
        <f>AL35</f>
        <v>69179.840064838776</v>
      </c>
      <c r="AM43" s="17">
        <f t="shared" ref="AM43:AS43" si="42">AM35</f>
        <v>65493.836997488186</v>
      </c>
      <c r="AN43" s="17">
        <f t="shared" si="42"/>
        <v>74829.576984889936</v>
      </c>
      <c r="AO43" s="17">
        <f t="shared" si="42"/>
        <v>80266.441696374153</v>
      </c>
      <c r="AP43" s="17">
        <f t="shared" si="42"/>
        <v>87122.999669021927</v>
      </c>
      <c r="AQ43" s="17">
        <f t="shared" si="42"/>
        <v>117062.30991447991</v>
      </c>
      <c r="AR43" s="17">
        <f t="shared" si="42"/>
        <v>131753.03353853428</v>
      </c>
      <c r="AS43" s="17">
        <f t="shared" si="42"/>
        <v>123282.0676597783</v>
      </c>
      <c r="AU43" s="17">
        <f>AU35</f>
        <v>23334.586958669795</v>
      </c>
      <c r="AV43" s="17">
        <f t="shared" ref="AV43:BB43" si="43">AV35</f>
        <v>25323.200699091019</v>
      </c>
      <c r="AW43" s="17">
        <f t="shared" si="43"/>
        <v>30805.248950237579</v>
      </c>
      <c r="AX43" s="17">
        <f t="shared" si="43"/>
        <v>28946.776606208477</v>
      </c>
      <c r="AY43" s="17">
        <f t="shared" si="43"/>
        <v>28345.588582384949</v>
      </c>
      <c r="AZ43" s="17">
        <f t="shared" si="43"/>
        <v>39422.015300098785</v>
      </c>
      <c r="BA43" s="17">
        <f t="shared" si="43"/>
        <v>50914.217629626808</v>
      </c>
      <c r="BB43" s="17">
        <f t="shared" si="43"/>
        <v>52219.487428667671</v>
      </c>
    </row>
    <row r="44" spans="1:54" x14ac:dyDescent="0.25">
      <c r="A44" s="21" t="s">
        <v>79</v>
      </c>
      <c r="B44" s="1">
        <f>B19</f>
        <v>-55082.911999999997</v>
      </c>
      <c r="C44" s="1">
        <f t="shared" ref="C44:I44" si="44">C19</f>
        <v>-61132.326000000001</v>
      </c>
      <c r="D44" s="1">
        <f t="shared" si="44"/>
        <v>-64496.953000000001</v>
      </c>
      <c r="E44" s="1">
        <f t="shared" si="44"/>
        <v>-68535.804000000004</v>
      </c>
      <c r="F44" s="1">
        <f t="shared" si="44"/>
        <v>-71737.544999999998</v>
      </c>
      <c r="G44" s="1">
        <f t="shared" si="44"/>
        <v>-71946.822</v>
      </c>
      <c r="H44" s="1">
        <f t="shared" si="44"/>
        <v>-59076.947999999997</v>
      </c>
      <c r="I44" s="1">
        <f t="shared" si="44"/>
        <v>-63978.059000000001</v>
      </c>
      <c r="K44" s="1">
        <f>K19</f>
        <v>-20862.061000000002</v>
      </c>
      <c r="L44" s="1">
        <f t="shared" ref="L44:R44" si="45">L19</f>
        <v>-21683.606</v>
      </c>
      <c r="M44" s="1">
        <f t="shared" si="45"/>
        <v>-23302.174999999999</v>
      </c>
      <c r="N44" s="1">
        <f t="shared" si="45"/>
        <v>-25334.225999999999</v>
      </c>
      <c r="O44" s="1">
        <f t="shared" si="45"/>
        <v>-27097.097000000002</v>
      </c>
      <c r="P44" s="1">
        <f t="shared" si="45"/>
        <v>-28682.526000000002</v>
      </c>
      <c r="Q44" s="1">
        <f t="shared" si="45"/>
        <v>-30007.591</v>
      </c>
      <c r="R44" s="1">
        <f t="shared" si="45"/>
        <v>-31349.333999999999</v>
      </c>
      <c r="T44" s="1">
        <f>T19</f>
        <v>-5344.0450000000001</v>
      </c>
      <c r="U44" s="1">
        <f t="shared" ref="U44:AA44" si="46">U19</f>
        <v>-5284.7809999999999</v>
      </c>
      <c r="V44" s="1">
        <f t="shared" si="46"/>
        <v>-6121.4</v>
      </c>
      <c r="W44" s="1">
        <f t="shared" si="46"/>
        <v>-6952.4939999999997</v>
      </c>
      <c r="X44" s="1">
        <f t="shared" si="46"/>
        <v>-7451.8829999999998</v>
      </c>
      <c r="Y44" s="1">
        <f t="shared" si="46"/>
        <v>-7879.7979999999998</v>
      </c>
      <c r="Z44" s="1">
        <f t="shared" si="46"/>
        <v>-8622.1779999999999</v>
      </c>
      <c r="AA44" s="1">
        <f t="shared" si="46"/>
        <v>-9167.6659999999993</v>
      </c>
      <c r="AC44" s="1">
        <f t="shared" ref="AC44:AJ44" si="47">AC19</f>
        <v>-1030.5640000000001</v>
      </c>
      <c r="AD44" s="1">
        <f t="shared" si="47"/>
        <v>-1066.0229999999999</v>
      </c>
      <c r="AE44" s="1">
        <f t="shared" si="47"/>
        <v>-1170.991</v>
      </c>
      <c r="AF44" s="1">
        <f t="shared" si="47"/>
        <v>-1674.432</v>
      </c>
      <c r="AG44" s="1">
        <f t="shared" si="47"/>
        <v>-1847.1990000000001</v>
      </c>
      <c r="AH44" s="1">
        <f t="shared" si="47"/>
        <v>-1906.4829999999999</v>
      </c>
      <c r="AI44" s="1">
        <f t="shared" si="47"/>
        <v>-2055.0079999999998</v>
      </c>
      <c r="AJ44" s="1">
        <f t="shared" si="47"/>
        <v>-2115.049</v>
      </c>
      <c r="AL44" s="1">
        <f t="shared" ref="AL44:AS44" si="48">AL19</f>
        <v>-43434.509999999995</v>
      </c>
      <c r="AM44" s="1">
        <f t="shared" si="48"/>
        <v>-46982.21</v>
      </c>
      <c r="AN44" s="1">
        <f t="shared" si="48"/>
        <v>-51103.012999999999</v>
      </c>
      <c r="AO44" s="1">
        <f t="shared" si="48"/>
        <v>-57503.175000000003</v>
      </c>
      <c r="AP44" s="1">
        <f t="shared" si="48"/>
        <v>-63851.792000000001</v>
      </c>
      <c r="AQ44" s="1">
        <f t="shared" si="48"/>
        <v>-69549.964999999997</v>
      </c>
      <c r="AR44" s="1">
        <f t="shared" si="48"/>
        <v>-75417.440000000002</v>
      </c>
      <c r="AS44" s="1">
        <f t="shared" si="48"/>
        <v>-78936.008999999991</v>
      </c>
      <c r="AU44" s="1">
        <f t="shared" ref="AU44:BB44" si="49">AU19</f>
        <v>-83709.002999999997</v>
      </c>
      <c r="AV44" s="1">
        <f t="shared" si="49"/>
        <v>-92850.311000000002</v>
      </c>
      <c r="AW44" s="1">
        <f t="shared" si="49"/>
        <v>-86185.645999999993</v>
      </c>
      <c r="AX44" s="1">
        <f t="shared" si="49"/>
        <v>-91193.911999999997</v>
      </c>
      <c r="AY44" s="1">
        <f t="shared" si="49"/>
        <v>-95289.32</v>
      </c>
      <c r="AZ44" s="1">
        <f t="shared" si="49"/>
        <v>-92194.761999999988</v>
      </c>
      <c r="BA44" s="1">
        <f t="shared" si="49"/>
        <v>-86753.687000000005</v>
      </c>
      <c r="BB44" s="1">
        <f t="shared" si="49"/>
        <v>-88477.771000000008</v>
      </c>
    </row>
    <row r="45" spans="1:54" x14ac:dyDescent="0.25">
      <c r="A45" s="21" t="s">
        <v>80</v>
      </c>
      <c r="B45" s="1">
        <f t="shared" ref="B45:I45" si="50">B30</f>
        <v>59329.559052786921</v>
      </c>
      <c r="C45" s="1">
        <f t="shared" si="50"/>
        <v>64707.534090345878</v>
      </c>
      <c r="D45" s="1">
        <f t="shared" si="50"/>
        <v>72085.890248010081</v>
      </c>
      <c r="E45" s="1">
        <f t="shared" si="50"/>
        <v>91545.75566871732</v>
      </c>
      <c r="F45" s="1">
        <f t="shared" si="50"/>
        <v>91136.982147035058</v>
      </c>
      <c r="G45" s="1">
        <f t="shared" si="50"/>
        <v>101774.82363387298</v>
      </c>
      <c r="H45" s="1">
        <f t="shared" si="50"/>
        <v>111292.18996896587</v>
      </c>
      <c r="I45" s="1">
        <f t="shared" si="50"/>
        <v>97352.71495623808</v>
      </c>
      <c r="K45" s="1">
        <f t="shared" ref="K45:R45" si="51">K30</f>
        <v>33047.103379308981</v>
      </c>
      <c r="L45" s="1">
        <f t="shared" si="51"/>
        <v>32215.8494885</v>
      </c>
      <c r="M45" s="1">
        <f t="shared" si="51"/>
        <v>36838.794476503928</v>
      </c>
      <c r="N45" s="1">
        <f t="shared" si="51"/>
        <v>48567.683455307793</v>
      </c>
      <c r="O45" s="1">
        <f t="shared" si="51"/>
        <v>50419.95174202809</v>
      </c>
      <c r="P45" s="1">
        <f t="shared" si="51"/>
        <v>59220.288120089484</v>
      </c>
      <c r="Q45" s="1">
        <f t="shared" si="51"/>
        <v>61534.929021572214</v>
      </c>
      <c r="R45" s="1">
        <f t="shared" si="51"/>
        <v>51396.64879178509</v>
      </c>
      <c r="T45" s="1">
        <f t="shared" ref="T45:AA45" si="52">T30</f>
        <v>9683.7923570064286</v>
      </c>
      <c r="U45" s="1">
        <f t="shared" si="52"/>
        <v>8842.9563764293052</v>
      </c>
      <c r="V45" s="1">
        <f t="shared" si="52"/>
        <v>11206.853324201753</v>
      </c>
      <c r="W45" s="1">
        <f t="shared" si="52"/>
        <v>15631.653978803342</v>
      </c>
      <c r="X45" s="1">
        <f t="shared" si="52"/>
        <v>16126.872209669888</v>
      </c>
      <c r="Y45" s="1">
        <f t="shared" si="52"/>
        <v>18878.01005358719</v>
      </c>
      <c r="Z45" s="1">
        <f t="shared" si="52"/>
        <v>20841.164489575804</v>
      </c>
      <c r="AA45" s="1">
        <f t="shared" si="52"/>
        <v>17807.096669856714</v>
      </c>
      <c r="AC45" s="1">
        <f t="shared" ref="AC45:AJ45" si="53">AC30</f>
        <v>481.6429452300095</v>
      </c>
      <c r="AD45" s="1">
        <f t="shared" si="53"/>
        <v>442.82911127439507</v>
      </c>
      <c r="AE45" s="1">
        <f t="shared" si="53"/>
        <v>586.21334278969766</v>
      </c>
      <c r="AF45" s="1">
        <f t="shared" si="53"/>
        <v>1695.4752771654771</v>
      </c>
      <c r="AG45" s="1">
        <f t="shared" si="53"/>
        <v>1887.5621620180059</v>
      </c>
      <c r="AH45" s="1">
        <f t="shared" si="53"/>
        <v>2088.1519057521937</v>
      </c>
      <c r="AI45" s="1">
        <f t="shared" si="53"/>
        <v>2281.8551789422195</v>
      </c>
      <c r="AJ45" s="1">
        <f t="shared" si="53"/>
        <v>1833.748635466696</v>
      </c>
      <c r="AL45" s="1">
        <f t="shared" ref="AL45:AS45" si="54">AL30</f>
        <v>42365.61853599811</v>
      </c>
      <c r="AM45" s="1">
        <f t="shared" si="54"/>
        <v>44061.396001953377</v>
      </c>
      <c r="AN45" s="1">
        <f t="shared" si="54"/>
        <v>52095.743043147108</v>
      </c>
      <c r="AO45" s="1">
        <f t="shared" si="54"/>
        <v>73389.072618797305</v>
      </c>
      <c r="AP45" s="1">
        <f t="shared" si="54"/>
        <v>81226.890434117857</v>
      </c>
      <c r="AQ45" s="1">
        <f t="shared" si="54"/>
        <v>99997.185807037284</v>
      </c>
      <c r="AR45" s="1">
        <f t="shared" si="54"/>
        <v>109488.70976461908</v>
      </c>
      <c r="AS45" s="1">
        <f t="shared" si="54"/>
        <v>91197.31183924037</v>
      </c>
      <c r="AU45" s="1">
        <f t="shared" ref="AU45:BB45" si="55">AU30</f>
        <v>14290.062088312587</v>
      </c>
      <c r="AV45" s="1">
        <f t="shared" si="55"/>
        <v>17036.344566014424</v>
      </c>
      <c r="AW45" s="1">
        <f t="shared" si="55"/>
        <v>21446.363835730492</v>
      </c>
      <c r="AX45" s="1">
        <f t="shared" si="55"/>
        <v>26466.566170568149</v>
      </c>
      <c r="AY45" s="1">
        <f t="shared" si="55"/>
        <v>26427.28127840886</v>
      </c>
      <c r="AZ45" s="1">
        <f t="shared" si="55"/>
        <v>33675.147805743341</v>
      </c>
      <c r="BA45" s="1">
        <f t="shared" si="55"/>
        <v>42310.464110205554</v>
      </c>
      <c r="BB45" s="1">
        <f t="shared" si="55"/>
        <v>38629.112648077578</v>
      </c>
    </row>
    <row r="46" spans="1:54" x14ac:dyDescent="0.25">
      <c r="A46" s="21" t="s">
        <v>88</v>
      </c>
      <c r="B46" s="1">
        <f t="shared" ref="B46:I46" si="56">B43-B44+B45</f>
        <v>211293.13863708492</v>
      </c>
      <c r="C46" s="1">
        <f t="shared" si="56"/>
        <v>222022.57500102735</v>
      </c>
      <c r="D46" s="1">
        <f t="shared" si="56"/>
        <v>240125.98053218721</v>
      </c>
      <c r="E46" s="1">
        <f t="shared" si="56"/>
        <v>260206.16674886647</v>
      </c>
      <c r="F46" s="1">
        <f t="shared" si="56"/>
        <v>260626.97369516356</v>
      </c>
      <c r="G46" s="1">
        <f t="shared" si="56"/>
        <v>292864.95801378525</v>
      </c>
      <c r="H46" s="1">
        <f t="shared" si="56"/>
        <v>304292.38602879836</v>
      </c>
      <c r="I46" s="1">
        <f t="shared" si="56"/>
        <v>292933.81959484762</v>
      </c>
      <c r="K46" s="1">
        <f t="shared" ref="K46:R46" si="57">K43-K44+K45</f>
        <v>107872.5763484794</v>
      </c>
      <c r="L46" s="1">
        <f t="shared" si="57"/>
        <v>101785.80922640453</v>
      </c>
      <c r="M46" s="1">
        <f t="shared" si="57"/>
        <v>113055.68469665102</v>
      </c>
      <c r="N46" s="1">
        <f t="shared" si="57"/>
        <v>127020.92286269243</v>
      </c>
      <c r="O46" s="1">
        <f t="shared" si="57"/>
        <v>131596.89121113886</v>
      </c>
      <c r="P46" s="1">
        <f t="shared" si="57"/>
        <v>157229.40231544286</v>
      </c>
      <c r="Q46" s="1">
        <f t="shared" si="57"/>
        <v>165590.46144493908</v>
      </c>
      <c r="R46" s="1">
        <f t="shared" si="57"/>
        <v>152224.84139020636</v>
      </c>
      <c r="T46" s="1">
        <f t="shared" ref="T46:AA46" si="58">T43-T44+T45</f>
        <v>30840.735400961064</v>
      </c>
      <c r="U46" s="1">
        <f t="shared" si="58"/>
        <v>27272.104011296793</v>
      </c>
      <c r="V46" s="1">
        <f t="shared" si="58"/>
        <v>33425.616459749508</v>
      </c>
      <c r="W46" s="1">
        <f t="shared" si="58"/>
        <v>39680.661096290882</v>
      </c>
      <c r="X46" s="1">
        <f t="shared" si="58"/>
        <v>40876.247144622437</v>
      </c>
      <c r="Y46" s="1">
        <f t="shared" si="58"/>
        <v>48857.464615183839</v>
      </c>
      <c r="Z46" s="1">
        <f t="shared" si="58"/>
        <v>54542.518688476586</v>
      </c>
      <c r="AA46" s="1">
        <f t="shared" si="58"/>
        <v>51046.696942955503</v>
      </c>
      <c r="AC46" s="1">
        <f t="shared" ref="AC46:AJ46" si="59">AC43-AC44+AC45</f>
        <v>2298.6933242984028</v>
      </c>
      <c r="AD46" s="1">
        <f t="shared" si="59"/>
        <v>2167.0831312416699</v>
      </c>
      <c r="AE46" s="1">
        <f t="shared" si="59"/>
        <v>2599.2327677901867</v>
      </c>
      <c r="AF46" s="1">
        <f t="shared" si="59"/>
        <v>5224.267369561434</v>
      </c>
      <c r="AG46" s="1">
        <f t="shared" si="59"/>
        <v>5759.3379584193954</v>
      </c>
      <c r="AH46" s="1">
        <f t="shared" si="59"/>
        <v>6439.1425543111636</v>
      </c>
      <c r="AI46" s="1">
        <f t="shared" si="59"/>
        <v>7082.7293286811</v>
      </c>
      <c r="AJ46" s="1">
        <f t="shared" si="59"/>
        <v>6427.690036891172</v>
      </c>
      <c r="AL46" s="1">
        <f t="shared" ref="AL46:AS46" si="60">AL43-AL44+AL45</f>
        <v>154979.96860083687</v>
      </c>
      <c r="AM46" s="1">
        <f t="shared" si="60"/>
        <v>156537.44299944156</v>
      </c>
      <c r="AN46" s="1">
        <f t="shared" si="60"/>
        <v>178028.33302803704</v>
      </c>
      <c r="AO46" s="1">
        <f t="shared" si="60"/>
        <v>211158.68931517145</v>
      </c>
      <c r="AP46" s="1">
        <f t="shared" si="60"/>
        <v>232201.68210313981</v>
      </c>
      <c r="AQ46" s="1">
        <f t="shared" si="60"/>
        <v>286609.46072151721</v>
      </c>
      <c r="AR46" s="1">
        <f t="shared" si="60"/>
        <v>316659.18330315338</v>
      </c>
      <c r="AS46" s="1">
        <f t="shared" si="60"/>
        <v>293415.38849901868</v>
      </c>
      <c r="AU46" s="1">
        <f t="shared" ref="AU46:BB46" si="61">AU43-AU44+AU45</f>
        <v>121333.65204698237</v>
      </c>
      <c r="AV46" s="1">
        <f t="shared" si="61"/>
        <v>135209.85626510545</v>
      </c>
      <c r="AW46" s="1">
        <f t="shared" si="61"/>
        <v>138437.25878596806</v>
      </c>
      <c r="AX46" s="1">
        <f t="shared" si="61"/>
        <v>146607.25477677662</v>
      </c>
      <c r="AY46" s="1">
        <f t="shared" si="61"/>
        <v>150062.18986079382</v>
      </c>
      <c r="AZ46" s="1">
        <f t="shared" si="61"/>
        <v>165291.92510584212</v>
      </c>
      <c r="BA46" s="1">
        <f t="shared" si="61"/>
        <v>179978.36873983237</v>
      </c>
      <c r="BB46" s="1">
        <f t="shared" si="61"/>
        <v>179326.37107674524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17073.303980067256</v>
      </c>
      <c r="C49" s="1">
        <f t="shared" si="62"/>
        <v>29567.011345589475</v>
      </c>
      <c r="D49" s="1">
        <f t="shared" si="62"/>
        <v>-2016.8372707683011</v>
      </c>
      <c r="E49" s="1">
        <f t="shared" si="62"/>
        <v>37929.515389828914</v>
      </c>
      <c r="F49" s="1">
        <f t="shared" si="62"/>
        <v>20081.667277181288</v>
      </c>
      <c r="G49" s="1">
        <f t="shared" si="62"/>
        <v>15078.936468931846</v>
      </c>
      <c r="H49" s="1">
        <f t="shared" si="62"/>
        <v>54867.319576372916</v>
      </c>
      <c r="I49" s="1">
        <f t="shared" si="62"/>
        <v>23705.048967818846</v>
      </c>
      <c r="K49" s="1">
        <f t="shared" ref="K49:R49" si="63">K39-K46</f>
        <v>11072.592133975151</v>
      </c>
      <c r="L49" s="1">
        <f t="shared" si="63"/>
        <v>16038.064319629149</v>
      </c>
      <c r="M49" s="1">
        <f t="shared" si="63"/>
        <v>1344.6232764545275</v>
      </c>
      <c r="N49" s="1">
        <f t="shared" si="63"/>
        <v>21612.667084365719</v>
      </c>
      <c r="O49" s="1">
        <f t="shared" si="63"/>
        <v>13188.146149516135</v>
      </c>
      <c r="P49" s="1">
        <f t="shared" si="63"/>
        <v>11364.037038981303</v>
      </c>
      <c r="Q49" s="1">
        <f t="shared" si="63"/>
        <v>31677.016005271056</v>
      </c>
      <c r="R49" s="1">
        <f t="shared" si="63"/>
        <v>14760.890348307439</v>
      </c>
      <c r="T49" s="1">
        <f t="shared" ref="T49:AA49" si="64">T39-T46</f>
        <v>2786.7110976472832</v>
      </c>
      <c r="U49" s="1">
        <f t="shared" si="64"/>
        <v>4040.6395797689111</v>
      </c>
      <c r="V49" s="1">
        <f t="shared" si="64"/>
        <v>-313.54881134533207</v>
      </c>
      <c r="W49" s="1">
        <f t="shared" si="64"/>
        <v>6476.5537680316484</v>
      </c>
      <c r="X49" s="1">
        <f t="shared" si="64"/>
        <v>3553.4907734846129</v>
      </c>
      <c r="Y49" s="1">
        <f t="shared" si="64"/>
        <v>2796.9616872526967</v>
      </c>
      <c r="Z49" s="1">
        <f t="shared" si="64"/>
        <v>10274.744066752035</v>
      </c>
      <c r="AA49" s="1">
        <f t="shared" si="64"/>
        <v>4335.9660590388667</v>
      </c>
      <c r="AC49" s="1">
        <f t="shared" ref="AC49:AJ49" si="65">AC39-AC46</f>
        <v>138.60292451039959</v>
      </c>
      <c r="AD49" s="1">
        <f t="shared" si="65"/>
        <v>202.34341417182623</v>
      </c>
      <c r="AE49" s="1">
        <f t="shared" si="65"/>
        <v>-16.401114636586954</v>
      </c>
      <c r="AF49" s="1">
        <f t="shared" si="65"/>
        <v>702.47440359083248</v>
      </c>
      <c r="AG49" s="1">
        <f t="shared" si="65"/>
        <v>415.91666506748879</v>
      </c>
      <c r="AH49" s="1">
        <f t="shared" si="65"/>
        <v>309.37995225741361</v>
      </c>
      <c r="AI49" s="1">
        <f t="shared" si="65"/>
        <v>1124.9594607514264</v>
      </c>
      <c r="AJ49" s="1">
        <f t="shared" si="65"/>
        <v>446.51152864262258</v>
      </c>
      <c r="AL49" s="1">
        <f t="shared" ref="AL49:AS49" si="66">AL39-AL46</f>
        <v>12191.580657497252</v>
      </c>
      <c r="AM49" s="1">
        <f t="shared" si="66"/>
        <v>20133.108461820142</v>
      </c>
      <c r="AN49" s="1">
        <f t="shared" si="66"/>
        <v>-1457.5493713728501</v>
      </c>
      <c r="AO49" s="1">
        <f t="shared" si="66"/>
        <v>30406.783592227905</v>
      </c>
      <c r="AP49" s="1">
        <f t="shared" si="66"/>
        <v>17898.018128810421</v>
      </c>
      <c r="AQ49" s="1">
        <f t="shared" si="66"/>
        <v>14815.561866939592</v>
      </c>
      <c r="AR49" s="1">
        <f t="shared" si="66"/>
        <v>53978.199952371826</v>
      </c>
      <c r="AS49" s="1">
        <f t="shared" si="66"/>
        <v>22206.229484837793</v>
      </c>
      <c r="AU49" s="1">
        <f t="shared" ref="AU49:BB49" si="67">AU39-AU46</f>
        <v>4112.2602696685644</v>
      </c>
      <c r="AV49" s="1">
        <f t="shared" si="67"/>
        <v>7784.468927169306</v>
      </c>
      <c r="AW49" s="1">
        <f t="shared" si="67"/>
        <v>-600.03229924317566</v>
      </c>
      <c r="AX49" s="1">
        <f t="shared" si="67"/>
        <v>10965.707408774615</v>
      </c>
      <c r="AY49" s="1">
        <f t="shared" si="67"/>
        <v>5823.1444153531047</v>
      </c>
      <c r="AZ49" s="1">
        <f t="shared" si="67"/>
        <v>4989.3030985679652</v>
      </c>
      <c r="BA49" s="1">
        <f t="shared" si="67"/>
        <v>20859.160917765053</v>
      </c>
      <c r="BB49" s="1">
        <f t="shared" si="67"/>
        <v>9406.0558491457778</v>
      </c>
    </row>
    <row r="50" spans="1:54" x14ac:dyDescent="0.25">
      <c r="A50" s="21" t="s">
        <v>95</v>
      </c>
      <c r="B50" s="1">
        <f>B49*WACC!C12</f>
        <v>5121.9911940186312</v>
      </c>
      <c r="C50" s="1">
        <f>C49*WACC!D12</f>
        <v>8870.1034036741657</v>
      </c>
      <c r="D50" s="1">
        <f>D49*WACC!E12</f>
        <v>-605.05118123030775</v>
      </c>
      <c r="E50" s="1">
        <f>E49*WACC!F12</f>
        <v>11378.85461694524</v>
      </c>
      <c r="F50" s="1">
        <f>F49*WACC!G12</f>
        <v>6024.5001831525678</v>
      </c>
      <c r="G50" s="1">
        <f>G49*WACC!H12</f>
        <v>4523.6809406781886</v>
      </c>
      <c r="H50" s="1">
        <f>H49*WACC!I12</f>
        <v>16460.195872906908</v>
      </c>
      <c r="I50" s="1">
        <f>I49*WACC!J12</f>
        <v>7111.514690343507</v>
      </c>
      <c r="K50" s="1">
        <f>K49*WACC!C12</f>
        <v>3321.7776401915426</v>
      </c>
      <c r="L50" s="1">
        <f>L49*WACC!D12</f>
        <v>4811.4192958872927</v>
      </c>
      <c r="M50" s="1">
        <f>M49*WACC!E12</f>
        <v>403.38698293623651</v>
      </c>
      <c r="N50" s="1">
        <f>N49*WACC!F12</f>
        <v>6483.8001253077591</v>
      </c>
      <c r="O50" s="1">
        <f>O49*WACC!G12</f>
        <v>3956.4438448536462</v>
      </c>
      <c r="P50" s="1">
        <f>P49*WACC!H12</f>
        <v>3409.211111693362</v>
      </c>
      <c r="Q50" s="1">
        <f>Q49*WACC!I12</f>
        <v>9503.104801578449</v>
      </c>
      <c r="R50" s="1">
        <f>R49*WACC!J12</f>
        <v>4428.2671044908948</v>
      </c>
      <c r="T50" s="1">
        <f>T49*WACC!C12</f>
        <v>836.01332929393266</v>
      </c>
      <c r="U50" s="1">
        <f>U49*WACC!D12</f>
        <v>1212.1918739303073</v>
      </c>
      <c r="V50" s="1">
        <f>V49*WACC!E12</f>
        <v>-94.064643403571225</v>
      </c>
      <c r="W50" s="1">
        <f>W49*WACC!F12</f>
        <v>1942.9661304089082</v>
      </c>
      <c r="X50" s="1">
        <f>X49*WACC!G12</f>
        <v>1066.0472320450622</v>
      </c>
      <c r="Y50" s="1">
        <f>Y49*WACC!H12</f>
        <v>839.08850617555572</v>
      </c>
      <c r="Z50" s="1">
        <f>Z49*WACC!I12</f>
        <v>3082.4232200246802</v>
      </c>
      <c r="AA50" s="1">
        <f>AA49*WACC!J12</f>
        <v>1300.7898177112675</v>
      </c>
      <c r="AC50" s="1">
        <f>AC49*WACC!C12</f>
        <v>41.580877353107326</v>
      </c>
      <c r="AD50" s="1">
        <f>AD49*WACC!D12</f>
        <v>60.703024251529548</v>
      </c>
      <c r="AE50" s="1">
        <f>AE49*WACC!E12</f>
        <v>-4.9203343909746007</v>
      </c>
      <c r="AF50" s="1">
        <f>AF49*WACC!F12</f>
        <v>210.74232107718615</v>
      </c>
      <c r="AG50" s="1">
        <f>AG49*WACC!G12</f>
        <v>124.77499952020898</v>
      </c>
      <c r="AH50" s="1">
        <f>AH49*WACC!H12</f>
        <v>92.813985677196072</v>
      </c>
      <c r="AI50" s="1">
        <f>AI49*WACC!I12</f>
        <v>337.48783822532607</v>
      </c>
      <c r="AJ50" s="1">
        <f>AJ49*WACC!J12</f>
        <v>133.95345859274633</v>
      </c>
      <c r="AL50" s="1">
        <f>AL49*WACC!C12</f>
        <v>3657.4741972480715</v>
      </c>
      <c r="AM50" s="1">
        <f>AM49*WACC!D12</f>
        <v>6039.9325385442198</v>
      </c>
      <c r="AN50" s="1">
        <f>AN49*WACC!E12</f>
        <v>-437.26481141172309</v>
      </c>
      <c r="AO50" s="1">
        <f>AO49*WACC!F12</f>
        <v>9122.0350776656178</v>
      </c>
      <c r="AP50" s="1">
        <f>AP49*WACC!G12</f>
        <v>5369.4054386415055</v>
      </c>
      <c r="AQ50" s="1">
        <f>AQ49*WACC!H12</f>
        <v>4444.6685600805358</v>
      </c>
      <c r="AR50" s="1">
        <f>AR49*WACC!I12</f>
        <v>16193.459985706661</v>
      </c>
      <c r="AS50" s="1">
        <f>AS49*WACC!J12</f>
        <v>6661.8688454493276</v>
      </c>
      <c r="AU50" s="1">
        <f>AU49*WACC!C12</f>
        <v>1233.6780809001971</v>
      </c>
      <c r="AV50" s="1">
        <f>AV49*WACC!D12</f>
        <v>2335.3406781500871</v>
      </c>
      <c r="AW50" s="1">
        <f>AW49*WACC!E12</f>
        <v>-180.00968977289835</v>
      </c>
      <c r="AX50" s="1">
        <f>AX49*WACC!F12</f>
        <v>3289.7122226313913</v>
      </c>
      <c r="AY50" s="1">
        <f>AY49*WACC!G12</f>
        <v>1746.9433246054041</v>
      </c>
      <c r="AZ50" s="1">
        <f>AZ49*WACC!H12</f>
        <v>1496.7909295699378</v>
      </c>
      <c r="BA50" s="1">
        <f>BA49*WACC!I12</f>
        <v>6257.7482753276272</v>
      </c>
      <c r="BB50" s="1">
        <f>BB49*WACC!J12</f>
        <v>2821.8167547428816</v>
      </c>
    </row>
    <row r="51" spans="1:54" x14ac:dyDescent="0.25">
      <c r="A51" s="21" t="s">
        <v>96</v>
      </c>
      <c r="B51" s="1">
        <f>B50*WACC!C13</f>
        <v>2560.9955970093156</v>
      </c>
      <c r="C51" s="1">
        <f>C50*WACC!D13</f>
        <v>4435.0517018370829</v>
      </c>
      <c r="D51" s="1">
        <f>D50*WACC!E13</f>
        <v>-302.52559061515387</v>
      </c>
      <c r="E51" s="1">
        <f>E50*WACC!F13</f>
        <v>5689.4273084726201</v>
      </c>
      <c r="F51" s="1">
        <f>F50*WACC!G13</f>
        <v>3012.2500915762839</v>
      </c>
      <c r="G51" s="1">
        <f>G50*WACC!H13</f>
        <v>2261.8404703390943</v>
      </c>
      <c r="H51" s="1">
        <f>H50*WACC!I13</f>
        <v>8230.0979364534542</v>
      </c>
      <c r="I51" s="1">
        <f>I50*WACC!J13</f>
        <v>3555.7573451717535</v>
      </c>
      <c r="K51" s="1">
        <f>K50*WACC!C13</f>
        <v>1660.8888200957713</v>
      </c>
      <c r="L51" s="1">
        <f>L50*WACC!D13</f>
        <v>2405.7096479436464</v>
      </c>
      <c r="M51" s="1">
        <f>M50*WACC!E13</f>
        <v>201.69349146811825</v>
      </c>
      <c r="N51" s="1">
        <f>N50*WACC!F13</f>
        <v>3241.9000626538796</v>
      </c>
      <c r="O51" s="1">
        <f>O50*WACC!G13</f>
        <v>1978.2219224268231</v>
      </c>
      <c r="P51" s="1">
        <f>P50*WACC!H13</f>
        <v>1704.605555846681</v>
      </c>
      <c r="Q51" s="1">
        <f>Q50*WACC!I13</f>
        <v>4751.5524007892245</v>
      </c>
      <c r="R51" s="1">
        <f>R50*WACC!J13</f>
        <v>2214.1335522454474</v>
      </c>
      <c r="T51" s="1">
        <f>T50*WACC!C13</f>
        <v>418.00666464696633</v>
      </c>
      <c r="U51" s="1">
        <f>U50*WACC!D13</f>
        <v>606.09593696515367</v>
      </c>
      <c r="V51" s="1">
        <f>V50*WACC!E13</f>
        <v>-47.032321701785612</v>
      </c>
      <c r="W51" s="1">
        <f>W50*WACC!F13</f>
        <v>971.48306520445408</v>
      </c>
      <c r="X51" s="1">
        <f>X50*WACC!G13</f>
        <v>533.02361602253109</v>
      </c>
      <c r="Y51" s="1">
        <f>Y50*WACC!H13</f>
        <v>419.54425308777786</v>
      </c>
      <c r="Z51" s="1">
        <f>Z50*WACC!I13</f>
        <v>1541.2116100123401</v>
      </c>
      <c r="AA51" s="1">
        <f>AA50*WACC!J13</f>
        <v>650.39490885563373</v>
      </c>
      <c r="AC51" s="1">
        <f>AC50*WACC!C13</f>
        <v>20.790438676553663</v>
      </c>
      <c r="AD51" s="1">
        <f>AD50*WACC!D13</f>
        <v>30.351512125764774</v>
      </c>
      <c r="AE51" s="1">
        <f>AE50*WACC!E13</f>
        <v>-2.4601671954873003</v>
      </c>
      <c r="AF51" s="1">
        <f>AF50*WACC!F13</f>
        <v>105.37116053859307</v>
      </c>
      <c r="AG51" s="1">
        <f>AG50*WACC!G13</f>
        <v>62.38749976010449</v>
      </c>
      <c r="AH51" s="1">
        <f>AH50*WACC!H13</f>
        <v>46.406992838598036</v>
      </c>
      <c r="AI51" s="1">
        <f>AI50*WACC!I13</f>
        <v>168.74391911266304</v>
      </c>
      <c r="AJ51" s="1">
        <f>AJ50*WACC!J13</f>
        <v>66.976729296373165</v>
      </c>
      <c r="AL51" s="1">
        <f>AL50*WACC!C13</f>
        <v>1828.7370986240358</v>
      </c>
      <c r="AM51" s="1">
        <f>AM50*WACC!D13</f>
        <v>3019.9662692721099</v>
      </c>
      <c r="AN51" s="1">
        <f>AN50*WACC!E13</f>
        <v>-218.63240570586154</v>
      </c>
      <c r="AO51" s="1">
        <f>AO50*WACC!F13</f>
        <v>4561.0175388328089</v>
      </c>
      <c r="AP51" s="1">
        <f>AP50*WACC!G13</f>
        <v>2684.7027193207527</v>
      </c>
      <c r="AQ51" s="1">
        <f>AQ50*WACC!H13</f>
        <v>2222.3342800402679</v>
      </c>
      <c r="AR51" s="1">
        <f>AR50*WACC!I13</f>
        <v>8096.7299928533303</v>
      </c>
      <c r="AS51" s="1">
        <f>AS50*WACC!J13</f>
        <v>3330.9344227246638</v>
      </c>
      <c r="AU51" s="1">
        <f>AU50*WACC!C13</f>
        <v>616.83904045009854</v>
      </c>
      <c r="AV51" s="1">
        <f>AV50*WACC!D13</f>
        <v>1167.6703390750436</v>
      </c>
      <c r="AW51" s="1">
        <f>AW50*WACC!E13</f>
        <v>-90.004844886449177</v>
      </c>
      <c r="AX51" s="1">
        <f>AX50*WACC!F13</f>
        <v>1644.8561113156957</v>
      </c>
      <c r="AY51" s="1">
        <f>AY50*WACC!G13</f>
        <v>873.47166230270204</v>
      </c>
      <c r="AZ51" s="1">
        <f>AZ50*WACC!H13</f>
        <v>748.39546478496891</v>
      </c>
      <c r="BA51" s="1">
        <f>BA50*WACC!I13</f>
        <v>3128.8741376638136</v>
      </c>
      <c r="BB51" s="1">
        <f>BB50*WACC!J13</f>
        <v>1410.9083773714408</v>
      </c>
    </row>
    <row r="52" spans="1:54" x14ac:dyDescent="0.25">
      <c r="A52" s="21" t="s">
        <v>97</v>
      </c>
      <c r="B52" s="20">
        <f>(B29+B30+B43-B34-B46)*WACC!C12/(1-(1-WACC!C13)*WACC!C12)</f>
        <v>5121.9911940186412</v>
      </c>
      <c r="C52" s="20">
        <f>(C29+C30+C43-C34-C46)*WACC!D12/(1-(1-WACC!D13)*WACC!D12)</f>
        <v>8870.1034036741676</v>
      </c>
      <c r="D52" s="20">
        <f>(D29+D30+D43-D34-D46)*WACC!E12/(1-(1-WACC!E13)*WACC!E12)</f>
        <v>-605.05118123032173</v>
      </c>
      <c r="E52" s="20">
        <f>(E29+E30+E43-E34-E46)*WACC!F12/(1-(1-WACC!F13)*WACC!F12)</f>
        <v>11378.854616945257</v>
      </c>
      <c r="F52" s="20">
        <f>(F29+F30+F43-F34-F46)*WACC!G12/(1-(1-WACC!G13)*WACC!G12)</f>
        <v>6024.5001831525597</v>
      </c>
      <c r="G52" s="20">
        <f>(G29+G30+G43-G34-G46)*WACC!H12/(1-(1-WACC!H13)*WACC!H12)</f>
        <v>4523.6809406781813</v>
      </c>
      <c r="H52" s="20">
        <f>(H29+H30+H43-H34-H46)*WACC!I12/(1-(1-WACC!I13)*WACC!I12)</f>
        <v>16460.195872906897</v>
      </c>
      <c r="I52" s="20">
        <f>(I29+I30+I43-I34-I46)*WACC!J12/(1-(1-WACC!J13)*WACC!J12)</f>
        <v>7111.5146903434843</v>
      </c>
      <c r="J52" s="19"/>
      <c r="K52" s="20">
        <f>(K29+K30+K43-K34-K46)*WACC!C12/(1-(1-WACC!C13)*WACC!C12)</f>
        <v>3321.7776401915366</v>
      </c>
      <c r="L52" s="20">
        <f>(L29+L30+L43-L34-L46)*WACC!D12/(1-(1-WACC!D13)*WACC!D12)</f>
        <v>4811.4192958872936</v>
      </c>
      <c r="M52" s="20">
        <f>(M29+M30+M43-M34-M46)*WACC!E12/(1-(1-WACC!E13)*WACC!E12)</f>
        <v>403.38698293623122</v>
      </c>
      <c r="N52" s="20">
        <f>(N29+N30+N43-N34-N46)*WACC!F12/(1-(1-WACC!F13)*WACC!F12)</f>
        <v>6483.8001253077591</v>
      </c>
      <c r="O52" s="20">
        <f>(O29+O30+O43-O34-O46)*WACC!G12/(1-(1-WACC!G13)*WACC!G12)</f>
        <v>3956.4438448536421</v>
      </c>
      <c r="P52" s="20">
        <f>(P29+P30+P43-P34-P46)*WACC!H12/(1-(1-WACC!H13)*WACC!H12)</f>
        <v>3409.2111116933638</v>
      </c>
      <c r="Q52" s="20">
        <f>(Q29+Q30+Q43-Q34-Q46)*WACC!I12/(1-(1-WACC!I13)*WACC!I12)</f>
        <v>9503.1048015784581</v>
      </c>
      <c r="R52" s="20">
        <f>(R29+R30+R43-R34-R46)*WACC!J12/(1-(1-WACC!J13)*WACC!J12)</f>
        <v>4428.2671044908957</v>
      </c>
      <c r="T52" s="20">
        <f>(T29+T30+T43-T34-T46)*WACC!C12/(1-(1-WACC!C13)*WACC!C12)</f>
        <v>836.01332929393345</v>
      </c>
      <c r="U52" s="20">
        <f>(U29+U30+U43-U34-U46)*WACC!D12/(1-(1-WACC!D13)*WACC!D12)</f>
        <v>1212.1918739303076</v>
      </c>
      <c r="V52" s="20">
        <f>(V29+V30+V43-V34-V46)*WACC!E12/(1-(1-WACC!E13)*WACC!E12)</f>
        <v>-94.064643403573399</v>
      </c>
      <c r="W52" s="20">
        <f>(W29+W30+W43-W34-W46)*WACC!F12/(1-(1-WACC!F13)*WACC!F12)</f>
        <v>1942.9661304089052</v>
      </c>
      <c r="X52" s="20">
        <f>(X29+X30+X43-X34-X46)*WACC!G12/(1-(1-WACC!G13)*WACC!G12)</f>
        <v>1066.0472320450617</v>
      </c>
      <c r="Y52" s="20">
        <f>(Y29+Y30+Y43-Y34-Y46)*WACC!H12/(1-(1-WACC!H13)*WACC!H12)</f>
        <v>839.08850617555345</v>
      </c>
      <c r="Z52" s="20">
        <f>(Z29+Z30+Z43-Z34-Z46)*WACC!I12/(1-(1-WACC!I13)*WACC!I12)</f>
        <v>3082.4232200246806</v>
      </c>
      <c r="AA52" s="20">
        <f>(AA29+AA30+AA43-AA34-AA46)*WACC!J12/(1-(1-WACC!J13)*WACC!J12)</f>
        <v>1300.7898177112677</v>
      </c>
      <c r="AC52" s="20">
        <f>(AC29+AC30+AC43-AC34-AC46)*WACC!C12/(1-(1-WACC!C13)*WACC!C12)</f>
        <v>41.580877353107361</v>
      </c>
      <c r="AD52" s="20">
        <f>(AD29+AD30+AD43-AD34-AD46)*WACC!D12/(1-(1-WACC!D13)*WACC!D12)</f>
        <v>60.703024251529747</v>
      </c>
      <c r="AE52" s="20">
        <f>(AE29+AE30+AE43-AE34-AE46)*WACC!E12/(1-(1-WACC!E13)*WACC!E12)</f>
        <v>-4.9203343909747161</v>
      </c>
      <c r="AF52" s="20">
        <f>(AF29+AF30+AF43-AF34-AF46)*WACC!F12/(1-(1-WACC!F13)*WACC!F12)</f>
        <v>210.74232107718603</v>
      </c>
      <c r="AG52" s="20">
        <f>(AG29+AG30+AG43-AG34-AG46)*WACC!G12/(1-(1-WACC!G13)*WACC!G12)</f>
        <v>124.77499952020908</v>
      </c>
      <c r="AH52" s="20">
        <f>(AH29+AH30+AH43-AH34-AH46)*WACC!H12/(1-(1-WACC!H13)*WACC!H12)</f>
        <v>92.813985677196101</v>
      </c>
      <c r="AI52" s="20">
        <f>(AI29+AI30+AI43-AI34-AI46)*WACC!I12/(1-(1-WACC!I13)*WACC!I12)</f>
        <v>337.48783822532602</v>
      </c>
      <c r="AJ52" s="20">
        <f>(AJ29+AJ30+AJ43-AJ34-AJ46)*WACC!J12/(1-(1-WACC!J13)*WACC!J12)</f>
        <v>133.95345859274627</v>
      </c>
      <c r="AK52" s="19"/>
      <c r="AL52" s="20">
        <f>(AL29+AL30+AL43-AL34-AL46)*WACC!C12/(1-(1-WACC!C13)*WACC!C12)</f>
        <v>3657.4741972480642</v>
      </c>
      <c r="AM52" s="20">
        <f>(AM29+AM30+AM43-AM34-AM46)*WACC!D12/(1-(1-WACC!D13)*WACC!D12)</f>
        <v>6039.9325385442162</v>
      </c>
      <c r="AN52" s="20">
        <f>(AN29+AN30+AN43-AN34-AN46)*WACC!E12/(1-(1-WACC!E13)*WACC!E12)</f>
        <v>-437.26481141173161</v>
      </c>
      <c r="AO52" s="20">
        <f>(AO29+AO30+AO43-AO34-AO46)*WACC!F12/(1-(1-WACC!F13)*WACC!F12)</f>
        <v>9122.0350776656142</v>
      </c>
      <c r="AP52" s="20">
        <f>(AP29+AP30+AP43-AP34-AP46)*WACC!G12/(1-(1-WACC!G13)*WACC!G12)</f>
        <v>5369.4054386415073</v>
      </c>
      <c r="AQ52" s="20">
        <f>(AQ29+AQ30+AQ43-AQ34-AQ46)*WACC!H12/(1-(1-WACC!H13)*WACC!H12)</f>
        <v>4444.6685600805486</v>
      </c>
      <c r="AR52" s="20">
        <f>(AR29+AR30+AR43-AR34-AR46)*WACC!I12/(1-(1-WACC!I13)*WACC!I12)</f>
        <v>16193.45998570665</v>
      </c>
      <c r="AS52" s="20">
        <f>(AS29+AS30+AS43-AS34-AS46)*WACC!J12/(1-(1-WACC!J13)*WACC!J12)</f>
        <v>6661.8688454493331</v>
      </c>
      <c r="AT52" s="19"/>
      <c r="AU52" s="20">
        <f>(AU29+AU30+AU43-AU34-AU46)*WACC!C12/(1-(1-WACC!C13)*WACC!C12)</f>
        <v>1233.6780809001975</v>
      </c>
      <c r="AV52" s="20">
        <f>(AV29+AV30+AV43-AV34-AV46)*WACC!D12/(1-(1-WACC!D13)*WACC!D12)</f>
        <v>2335.3406781500903</v>
      </c>
      <c r="AW52" s="20">
        <f>(AW29+AW30+AW43-AW34-AW46)*WACC!E12/(1-(1-WACC!E13)*WACC!E12)</f>
        <v>-180.00968977289648</v>
      </c>
      <c r="AX52" s="20">
        <f>(AX29+AX30+AX43-AX34-AX46)*WACC!F12/(1-(1-WACC!F13)*WACC!F12)</f>
        <v>3289.7122226314041</v>
      </c>
      <c r="AY52" s="20">
        <f>(AY29+AY30+AY43-AY34-AY46)*WACC!G12/(1-(1-WACC!G13)*WACC!G12)</f>
        <v>1746.9433246054029</v>
      </c>
      <c r="AZ52" s="20">
        <f>(AZ29+AZ30+AZ43-AZ34-AZ46)*WACC!H12/(1-(1-WACC!H13)*WACC!H12)</f>
        <v>1496.7909295699408</v>
      </c>
      <c r="BA52" s="20">
        <f>(BA29+BA30+BA43-BA34-BA46)*WACC!I12/(1-(1-WACC!I13)*WACC!I12)</f>
        <v>6257.7482753276399</v>
      </c>
      <c r="BB52" s="20">
        <f>(BB29+BB30+BB43-BB34-BB46)*WACC!J12/(1-(1-WACC!J13)*WACC!J12)</f>
        <v>2821.8167547428934</v>
      </c>
    </row>
    <row r="53" spans="1:54" x14ac:dyDescent="0.25">
      <c r="A53" s="21" t="s">
        <v>98</v>
      </c>
      <c r="B53" s="1">
        <f t="shared" ref="B53:I53" si="68">B50-B51</f>
        <v>2560.9955970093156</v>
      </c>
      <c r="C53" s="1">
        <f t="shared" si="68"/>
        <v>4435.0517018370829</v>
      </c>
      <c r="D53" s="1">
        <f t="shared" si="68"/>
        <v>-302.52559061515387</v>
      </c>
      <c r="E53" s="1">
        <f t="shared" si="68"/>
        <v>5689.4273084726201</v>
      </c>
      <c r="F53" s="1">
        <f t="shared" si="68"/>
        <v>3012.2500915762839</v>
      </c>
      <c r="G53" s="1">
        <f t="shared" si="68"/>
        <v>2261.8404703390943</v>
      </c>
      <c r="H53" s="1">
        <f t="shared" si="68"/>
        <v>8230.0979364534542</v>
      </c>
      <c r="I53" s="1">
        <f t="shared" si="68"/>
        <v>3555.7573451717535</v>
      </c>
      <c r="K53" s="1">
        <f t="shared" ref="K53:R53" si="69">K50-K51</f>
        <v>1660.8888200957713</v>
      </c>
      <c r="L53" s="1">
        <f t="shared" si="69"/>
        <v>2405.7096479436464</v>
      </c>
      <c r="M53" s="1">
        <f t="shared" si="69"/>
        <v>201.69349146811825</v>
      </c>
      <c r="N53" s="1">
        <f t="shared" si="69"/>
        <v>3241.9000626538796</v>
      </c>
      <c r="O53" s="1">
        <f t="shared" si="69"/>
        <v>1978.2219224268231</v>
      </c>
      <c r="P53" s="1">
        <f t="shared" si="69"/>
        <v>1704.605555846681</v>
      </c>
      <c r="Q53" s="1">
        <f t="shared" si="69"/>
        <v>4751.5524007892245</v>
      </c>
      <c r="R53" s="1">
        <f t="shared" si="69"/>
        <v>2214.1335522454474</v>
      </c>
      <c r="T53" s="1">
        <f t="shared" ref="T53:AA53" si="70">T50-T51</f>
        <v>418.00666464696633</v>
      </c>
      <c r="U53" s="1">
        <f t="shared" si="70"/>
        <v>606.09593696515367</v>
      </c>
      <c r="V53" s="1">
        <f t="shared" si="70"/>
        <v>-47.032321701785612</v>
      </c>
      <c r="W53" s="1">
        <f t="shared" si="70"/>
        <v>971.48306520445408</v>
      </c>
      <c r="X53" s="1">
        <f t="shared" si="70"/>
        <v>533.02361602253109</v>
      </c>
      <c r="Y53" s="1">
        <f t="shared" si="70"/>
        <v>419.54425308777786</v>
      </c>
      <c r="Z53" s="1">
        <f t="shared" si="70"/>
        <v>1541.2116100123401</v>
      </c>
      <c r="AA53" s="1">
        <f t="shared" si="70"/>
        <v>650.39490885563373</v>
      </c>
      <c r="AC53" s="1">
        <f t="shared" ref="AC53:AJ53" si="71">AC50-AC51</f>
        <v>20.790438676553663</v>
      </c>
      <c r="AD53" s="1">
        <f t="shared" si="71"/>
        <v>30.351512125764774</v>
      </c>
      <c r="AE53" s="1">
        <f t="shared" si="71"/>
        <v>-2.4601671954873003</v>
      </c>
      <c r="AF53" s="1">
        <f t="shared" si="71"/>
        <v>105.37116053859307</v>
      </c>
      <c r="AG53" s="1">
        <f t="shared" si="71"/>
        <v>62.38749976010449</v>
      </c>
      <c r="AH53" s="1">
        <f t="shared" si="71"/>
        <v>46.406992838598036</v>
      </c>
      <c r="AI53" s="1">
        <f t="shared" si="71"/>
        <v>168.74391911266304</v>
      </c>
      <c r="AJ53" s="1">
        <f t="shared" si="71"/>
        <v>66.976729296373165</v>
      </c>
      <c r="AL53" s="1">
        <f t="shared" ref="AL53:AS53" si="72">AL50-AL51</f>
        <v>1828.7370986240358</v>
      </c>
      <c r="AM53" s="1">
        <f t="shared" si="72"/>
        <v>3019.9662692721099</v>
      </c>
      <c r="AN53" s="1">
        <f t="shared" si="72"/>
        <v>-218.63240570586154</v>
      </c>
      <c r="AO53" s="1">
        <f t="shared" si="72"/>
        <v>4561.0175388328089</v>
      </c>
      <c r="AP53" s="1">
        <f t="shared" si="72"/>
        <v>2684.7027193207527</v>
      </c>
      <c r="AQ53" s="1">
        <f t="shared" si="72"/>
        <v>2222.3342800402679</v>
      </c>
      <c r="AR53" s="1">
        <f t="shared" si="72"/>
        <v>8096.7299928533303</v>
      </c>
      <c r="AS53" s="1">
        <f t="shared" si="72"/>
        <v>3330.9344227246638</v>
      </c>
      <c r="AU53" s="1">
        <f t="shared" ref="AU53:BB53" si="73">AU50-AU51</f>
        <v>616.83904045009854</v>
      </c>
      <c r="AV53" s="1">
        <f t="shared" si="73"/>
        <v>1167.6703390750436</v>
      </c>
      <c r="AW53" s="1">
        <f t="shared" si="73"/>
        <v>-90.004844886449177</v>
      </c>
      <c r="AX53" s="1">
        <f t="shared" si="73"/>
        <v>1644.8561113156957</v>
      </c>
      <c r="AY53" s="1">
        <f t="shared" si="73"/>
        <v>873.47166230270204</v>
      </c>
      <c r="AZ53" s="1">
        <f t="shared" si="73"/>
        <v>748.39546478496891</v>
      </c>
      <c r="BA53" s="1">
        <f t="shared" si="73"/>
        <v>3128.8741376638136</v>
      </c>
      <c r="BB53" s="1">
        <f t="shared" si="73"/>
        <v>1410.9083773714408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131485.7750328542</v>
      </c>
      <c r="C55" s="15">
        <f t="shared" ref="C55:I55" si="74">C33-C34+C53</f>
        <v>155406.87143593535</v>
      </c>
      <c r="D55" s="15">
        <f t="shared" si="74"/>
        <v>134566.00597724179</v>
      </c>
      <c r="E55" s="15">
        <f t="shared" si="74"/>
        <v>198011.07505854624</v>
      </c>
      <c r="F55" s="15">
        <f t="shared" si="74"/>
        <v>182956.19442421634</v>
      </c>
      <c r="G55" s="15">
        <f t="shared" si="74"/>
        <v>188800.58210280479</v>
      </c>
      <c r="H55" s="15">
        <f t="shared" si="74"/>
        <v>225236.45754533875</v>
      </c>
      <c r="I55" s="15">
        <f t="shared" si="74"/>
        <v>185035.82292405693</v>
      </c>
      <c r="K55" s="15">
        <f>K33-K34+K53</f>
        <v>64981.756513284126</v>
      </c>
      <c r="L55" s="15">
        <f t="shared" ref="L55:R55" si="75">L33-L34+L53</f>
        <v>69937.519808129146</v>
      </c>
      <c r="M55" s="15">
        <f t="shared" si="75"/>
        <v>61485.592752958444</v>
      </c>
      <c r="N55" s="15">
        <f t="shared" si="75"/>
        <v>95514.576539673522</v>
      </c>
      <c r="O55" s="15">
        <f t="shared" si="75"/>
        <v>90705.194891544204</v>
      </c>
      <c r="P55" s="15">
        <f t="shared" si="75"/>
        <v>99266.851159070808</v>
      </c>
      <c r="Q55" s="15">
        <f t="shared" si="75"/>
        <v>123219.53602684329</v>
      </c>
      <c r="R55" s="15">
        <f t="shared" si="75"/>
        <v>97506.873140092532</v>
      </c>
      <c r="T55" s="15">
        <f>T33-T34+T53</f>
        <v>17814.548454653715</v>
      </c>
      <c r="U55" s="15">
        <f t="shared" ref="U55:AA55" si="76">U33-U34+U53</f>
        <v>18168.376956198215</v>
      </c>
      <c r="V55" s="15">
        <f t="shared" si="76"/>
        <v>17014.704512856417</v>
      </c>
      <c r="W55" s="15">
        <f t="shared" si="76"/>
        <v>29060.701746834988</v>
      </c>
      <c r="X55" s="15">
        <f t="shared" si="76"/>
        <v>27132.245983154495</v>
      </c>
      <c r="Y55" s="15">
        <f t="shared" si="76"/>
        <v>29554.769740839878</v>
      </c>
      <c r="Z55" s="15">
        <f t="shared" si="76"/>
        <v>39738.086556327842</v>
      </c>
      <c r="AA55" s="15">
        <f t="shared" si="76"/>
        <v>31310.728728895578</v>
      </c>
      <c r="AC55" s="15">
        <f t="shared" ref="AC55:AJ55" si="77">AC33-AC34+AC53</f>
        <v>1650.8098697404093</v>
      </c>
      <c r="AD55" s="15">
        <f t="shared" si="77"/>
        <v>1711.1955254462214</v>
      </c>
      <c r="AE55" s="15">
        <f t="shared" si="77"/>
        <v>1740.8032281531107</v>
      </c>
      <c r="AF55" s="15">
        <f t="shared" si="77"/>
        <v>4072.3816807563085</v>
      </c>
      <c r="AG55" s="15">
        <f t="shared" si="77"/>
        <v>4150.6778270854948</v>
      </c>
      <c r="AH55" s="15">
        <f t="shared" si="77"/>
        <v>4304.0148580096065</v>
      </c>
      <c r="AI55" s="15">
        <f t="shared" si="77"/>
        <v>5461.8226396936461</v>
      </c>
      <c r="AJ55" s="15">
        <f t="shared" si="77"/>
        <v>4395.3091641093188</v>
      </c>
      <c r="AL55" s="15">
        <f t="shared" ref="AL55:AS55" si="78">AL33-AL34+AL53</f>
        <v>97991.70919349535</v>
      </c>
      <c r="AM55" s="15">
        <f t="shared" si="78"/>
        <v>111176.71446377349</v>
      </c>
      <c r="AN55" s="15">
        <f t="shared" si="78"/>
        <v>101741.20667177424</v>
      </c>
      <c r="AO55" s="15">
        <f t="shared" si="78"/>
        <v>161299.0312110252</v>
      </c>
      <c r="AP55" s="15">
        <f t="shared" si="78"/>
        <v>162976.70056292831</v>
      </c>
      <c r="AQ55" s="15">
        <f t="shared" si="78"/>
        <v>184362.7126739769</v>
      </c>
      <c r="AR55" s="15">
        <f t="shared" si="78"/>
        <v>238884.34971699092</v>
      </c>
      <c r="AS55" s="15">
        <f t="shared" si="78"/>
        <v>192339.55032407821</v>
      </c>
      <c r="AU55" s="15">
        <f t="shared" ref="AU55:BB55" si="79">AU33-AU34+AU53</f>
        <v>102111.32535798114</v>
      </c>
      <c r="AV55" s="15">
        <f t="shared" si="79"/>
        <v>117671.12449318376</v>
      </c>
      <c r="AW55" s="15">
        <f t="shared" si="79"/>
        <v>107031.97753648732</v>
      </c>
      <c r="AX55" s="15">
        <f t="shared" si="79"/>
        <v>128626.18557934277</v>
      </c>
      <c r="AY55" s="15">
        <f t="shared" si="79"/>
        <v>127539.74569376197</v>
      </c>
      <c r="AZ55" s="15">
        <f t="shared" si="79"/>
        <v>130859.21290431131</v>
      </c>
      <c r="BA55" s="15">
        <f t="shared" si="79"/>
        <v>149923.31202797062</v>
      </c>
      <c r="BB55" s="15">
        <f t="shared" si="79"/>
        <v>136512.93949722336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B148"/>
  <sheetViews>
    <sheetView workbookViewId="0">
      <selection activeCell="B27" sqref="B27"/>
    </sheetView>
  </sheetViews>
  <sheetFormatPr defaultRowHeight="15" x14ac:dyDescent="0.25"/>
  <cols>
    <col min="1" max="1" width="61" style="43" customWidth="1"/>
    <col min="2" max="9" width="11.7109375" style="43" customWidth="1"/>
    <col min="10" max="10" width="9.140625" style="43"/>
    <col min="11" max="18" width="11.7109375" style="43" customWidth="1"/>
    <col min="19" max="19" width="9.140625" style="43"/>
    <col min="20" max="27" width="11.7109375" style="43" customWidth="1"/>
    <col min="28" max="28" width="9.140625" style="43"/>
    <col min="29" max="36" width="11.7109375" style="43" customWidth="1"/>
    <col min="37" max="16384" width="9.140625" style="43"/>
  </cols>
  <sheetData>
    <row r="2" spans="1:54" x14ac:dyDescent="0.25">
      <c r="A2" s="21" t="s">
        <v>89</v>
      </c>
    </row>
    <row r="3" spans="1:54" x14ac:dyDescent="0.25">
      <c r="A3" s="21" t="s">
        <v>91</v>
      </c>
      <c r="B3" s="1">
        <f>B17+K17+T17+AC17+AL17+AU17</f>
        <v>2535889.5913759377</v>
      </c>
      <c r="C3" s="1">
        <f t="shared" ref="C3:I3" si="0">C17+L17+U17+AD17+AM17+AV17</f>
        <v>2824817.5885981065</v>
      </c>
      <c r="D3" s="1">
        <f t="shared" si="0"/>
        <v>3220261.1942854002</v>
      </c>
      <c r="E3" s="1">
        <f t="shared" si="0"/>
        <v>3627377.5522520137</v>
      </c>
      <c r="F3" s="1">
        <f t="shared" si="0"/>
        <v>4220949.2048883643</v>
      </c>
      <c r="G3" s="1">
        <f t="shared" si="0"/>
        <v>4709348.7344573289</v>
      </c>
      <c r="H3" s="1">
        <f t="shared" si="0"/>
        <v>5276526.852814992</v>
      </c>
      <c r="I3" s="1">
        <f t="shared" si="0"/>
        <v>5963190.0775635373</v>
      </c>
    </row>
    <row r="4" spans="1:54" x14ac:dyDescent="0.25">
      <c r="A4" s="21" t="s">
        <v>122</v>
      </c>
      <c r="B4" s="16">
        <f>'DNSP stacked data'!B94/B$3</f>
        <v>0.31892210611554928</v>
      </c>
      <c r="C4" s="16">
        <f>'DNSP stacked data'!C94/C$3</f>
        <v>0.32608093239919861</v>
      </c>
      <c r="D4" s="16">
        <f>'DNSP stacked data'!D94/D$3</f>
        <v>0.33334243467696834</v>
      </c>
      <c r="E4" s="16">
        <f>'DNSP stacked data'!E94/E$3</f>
        <v>0.33534321925016808</v>
      </c>
      <c r="F4" s="16">
        <f>'DNSP stacked data'!F94/F$3</f>
        <v>0.34948434160902975</v>
      </c>
      <c r="G4" s="16">
        <f>'DNSP stacked data'!G94/G$3</f>
        <v>0.33897316049705173</v>
      </c>
      <c r="H4" s="16">
        <f>'DNSP stacked data'!H94/H$3</f>
        <v>0.35970806126230837</v>
      </c>
      <c r="I4" s="16">
        <f>'DNSP stacked data'!I94/I$3</f>
        <v>0.37712004087859941</v>
      </c>
    </row>
    <row r="5" spans="1:54" x14ac:dyDescent="0.25">
      <c r="A5" s="42" t="s">
        <v>123</v>
      </c>
      <c r="B5" s="16">
        <f>'DNSP stacked data'!K94/B3</f>
        <v>0.15892759447520491</v>
      </c>
      <c r="C5" s="16">
        <f>'DNSP stacked data'!L94/C3</f>
        <v>0.14238454024722277</v>
      </c>
      <c r="D5" s="16">
        <f>'DNSP stacked data'!M94/D3</f>
        <v>0.13192073721030118</v>
      </c>
      <c r="E5" s="16">
        <f>'DNSP stacked data'!N94/E3</f>
        <v>0.12440970770653993</v>
      </c>
      <c r="F5" s="16">
        <f>'DNSP stacked data'!O94/F3</f>
        <v>0.11654604141918795</v>
      </c>
      <c r="G5" s="16">
        <f>'DNSP stacked data'!P94/G3</f>
        <v>0.11819088139234421</v>
      </c>
      <c r="H5" s="16">
        <f>'DNSP stacked data'!Q94/H3</f>
        <v>0.12634827628023199</v>
      </c>
      <c r="I5" s="16">
        <f>'DNSP stacked data'!R94/I3</f>
        <v>0.12820929006676648</v>
      </c>
    </row>
    <row r="6" spans="1:54" x14ac:dyDescent="0.25">
      <c r="A6" s="21" t="s">
        <v>124</v>
      </c>
      <c r="B6" s="16">
        <f>'DNSP stacked data'!T94/B$3</f>
        <v>7.5176668646222133E-2</v>
      </c>
      <c r="C6" s="16">
        <f>'DNSP stacked data'!U94/C$3</f>
        <v>7.1638109778227765E-2</v>
      </c>
      <c r="D6" s="16">
        <f>'DNSP stacked data'!V94/D$3</f>
        <v>6.6127611568039812E-2</v>
      </c>
      <c r="E6" s="16">
        <f>'DNSP stacked data'!W94/E$3</f>
        <v>6.7170853485139972E-2</v>
      </c>
      <c r="F6" s="16">
        <f>'DNSP stacked data'!X94/F$3</f>
        <v>7.000338804542261E-2</v>
      </c>
      <c r="G6" s="16">
        <f>'DNSP stacked data'!Y94/G$3</f>
        <v>8.5502852950040675E-2</v>
      </c>
      <c r="H6" s="16">
        <f>'DNSP stacked data'!Z94/H$3</f>
        <v>8.3556344162849211E-2</v>
      </c>
      <c r="I6" s="16">
        <f>'DNSP stacked data'!AA94/I$3</f>
        <v>8.0062823653576171E-2</v>
      </c>
    </row>
    <row r="7" spans="1:54" x14ac:dyDescent="0.25">
      <c r="A7" s="42" t="s">
        <v>125</v>
      </c>
      <c r="B7" s="16">
        <f>'DNSP stacked data'!AC94/B3</f>
        <v>5.1593047484228853E-3</v>
      </c>
      <c r="C7" s="16">
        <f>'DNSP stacked data'!AD94/C3</f>
        <v>4.5833224538104093E-3</v>
      </c>
      <c r="D7" s="16">
        <f>'DNSP stacked data'!AE94/D3</f>
        <v>4.0157441792916092E-3</v>
      </c>
      <c r="E7" s="16">
        <f>'DNSP stacked data'!AF94/E3</f>
        <v>3.6809928772237547E-3</v>
      </c>
      <c r="F7" s="16">
        <f>'DNSP stacked data'!AG94/F3</f>
        <v>3.3860462679657314E-3</v>
      </c>
      <c r="G7" s="16">
        <f>'DNSP stacked data'!AH94/G3</f>
        <v>4.8216679206577176E-3</v>
      </c>
      <c r="H7" s="16">
        <f>'DNSP stacked data'!AI94/H3</f>
        <v>4.2815302250846883E-3</v>
      </c>
      <c r="I7" s="16">
        <f>'DNSP stacked data'!AJ94/I3</f>
        <v>3.8019327050818302E-3</v>
      </c>
    </row>
    <row r="8" spans="1:54" x14ac:dyDescent="0.25">
      <c r="A8" s="21" t="s">
        <v>2</v>
      </c>
      <c r="B8" s="16">
        <f>'DNSP stacked data'!AL94/B3</f>
        <v>0.30891515238335548</v>
      </c>
      <c r="C8" s="16">
        <f>'DNSP stacked data'!AM94/C3</f>
        <v>0.2922642140263057</v>
      </c>
      <c r="D8" s="16">
        <f>'DNSP stacked data'!AN94/D3</f>
        <v>0.29816456750161219</v>
      </c>
      <c r="E8" s="16">
        <f>'DNSP stacked data'!AO94/E3</f>
        <v>0.30046183349333716</v>
      </c>
      <c r="F8" s="16">
        <f>'DNSP stacked data'!AP94/F3</f>
        <v>0.30743452447652059</v>
      </c>
      <c r="G8" s="16">
        <f>'DNSP stacked data'!AQ94/G3</f>
        <v>0.30504766878378359</v>
      </c>
      <c r="H8" s="16">
        <f>'DNSP stacked data'!AR94/H3</f>
        <v>0.29270404694337893</v>
      </c>
      <c r="I8" s="16">
        <f>'DNSP stacked data'!AS94/I3</f>
        <v>0.28192513009278697</v>
      </c>
    </row>
    <row r="9" spans="1:54" x14ac:dyDescent="0.25">
      <c r="A9" s="21" t="s">
        <v>22</v>
      </c>
      <c r="B9" s="16">
        <f>'DNSP stacked data'!AU94/B3</f>
        <v>0.13289917363124534</v>
      </c>
      <c r="C9" s="16">
        <f>'DNSP stacked data'!AV94/C3</f>
        <v>0.16304888109523469</v>
      </c>
      <c r="D9" s="16">
        <f>'DNSP stacked data'!AW94/D3</f>
        <v>0.16642890486378686</v>
      </c>
      <c r="E9" s="16">
        <f>'DNSP stacked data'!AX94/E3</f>
        <v>0.16893339318759112</v>
      </c>
      <c r="F9" s="16">
        <f>'DNSP stacked data'!AY94/F3</f>
        <v>0.15314565818187351</v>
      </c>
      <c r="G9" s="16">
        <f>'DNSP stacked data'!AZ94/G3</f>
        <v>0.14746376845612216</v>
      </c>
      <c r="H9" s="16">
        <f>'DNSP stacked data'!BA94/H3</f>
        <v>0.13340174112614678</v>
      </c>
      <c r="I9" s="16">
        <f>'DNSP stacked data'!BB94/I3</f>
        <v>0.12888078260318925</v>
      </c>
    </row>
    <row r="10" spans="1:54" x14ac:dyDescent="0.25">
      <c r="A10" s="21" t="s">
        <v>92</v>
      </c>
      <c r="B10" s="16">
        <f>SUM(B4:B9)</f>
        <v>1</v>
      </c>
      <c r="C10" s="16">
        <f t="shared" ref="C10:I10" si="1">SUM(C4:C9)</f>
        <v>1</v>
      </c>
      <c r="D10" s="16">
        <f t="shared" si="1"/>
        <v>1</v>
      </c>
      <c r="E10" s="16">
        <f t="shared" si="1"/>
        <v>1</v>
      </c>
      <c r="F10" s="16">
        <f t="shared" si="1"/>
        <v>1</v>
      </c>
      <c r="G10" s="16">
        <f t="shared" si="1"/>
        <v>1.0000000000000002</v>
      </c>
      <c r="H10" s="16">
        <f t="shared" si="1"/>
        <v>1</v>
      </c>
      <c r="I10" s="16">
        <f t="shared" si="1"/>
        <v>1</v>
      </c>
    </row>
    <row r="11" spans="1:54" x14ac:dyDescent="0.25">
      <c r="A11" s="21"/>
    </row>
    <row r="12" spans="1:54" x14ac:dyDescent="0.25">
      <c r="A12" s="21" t="s">
        <v>81</v>
      </c>
      <c r="B12" s="1">
        <f>'DNSP stacked data'!B102</f>
        <v>198507.61938633333</v>
      </c>
      <c r="C12" s="1">
        <f>'DNSP stacked data'!C102</f>
        <v>249199.63407413961</v>
      </c>
      <c r="D12" s="1">
        <f>'DNSP stacked data'!D102</f>
        <v>304612.2862615065</v>
      </c>
      <c r="E12" s="1">
        <f>'DNSP stacked data'!E102</f>
        <v>296582.8497940221</v>
      </c>
      <c r="F12" s="1">
        <f>'DNSP stacked data'!F102</f>
        <v>324946.11771999992</v>
      </c>
      <c r="G12" s="1">
        <f>'DNSP stacked data'!G102</f>
        <v>336208.00537622103</v>
      </c>
      <c r="H12" s="1">
        <f>'DNSP stacked data'!H102</f>
        <v>429455.71274000162</v>
      </c>
      <c r="I12" s="1">
        <f>'DNSP stacked data'!I102</f>
        <v>401260.42950844712</v>
      </c>
    </row>
    <row r="13" spans="1:54" x14ac:dyDescent="0.25">
      <c r="A13" s="21"/>
    </row>
    <row r="14" spans="1:54" x14ac:dyDescent="0.25">
      <c r="A14" s="21"/>
      <c r="B14" s="43" t="s">
        <v>122</v>
      </c>
      <c r="K14" s="43" t="s">
        <v>123</v>
      </c>
      <c r="T14" s="43" t="s">
        <v>124</v>
      </c>
      <c r="AC14" s="43" t="s">
        <v>125</v>
      </c>
      <c r="AL14" s="45" t="s">
        <v>2</v>
      </c>
      <c r="AU14" s="45" t="s">
        <v>22</v>
      </c>
    </row>
    <row r="15" spans="1:54" x14ac:dyDescent="0.25">
      <c r="A15" s="21"/>
      <c r="B15" s="44">
        <v>2006</v>
      </c>
      <c r="C15" s="44">
        <v>2007</v>
      </c>
      <c r="D15" s="44">
        <v>2008</v>
      </c>
      <c r="E15" s="44">
        <v>2009</v>
      </c>
      <c r="F15" s="44">
        <v>2010</v>
      </c>
      <c r="G15" s="44">
        <v>2011</v>
      </c>
      <c r="H15" s="44">
        <v>2012</v>
      </c>
      <c r="I15" s="44">
        <v>2013</v>
      </c>
      <c r="K15" s="44">
        <v>2006</v>
      </c>
      <c r="L15" s="44">
        <v>2007</v>
      </c>
      <c r="M15" s="44">
        <v>2008</v>
      </c>
      <c r="N15" s="44">
        <v>2009</v>
      </c>
      <c r="O15" s="44">
        <v>2010</v>
      </c>
      <c r="P15" s="44">
        <v>2011</v>
      </c>
      <c r="Q15" s="44">
        <v>2012</v>
      </c>
      <c r="R15" s="44">
        <v>2013</v>
      </c>
      <c r="T15" s="44">
        <v>2006</v>
      </c>
      <c r="U15" s="44">
        <v>2007</v>
      </c>
      <c r="V15" s="44">
        <v>2008</v>
      </c>
      <c r="W15" s="44">
        <v>2009</v>
      </c>
      <c r="X15" s="44">
        <v>2010</v>
      </c>
      <c r="Y15" s="44">
        <v>2011</v>
      </c>
      <c r="Z15" s="44">
        <v>2012</v>
      </c>
      <c r="AA15" s="44">
        <v>2013</v>
      </c>
      <c r="AC15" s="44">
        <v>2006</v>
      </c>
      <c r="AD15" s="44">
        <v>2007</v>
      </c>
      <c r="AE15" s="44">
        <v>2008</v>
      </c>
      <c r="AF15" s="44">
        <v>2009</v>
      </c>
      <c r="AG15" s="44">
        <v>2010</v>
      </c>
      <c r="AH15" s="44">
        <v>2011</v>
      </c>
      <c r="AI15" s="44">
        <v>2012</v>
      </c>
      <c r="AJ15" s="44">
        <v>2013</v>
      </c>
      <c r="AL15" s="44">
        <v>2006</v>
      </c>
      <c r="AM15" s="44">
        <v>2007</v>
      </c>
      <c r="AN15" s="44">
        <v>2008</v>
      </c>
      <c r="AO15" s="44">
        <v>2009</v>
      </c>
      <c r="AP15" s="44">
        <v>2010</v>
      </c>
      <c r="AQ15" s="44">
        <v>2011</v>
      </c>
      <c r="AR15" s="44">
        <v>2012</v>
      </c>
      <c r="AS15" s="44">
        <v>2013</v>
      </c>
      <c r="AU15" s="44">
        <v>2006</v>
      </c>
      <c r="AV15" s="44">
        <v>2007</v>
      </c>
      <c r="AW15" s="44">
        <v>2008</v>
      </c>
      <c r="AX15" s="44">
        <v>2009</v>
      </c>
      <c r="AY15" s="44">
        <v>2010</v>
      </c>
      <c r="AZ15" s="44">
        <v>2011</v>
      </c>
      <c r="BA15" s="44">
        <v>2012</v>
      </c>
      <c r="BB15" s="44">
        <v>2013</v>
      </c>
    </row>
    <row r="16" spans="1:54" x14ac:dyDescent="0.25">
      <c r="A16" s="21"/>
    </row>
    <row r="17" spans="1:54" x14ac:dyDescent="0.25">
      <c r="A17" s="21" t="s">
        <v>69</v>
      </c>
      <c r="B17" s="1">
        <f>'DNSP stacked data'!B94</f>
        <v>808751.24935811362</v>
      </c>
      <c r="C17" s="1">
        <f>'DNSP stacked data'!C94</f>
        <v>921119.15314772644</v>
      </c>
      <c r="D17" s="1">
        <f>'DNSP stacked data'!D94</f>
        <v>1073449.7067988571</v>
      </c>
      <c r="E17" s="1">
        <f>'DNSP stacked data'!E94</f>
        <v>1216416.465807985</v>
      </c>
      <c r="F17" s="1">
        <f>'DNSP stacked data'!F94</f>
        <v>1475155.6538355676</v>
      </c>
      <c r="G17" s="1">
        <f>'DNSP stacked data'!G94</f>
        <v>1596342.8244017917</v>
      </c>
      <c r="H17" s="1">
        <f>'DNSP stacked data'!H94</f>
        <v>1898009.2444245904</v>
      </c>
      <c r="I17" s="1">
        <f>'DNSP stacked data'!I94</f>
        <v>2248838.4858176196</v>
      </c>
      <c r="J17" s="46"/>
      <c r="K17" s="1">
        <f>'DNSP stacked data'!K94</f>
        <v>403022.83261208812</v>
      </c>
      <c r="L17" s="1">
        <f>'DNSP stacked data'!L94</f>
        <v>402210.3536348099</v>
      </c>
      <c r="M17" s="1">
        <f>'DNSP stacked data'!M94</f>
        <v>424819.23075985489</v>
      </c>
      <c r="N17" s="1">
        <f>'DNSP stacked data'!N94</f>
        <v>451280.98101693729</v>
      </c>
      <c r="O17" s="1">
        <f>'DNSP stacked data'!O94</f>
        <v>491934.92086120776</v>
      </c>
      <c r="P17" s="1">
        <f>'DNSP stacked data'!P94</f>
        <v>556602.07770943246</v>
      </c>
      <c r="Q17" s="1">
        <f>'DNSP stacked data'!Q94</f>
        <v>666680.07259953162</v>
      </c>
      <c r="R17" s="1">
        <f>'DNSP stacked data'!R94</f>
        <v>764536.36637760722</v>
      </c>
      <c r="T17" s="1">
        <f>'DNSP stacked data'!T94</f>
        <v>190639.73153427252</v>
      </c>
      <c r="U17" s="1">
        <f>'DNSP stacked data'!U94</f>
        <v>202364.59251545981</v>
      </c>
      <c r="V17" s="1">
        <f>'DNSP stacked data'!V94</f>
        <v>212948.18140333693</v>
      </c>
      <c r="W17" s="1">
        <f>'DNSP stacked data'!W94</f>
        <v>243654.04609760569</v>
      </c>
      <c r="X17" s="1">
        <f>'DNSP stacked data'!X94</f>
        <v>295480.74510981818</v>
      </c>
      <c r="Y17" s="1">
        <f>'DNSP stacked data'!Y94</f>
        <v>402662.75233276514</v>
      </c>
      <c r="Z17" s="1">
        <f>'DNSP stacked data'!Z94</f>
        <v>440887.29369832505</v>
      </c>
      <c r="AA17" s="1">
        <f>'DNSP stacked data'!AA94</f>
        <v>477429.83559272473</v>
      </c>
      <c r="AC17" s="1">
        <f>'DNSP stacked data'!AC94</f>
        <v>13083.427210262045</v>
      </c>
      <c r="AD17" s="1">
        <f>'DNSP stacked data'!AD94</f>
        <v>12947.049881740277</v>
      </c>
      <c r="AE17" s="1">
        <f>'DNSP stacked data'!AE94</f>
        <v>12931.745146750243</v>
      </c>
      <c r="AF17" s="1">
        <f>'DNSP stacked data'!AF94</f>
        <v>13352.350932841</v>
      </c>
      <c r="AG17" s="1">
        <f>'DNSP stacked data'!AG94</f>
        <v>14292.329302485166</v>
      </c>
      <c r="AH17" s="1">
        <f>'DNSP stacked data'!AH94</f>
        <v>22706.915720122925</v>
      </c>
      <c r="AI17" s="1">
        <f>'DNSP stacked data'!AI94</f>
        <v>22591.609203798373</v>
      </c>
      <c r="AJ17" s="1">
        <f>'DNSP stacked data'!AJ94</f>
        <v>22671.647382508268</v>
      </c>
      <c r="AK17" s="46"/>
      <c r="AL17" s="1">
        <f>'DNSP stacked data'!AL94</f>
        <v>783374.71954726288</v>
      </c>
      <c r="AM17" s="1">
        <f>'DNSP stacked data'!AM94</f>
        <v>825593.09229930979</v>
      </c>
      <c r="AN17" s="1">
        <f>'DNSP stacked data'!AN94</f>
        <v>960167.78623633157</v>
      </c>
      <c r="AO17" s="1">
        <f>'DNSP stacked data'!AO94</f>
        <v>1089888.5101222135</v>
      </c>
      <c r="AP17" s="1">
        <f>'DNSP stacked data'!AP94</f>
        <v>1297665.5116444021</v>
      </c>
      <c r="AQ17" s="1">
        <f>'DNSP stacked data'!AQ94</f>
        <v>1436575.8529360697</v>
      </c>
      <c r="AR17" s="1">
        <f>'DNSP stacked data'!AR94</f>
        <v>1544460.7636243589</v>
      </c>
      <c r="AS17" s="1">
        <f>'DNSP stacked data'!AS94</f>
        <v>1681173.1383851166</v>
      </c>
      <c r="AT17" s="46"/>
      <c r="AU17" s="1">
        <f>'DNSP stacked data'!AU94</f>
        <v>337017.63111393852</v>
      </c>
      <c r="AV17" s="1">
        <f>'DNSP stacked data'!AV94</f>
        <v>460583.34711906029</v>
      </c>
      <c r="AW17" s="1">
        <f>'DNSP stacked data'!AW94</f>
        <v>535944.5439402695</v>
      </c>
      <c r="AX17" s="1">
        <f>'DNSP stacked data'!AX94</f>
        <v>612785.19827443128</v>
      </c>
      <c r="AY17" s="1">
        <f>'DNSP stacked data'!AY94</f>
        <v>646420.04413488414</v>
      </c>
      <c r="AZ17" s="1">
        <f>'DNSP stacked data'!AZ94</f>
        <v>694458.31135714753</v>
      </c>
      <c r="BA17" s="1">
        <f>'DNSP stacked data'!BA94</f>
        <v>703897.86926438753</v>
      </c>
      <c r="BB17" s="1">
        <f>'DNSP stacked data'!BB94</f>
        <v>768540.60400796146</v>
      </c>
    </row>
    <row r="18" spans="1:54" x14ac:dyDescent="0.25">
      <c r="A18" s="21" t="s">
        <v>70</v>
      </c>
      <c r="B18" s="1">
        <f>'DNSP stacked data'!B95</f>
        <v>22220.25182974324</v>
      </c>
      <c r="C18" s="1">
        <f>'DNSP stacked data'!C95</f>
        <v>33120.196124784561</v>
      </c>
      <c r="D18" s="1">
        <f>'DNSP stacked data'!D95</f>
        <v>24996.525473782855</v>
      </c>
      <c r="E18" s="1">
        <f>'DNSP stacked data'!E95</f>
        <v>52946.269087875226</v>
      </c>
      <c r="F18" s="1">
        <f>'DNSP stacked data'!F95</f>
        <v>26849.488618271906</v>
      </c>
      <c r="G18" s="1">
        <f>'DNSP stacked data'!G95</f>
        <v>47384.814644541751</v>
      </c>
      <c r="H18" s="1">
        <f>'DNSP stacked data'!H95</f>
        <v>66044.17905263188</v>
      </c>
      <c r="I18" s="1">
        <f>'DNSP stacked data'!I95</f>
        <v>40038.261388528845</v>
      </c>
      <c r="J18" s="46"/>
      <c r="K18" s="1">
        <f>'DNSP stacked data'!K95</f>
        <v>10777.037796635839</v>
      </c>
      <c r="L18" s="1">
        <f>'DNSP stacked data'!L95</f>
        <v>14256.806320512895</v>
      </c>
      <c r="M18" s="1">
        <f>'DNSP stacked data'!M95</f>
        <v>9913.143433001278</v>
      </c>
      <c r="N18" s="1">
        <f>'DNSP stacked data'!N95</f>
        <v>19642.651120553604</v>
      </c>
      <c r="O18" s="1">
        <f>'DNSP stacked data'!O95</f>
        <v>8953.7677086826116</v>
      </c>
      <c r="P18" s="1">
        <f>'DNSP stacked data'!P95</f>
        <v>16027.050932629878</v>
      </c>
      <c r="Q18" s="1">
        <f>'DNSP stacked data'!Q95</f>
        <v>22721.776404381981</v>
      </c>
      <c r="R18" s="1">
        <f>'DNSP stacked data'!R95</f>
        <v>13498.50256484091</v>
      </c>
      <c r="T18" s="1">
        <f>'DNSP stacked data'!T95</f>
        <v>4450.8229013724085</v>
      </c>
      <c r="U18" s="1">
        <f>'DNSP stacked data'!U95</f>
        <v>6634.1339666014128</v>
      </c>
      <c r="V18" s="1">
        <f>'DNSP stacked data'!V95</f>
        <v>5006.9238137314633</v>
      </c>
      <c r="W18" s="1">
        <f>'DNSP stacked data'!W95</f>
        <v>10605.391370187011</v>
      </c>
      <c r="X18" s="1">
        <f>'DNSP stacked data'!X95</f>
        <v>5378.0812093398899</v>
      </c>
      <c r="Y18" s="1">
        <f>'DNSP stacked data'!Y95</f>
        <v>9491.4053995962349</v>
      </c>
      <c r="Z18" s="1">
        <f>'DNSP stacked data'!Z95</f>
        <v>13228.965489775483</v>
      </c>
      <c r="AA18" s="1">
        <f>'DNSP stacked data'!AA95</f>
        <v>8019.8555842046007</v>
      </c>
      <c r="AC18" s="1">
        <f>'DNSP stacked data'!AC95</f>
        <v>327.72636873334039</v>
      </c>
      <c r="AD18" s="1">
        <f>'DNSP stacked data'!AD95</f>
        <v>433.48583813089198</v>
      </c>
      <c r="AE18" s="1">
        <f>'DNSP stacked data'!AE95</f>
        <v>296.79186511181859</v>
      </c>
      <c r="AF18" s="1">
        <f>'DNSP stacked data'!AF95</f>
        <v>581.18020046395577</v>
      </c>
      <c r="AG18" s="1">
        <f>'DNSP stacked data'!AG95</f>
        <v>260.13643505205607</v>
      </c>
      <c r="AH18" s="1">
        <f>'DNSP stacked data'!AH95</f>
        <v>455.59732385597164</v>
      </c>
      <c r="AI18" s="1">
        <f>'DNSP stacked data'!AI95</f>
        <v>639.98106031380507</v>
      </c>
      <c r="AJ18" s="1">
        <f>'DNSP stacked data'!AJ95</f>
        <v>378.24408920294769</v>
      </c>
      <c r="AK18" s="46"/>
      <c r="AL18" s="1">
        <f>'DNSP stacked data'!AL95</f>
        <v>20906.177949350138</v>
      </c>
      <c r="AM18" s="1">
        <f>'DNSP stacked data'!AM95</f>
        <v>29213.507039268152</v>
      </c>
      <c r="AN18" s="1">
        <f>'DNSP stacked data'!AN95</f>
        <v>22394.583935540948</v>
      </c>
      <c r="AO18" s="1">
        <f>'DNSP stacked data'!AO95</f>
        <v>47438.958576069723</v>
      </c>
      <c r="AP18" s="1">
        <f>'DNSP stacked data'!AP95</f>
        <v>23618.968815004857</v>
      </c>
      <c r="AQ18" s="1">
        <f>'DNSP stacked data'!AQ95</f>
        <v>40873.825102158466</v>
      </c>
      <c r="AR18" s="1">
        <f>'DNSP stacked data'!AR95</f>
        <v>52347.018930287843</v>
      </c>
      <c r="AS18" s="1">
        <f>'DNSP stacked data'!AS95</f>
        <v>29635.386473742128</v>
      </c>
      <c r="AT18" s="46"/>
      <c r="AU18" s="1">
        <f>'DNSP stacked data'!AU95</f>
        <v>8994.1000039015926</v>
      </c>
      <c r="AV18" s="1">
        <f>'DNSP stacked data'!AV95</f>
        <v>16297.683421452737</v>
      </c>
      <c r="AW18" s="1">
        <f>'DNSP stacked data'!AW95</f>
        <v>12500.16429015189</v>
      </c>
      <c r="AX18" s="1">
        <f>'DNSP stacked data'!AX95</f>
        <v>26672.35351780129</v>
      </c>
      <c r="AY18" s="1">
        <f>'DNSP stacked data'!AY95</f>
        <v>11765.570346759512</v>
      </c>
      <c r="AZ18" s="1">
        <f>'DNSP stacked data'!AZ95</f>
        <v>19758.906222138441</v>
      </c>
      <c r="BA18" s="1">
        <f>'DNSP stacked data'!BA95</f>
        <v>23857.488616434908</v>
      </c>
      <c r="BB18" s="1">
        <f>'DNSP stacked data'!BB95</f>
        <v>13547.681259269055</v>
      </c>
    </row>
    <row r="19" spans="1:54" x14ac:dyDescent="0.25">
      <c r="A19" s="21" t="s">
        <v>71</v>
      </c>
      <c r="B19" s="1">
        <f>'DNSP stacked data'!B96</f>
        <v>-31501.397017402116</v>
      </c>
      <c r="C19" s="1">
        <f>'DNSP stacked data'!C96</f>
        <v>-34493.110218335969</v>
      </c>
      <c r="D19" s="1">
        <f>'DNSP stacked data'!D96</f>
        <v>-38362.527846724712</v>
      </c>
      <c r="E19" s="1">
        <f>'DNSP stacked data'!E96</f>
        <v>-42272.693512871359</v>
      </c>
      <c r="F19" s="1">
        <f>'DNSP stacked data'!F96</f>
        <v>-47892.05206035907</v>
      </c>
      <c r="G19" s="1">
        <f>'DNSP stacked data'!G96</f>
        <v>-52782.881913958954</v>
      </c>
      <c r="H19" s="1">
        <f>'DNSP stacked data'!H96</f>
        <v>-59835.621784588933</v>
      </c>
      <c r="I19" s="1">
        <f>'DNSP stacked data'!I96</f>
        <v>-67989.176579440275</v>
      </c>
      <c r="J19" s="46"/>
      <c r="K19" s="1">
        <f>'DNSP stacked data'!K96</f>
        <v>-15488.115100435893</v>
      </c>
      <c r="L19" s="1">
        <f>'DNSP stacked data'!L96</f>
        <v>-15972.315759872445</v>
      </c>
      <c r="M19" s="1">
        <f>'DNSP stacked data'!M96</f>
        <v>-16864.227803659149</v>
      </c>
      <c r="N19" s="1">
        <f>'DNSP stacked data'!N96</f>
        <v>-17774.123056551052</v>
      </c>
      <c r="O19" s="1">
        <f>'DNSP stacked data'!O96</f>
        <v>-18660.275725215532</v>
      </c>
      <c r="P19" s="1">
        <f>'DNSP stacked data'!P96</f>
        <v>-20233.827640006173</v>
      </c>
      <c r="Q19" s="1">
        <f>'DNSP stacked data'!Q96</f>
        <v>-22670.845582183123</v>
      </c>
      <c r="R19" s="1">
        <f>'DNSP stacked data'!R96</f>
        <v>-25060.833354158429</v>
      </c>
      <c r="T19" s="1">
        <f>'DNSP stacked data'!T96</f>
        <v>-6309.8807495332503</v>
      </c>
      <c r="U19" s="1">
        <f>'DNSP stacked data'!U96</f>
        <v>-6909.1352373348136</v>
      </c>
      <c r="V19" s="1">
        <f>'DNSP stacked data'!V96</f>
        <v>-7684.1981271421128</v>
      </c>
      <c r="W19" s="1">
        <f>'DNSP stacked data'!W96</f>
        <v>-8467.4230441410255</v>
      </c>
      <c r="X19" s="1">
        <f>'DNSP stacked data'!X96</f>
        <v>-9593.007484219359</v>
      </c>
      <c r="Y19" s="1">
        <f>'DNSP stacked data'!Y96</f>
        <v>-10572.664136444158</v>
      </c>
      <c r="Z19" s="1">
        <f>'DNSP stacked data'!Z96</f>
        <v>-11985.361723048643</v>
      </c>
      <c r="AA19" s="1">
        <f>'DNSP stacked data'!AA96</f>
        <v>-13618.55781311017</v>
      </c>
      <c r="AC19" s="1">
        <f>'DNSP stacked data'!AC96</f>
        <v>-472.97788784933982</v>
      </c>
      <c r="AD19" s="1">
        <f>'DNSP stacked data'!AD96</f>
        <v>-487.76446476399047</v>
      </c>
      <c r="AE19" s="1">
        <f>'DNSP stacked data'!AE96</f>
        <v>-515.00178007847637</v>
      </c>
      <c r="AF19" s="1">
        <f>'DNSP stacked data'!AF96</f>
        <v>-542.78826875616198</v>
      </c>
      <c r="AG19" s="1">
        <f>'DNSP stacked data'!AG96</f>
        <v>-569.84970359307033</v>
      </c>
      <c r="AH19" s="1">
        <f>'DNSP stacked data'!AH96</f>
        <v>-617.90301777963748</v>
      </c>
      <c r="AI19" s="1">
        <f>'DNSP stacked data'!AI96</f>
        <v>-692.32495947281097</v>
      </c>
      <c r="AJ19" s="1">
        <f>'DNSP stacked data'!AJ96</f>
        <v>-765.31068827481454</v>
      </c>
      <c r="AK19" s="46"/>
      <c r="AL19" s="1">
        <f>'DNSP stacked data'!AL96</f>
        <v>-40968.368232780718</v>
      </c>
      <c r="AM19" s="1">
        <f>'DNSP stacked data'!AM96</f>
        <v>-43643.526575402648</v>
      </c>
      <c r="AN19" s="1">
        <f>'DNSP stacked data'!AN96</f>
        <v>-48786.973559517508</v>
      </c>
      <c r="AO19" s="1">
        <f>'DNSP stacked data'!AO96</f>
        <v>-53479.472067241513</v>
      </c>
      <c r="AP19" s="1">
        <f>'DNSP stacked data'!AP96</f>
        <v>-60720.082500756369</v>
      </c>
      <c r="AQ19" s="1">
        <f>'DNSP stacked data'!AQ96</f>
        <v>-65963.719636486552</v>
      </c>
      <c r="AR19" s="1">
        <f>'DNSP stacked data'!AR96</f>
        <v>-71113.407542499728</v>
      </c>
      <c r="AS19" s="1">
        <f>'DNSP stacked data'!AS96</f>
        <v>-77244.68192040344</v>
      </c>
      <c r="AT19" s="46"/>
      <c r="AU19" s="1">
        <f>'DNSP stacked data'!AU96</f>
        <v>-48243.875443067067</v>
      </c>
      <c r="AV19" s="1">
        <f>'DNSP stacked data'!AV96</f>
        <v>-58114.99732999019</v>
      </c>
      <c r="AW19" s="1">
        <f>'DNSP stacked data'!AW96</f>
        <v>-72509.418414959218</v>
      </c>
      <c r="AX19" s="1">
        <f>'DNSP stacked data'!AX96</f>
        <v>-88371.576249550359</v>
      </c>
      <c r="AY19" s="1">
        <f>'DNSP stacked data'!AY96</f>
        <v>-111241.92518398874</v>
      </c>
      <c r="AZ19" s="1">
        <f>'DNSP stacked data'!AZ96</f>
        <v>-128782.12084792524</v>
      </c>
      <c r="BA19" s="1">
        <f>'DNSP stacked data'!BA96</f>
        <v>-86646.908372735939</v>
      </c>
      <c r="BB19" s="1">
        <f>'DNSP stacked data'!BB96</f>
        <v>-104308.75840788191</v>
      </c>
    </row>
    <row r="20" spans="1:54" x14ac:dyDescent="0.25">
      <c r="A20" s="21" t="s">
        <v>72</v>
      </c>
      <c r="B20" s="1">
        <f>'DNSP stacked data'!B97</f>
        <v>-9281.1451876588762</v>
      </c>
      <c r="C20" s="1">
        <f>'DNSP stacked data'!C97</f>
        <v>-1372.9140935514079</v>
      </c>
      <c r="D20" s="1">
        <f>'DNSP stacked data'!D97</f>
        <v>-13366.002372941857</v>
      </c>
      <c r="E20" s="1">
        <f>'DNSP stacked data'!E97</f>
        <v>10673.575575003866</v>
      </c>
      <c r="F20" s="1">
        <f>'DNSP stacked data'!F97</f>
        <v>-21042.563442087165</v>
      </c>
      <c r="G20" s="1">
        <f>'DNSP stacked data'!G97</f>
        <v>-5398.0672694172026</v>
      </c>
      <c r="H20" s="1">
        <f>'DNSP stacked data'!H97</f>
        <v>6208.5572680429468</v>
      </c>
      <c r="I20" s="1">
        <f>'DNSP stacked data'!I97</f>
        <v>-27950.91519091143</v>
      </c>
      <c r="J20" s="46"/>
      <c r="K20" s="1">
        <f>'DNSP stacked data'!K97</f>
        <v>-4756.4004668614944</v>
      </c>
      <c r="L20" s="1">
        <f>'DNSP stacked data'!L97</f>
        <v>-1777.4057485215872</v>
      </c>
      <c r="M20" s="1">
        <f>'DNSP stacked data'!M97</f>
        <v>-7145.4931950993596</v>
      </c>
      <c r="N20" s="1">
        <f>'DNSP stacked data'!N97</f>
        <v>1257.1806684708936</v>
      </c>
      <c r="O20" s="1">
        <f>'DNSP stacked data'!O97</f>
        <v>-10141.858371238304</v>
      </c>
      <c r="P20" s="1">
        <f>'DNSP stacked data'!P97</f>
        <v>-5314.8557966976095</v>
      </c>
      <c r="Q20" s="1">
        <f>'DNSP stacked data'!Q97</f>
        <v>-1714.0512396184822</v>
      </c>
      <c r="R20" s="1">
        <f>'DNSP stacked data'!R97</f>
        <v>-12674.867455683136</v>
      </c>
      <c r="T20" s="1">
        <f>'DNSP stacked data'!T97</f>
        <v>-1859.0578481608418</v>
      </c>
      <c r="U20" s="1">
        <f>'DNSP stacked data'!U97</f>
        <v>-275.00127073340082</v>
      </c>
      <c r="V20" s="1">
        <f>'DNSP stacked data'!V97</f>
        <v>-2677.2743134106495</v>
      </c>
      <c r="W20" s="1">
        <f>'DNSP stacked data'!W97</f>
        <v>2137.968326045986</v>
      </c>
      <c r="X20" s="1">
        <f>'DNSP stacked data'!X97</f>
        <v>-4214.926274879469</v>
      </c>
      <c r="Y20" s="1">
        <f>'DNSP stacked data'!Y97</f>
        <v>-1081.2587368479235</v>
      </c>
      <c r="Z20" s="1">
        <f>'DNSP stacked data'!Z97</f>
        <v>1243.6037667268392</v>
      </c>
      <c r="AA20" s="1">
        <f>'DNSP stacked data'!AA97</f>
        <v>-5598.7022289055694</v>
      </c>
      <c r="AC20" s="1">
        <f>'DNSP stacked data'!AC97</f>
        <v>-145.25151911599943</v>
      </c>
      <c r="AD20" s="1">
        <f>'DNSP stacked data'!AD97</f>
        <v>-54.278626633098497</v>
      </c>
      <c r="AE20" s="1">
        <f>'DNSP stacked data'!AE97</f>
        <v>-218.20991496665778</v>
      </c>
      <c r="AF20" s="1">
        <f>'DNSP stacked data'!AF97</f>
        <v>38.391931707793788</v>
      </c>
      <c r="AG20" s="1">
        <f>'DNSP stacked data'!AG97</f>
        <v>-309.71326854101426</v>
      </c>
      <c r="AH20" s="1">
        <f>'DNSP stacked data'!AH97</f>
        <v>-162.30569392366584</v>
      </c>
      <c r="AI20" s="1">
        <f>'DNSP stacked data'!AI97</f>
        <v>-52.3438991590059</v>
      </c>
      <c r="AJ20" s="1">
        <f>'DNSP stacked data'!AJ97</f>
        <v>-387.06659907186685</v>
      </c>
      <c r="AK20" s="46"/>
      <c r="AL20" s="1">
        <f>'DNSP stacked data'!AL97</f>
        <v>-20062.190283430584</v>
      </c>
      <c r="AM20" s="1">
        <f>'DNSP stacked data'!AM97</f>
        <v>-14430.019536134494</v>
      </c>
      <c r="AN20" s="1">
        <f>'DNSP stacked data'!AN97</f>
        <v>-26392.38962397656</v>
      </c>
      <c r="AO20" s="1">
        <f>'DNSP stacked data'!AO97</f>
        <v>-6040.5134911717905</v>
      </c>
      <c r="AP20" s="1">
        <f>'DNSP stacked data'!AP97</f>
        <v>-37101.113685751508</v>
      </c>
      <c r="AQ20" s="1">
        <f>'DNSP stacked data'!AQ97</f>
        <v>-25089.894534328083</v>
      </c>
      <c r="AR20" s="1">
        <f>'DNSP stacked data'!AR97</f>
        <v>-18766.388612211882</v>
      </c>
      <c r="AS20" s="1">
        <f>'DNSP stacked data'!AS97</f>
        <v>-47609.295446661316</v>
      </c>
      <c r="AT20" s="46"/>
      <c r="AU20" s="1">
        <f>'DNSP stacked data'!AU97</f>
        <v>-39249.775439165474</v>
      </c>
      <c r="AV20" s="1">
        <f>'DNSP stacked data'!AV97</f>
        <v>-41817.31390853745</v>
      </c>
      <c r="AW20" s="1">
        <f>'DNSP stacked data'!AW97</f>
        <v>-60009.254124807325</v>
      </c>
      <c r="AX20" s="1">
        <f>'DNSP stacked data'!AX97</f>
        <v>-61699.222731749076</v>
      </c>
      <c r="AY20" s="1">
        <f>'DNSP stacked data'!AY97</f>
        <v>-99476.354837229228</v>
      </c>
      <c r="AZ20" s="1">
        <f>'DNSP stacked data'!AZ97</f>
        <v>-109023.2146257868</v>
      </c>
      <c r="BA20" s="1">
        <f>'DNSP stacked data'!BA97</f>
        <v>-62789.419756301024</v>
      </c>
      <c r="BB20" s="1">
        <f>'DNSP stacked data'!BB97</f>
        <v>-90761.077148612851</v>
      </c>
    </row>
    <row r="21" spans="1:54" x14ac:dyDescent="0.25">
      <c r="A21" s="21" t="s">
        <v>73</v>
      </c>
      <c r="B21" s="1">
        <f>'DNSP stacked data'!B98</f>
        <v>121649.04897727162</v>
      </c>
      <c r="C21" s="1">
        <f>'DNSP stacked data'!C98</f>
        <v>153703.46774468207</v>
      </c>
      <c r="D21" s="1">
        <f>'DNSP stacked data'!D98</f>
        <v>156332.76138206979</v>
      </c>
      <c r="E21" s="1">
        <f>'DNSP stacked data'!E98</f>
        <v>207840.19126863254</v>
      </c>
      <c r="F21" s="1">
        <f>'DNSP stacked data'!F98</f>
        <v>142229.73400831129</v>
      </c>
      <c r="G21" s="1">
        <f>'DNSP stacked data'!G98</f>
        <v>307064.48729221587</v>
      </c>
      <c r="H21" s="1">
        <f>'DNSP stacked data'!H98</f>
        <v>345065.7948934288</v>
      </c>
      <c r="I21" s="1">
        <f>'DNSP stacked data'!I98</f>
        <v>300877.87637507042</v>
      </c>
      <c r="J21" s="46"/>
      <c r="K21" s="1">
        <f>'DNSP stacked data'!K98</f>
        <v>3898.598326521821</v>
      </c>
      <c r="L21" s="1">
        <f>'DNSP stacked data'!L98</f>
        <v>24324.386564404551</v>
      </c>
      <c r="M21" s="1">
        <f>'DNSP stacked data'!M98</f>
        <v>33412.834627740252</v>
      </c>
      <c r="N21" s="1">
        <f>'DNSP stacked data'!N98</f>
        <v>27354.307209590865</v>
      </c>
      <c r="O21" s="1">
        <f>'DNSP stacked data'!O98</f>
        <v>74373.66486475768</v>
      </c>
      <c r="P21" s="1">
        <f>'DNSP stacked data'!P98</f>
        <v>114284.77159747538</v>
      </c>
      <c r="Q21" s="1">
        <f>'DNSP stacked data'!Q98</f>
        <v>97805.362955876801</v>
      </c>
      <c r="R21" s="1">
        <f>'DNSP stacked data'!R98</f>
        <v>108440.73964082546</v>
      </c>
      <c r="T21" s="1">
        <f>'DNSP stacked data'!T98</f>
        <v>13583.91882934814</v>
      </c>
      <c r="U21" s="1">
        <f>'DNSP stacked data'!U98</f>
        <v>10858.590158610536</v>
      </c>
      <c r="V21" s="1">
        <f>'DNSP stacked data'!V98</f>
        <v>33383.139007679427</v>
      </c>
      <c r="W21" s="1">
        <f>'DNSP stacked data'!W98</f>
        <v>41631.386098234907</v>
      </c>
      <c r="X21" s="1">
        <f>'DNSP stacked data'!X98</f>
        <v>111396.93349782645</v>
      </c>
      <c r="Y21" s="1">
        <f>'DNSP stacked data'!Y98</f>
        <v>39305.800102407826</v>
      </c>
      <c r="Z21" s="1">
        <f>'DNSP stacked data'!Z98</f>
        <v>35388.095947170608</v>
      </c>
      <c r="AA21" s="1">
        <f>'DNSP stacked data'!AA98</f>
        <v>33290.567749450427</v>
      </c>
      <c r="AC21" s="1">
        <f>'DNSP stacked data'!AC98</f>
        <v>8.8741905942308748</v>
      </c>
      <c r="AD21" s="1">
        <f>'DNSP stacked data'!AD98</f>
        <v>38.973891643064455</v>
      </c>
      <c r="AE21" s="1">
        <f>'DNSP stacked data'!AE98</f>
        <v>638.81570105741389</v>
      </c>
      <c r="AF21" s="1">
        <f>'DNSP stacked data'!AF98</f>
        <v>607.05972273616896</v>
      </c>
      <c r="AG21" s="1">
        <f>'DNSP stacked data'!AG98</f>
        <v>8724.2996861787724</v>
      </c>
      <c r="AH21" s="1">
        <f>'DNSP stacked data'!AH98</f>
        <v>46.999177599112322</v>
      </c>
      <c r="AI21" s="1">
        <f>'DNSP stacked data'!AI98</f>
        <v>132.38207786890223</v>
      </c>
      <c r="AJ21" s="1">
        <f>'DNSP stacked data'!AJ98</f>
        <v>1647.0084654421757</v>
      </c>
      <c r="AK21" s="46"/>
      <c r="AL21" s="1">
        <f>'DNSP stacked data'!AL98</f>
        <v>62280.563035477513</v>
      </c>
      <c r="AM21" s="1">
        <f>'DNSP stacked data'!AM98</f>
        <v>149004.71347315627</v>
      </c>
      <c r="AN21" s="1">
        <f>'DNSP stacked data'!AN98</f>
        <v>156113.11350985855</v>
      </c>
      <c r="AO21" s="1">
        <f>'DNSP stacked data'!AO98</f>
        <v>171067.82757733203</v>
      </c>
      <c r="AP21" s="1">
        <f>'DNSP stacked data'!AP98</f>
        <v>176011.45497741911</v>
      </c>
      <c r="AQ21" s="1">
        <f>'DNSP stacked data'!AQ98</f>
        <v>132974.80522261743</v>
      </c>
      <c r="AR21" s="1">
        <f>'DNSP stacked data'!AR98</f>
        <v>156192.26408087942</v>
      </c>
      <c r="AS21" s="1">
        <f>'DNSP stacked data'!AS98</f>
        <v>136286.22702766073</v>
      </c>
      <c r="AT21" s="46"/>
      <c r="AU21" s="1">
        <f>'DNSP stacked data'!AU98</f>
        <v>169629.33934268588</v>
      </c>
      <c r="AV21" s="1">
        <f>'DNSP stacked data'!AV98</f>
        <v>124174.74235354445</v>
      </c>
      <c r="AW21" s="1">
        <f>'DNSP stacked data'!AW98</f>
        <v>144532.33619752721</v>
      </c>
      <c r="AX21" s="1">
        <f>'DNSP stacked data'!AX98</f>
        <v>186417.45261103075</v>
      </c>
      <c r="AY21" s="1">
        <f>'DNSP stacked data'!AY98</f>
        <v>156570.05549070772</v>
      </c>
      <c r="AZ21" s="1">
        <f>'DNSP stacked data'!AZ98</f>
        <v>131924.39277549105</v>
      </c>
      <c r="BA21" s="1">
        <f>'DNSP stacked data'!BA98</f>
        <v>139519.52527483719</v>
      </c>
      <c r="BB21" s="1">
        <f>'DNSP stacked data'!BB98</f>
        <v>73312.995158718812</v>
      </c>
    </row>
    <row r="22" spans="1:54" x14ac:dyDescent="0.25">
      <c r="A22" s="21" t="s">
        <v>74</v>
      </c>
      <c r="B22" s="1">
        <f>'DNSP stacked data'!B99</f>
        <v>0</v>
      </c>
      <c r="C22" s="1">
        <f>'DNSP stacked data'!C99</f>
        <v>0</v>
      </c>
      <c r="D22" s="1">
        <f>'DNSP stacked data'!D99</f>
        <v>0</v>
      </c>
      <c r="E22" s="1">
        <f>'DNSP stacked data'!E99</f>
        <v>0</v>
      </c>
      <c r="F22" s="1">
        <f>'DNSP stacked data'!F99</f>
        <v>0</v>
      </c>
      <c r="G22" s="1">
        <f>'DNSP stacked data'!G99</f>
        <v>0</v>
      </c>
      <c r="H22" s="1">
        <f>'DNSP stacked data'!H99</f>
        <v>-445.11076844247486</v>
      </c>
      <c r="I22" s="1">
        <f>'DNSP stacked data'!I99</f>
        <v>3.2895372985409883E-3</v>
      </c>
      <c r="J22" s="46"/>
      <c r="K22" s="1">
        <f>'DNSP stacked data'!K99</f>
        <v>0</v>
      </c>
      <c r="L22" s="1">
        <f>'DNSP stacked data'!L99</f>
        <v>0</v>
      </c>
      <c r="M22" s="1">
        <f>'DNSP stacked data'!M99</f>
        <v>0</v>
      </c>
      <c r="N22" s="1">
        <f>'DNSP stacked data'!N99</f>
        <v>0</v>
      </c>
      <c r="O22" s="1">
        <f>'DNSP stacked data'!O99</f>
        <v>0</v>
      </c>
      <c r="P22" s="1">
        <f>'DNSP stacked data'!P99</f>
        <v>0</v>
      </c>
      <c r="Q22" s="1">
        <f>'DNSP stacked data'!Q99</f>
        <v>0</v>
      </c>
      <c r="R22" s="1">
        <f>'DNSP stacked data'!R99</f>
        <v>0</v>
      </c>
      <c r="T22" s="1">
        <f>'DNSP stacked data'!T99</f>
        <v>0</v>
      </c>
      <c r="U22" s="1">
        <f>'DNSP stacked data'!U99</f>
        <v>0</v>
      </c>
      <c r="V22" s="1">
        <f>'DNSP stacked data'!V99</f>
        <v>0</v>
      </c>
      <c r="W22" s="1">
        <f>'DNSP stacked data'!W99</f>
        <v>0</v>
      </c>
      <c r="X22" s="1">
        <f>'DNSP stacked data'!X99</f>
        <v>0</v>
      </c>
      <c r="Y22" s="1">
        <f>'DNSP stacked data'!Y99</f>
        <v>0</v>
      </c>
      <c r="Z22" s="1">
        <f>'DNSP stacked data'!Z99</f>
        <v>-89.157819497769879</v>
      </c>
      <c r="AA22" s="1">
        <f>'DNSP stacked data'!AA99</f>
        <v>6.5891008146302086E-4</v>
      </c>
      <c r="AC22" s="1">
        <f>'DNSP stacked data'!AC99</f>
        <v>0</v>
      </c>
      <c r="AD22" s="1">
        <f>'DNSP stacked data'!AD99</f>
        <v>0</v>
      </c>
      <c r="AE22" s="1">
        <f>'DNSP stacked data'!AE99</f>
        <v>0</v>
      </c>
      <c r="AF22" s="1">
        <f>'DNSP stacked data'!AF99</f>
        <v>0</v>
      </c>
      <c r="AG22" s="1">
        <f>'DNSP stacked data'!AG99</f>
        <v>0</v>
      </c>
      <c r="AH22" s="1">
        <f>'DNSP stacked data'!AH99</f>
        <v>0</v>
      </c>
      <c r="AI22" s="1">
        <f>'DNSP stacked data'!AI99</f>
        <v>0</v>
      </c>
      <c r="AJ22" s="1">
        <f>'DNSP stacked data'!AJ99</f>
        <v>0</v>
      </c>
      <c r="AK22" s="46"/>
      <c r="AL22" s="1">
        <f>'DNSP stacked data'!AL99</f>
        <v>0</v>
      </c>
      <c r="AM22" s="1">
        <f>'DNSP stacked data'!AM99</f>
        <v>0</v>
      </c>
      <c r="AN22" s="1">
        <f>'DNSP stacked data'!AN99</f>
        <v>0</v>
      </c>
      <c r="AO22" s="1">
        <f>'DNSP stacked data'!AO99</f>
        <v>0</v>
      </c>
      <c r="AP22" s="1">
        <f>'DNSP stacked data'!AP99</f>
        <v>0</v>
      </c>
      <c r="AQ22" s="1">
        <f>'DNSP stacked data'!AQ99</f>
        <v>0</v>
      </c>
      <c r="AR22" s="1">
        <f>'DNSP stacked data'!AR99</f>
        <v>-713.50070790986183</v>
      </c>
      <c r="AS22" s="1">
        <f>'DNSP stacked data'!AS99</f>
        <v>-1278.5888006553621</v>
      </c>
      <c r="AT22" s="46"/>
      <c r="AU22" s="1">
        <f>'DNSP stacked data'!AU99</f>
        <v>-6813.8478983986743</v>
      </c>
      <c r="AV22" s="1">
        <f>'DNSP stacked data'!AV99</f>
        <v>-6996.231623797823</v>
      </c>
      <c r="AW22" s="1">
        <f>'DNSP stacked data'!AW99</f>
        <v>-7682.4277385581236</v>
      </c>
      <c r="AX22" s="1">
        <f>'DNSP stacked data'!AX99</f>
        <v>-6958.2561747691552</v>
      </c>
      <c r="AY22" s="1">
        <f>'DNSP stacked data'!AY99</f>
        <v>-9055.4334312151641</v>
      </c>
      <c r="AZ22" s="1">
        <f>'DNSP stacked data'!AZ99</f>
        <v>-13461.620242464125</v>
      </c>
      <c r="BA22" s="1">
        <f>'DNSP stacked data'!BA99</f>
        <v>-12087.370774962241</v>
      </c>
      <c r="BB22" s="1">
        <f>'DNSP stacked data'!BB99</f>
        <v>-13607.750209137324</v>
      </c>
    </row>
    <row r="23" spans="1:54" x14ac:dyDescent="0.25">
      <c r="A23" s="21" t="s">
        <v>75</v>
      </c>
      <c r="B23" s="1">
        <f>'DNSP stacked data'!B100</f>
        <v>921119.15314772644</v>
      </c>
      <c r="C23" s="1">
        <f>'DNSP stacked data'!C100</f>
        <v>1073449.7067988571</v>
      </c>
      <c r="D23" s="1">
        <f>'DNSP stacked data'!D100</f>
        <v>1216416.465807985</v>
      </c>
      <c r="E23" s="1">
        <f>'DNSP stacked data'!E100</f>
        <v>1434930.2326516213</v>
      </c>
      <c r="F23" s="1">
        <f>'DNSP stacked data'!F100</f>
        <v>1596342.8244017917</v>
      </c>
      <c r="G23" s="1">
        <f>'DNSP stacked data'!G100</f>
        <v>1898009.2444245904</v>
      </c>
      <c r="H23" s="1">
        <f>'DNSP stacked data'!H100</f>
        <v>2248838.4858176196</v>
      </c>
      <c r="I23" s="1">
        <f>'DNSP stacked data'!I100</f>
        <v>2521765.450291316</v>
      </c>
      <c r="J23" s="46"/>
      <c r="K23" s="1">
        <f>'DNSP stacked data'!K100</f>
        <v>402210.3536348099</v>
      </c>
      <c r="L23" s="1">
        <f>'DNSP stacked data'!L100</f>
        <v>424819.23075985489</v>
      </c>
      <c r="M23" s="1">
        <f>'DNSP stacked data'!M100</f>
        <v>451280.98101693729</v>
      </c>
      <c r="N23" s="1">
        <f>'DNSP stacked data'!N100</f>
        <v>480503.81629053073</v>
      </c>
      <c r="O23" s="1">
        <f>'DNSP stacked data'!O100</f>
        <v>556602.07770943246</v>
      </c>
      <c r="P23" s="1">
        <f>'DNSP stacked data'!P100</f>
        <v>666680.07259953162</v>
      </c>
      <c r="Q23" s="1">
        <f>'DNSP stacked data'!Q100</f>
        <v>764536.36637760722</v>
      </c>
      <c r="R23" s="1">
        <f>'DNSP stacked data'!R100</f>
        <v>861414.77522911516</v>
      </c>
      <c r="T23" s="1">
        <f>'DNSP stacked data'!T100</f>
        <v>202364.59251545981</v>
      </c>
      <c r="U23" s="1">
        <f>'DNSP stacked data'!U100</f>
        <v>212948.18140333693</v>
      </c>
      <c r="V23" s="1">
        <f>'DNSP stacked data'!V100</f>
        <v>243654.04609760569</v>
      </c>
      <c r="W23" s="1">
        <f>'DNSP stacked data'!W100</f>
        <v>287423.40052188659</v>
      </c>
      <c r="X23" s="1">
        <f>'DNSP stacked data'!X100</f>
        <v>402662.75233276514</v>
      </c>
      <c r="Y23" s="1">
        <f>'DNSP stacked data'!Y100</f>
        <v>440887.29369832505</v>
      </c>
      <c r="Z23" s="1">
        <f>'DNSP stacked data'!Z100</f>
        <v>477429.83559272473</v>
      </c>
      <c r="AA23" s="1">
        <f>'DNSP stacked data'!AA100</f>
        <v>505121.70177217969</v>
      </c>
      <c r="AC23" s="1">
        <f>'DNSP stacked data'!AC100</f>
        <v>12947.049881740277</v>
      </c>
      <c r="AD23" s="1">
        <f>'DNSP stacked data'!AD100</f>
        <v>12931.745146750243</v>
      </c>
      <c r="AE23" s="1">
        <f>'DNSP stacked data'!AE100</f>
        <v>13352.350932841</v>
      </c>
      <c r="AF23" s="1">
        <f>'DNSP stacked data'!AF100</f>
        <v>13997.802587284963</v>
      </c>
      <c r="AG23" s="1">
        <f>'DNSP stacked data'!AG100</f>
        <v>22706.915720122925</v>
      </c>
      <c r="AH23" s="1">
        <f>'DNSP stacked data'!AH100</f>
        <v>22591.609203798373</v>
      </c>
      <c r="AI23" s="1">
        <f>'DNSP stacked data'!AI100</f>
        <v>22671.647382508268</v>
      </c>
      <c r="AJ23" s="1">
        <f>'DNSP stacked data'!AJ100</f>
        <v>23931.589248878576</v>
      </c>
      <c r="AK23" s="46"/>
      <c r="AL23" s="1">
        <f>'DNSP stacked data'!AL100</f>
        <v>825593.09229930979</v>
      </c>
      <c r="AM23" s="1">
        <f>'DNSP stacked data'!AM100</f>
        <v>960167.78623633157</v>
      </c>
      <c r="AN23" s="1">
        <f>'DNSP stacked data'!AN100</f>
        <v>1089888.5101222135</v>
      </c>
      <c r="AO23" s="1">
        <f>'DNSP stacked data'!AO100</f>
        <v>1254915.8242083739</v>
      </c>
      <c r="AP23" s="1">
        <f>'DNSP stacked data'!AP100</f>
        <v>1436575.8529360697</v>
      </c>
      <c r="AQ23" s="1">
        <f>'DNSP stacked data'!AQ100</f>
        <v>1544460.7636243589</v>
      </c>
      <c r="AR23" s="1">
        <f>'DNSP stacked data'!AR100</f>
        <v>1681173.1383851166</v>
      </c>
      <c r="AS23" s="1">
        <f>'DNSP stacked data'!AS100</f>
        <v>1768571.4811654608</v>
      </c>
      <c r="AT23" s="46"/>
      <c r="AU23" s="1">
        <f>'DNSP stacked data'!AU100</f>
        <v>460583.34711906029</v>
      </c>
      <c r="AV23" s="1">
        <f>'DNSP stacked data'!AV100</f>
        <v>535944.5439402695</v>
      </c>
      <c r="AW23" s="1">
        <f>'DNSP stacked data'!AW100</f>
        <v>612785.19827443128</v>
      </c>
      <c r="AX23" s="1">
        <f>'DNSP stacked data'!AX100</f>
        <v>730545.17197894375</v>
      </c>
      <c r="AY23" s="1">
        <f>'DNSP stacked data'!AY100</f>
        <v>694458.31135714753</v>
      </c>
      <c r="AZ23" s="1">
        <f>'DNSP stacked data'!AZ100</f>
        <v>703897.86926438753</v>
      </c>
      <c r="BA23" s="1">
        <f>'DNSP stacked data'!BA100</f>
        <v>768540.60400796146</v>
      </c>
      <c r="BB23" s="1">
        <f>'DNSP stacked data'!BB100</f>
        <v>737484.77180893021</v>
      </c>
    </row>
    <row r="24" spans="1:54" x14ac:dyDescent="0.25">
      <c r="A24" s="21"/>
      <c r="B24" s="14"/>
      <c r="C24" s="14"/>
      <c r="D24" s="14"/>
      <c r="E24" s="14"/>
      <c r="F24" s="14"/>
      <c r="G24" s="14"/>
      <c r="H24" s="14"/>
      <c r="I24" s="14"/>
      <c r="K24" s="14"/>
      <c r="L24" s="14"/>
      <c r="M24" s="14"/>
      <c r="N24" s="14"/>
      <c r="O24" s="14"/>
      <c r="P24" s="14"/>
      <c r="Q24" s="14"/>
      <c r="R24" s="14"/>
      <c r="T24" s="14"/>
      <c r="U24" s="14"/>
      <c r="V24" s="14"/>
      <c r="W24" s="14"/>
      <c r="X24" s="14"/>
      <c r="Y24" s="14"/>
      <c r="Z24" s="14"/>
      <c r="AA24" s="14"/>
    </row>
    <row r="25" spans="1:54" x14ac:dyDescent="0.25">
      <c r="A25" s="23" t="s">
        <v>82</v>
      </c>
      <c r="B25" s="14"/>
      <c r="C25" s="14"/>
      <c r="D25" s="14"/>
      <c r="E25" s="14"/>
      <c r="F25" s="14"/>
      <c r="G25" s="14"/>
      <c r="H25" s="14"/>
      <c r="I25" s="14"/>
      <c r="K25" s="14"/>
      <c r="L25" s="14"/>
      <c r="M25" s="14"/>
      <c r="N25" s="14"/>
      <c r="O25" s="14"/>
      <c r="P25" s="14"/>
      <c r="Q25" s="14"/>
      <c r="R25" s="14"/>
      <c r="T25" s="14"/>
      <c r="U25" s="14"/>
      <c r="V25" s="14"/>
      <c r="W25" s="14"/>
      <c r="X25" s="14"/>
      <c r="Y25" s="14"/>
      <c r="Z25" s="14"/>
      <c r="AA25" s="14"/>
      <c r="AL25" s="14"/>
      <c r="AM25" s="14"/>
      <c r="AN25" s="14"/>
      <c r="AO25" s="14"/>
      <c r="AP25" s="14"/>
      <c r="AQ25" s="14"/>
      <c r="AR25" s="14"/>
      <c r="AS25" s="14"/>
    </row>
    <row r="26" spans="1:54" x14ac:dyDescent="0.25">
      <c r="A26" s="24" t="s">
        <v>83</v>
      </c>
      <c r="B26" s="1">
        <f>B17</f>
        <v>808751.24935811362</v>
      </c>
      <c r="C26" s="1">
        <f t="shared" ref="C26:I26" si="2">C17</f>
        <v>921119.15314772644</v>
      </c>
      <c r="D26" s="1">
        <f t="shared" si="2"/>
        <v>1073449.7067988571</v>
      </c>
      <c r="E26" s="1">
        <f t="shared" si="2"/>
        <v>1216416.465807985</v>
      </c>
      <c r="F26" s="1">
        <f t="shared" si="2"/>
        <v>1475155.6538355676</v>
      </c>
      <c r="G26" s="1">
        <f t="shared" si="2"/>
        <v>1596342.8244017917</v>
      </c>
      <c r="H26" s="1">
        <f t="shared" si="2"/>
        <v>1898009.2444245904</v>
      </c>
      <c r="I26" s="1">
        <f t="shared" si="2"/>
        <v>2248838.4858176196</v>
      </c>
      <c r="K26" s="1">
        <f>K17</f>
        <v>403022.83261208812</v>
      </c>
      <c r="L26" s="1">
        <f t="shared" ref="L26:R26" si="3">L17</f>
        <v>402210.3536348099</v>
      </c>
      <c r="M26" s="1">
        <f t="shared" si="3"/>
        <v>424819.23075985489</v>
      </c>
      <c r="N26" s="1">
        <f t="shared" si="3"/>
        <v>451280.98101693729</v>
      </c>
      <c r="O26" s="1">
        <f t="shared" si="3"/>
        <v>491934.92086120776</v>
      </c>
      <c r="P26" s="1">
        <f t="shared" si="3"/>
        <v>556602.07770943246</v>
      </c>
      <c r="Q26" s="1">
        <f t="shared" si="3"/>
        <v>666680.07259953162</v>
      </c>
      <c r="R26" s="1">
        <f t="shared" si="3"/>
        <v>764536.36637760722</v>
      </c>
      <c r="T26" s="1">
        <f>T17</f>
        <v>190639.73153427252</v>
      </c>
      <c r="U26" s="1">
        <f t="shared" ref="U26:AA26" si="4">U17</f>
        <v>202364.59251545981</v>
      </c>
      <c r="V26" s="1">
        <f t="shared" si="4"/>
        <v>212948.18140333693</v>
      </c>
      <c r="W26" s="1">
        <f t="shared" si="4"/>
        <v>243654.04609760569</v>
      </c>
      <c r="X26" s="1">
        <f t="shared" si="4"/>
        <v>295480.74510981818</v>
      </c>
      <c r="Y26" s="1">
        <f t="shared" si="4"/>
        <v>402662.75233276514</v>
      </c>
      <c r="Z26" s="1">
        <f t="shared" si="4"/>
        <v>440887.29369832505</v>
      </c>
      <c r="AA26" s="1">
        <f t="shared" si="4"/>
        <v>477429.83559272473</v>
      </c>
      <c r="AC26" s="1">
        <f>AC17</f>
        <v>13083.427210262045</v>
      </c>
      <c r="AD26" s="1">
        <f t="shared" ref="AD26:AJ26" si="5">AD17</f>
        <v>12947.049881740277</v>
      </c>
      <c r="AE26" s="1">
        <f t="shared" si="5"/>
        <v>12931.745146750243</v>
      </c>
      <c r="AF26" s="1">
        <f t="shared" si="5"/>
        <v>13352.350932841</v>
      </c>
      <c r="AG26" s="1">
        <f t="shared" si="5"/>
        <v>14292.329302485166</v>
      </c>
      <c r="AH26" s="1">
        <f t="shared" si="5"/>
        <v>22706.915720122925</v>
      </c>
      <c r="AI26" s="1">
        <f t="shared" si="5"/>
        <v>22591.609203798373</v>
      </c>
      <c r="AJ26" s="1">
        <f t="shared" si="5"/>
        <v>22671.647382508268</v>
      </c>
      <c r="AL26" s="1">
        <f>AL17</f>
        <v>783374.71954726288</v>
      </c>
      <c r="AM26" s="1">
        <f t="shared" ref="AM26:AS26" si="6">AM17</f>
        <v>825593.09229930979</v>
      </c>
      <c r="AN26" s="1">
        <f t="shared" si="6"/>
        <v>960167.78623633157</v>
      </c>
      <c r="AO26" s="1">
        <f t="shared" si="6"/>
        <v>1089888.5101222135</v>
      </c>
      <c r="AP26" s="1">
        <f t="shared" si="6"/>
        <v>1297665.5116444021</v>
      </c>
      <c r="AQ26" s="1">
        <f t="shared" si="6"/>
        <v>1436575.8529360697</v>
      </c>
      <c r="AR26" s="1">
        <f t="shared" si="6"/>
        <v>1544460.7636243589</v>
      </c>
      <c r="AS26" s="1">
        <f t="shared" si="6"/>
        <v>1681173.1383851166</v>
      </c>
      <c r="AU26" s="1">
        <f>AU17</f>
        <v>337017.63111393852</v>
      </c>
      <c r="AV26" s="1">
        <f t="shared" ref="AV26:BB26" si="7">AV17</f>
        <v>460583.34711906029</v>
      </c>
      <c r="AW26" s="1">
        <f t="shared" si="7"/>
        <v>535944.5439402695</v>
      </c>
      <c r="AX26" s="1">
        <f t="shared" si="7"/>
        <v>612785.19827443128</v>
      </c>
      <c r="AY26" s="1">
        <f t="shared" si="7"/>
        <v>646420.04413488414</v>
      </c>
      <c r="AZ26" s="1">
        <f t="shared" si="7"/>
        <v>694458.31135714753</v>
      </c>
      <c r="BA26" s="1">
        <f t="shared" si="7"/>
        <v>703897.86926438753</v>
      </c>
      <c r="BB26" s="1">
        <f t="shared" si="7"/>
        <v>768540.60400796146</v>
      </c>
    </row>
    <row r="27" spans="1:54" x14ac:dyDescent="0.25">
      <c r="A27" s="24" t="s">
        <v>84</v>
      </c>
      <c r="B27" s="1">
        <f>WACC!$C$14*B26</f>
        <v>323500.49974324548</v>
      </c>
      <c r="C27" s="1">
        <f>WACC!$D$14*C26</f>
        <v>368447.66125909059</v>
      </c>
      <c r="D27" s="1">
        <f>WACC!$E$14*D26</f>
        <v>429379.88271954283</v>
      </c>
      <c r="E27" s="1">
        <f>WACC!$F$14*E26</f>
        <v>486566.58632319403</v>
      </c>
      <c r="F27" s="1">
        <f>WACC!$G$14*F26</f>
        <v>590062.26153422706</v>
      </c>
      <c r="G27" s="1">
        <f>WACC!$H$14*G26</f>
        <v>638537.12976071669</v>
      </c>
      <c r="H27" s="1">
        <f>WACC!$I$14*H26</f>
        <v>759203.69776983617</v>
      </c>
      <c r="I27" s="1">
        <f>WACC!$J$14*I26</f>
        <v>899535.39432704786</v>
      </c>
      <c r="K27" s="1">
        <f>WACC!$C$14*K26</f>
        <v>161209.13304483527</v>
      </c>
      <c r="L27" s="1">
        <f>WACC!$D$14*L26</f>
        <v>160884.14145392398</v>
      </c>
      <c r="M27" s="1">
        <f>WACC!$E$14*M26</f>
        <v>169927.69230394196</v>
      </c>
      <c r="N27" s="1">
        <f>WACC!$F$14*N26</f>
        <v>180512.39240677492</v>
      </c>
      <c r="O27" s="1">
        <f>WACC!$G$14*O26</f>
        <v>196773.96834448312</v>
      </c>
      <c r="P27" s="1">
        <f>WACC!$H$14*P26</f>
        <v>222640.831083773</v>
      </c>
      <c r="Q27" s="1">
        <f>WACC!$I$14*Q26</f>
        <v>266672.02903981268</v>
      </c>
      <c r="R27" s="1">
        <f>WACC!$J$14*R26</f>
        <v>305814.54655104288</v>
      </c>
      <c r="T27" s="1">
        <f>WACC!$C$14*T26</f>
        <v>76255.892613709017</v>
      </c>
      <c r="U27" s="1">
        <f>WACC!$D$14*U26</f>
        <v>80945.837006183923</v>
      </c>
      <c r="V27" s="1">
        <f>WACC!$E$14*V26</f>
        <v>85179.272561334772</v>
      </c>
      <c r="W27" s="1">
        <f>WACC!$F$14*W26</f>
        <v>97461.618439042286</v>
      </c>
      <c r="X27" s="1">
        <f>WACC!$G$14*X26</f>
        <v>118192.29804392728</v>
      </c>
      <c r="Y27" s="1">
        <f>WACC!$H$14*Y26</f>
        <v>161065.10093310606</v>
      </c>
      <c r="Z27" s="1">
        <f>WACC!$I$14*Z26</f>
        <v>176354.91747933003</v>
      </c>
      <c r="AA27" s="1">
        <f>WACC!$J$14*AA26</f>
        <v>190971.93423708991</v>
      </c>
      <c r="AC27" s="1">
        <f>WACC!$C$14*AC26</f>
        <v>5233.3708841048183</v>
      </c>
      <c r="AD27" s="1">
        <f>WACC!$D$14*AD26</f>
        <v>5178.8199526961107</v>
      </c>
      <c r="AE27" s="1">
        <f>WACC!$E$14*AE26</f>
        <v>5172.698058700098</v>
      </c>
      <c r="AF27" s="1">
        <f>WACC!$F$14*AF26</f>
        <v>5340.9403731364</v>
      </c>
      <c r="AG27" s="1">
        <f>WACC!$G$14*AG26</f>
        <v>5716.9317209940673</v>
      </c>
      <c r="AH27" s="1">
        <f>WACC!$H$14*AH26</f>
        <v>9082.7662880491698</v>
      </c>
      <c r="AI27" s="1">
        <f>WACC!$I$14*AI26</f>
        <v>9036.6436815193501</v>
      </c>
      <c r="AJ27" s="1">
        <f>WACC!$J$14*AJ26</f>
        <v>9068.658953003307</v>
      </c>
      <c r="AL27" s="1">
        <f>WACC!C14*AL26</f>
        <v>313349.88781890518</v>
      </c>
      <c r="AM27" s="1">
        <f>WACC!D14*AM26</f>
        <v>330237.23691972392</v>
      </c>
      <c r="AN27" s="1">
        <f>WACC!E14*AN26</f>
        <v>384067.11449453264</v>
      </c>
      <c r="AO27" s="1">
        <f>WACC!F14*AO26</f>
        <v>435955.40404888545</v>
      </c>
      <c r="AP27" s="1">
        <f>WACC!G14*AP26</f>
        <v>519066.20465776086</v>
      </c>
      <c r="AQ27" s="1">
        <f>WACC!H14*AQ26</f>
        <v>574630.34117442789</v>
      </c>
      <c r="AR27" s="1">
        <f>WACC!I14*AR26</f>
        <v>617784.30544974364</v>
      </c>
      <c r="AS27" s="1">
        <f>WACC!J14*AS26</f>
        <v>672469.25535404671</v>
      </c>
      <c r="AU27" s="1">
        <f>WACC!C14*AU26</f>
        <v>134807.05244557542</v>
      </c>
      <c r="AV27" s="1">
        <f>WACC!D14*AV26</f>
        <v>184233.33884762414</v>
      </c>
      <c r="AW27" s="1">
        <f>WACC!E14*AW26</f>
        <v>214377.8175761078</v>
      </c>
      <c r="AX27" s="1">
        <f>WACC!F14*AX26</f>
        <v>245114.07930977253</v>
      </c>
      <c r="AY27" s="1">
        <f>WACC!G14*AY26</f>
        <v>258568.01765395366</v>
      </c>
      <c r="AZ27" s="1">
        <f>WACC!H14*AZ26</f>
        <v>277783.32454285905</v>
      </c>
      <c r="BA27" s="1">
        <f>WACC!I14*BA26</f>
        <v>281559.14770575502</v>
      </c>
      <c r="BB27" s="1">
        <f>WACC!J14*BB26</f>
        <v>307416.24160318461</v>
      </c>
    </row>
    <row r="28" spans="1:54" x14ac:dyDescent="0.25">
      <c r="A28" s="24" t="s">
        <v>85</v>
      </c>
      <c r="B28" s="1">
        <f>WACC!$C$15*B26</f>
        <v>485250.74961486814</v>
      </c>
      <c r="C28" s="1">
        <f>WACC!$D$15*C26</f>
        <v>552671.49188863579</v>
      </c>
      <c r="D28" s="1">
        <f>WACC!$E$15*D26</f>
        <v>644069.82407931425</v>
      </c>
      <c r="E28" s="1">
        <f>WACC!$F$15*E26</f>
        <v>729849.87948479096</v>
      </c>
      <c r="F28" s="1">
        <f>WACC!$G$15*F26</f>
        <v>885093.39230134059</v>
      </c>
      <c r="G28" s="1">
        <f>WACC!$H$15*G26</f>
        <v>957805.69464107498</v>
      </c>
      <c r="H28" s="1">
        <f>WACC!$I$15*H26</f>
        <v>1138805.5466547541</v>
      </c>
      <c r="I28" s="1">
        <f>WACC!$J$15*I26</f>
        <v>1349303.0914905716</v>
      </c>
      <c r="K28" s="1">
        <f>WACC!$C$15*K26</f>
        <v>241813.69956725286</v>
      </c>
      <c r="L28" s="1">
        <f>WACC!$D$15*L26</f>
        <v>241326.21218088592</v>
      </c>
      <c r="M28" s="1">
        <f>WACC!$E$15*M26</f>
        <v>254891.53845591293</v>
      </c>
      <c r="N28" s="1">
        <f>WACC!$F$15*N26</f>
        <v>270768.58861016238</v>
      </c>
      <c r="O28" s="1">
        <f>WACC!$G$15*O26</f>
        <v>295160.95251672465</v>
      </c>
      <c r="P28" s="1">
        <f>WACC!$H$15*P26</f>
        <v>333961.24662565946</v>
      </c>
      <c r="Q28" s="1">
        <f>WACC!$I$15*Q26</f>
        <v>400008.04355971894</v>
      </c>
      <c r="R28" s="1">
        <f>WACC!$J$15*R26</f>
        <v>458721.81982656434</v>
      </c>
      <c r="T28" s="1">
        <f>WACC!$C$15*T26</f>
        <v>114383.8389205635</v>
      </c>
      <c r="U28" s="1">
        <f>WACC!$D$15*U26</f>
        <v>121418.75550927588</v>
      </c>
      <c r="V28" s="1">
        <f>WACC!$E$15*V26</f>
        <v>127768.90884200216</v>
      </c>
      <c r="W28" s="1">
        <f>WACC!$F$15*W26</f>
        <v>146192.42765856342</v>
      </c>
      <c r="X28" s="1">
        <f>WACC!$G$15*X26</f>
        <v>177288.44706589091</v>
      </c>
      <c r="Y28" s="1">
        <f>WACC!$H$15*Y26</f>
        <v>241597.65139965908</v>
      </c>
      <c r="Z28" s="1">
        <f>WACC!$I$15*Z26</f>
        <v>264532.37621899502</v>
      </c>
      <c r="AA28" s="1">
        <f>WACC!$J$15*AA26</f>
        <v>286457.90135563485</v>
      </c>
      <c r="AC28" s="1">
        <f>WACC!$C$15*AC26</f>
        <v>7850.056326157227</v>
      </c>
      <c r="AD28" s="1">
        <f>WACC!$D$15*AD26</f>
        <v>7768.2299290441661</v>
      </c>
      <c r="AE28" s="1">
        <f>WACC!$E$15*AE26</f>
        <v>7759.0470880501452</v>
      </c>
      <c r="AF28" s="1">
        <f>WACC!$F$15*AF26</f>
        <v>8011.4105597046</v>
      </c>
      <c r="AG28" s="1">
        <f>WACC!$G$15*AG26</f>
        <v>8575.3975814910991</v>
      </c>
      <c r="AH28" s="1">
        <f>WACC!$H$15*AH26</f>
        <v>13624.149432073755</v>
      </c>
      <c r="AI28" s="1">
        <f>WACC!$I$15*AI26</f>
        <v>13554.965522279022</v>
      </c>
      <c r="AJ28" s="1">
        <f>WACC!$J$15*AJ26</f>
        <v>13602.988429504961</v>
      </c>
      <c r="AL28" s="1">
        <f>WACC!C15*AL26</f>
        <v>470024.83172835771</v>
      </c>
      <c r="AM28" s="1">
        <f>WACC!D15*AM26</f>
        <v>495355.85537958588</v>
      </c>
      <c r="AN28" s="1">
        <f>WACC!E15*AN26</f>
        <v>576100.67174179887</v>
      </c>
      <c r="AO28" s="1">
        <f>WACC!F15*AO26</f>
        <v>653933.10607332806</v>
      </c>
      <c r="AP28" s="1">
        <f>WACC!G15*AP26</f>
        <v>778599.30698664126</v>
      </c>
      <c r="AQ28" s="1">
        <f>WACC!H15*AQ26</f>
        <v>861945.51176164183</v>
      </c>
      <c r="AR28" s="1">
        <f>WACC!I15*AR26</f>
        <v>926676.45817461528</v>
      </c>
      <c r="AS28" s="1">
        <f>WACC!J15*AS26</f>
        <v>1008703.8830310699</v>
      </c>
      <c r="AU28" s="1">
        <f>WACC!C15*AU26</f>
        <v>202210.5786683631</v>
      </c>
      <c r="AV28" s="1">
        <f>WACC!D15*AV26</f>
        <v>276350.00827143615</v>
      </c>
      <c r="AW28" s="1">
        <f>WACC!E15*AW26</f>
        <v>321566.7263641617</v>
      </c>
      <c r="AX28" s="1">
        <f>WACC!F15*AX26</f>
        <v>367671.11896465876</v>
      </c>
      <c r="AY28" s="1">
        <f>WACC!G15*AY26</f>
        <v>387852.02648093045</v>
      </c>
      <c r="AZ28" s="1">
        <f>WACC!H15*AZ26</f>
        <v>416674.98681428848</v>
      </c>
      <c r="BA28" s="1">
        <f>WACC!I15*BA26</f>
        <v>422338.7215586325</v>
      </c>
      <c r="BB28" s="1">
        <f>WACC!J15*BB26</f>
        <v>461124.36240477685</v>
      </c>
    </row>
    <row r="29" spans="1:54" x14ac:dyDescent="0.25">
      <c r="A29" s="24" t="s">
        <v>86</v>
      </c>
      <c r="B29" s="1">
        <f>(WACC!$C$3+WACC!$C$9*WACC!$C$16)*B27</f>
        <v>32269.582957711478</v>
      </c>
      <c r="C29" s="1">
        <f>(WACC!$D$3+WACC!$D$9*WACC!$D$16)*C27</f>
        <v>36634.88983541754</v>
      </c>
      <c r="D29" s="1">
        <f>(WACC!$E$3+WACC!$E$9*WACC!$E$16)*D27</f>
        <v>44434.847829641796</v>
      </c>
      <c r="E29" s="1">
        <f>(WACC!$F$3+WACC!$F$9*WACC!$F$16)*E27</f>
        <v>52141.907019003222</v>
      </c>
      <c r="F29" s="1">
        <f>(WACC!$G$3+WACC!$G$9*WACC!$G$16)*F27</f>
        <v>56436.221320661563</v>
      </c>
      <c r="G29" s="1">
        <f>(WACC!$H$3+WACC!$H$9*WACC!$H$16)*G27</f>
        <v>64418.302594382018</v>
      </c>
      <c r="H29" s="1">
        <f>(WACC!$I$3+WACC!$I$9*WACC!$I$16)*H27</f>
        <v>75000.950738870553</v>
      </c>
      <c r="I29" s="1">
        <f>(WACC!$J$3+WACC!$J$9*WACC!$J$16)*I27</f>
        <v>77493.016001916738</v>
      </c>
      <c r="K29" s="1">
        <f>(WACC!$C$3+WACC!$C$9*WACC!$C$16)*K27</f>
        <v>16080.814392744</v>
      </c>
      <c r="L29" s="1">
        <f>(WACC!$D$3+WACC!$D$9*WACC!$D$16)*L27</f>
        <v>15996.770825709284</v>
      </c>
      <c r="M29" s="1">
        <f>(WACC!$E$3+WACC!$E$9*WACC!$E$16)*M27</f>
        <v>17585.153504966922</v>
      </c>
      <c r="N29" s="1">
        <f>(WACC!$F$3+WACC!$F$9*WACC!$F$16)*N27</f>
        <v>19344.239093310731</v>
      </c>
      <c r="O29" s="1">
        <f>(WACC!$G$3+WACC!$G$9*WACC!$G$16)*O27</f>
        <v>18820.351599438691</v>
      </c>
      <c r="P29" s="1">
        <f>(WACC!$H$3+WACC!$H$9*WACC!$H$16)*P27</f>
        <v>22460.940418599792</v>
      </c>
      <c r="Q29" s="1">
        <f>(WACC!$I$3+WACC!$I$9*WACC!$I$16)*Q27</f>
        <v>26344.25487152085</v>
      </c>
      <c r="R29" s="1">
        <f>(WACC!$J$3+WACC!$J$9*WACC!$J$16)*R27</f>
        <v>26345.257450628695</v>
      </c>
      <c r="T29" s="1">
        <f>(WACC!$C$3+WACC!$C$9*WACC!$C$16)*T27</f>
        <v>7606.6214879589234</v>
      </c>
      <c r="U29" s="1">
        <f>(WACC!$D$3+WACC!$D$9*WACC!$D$16)*U27</f>
        <v>8048.475083878815</v>
      </c>
      <c r="V29" s="1">
        <f>(WACC!$E$3+WACC!$E$9*WACC!$E$16)*V27</f>
        <v>8814.8703905969596</v>
      </c>
      <c r="W29" s="1">
        <f>(WACC!$F$3+WACC!$F$9*WACC!$F$16)*W27</f>
        <v>10444.273793997407</v>
      </c>
      <c r="X29" s="1">
        <f>(WACC!$G$3+WACC!$G$9*WACC!$G$16)*X27</f>
        <v>11304.445523191212</v>
      </c>
      <c r="Y29" s="1">
        <f>(WACC!$H$3+WACC!$H$9*WACC!$H$16)*Y27</f>
        <v>16248.922616593343</v>
      </c>
      <c r="Z29" s="1">
        <f>(WACC!$I$3+WACC!$I$9*WACC!$I$16)*Z27</f>
        <v>17421.920516560378</v>
      </c>
      <c r="AA29" s="1">
        <f>(WACC!$J$3+WACC!$J$9*WACC!$J$16)*AA27</f>
        <v>16451.816403314609</v>
      </c>
      <c r="AC29" s="1">
        <f>(WACC!$C$3+WACC!$C$9*WACC!$C$16)*AC27</f>
        <v>522.03534778810922</v>
      </c>
      <c r="AD29" s="1">
        <f>(WACC!$D$3+WACC!$D$9*WACC!$D$16)*AD27</f>
        <v>514.93201991332558</v>
      </c>
      <c r="AE29" s="1">
        <f>(WACC!$E$3+WACC!$E$9*WACC!$E$16)*AE27</f>
        <v>535.30232867745167</v>
      </c>
      <c r="AF29" s="1">
        <f>(WACC!$F$3+WACC!$F$9*WACC!$F$16)*AF27</f>
        <v>572.35088507524051</v>
      </c>
      <c r="AG29" s="1">
        <f>(WACC!$G$3+WACC!$G$9*WACC!$G$16)*AG27</f>
        <v>546.7931859296117</v>
      </c>
      <c r="AH29" s="1">
        <f>(WACC!$H$3+WACC!$H$9*WACC!$H$16)*AH27</f>
        <v>916.30754088937704</v>
      </c>
      <c r="AI29" s="1">
        <f>(WACC!$I$3+WACC!$I$9*WACC!$I$16)*AI27</f>
        <v>892.72071460304016</v>
      </c>
      <c r="AJ29" s="1">
        <f>(WACC!$J$3+WACC!$J$9*WACC!$J$16)*AJ27</f>
        <v>781.24522702828324</v>
      </c>
      <c r="AL29" s="1">
        <f>(WACC!C3+WACC!C9*WACC!C16)*AL27</f>
        <v>31257.046612871181</v>
      </c>
      <c r="AM29" s="1">
        <f>(WACC!D3+WACC!D9*WACC!D16)*AM27</f>
        <v>32835.612940963598</v>
      </c>
      <c r="AN29" s="1">
        <f>(WACC!E3+WACC!E9*WACC!E16)*AN27</f>
        <v>39745.606340111444</v>
      </c>
      <c r="AO29" s="1">
        <f>(WACC!F3+WACC!F9*WACC!F16)*AO27</f>
        <v>46718.263812817393</v>
      </c>
      <c r="AP29" s="1">
        <f>(WACC!G3+WACC!G9*WACC!G16)*AP27</f>
        <v>49645.837593431606</v>
      </c>
      <c r="AQ29" s="1">
        <f>(WACC!H3+WACC!H9*WACC!H16)*AQ27</f>
        <v>57971.117844875822</v>
      </c>
      <c r="AR29" s="1">
        <f>(WACC!I3+WACC!I9*WACC!I16)*AR27</f>
        <v>61030.274742326852</v>
      </c>
      <c r="AS29" s="1">
        <f>(WACC!J3+WACC!J9*WACC!J16)*AS27</f>
        <v>57931.762434910612</v>
      </c>
      <c r="AU29" s="1">
        <f>(WACC!C3+WACC!C9*WACC!C16)*AU27</f>
        <v>13447.17354572769</v>
      </c>
      <c r="AV29" s="1">
        <f>(WACC!D3+WACC!D9*WACC!D16)*AV27</f>
        <v>18318.390323416217</v>
      </c>
      <c r="AW29" s="1">
        <f>(WACC!E3+WACC!E9*WACC!E16)*AW27</f>
        <v>22185.123442932781</v>
      </c>
      <c r="AX29" s="1">
        <f>(WACC!F3+WACC!F9*WACC!F16)*AX27</f>
        <v>26267.145939876264</v>
      </c>
      <c r="AY29" s="1">
        <f>(WACC!G3+WACC!G9*WACC!G16)*AY27</f>
        <v>24730.61373696545</v>
      </c>
      <c r="AZ29" s="1">
        <f>(WACC!H3+WACC!H9*WACC!H16)*AZ27</f>
        <v>28023.946333051896</v>
      </c>
      <c r="BA29" s="1">
        <f>(WACC!I3+WACC!I9*WACC!I16)*BA27</f>
        <v>27814.937979345435</v>
      </c>
      <c r="BB29" s="1">
        <f>(WACC!J3+WACC!J9*WACC!J16)*BB27</f>
        <v>26483.239992603783</v>
      </c>
    </row>
    <row r="30" spans="1:54" x14ac:dyDescent="0.25">
      <c r="A30" s="24" t="s">
        <v>87</v>
      </c>
      <c r="B30" s="1">
        <f>WACC!$C$7*B28</f>
        <v>33395.861942669042</v>
      </c>
      <c r="C30" s="1">
        <f>WACC!$D$7*C28</f>
        <v>36456.833557780243</v>
      </c>
      <c r="D30" s="1">
        <f>WACC!$E$7*D28</f>
        <v>45389.008864014846</v>
      </c>
      <c r="E30" s="1">
        <f>WACC!$F$7*E28</f>
        <v>62742.802579399613</v>
      </c>
      <c r="F30" s="1">
        <f>WACC!$G$7*F28</f>
        <v>73703.46695902654</v>
      </c>
      <c r="G30" s="1">
        <f>WACC!$H$7*G28</f>
        <v>89411.311317060681</v>
      </c>
      <c r="H30" s="1">
        <f>WACC!$I$7*H28</f>
        <v>107414.82613100353</v>
      </c>
      <c r="I30" s="1">
        <f>WACC!$J$7*I28</f>
        <v>102777.4199055916</v>
      </c>
      <c r="K30" s="1">
        <f>WACC!$C$7*K28</f>
        <v>16642.069966926203</v>
      </c>
      <c r="L30" s="1">
        <f>WACC!$D$7*L28</f>
        <v>15919.021841605912</v>
      </c>
      <c r="M30" s="1">
        <f>WACC!$E$7*M28</f>
        <v>17962.76407589173</v>
      </c>
      <c r="N30" s="1">
        <f>WACC!$F$7*N28</f>
        <v>23277.088312822158</v>
      </c>
      <c r="O30" s="1">
        <f>WACC!$G$7*O28</f>
        <v>24578.63283200817</v>
      </c>
      <c r="P30" s="1">
        <f>WACC!$H$7*P28</f>
        <v>31175.334576675414</v>
      </c>
      <c r="Q30" s="1">
        <f>WACC!$I$7*Q28</f>
        <v>37729.702473073849</v>
      </c>
      <c r="R30" s="1">
        <f>WACC!$J$7*R28</f>
        <v>34941.182150623848</v>
      </c>
      <c r="T30" s="1">
        <f>WACC!$C$7*T28</f>
        <v>7872.1092055920208</v>
      </c>
      <c r="U30" s="1">
        <f>WACC!$D$7*U28</f>
        <v>8009.357141378372</v>
      </c>
      <c r="V30" s="1">
        <f>WACC!$E$7*V28</f>
        <v>9004.1543931438446</v>
      </c>
      <c r="W30" s="1">
        <f>WACC!$F$7*W28</f>
        <v>12567.683964898903</v>
      </c>
      <c r="X30" s="1">
        <f>WACC!$G$7*X28</f>
        <v>14763.157553987567</v>
      </c>
      <c r="Y30" s="1">
        <f>WACC!$H$7*Y28</f>
        <v>22553.178524231389</v>
      </c>
      <c r="Z30" s="1">
        <f>WACC!$I$7*Z28</f>
        <v>24951.317879556223</v>
      </c>
      <c r="AA30" s="1">
        <f>WACC!$J$7*AA28</f>
        <v>21819.711374394599</v>
      </c>
      <c r="AC30" s="1">
        <f>WACC!$C$7*AC28</f>
        <v>540.25552256970673</v>
      </c>
      <c r="AD30" s="1">
        <f>WACC!$D$7*AD28</f>
        <v>512.42929971643355</v>
      </c>
      <c r="AE30" s="1">
        <f>WACC!$E$7*AE28</f>
        <v>546.79701468586086</v>
      </c>
      <c r="AF30" s="1">
        <f>WACC!$F$7*AF28</f>
        <v>688.71471416134932</v>
      </c>
      <c r="AG30" s="1">
        <f>WACC!$G$7*AG28</f>
        <v>714.09021669970957</v>
      </c>
      <c r="AH30" s="1">
        <f>WACC!$H$7*AH28</f>
        <v>1271.8164791845268</v>
      </c>
      <c r="AI30" s="1">
        <f>WACC!$I$7*AI28</f>
        <v>1278.5363305125859</v>
      </c>
      <c r="AJ30" s="1">
        <f>WACC!$J$7*AJ28</f>
        <v>1036.1497447142733</v>
      </c>
      <c r="AL30" s="1">
        <f>WACC!C7*AL28</f>
        <v>32347.985866038787</v>
      </c>
      <c r="AM30" s="1">
        <f>WACC!D7*AM28</f>
        <v>32676.022260045149</v>
      </c>
      <c r="AN30" s="1">
        <f>WACC!E7*AN28</f>
        <v>40599.074073424264</v>
      </c>
      <c r="AO30" s="1">
        <f>WACC!F7*AO28</f>
        <v>56216.486332032626</v>
      </c>
      <c r="AP30" s="1">
        <f>WACC!G7*AP28</f>
        <v>64835.495096853359</v>
      </c>
      <c r="AQ30" s="1">
        <f>WACC!H7*AQ28</f>
        <v>80462.748260588953</v>
      </c>
      <c r="AR30" s="1">
        <f>WACC!I7*AR28</f>
        <v>87406.309994639611</v>
      </c>
      <c r="AS30" s="1">
        <f>WACC!J7*AS28</f>
        <v>76833.724906209813</v>
      </c>
      <c r="AU30" s="1">
        <f>WACC!C7*AU28</f>
        <v>13916.509297338669</v>
      </c>
      <c r="AV30" s="1">
        <f>WACC!D7*AV28</f>
        <v>18229.357589649368</v>
      </c>
      <c r="AW30" s="1">
        <f>WACC!E7*AW28</f>
        <v>22661.510363692789</v>
      </c>
      <c r="AX30" s="1">
        <f>WACC!F7*AX28</f>
        <v>31607.481318803522</v>
      </c>
      <c r="AY30" s="1">
        <f>WACC!G7*AY28</f>
        <v>32297.200800925522</v>
      </c>
      <c r="AZ30" s="1">
        <f>WACC!H7*AZ28</f>
        <v>38896.675152934324</v>
      </c>
      <c r="BA30" s="1">
        <f>WACC!I7*BA28</f>
        <v>39835.984710359015</v>
      </c>
      <c r="BB30" s="1">
        <f>WACC!J7*BB28</f>
        <v>35124.185605488266</v>
      </c>
    </row>
    <row r="31" spans="1:54" x14ac:dyDescent="0.25">
      <c r="A31" s="21"/>
      <c r="B31" s="14"/>
      <c r="C31" s="14"/>
      <c r="D31" s="14"/>
      <c r="E31" s="14"/>
      <c r="F31" s="14"/>
      <c r="G31" s="14"/>
      <c r="H31" s="14"/>
      <c r="I31" s="14"/>
      <c r="K31" s="14"/>
      <c r="L31" s="14"/>
      <c r="M31" s="14"/>
      <c r="N31" s="14"/>
      <c r="O31" s="14"/>
      <c r="P31" s="14"/>
      <c r="Q31" s="14"/>
      <c r="R31" s="14"/>
      <c r="T31" s="14"/>
      <c r="U31" s="14"/>
      <c r="V31" s="14"/>
      <c r="W31" s="14"/>
      <c r="X31" s="14"/>
      <c r="Y31" s="14"/>
      <c r="Z31" s="14"/>
      <c r="AA31" s="14"/>
      <c r="AC31" s="14"/>
      <c r="AD31" s="14"/>
      <c r="AE31" s="14"/>
      <c r="AF31" s="14"/>
      <c r="AG31" s="14"/>
      <c r="AH31" s="14"/>
      <c r="AI31" s="14"/>
      <c r="AJ31" s="14"/>
      <c r="AL31" s="14"/>
      <c r="AM31" s="14"/>
      <c r="AN31" s="14"/>
      <c r="AO31" s="14"/>
      <c r="AP31" s="14"/>
      <c r="AQ31" s="14"/>
      <c r="AR31" s="14"/>
      <c r="AS31" s="14"/>
      <c r="AU31" s="14"/>
      <c r="AV31" s="14"/>
      <c r="AW31" s="14"/>
      <c r="AX31" s="14"/>
      <c r="AY31" s="14"/>
      <c r="AZ31" s="14"/>
      <c r="BA31" s="14"/>
      <c r="BB31" s="14"/>
    </row>
    <row r="32" spans="1:54" x14ac:dyDescent="0.25">
      <c r="A32" s="45" t="s">
        <v>100</v>
      </c>
      <c r="B32" s="18"/>
      <c r="C32" s="18"/>
      <c r="D32" s="18"/>
      <c r="E32" s="18"/>
      <c r="F32" s="18"/>
      <c r="G32" s="18"/>
      <c r="H32" s="18"/>
      <c r="I32" s="18"/>
      <c r="J32" s="19"/>
      <c r="K32" s="18"/>
      <c r="L32" s="18"/>
      <c r="M32" s="18"/>
      <c r="N32" s="18"/>
      <c r="O32" s="18"/>
      <c r="P32" s="18"/>
      <c r="Q32" s="18"/>
      <c r="R32" s="18"/>
      <c r="T32" s="18"/>
      <c r="U32" s="18"/>
      <c r="V32" s="18"/>
      <c r="W32" s="18"/>
      <c r="X32" s="18"/>
      <c r="Y32" s="18"/>
      <c r="Z32" s="18"/>
      <c r="AA32" s="18"/>
      <c r="AC32" s="18"/>
      <c r="AD32" s="18"/>
      <c r="AE32" s="18"/>
      <c r="AF32" s="18"/>
      <c r="AG32" s="18"/>
      <c r="AH32" s="18"/>
      <c r="AI32" s="18"/>
      <c r="AJ32" s="18"/>
      <c r="AK32" s="19"/>
      <c r="AL32" s="18"/>
      <c r="AM32" s="18"/>
      <c r="AN32" s="18"/>
      <c r="AO32" s="18"/>
      <c r="AP32" s="18"/>
      <c r="AQ32" s="18"/>
      <c r="AR32" s="18"/>
      <c r="AS32" s="18"/>
      <c r="AT32" s="19"/>
      <c r="AU32" s="18"/>
      <c r="AV32" s="18"/>
      <c r="AW32" s="18"/>
      <c r="AX32" s="18"/>
      <c r="AY32" s="18"/>
      <c r="AZ32" s="18"/>
      <c r="BA32" s="18"/>
      <c r="BB32" s="18"/>
    </row>
    <row r="33" spans="1:54" x14ac:dyDescent="0.25">
      <c r="A33" s="24" t="s">
        <v>64</v>
      </c>
      <c r="B33" s="1">
        <f>B17*WACC!$C$21</f>
        <v>65665.44490038052</v>
      </c>
      <c r="C33" s="1">
        <f>C17*WACC!$D$21</f>
        <v>73091.723393197783</v>
      </c>
      <c r="D33" s="1">
        <f>D17*WACC!$E$21</f>
        <v>89823.856693656649</v>
      </c>
      <c r="E33" s="1">
        <f>E17*WACC!$F$21</f>
        <v>114884.70959840284</v>
      </c>
      <c r="F33" s="1">
        <f>F17*WACC!$G$21</f>
        <v>130139.6882796881</v>
      </c>
      <c r="G33" s="1">
        <f>G17*WACC!$H$21</f>
        <v>153829.61391144269</v>
      </c>
      <c r="H33" s="1">
        <f>H17*WACC!$I$21</f>
        <v>182415.7768698741</v>
      </c>
      <c r="I33" s="1">
        <f>I17*WACC!$J$21</f>
        <v>180270.43590750836</v>
      </c>
      <c r="K33" s="1">
        <f>K17*WACC!$C$21</f>
        <v>32722.884359670203</v>
      </c>
      <c r="L33" s="1">
        <f>L17*WACC!$D$21</f>
        <v>31915.792667315192</v>
      </c>
      <c r="M33" s="1">
        <f>M17*WACC!$E$21</f>
        <v>35547.917580858659</v>
      </c>
      <c r="N33" s="1">
        <f>N17*WACC!$F$21</f>
        <v>42621.327406132892</v>
      </c>
      <c r="O33" s="1">
        <f>O17*WACC!$G$21</f>
        <v>43398.984431446857</v>
      </c>
      <c r="P33" s="1">
        <f>P17*WACC!$H$21</f>
        <v>53636.274995275213</v>
      </c>
      <c r="Q33" s="1">
        <f>Q17*WACC!$I$21</f>
        <v>64073.957344594703</v>
      </c>
      <c r="R33" s="1">
        <f>R17*WACC!$J$21</f>
        <v>61286.439601252547</v>
      </c>
      <c r="T33" s="1">
        <f>T17*WACC!C21</f>
        <v>15478.730693550944</v>
      </c>
      <c r="U33" s="1">
        <f>U17*WACC!D21</f>
        <v>16057.832225257185</v>
      </c>
      <c r="V33" s="1">
        <f>V17*WACC!E21</f>
        <v>17819.024783740806</v>
      </c>
      <c r="W33" s="1">
        <f>W17*WACC!F21</f>
        <v>23011.957758896311</v>
      </c>
      <c r="X33" s="1">
        <f>X17*WACC!G21</f>
        <v>26067.603077178774</v>
      </c>
      <c r="Y33" s="1">
        <f>Y17*WACC!H21</f>
        <v>38802.101140824736</v>
      </c>
      <c r="Z33" s="1">
        <f>Z17*WACC!I21</f>
        <v>42373.238396116598</v>
      </c>
      <c r="AA33" s="1">
        <f>AA17*WACC!J21</f>
        <v>38271.527777709205</v>
      </c>
      <c r="AC33" s="1">
        <f>AC17*WACC!C21</f>
        <v>1062.2908703578159</v>
      </c>
      <c r="AD33" s="1">
        <f>AD17*WACC!D21</f>
        <v>1027.361319629759</v>
      </c>
      <c r="AE33" s="1">
        <f>AE17*WACC!E21</f>
        <v>1082.0993433633128</v>
      </c>
      <c r="AF33" s="1">
        <f>AF17*WACC!F21</f>
        <v>1261.0655992365898</v>
      </c>
      <c r="AG33" s="1">
        <f>AG17*WACC!G21</f>
        <v>1260.8834026293212</v>
      </c>
      <c r="AH33" s="1">
        <f>AH17*WACC!H21</f>
        <v>2188.1240200739039</v>
      </c>
      <c r="AI33" s="1">
        <f>AI17*WACC!I21</f>
        <v>2171.2570451156262</v>
      </c>
      <c r="AJ33" s="1">
        <f>AJ17*WACC!J21</f>
        <v>1817.3949717425567</v>
      </c>
      <c r="AL33" s="1">
        <f>AL17*WACC!C21</f>
        <v>63605.032478909969</v>
      </c>
      <c r="AM33" s="1">
        <f>AM17*WACC!D21</f>
        <v>65511.635201008743</v>
      </c>
      <c r="AN33" s="1">
        <f>AN17*WACC!E21</f>
        <v>80344.680413535723</v>
      </c>
      <c r="AO33" s="1">
        <f>AO17*WACC!F21</f>
        <v>102934.75014485001</v>
      </c>
      <c r="AP33" s="1">
        <f>AP17*WACC!G21</f>
        <v>114481.33269028495</v>
      </c>
      <c r="AQ33" s="1">
        <f>AQ17*WACC!H21</f>
        <v>138433.86610546478</v>
      </c>
      <c r="AR33" s="1">
        <f>AR17*WACC!I21</f>
        <v>148436.58473696647</v>
      </c>
      <c r="AS33" s="1">
        <f>AS17*WACC!J21</f>
        <v>134765.48734112043</v>
      </c>
      <c r="AU33" s="1">
        <f>AU17*WACC!C21</f>
        <v>27363.682843066359</v>
      </c>
      <c r="AV33" s="1">
        <f>AV17*WACC!D21</f>
        <v>36547.747913065577</v>
      </c>
      <c r="AW33" s="1">
        <f>AW17*WACC!E21</f>
        <v>44846.633806625578</v>
      </c>
      <c r="AX33" s="1">
        <f>AX17*WACC!F21</f>
        <v>57874.627258679793</v>
      </c>
      <c r="AY33" s="1">
        <f>AY17*WACC!G21</f>
        <v>57027.814537890968</v>
      </c>
      <c r="AZ33" s="1">
        <f>AZ17*WACC!H21</f>
        <v>66920.621485986223</v>
      </c>
      <c r="BA33" s="1">
        <f>BA17*WACC!I21</f>
        <v>67650.922689704457</v>
      </c>
      <c r="BB33" s="1">
        <f>BB17*WACC!J21</f>
        <v>61607.42559809205</v>
      </c>
    </row>
    <row r="34" spans="1:54" x14ac:dyDescent="0.25">
      <c r="A34" s="24" t="s">
        <v>65</v>
      </c>
      <c r="B34" s="1">
        <f>B20</f>
        <v>-9281.1451876588762</v>
      </c>
      <c r="C34" s="1">
        <f t="shared" ref="C34:I34" si="8">C20</f>
        <v>-1372.9140935514079</v>
      </c>
      <c r="D34" s="1">
        <f t="shared" si="8"/>
        <v>-13366.002372941857</v>
      </c>
      <c r="E34" s="1">
        <f t="shared" si="8"/>
        <v>10673.575575003866</v>
      </c>
      <c r="F34" s="1">
        <f t="shared" si="8"/>
        <v>-21042.563442087165</v>
      </c>
      <c r="G34" s="1">
        <f t="shared" si="8"/>
        <v>-5398.0672694172026</v>
      </c>
      <c r="H34" s="1">
        <f t="shared" si="8"/>
        <v>6208.5572680429468</v>
      </c>
      <c r="I34" s="1">
        <f t="shared" si="8"/>
        <v>-27950.91519091143</v>
      </c>
      <c r="K34" s="1">
        <f>K20</f>
        <v>-4756.4004668614944</v>
      </c>
      <c r="L34" s="1">
        <f t="shared" ref="L34:R34" si="9">L20</f>
        <v>-1777.4057485215872</v>
      </c>
      <c r="M34" s="1">
        <f t="shared" si="9"/>
        <v>-7145.4931950993596</v>
      </c>
      <c r="N34" s="1">
        <f t="shared" si="9"/>
        <v>1257.1806684708936</v>
      </c>
      <c r="O34" s="1">
        <f t="shared" si="9"/>
        <v>-10141.858371238304</v>
      </c>
      <c r="P34" s="1">
        <f t="shared" si="9"/>
        <v>-5314.8557966976095</v>
      </c>
      <c r="Q34" s="1">
        <f t="shared" si="9"/>
        <v>-1714.0512396184822</v>
      </c>
      <c r="R34" s="1">
        <f t="shared" si="9"/>
        <v>-12674.867455683136</v>
      </c>
      <c r="T34" s="1">
        <f>T20</f>
        <v>-1859.0578481608418</v>
      </c>
      <c r="U34" s="1">
        <f t="shared" ref="U34:AA34" si="10">U20</f>
        <v>-275.00127073340082</v>
      </c>
      <c r="V34" s="1">
        <f t="shared" si="10"/>
        <v>-2677.2743134106495</v>
      </c>
      <c r="W34" s="1">
        <f t="shared" si="10"/>
        <v>2137.968326045986</v>
      </c>
      <c r="X34" s="1">
        <f t="shared" si="10"/>
        <v>-4214.926274879469</v>
      </c>
      <c r="Y34" s="1">
        <f t="shared" si="10"/>
        <v>-1081.2587368479235</v>
      </c>
      <c r="Z34" s="1">
        <f t="shared" si="10"/>
        <v>1243.6037667268392</v>
      </c>
      <c r="AA34" s="1">
        <f t="shared" si="10"/>
        <v>-5598.7022289055694</v>
      </c>
      <c r="AC34" s="1">
        <f t="shared" ref="AC34:AJ34" si="11">AC20</f>
        <v>-145.25151911599943</v>
      </c>
      <c r="AD34" s="1">
        <f t="shared" si="11"/>
        <v>-54.278626633098497</v>
      </c>
      <c r="AE34" s="1">
        <f t="shared" si="11"/>
        <v>-218.20991496665778</v>
      </c>
      <c r="AF34" s="1">
        <f t="shared" si="11"/>
        <v>38.391931707793788</v>
      </c>
      <c r="AG34" s="1">
        <f t="shared" si="11"/>
        <v>-309.71326854101426</v>
      </c>
      <c r="AH34" s="1">
        <f t="shared" si="11"/>
        <v>-162.30569392366584</v>
      </c>
      <c r="AI34" s="1">
        <f t="shared" si="11"/>
        <v>-52.3438991590059</v>
      </c>
      <c r="AJ34" s="1">
        <f t="shared" si="11"/>
        <v>-387.06659907186685</v>
      </c>
      <c r="AL34" s="1">
        <f t="shared" ref="AL34:AS34" si="12">AL20</f>
        <v>-20062.190283430584</v>
      </c>
      <c r="AM34" s="1">
        <f t="shared" si="12"/>
        <v>-14430.019536134494</v>
      </c>
      <c r="AN34" s="1">
        <f t="shared" si="12"/>
        <v>-26392.38962397656</v>
      </c>
      <c r="AO34" s="1">
        <f t="shared" si="12"/>
        <v>-6040.5134911717905</v>
      </c>
      <c r="AP34" s="1">
        <f t="shared" si="12"/>
        <v>-37101.113685751508</v>
      </c>
      <c r="AQ34" s="1">
        <f t="shared" si="12"/>
        <v>-25089.894534328083</v>
      </c>
      <c r="AR34" s="1">
        <f t="shared" si="12"/>
        <v>-18766.388612211882</v>
      </c>
      <c r="AS34" s="1">
        <f t="shared" si="12"/>
        <v>-47609.295446661316</v>
      </c>
      <c r="AU34" s="1">
        <f t="shared" ref="AU34:BB34" si="13">AU20</f>
        <v>-39249.775439165474</v>
      </c>
      <c r="AV34" s="1">
        <f t="shared" si="13"/>
        <v>-41817.31390853745</v>
      </c>
      <c r="AW34" s="1">
        <f t="shared" si="13"/>
        <v>-60009.254124807325</v>
      </c>
      <c r="AX34" s="1">
        <f t="shared" si="13"/>
        <v>-61699.222731749076</v>
      </c>
      <c r="AY34" s="1">
        <f t="shared" si="13"/>
        <v>-99476.354837229228</v>
      </c>
      <c r="AZ34" s="1">
        <f t="shared" si="13"/>
        <v>-109023.2146257868</v>
      </c>
      <c r="BA34" s="1">
        <f t="shared" si="13"/>
        <v>-62789.419756301024</v>
      </c>
      <c r="BB34" s="1">
        <f t="shared" si="13"/>
        <v>-90761.077148612851</v>
      </c>
    </row>
    <row r="35" spans="1:54" x14ac:dyDescent="0.25">
      <c r="A35" s="24" t="s">
        <v>101</v>
      </c>
      <c r="B35" s="20">
        <f>B12*B4</f>
        <v>63308.468054673263</v>
      </c>
      <c r="C35" s="20">
        <f t="shared" ref="C35:I35" si="14">C12*C4</f>
        <v>81259.249032434556</v>
      </c>
      <c r="D35" s="20">
        <f t="shared" si="14"/>
        <v>101540.20113492821</v>
      </c>
      <c r="E35" s="20">
        <f t="shared" si="14"/>
        <v>99457.047624316416</v>
      </c>
      <c r="F35" s="20">
        <f t="shared" si="14"/>
        <v>113563.58000978445</v>
      </c>
      <c r="G35" s="20">
        <f t="shared" si="14"/>
        <v>113965.49016678741</v>
      </c>
      <c r="H35" s="20">
        <f t="shared" si="14"/>
        <v>154478.68182772881</v>
      </c>
      <c r="I35" s="20">
        <f t="shared" si="14"/>
        <v>151323.34957918993</v>
      </c>
      <c r="J35" s="19"/>
      <c r="K35" s="20">
        <f>B12*B5</f>
        <v>31548.338434069508</v>
      </c>
      <c r="L35" s="20">
        <f t="shared" ref="L35:R35" si="15">C12*C5</f>
        <v>35482.175327422519</v>
      </c>
      <c r="M35" s="20">
        <f t="shared" si="15"/>
        <v>40184.677366933232</v>
      </c>
      <c r="N35" s="20">
        <f t="shared" si="15"/>
        <v>36897.785653646926</v>
      </c>
      <c r="O35" s="20">
        <f t="shared" si="15"/>
        <v>37871.183694799438</v>
      </c>
      <c r="P35" s="20">
        <f t="shared" si="15"/>
        <v>39736.720486577564</v>
      </c>
      <c r="Q35" s="20">
        <f t="shared" si="15"/>
        <v>54260.989043397669</v>
      </c>
      <c r="R35" s="20">
        <f t="shared" si="15"/>
        <v>51445.314799163803</v>
      </c>
      <c r="T35" s="20">
        <f>B12*B6</f>
        <v>14923.141526356761</v>
      </c>
      <c r="U35" s="20">
        <f t="shared" ref="U35:AA35" si="16">C12*C6</f>
        <v>17852.190742497402</v>
      </c>
      <c r="V35" s="20">
        <f t="shared" si="16"/>
        <v>20143.282944753453</v>
      </c>
      <c r="W35" s="20">
        <f t="shared" si="16"/>
        <v>19921.723149719535</v>
      </c>
      <c r="X35" s="20">
        <f t="shared" si="16"/>
        <v>22747.329172606729</v>
      </c>
      <c r="Y35" s="20">
        <f t="shared" si="16"/>
        <v>28746.74364430951</v>
      </c>
      <c r="Z35" s="20">
        <f t="shared" si="16"/>
        <v>35883.749336405279</v>
      </c>
      <c r="AA35" s="20">
        <f t="shared" si="16"/>
        <v>32126.043006893033</v>
      </c>
      <c r="AC35" s="20">
        <f>B12*B7</f>
        <v>1024.1613032980324</v>
      </c>
      <c r="AD35" s="20">
        <f t="shared" ref="AD35:AJ35" si="17">C12*C7</f>
        <v>1142.1622783333416</v>
      </c>
      <c r="AE35" s="20">
        <f t="shared" si="17"/>
        <v>1223.2450154953542</v>
      </c>
      <c r="AF35" s="20">
        <f t="shared" si="17"/>
        <v>1091.7193575985182</v>
      </c>
      <c r="AG35" s="20">
        <f t="shared" si="17"/>
        <v>1100.2825891957589</v>
      </c>
      <c r="AH35" s="20">
        <f t="shared" si="17"/>
        <v>1621.0833541908423</v>
      </c>
      <c r="AI35" s="20">
        <f t="shared" si="17"/>
        <v>1838.7276144316043</v>
      </c>
      <c r="AJ35" s="20">
        <f t="shared" si="17"/>
        <v>1525.5651502033475</v>
      </c>
      <c r="AK35" s="19"/>
      <c r="AL35" s="20">
        <f t="shared" ref="AL35:AS35" si="18">B8*B12</f>
        <v>61322.01149198629</v>
      </c>
      <c r="AM35" s="20">
        <f t="shared" si="18"/>
        <v>72832.135188321408</v>
      </c>
      <c r="AN35" s="20">
        <f t="shared" si="18"/>
        <v>90824.590588839375</v>
      </c>
      <c r="AO35" s="20">
        <f t="shared" si="18"/>
        <v>89111.826831790895</v>
      </c>
      <c r="AP35" s="20">
        <f t="shared" si="18"/>
        <v>99899.655181739654</v>
      </c>
      <c r="AQ35" s="20">
        <f t="shared" si="18"/>
        <v>102559.468266462</v>
      </c>
      <c r="AR35" s="20">
        <f t="shared" si="18"/>
        <v>125703.42510195168</v>
      </c>
      <c r="AS35" s="20">
        <f t="shared" si="18"/>
        <v>113125.39879025653</v>
      </c>
      <c r="AT35" s="19"/>
      <c r="AU35" s="20">
        <f t="shared" ref="AU35:BB35" si="19">B9*B12</f>
        <v>26381.498575949478</v>
      </c>
      <c r="AV35" s="20">
        <f t="shared" si="19"/>
        <v>40631.721505130387</v>
      </c>
      <c r="AW35" s="20">
        <f t="shared" si="19"/>
        <v>50696.289210556875</v>
      </c>
      <c r="AX35" s="20">
        <f t="shared" si="19"/>
        <v>50102.747176949815</v>
      </c>
      <c r="AY35" s="20">
        <f t="shared" si="19"/>
        <v>49764.087071873939</v>
      </c>
      <c r="AZ35" s="20">
        <f t="shared" si="19"/>
        <v>49578.499457893733</v>
      </c>
      <c r="BA35" s="20">
        <f t="shared" si="19"/>
        <v>57290.13981608655</v>
      </c>
      <c r="BB35" s="20">
        <f t="shared" si="19"/>
        <v>51714.758182740516</v>
      </c>
    </row>
    <row r="36" spans="1:54" x14ac:dyDescent="0.25">
      <c r="A36" s="25" t="s">
        <v>66</v>
      </c>
      <c r="B36" s="20">
        <f t="shared" ref="B36:I36" si="20">B52</f>
        <v>3546.8227510463539</v>
      </c>
      <c r="C36" s="20">
        <f t="shared" si="20"/>
        <v>1240.4801331641377</v>
      </c>
      <c r="D36" s="20">
        <f t="shared" si="20"/>
        <v>6860.584360888949</v>
      </c>
      <c r="E36" s="20">
        <f t="shared" si="20"/>
        <v>-283.89249489589798</v>
      </c>
      <c r="F36" s="20">
        <f t="shared" si="20"/>
        <v>10442.376247898523</v>
      </c>
      <c r="G36" s="20">
        <f t="shared" si="20"/>
        <v>6011.819276412074</v>
      </c>
      <c r="H36" s="20">
        <f t="shared" si="20"/>
        <v>3161.2135363184193</v>
      </c>
      <c r="I36" s="20">
        <f t="shared" si="20"/>
        <v>13219.325157661629</v>
      </c>
      <c r="J36" s="19"/>
      <c r="K36" s="20">
        <f t="shared" ref="K36:R36" si="21">K52</f>
        <v>1887.9175620591882</v>
      </c>
      <c r="L36" s="20">
        <f t="shared" si="21"/>
        <v>635.95087565568986</v>
      </c>
      <c r="M36" s="20">
        <f t="shared" si="21"/>
        <v>2776.3831399074206</v>
      </c>
      <c r="N36" s="20">
        <f t="shared" si="21"/>
        <v>110.4477770430575</v>
      </c>
      <c r="O36" s="20">
        <f t="shared" si="21"/>
        <v>3635.9767925145261</v>
      </c>
      <c r="P36" s="20">
        <f t="shared" si="21"/>
        <v>2661.871261866544</v>
      </c>
      <c r="Q36" s="20">
        <f t="shared" si="21"/>
        <v>1901.4566572779895</v>
      </c>
      <c r="R36" s="20">
        <f t="shared" si="21"/>
        <v>4926.8087831112161</v>
      </c>
      <c r="T36" s="20">
        <f t="shared" ref="T36:AA36" si="22">T52</f>
        <v>1113.8112658536688</v>
      </c>
      <c r="U36" s="20">
        <f t="shared" si="22"/>
        <v>499.17921786243431</v>
      </c>
      <c r="V36" s="20">
        <f t="shared" si="22"/>
        <v>1343.9811447755785</v>
      </c>
      <c r="W36" s="20">
        <f t="shared" si="22"/>
        <v>-56.865026890427259</v>
      </c>
      <c r="X36" s="20">
        <f t="shared" si="22"/>
        <v>2091.6579931232504</v>
      </c>
      <c r="Y36" s="20">
        <f t="shared" si="22"/>
        <v>2385.0060765863664</v>
      </c>
      <c r="Z36" s="20">
        <f t="shared" si="22"/>
        <v>1479.866480041203</v>
      </c>
      <c r="AA36" s="20">
        <f t="shared" si="22"/>
        <v>2975.9861714495355</v>
      </c>
      <c r="AC36" s="20">
        <f t="shared" ref="AC36:AJ36" si="23">AC52</f>
        <v>68.579639666364628</v>
      </c>
      <c r="AD36" s="20">
        <f t="shared" si="23"/>
        <v>28.745711217319279</v>
      </c>
      <c r="AE36" s="20">
        <f t="shared" si="23"/>
        <v>84.180163611369991</v>
      </c>
      <c r="AF36" s="20">
        <f t="shared" si="23"/>
        <v>-3.1162289607219256</v>
      </c>
      <c r="AG36" s="20">
        <f t="shared" si="23"/>
        <v>101.17297089792471</v>
      </c>
      <c r="AH36" s="20">
        <f t="shared" si="23"/>
        <v>162.60360601173247</v>
      </c>
      <c r="AI36" s="20">
        <f t="shared" si="23"/>
        <v>89.20223092558092</v>
      </c>
      <c r="AJ36" s="20">
        <f t="shared" si="23"/>
        <v>142.23569570300901</v>
      </c>
      <c r="AK36" s="19"/>
      <c r="AL36" s="20">
        <f t="shared" ref="AL36:AS36" si="24">AL52</f>
        <v>3653.2477635943665</v>
      </c>
      <c r="AM36" s="20">
        <f t="shared" si="24"/>
        <v>1278.3903182450053</v>
      </c>
      <c r="AN36" s="20">
        <f t="shared" si="24"/>
        <v>6123.8902604344767</v>
      </c>
      <c r="AO36" s="20">
        <f t="shared" si="24"/>
        <v>-254.36285761838158</v>
      </c>
      <c r="AP36" s="20">
        <f t="shared" si="24"/>
        <v>9185.9536865002974</v>
      </c>
      <c r="AQ36" s="20">
        <f t="shared" si="24"/>
        <v>6034.3386150745764</v>
      </c>
      <c r="AR36" s="20">
        <f t="shared" si="24"/>
        <v>3064.6785218950354</v>
      </c>
      <c r="AS36" s="20">
        <f t="shared" si="24"/>
        <v>9986.9562215853348</v>
      </c>
      <c r="AT36" s="19"/>
      <c r="AU36" s="20">
        <f t="shared" ref="AU36:BB36" si="25">AU52</f>
        <v>1571.6730147615958</v>
      </c>
      <c r="AV36" s="20">
        <f t="shared" si="25"/>
        <v>713.19067128096992</v>
      </c>
      <c r="AW36" s="20">
        <f t="shared" si="25"/>
        <v>3418.2208774508617</v>
      </c>
      <c r="AX36" s="20">
        <f t="shared" si="25"/>
        <v>-143.01443926759657</v>
      </c>
      <c r="AY36" s="20">
        <f t="shared" si="25"/>
        <v>4575.8976671298851</v>
      </c>
      <c r="AZ36" s="20">
        <f t="shared" si="25"/>
        <v>2917.0729803213599</v>
      </c>
      <c r="BA36" s="20">
        <f t="shared" si="25"/>
        <v>1396.7468339679256</v>
      </c>
      <c r="BB36" s="20">
        <f t="shared" si="25"/>
        <v>4565.4913176459322</v>
      </c>
    </row>
    <row r="37" spans="1:54" x14ac:dyDescent="0.25">
      <c r="A37" s="25" t="s">
        <v>67</v>
      </c>
      <c r="B37" s="20">
        <f>-B36*WACC!$C$13</f>
        <v>-1773.411375523177</v>
      </c>
      <c r="C37" s="20">
        <f>-C36*WACC!$D$13</f>
        <v>-620.24006658206883</v>
      </c>
      <c r="D37" s="20">
        <f>-D36*WACC!$E$13</f>
        <v>-3430.2921804444745</v>
      </c>
      <c r="E37" s="20">
        <f>-E36*WACC!$F$13</f>
        <v>141.94624744794899</v>
      </c>
      <c r="F37" s="20">
        <f>-F36*WACC!$G$13</f>
        <v>-5221.1881239492614</v>
      </c>
      <c r="G37" s="20">
        <f>-G36*WACC!$H$13</f>
        <v>-3005.909638206037</v>
      </c>
      <c r="H37" s="20">
        <f>-H36*WACC!$I$13</f>
        <v>-1580.6067681592097</v>
      </c>
      <c r="I37" s="20">
        <f>-I36*WACC!$J$13</f>
        <v>-6609.6625788308147</v>
      </c>
      <c r="J37" s="19"/>
      <c r="K37" s="20">
        <f>-K36*WACC!$C$13</f>
        <v>-943.95878102959409</v>
      </c>
      <c r="L37" s="20">
        <f>-L36*WACC!$D$13</f>
        <v>-317.97543782784493</v>
      </c>
      <c r="M37" s="20">
        <f>-M36*WACC!$E$13</f>
        <v>-1388.1915699537103</v>
      </c>
      <c r="N37" s="20">
        <f>-N36*WACC!$F$13</f>
        <v>-55.22388852152875</v>
      </c>
      <c r="O37" s="20">
        <f>-O36*WACC!$G$13</f>
        <v>-1817.988396257263</v>
      </c>
      <c r="P37" s="20">
        <f>-P36*WACC!$H$13</f>
        <v>-1330.935630933272</v>
      </c>
      <c r="Q37" s="20">
        <f>-Q36*WACC!$I$13</f>
        <v>-950.72832863899475</v>
      </c>
      <c r="R37" s="20">
        <f>-R36*WACC!$J$13</f>
        <v>-2463.4043915556081</v>
      </c>
      <c r="T37" s="20">
        <f>-T36*WACC!C13</f>
        <v>-556.90563292683441</v>
      </c>
      <c r="U37" s="20">
        <f>-U36*WACC!D13</f>
        <v>-249.58960893121716</v>
      </c>
      <c r="V37" s="20">
        <f>-V36*WACC!E13</f>
        <v>-671.99057238778926</v>
      </c>
      <c r="W37" s="20">
        <f>-W36*WACC!F13</f>
        <v>28.43251344521363</v>
      </c>
      <c r="X37" s="20">
        <f>-X36*WACC!G13</f>
        <v>-1045.8289965616252</v>
      </c>
      <c r="Y37" s="20">
        <f>-Y36*WACC!H13</f>
        <v>-1192.5030382931832</v>
      </c>
      <c r="Z37" s="20">
        <f>-Z36*WACC!I13</f>
        <v>-739.93324002060149</v>
      </c>
      <c r="AA37" s="20">
        <f>-AA36*WACC!J13</f>
        <v>-1487.9930857247678</v>
      </c>
      <c r="AC37" s="20">
        <f>-AC36*WACC!C13</f>
        <v>-34.289819833182314</v>
      </c>
      <c r="AD37" s="20">
        <f>-AD36*WACC!D13</f>
        <v>-14.37285560865964</v>
      </c>
      <c r="AE37" s="20">
        <f>-AE36*WACC!E13</f>
        <v>-42.090081805684996</v>
      </c>
      <c r="AF37" s="20">
        <f>-AF36*WACC!F13</f>
        <v>1.5581144803609628</v>
      </c>
      <c r="AG37" s="20">
        <f>-AG36*WACC!G13</f>
        <v>-50.586485448962357</v>
      </c>
      <c r="AH37" s="20">
        <f>-AH36*WACC!H13</f>
        <v>-81.301803005866233</v>
      </c>
      <c r="AI37" s="20">
        <f>-AI36*WACC!I13</f>
        <v>-44.60111546279046</v>
      </c>
      <c r="AJ37" s="20">
        <f>-AJ36*WACC!J13</f>
        <v>-71.117847851504507</v>
      </c>
      <c r="AK37" s="19"/>
      <c r="AL37" s="20">
        <f>-AL36*WACC!C13</f>
        <v>-1826.6238817971832</v>
      </c>
      <c r="AM37" s="20">
        <f>-AM36*WACC!D13</f>
        <v>-639.19515912250267</v>
      </c>
      <c r="AN37" s="20">
        <f>-AN36*WACC!E13</f>
        <v>-3061.9451302172383</v>
      </c>
      <c r="AO37" s="20">
        <f>-AO36*WACC!F13</f>
        <v>127.18142880919079</v>
      </c>
      <c r="AP37" s="20">
        <f>-AP36*WACC!G13</f>
        <v>-4592.9768432501487</v>
      </c>
      <c r="AQ37" s="20">
        <f>-AQ36*WACC!H13</f>
        <v>-3017.1693075372882</v>
      </c>
      <c r="AR37" s="20">
        <f>-AR36*WACC!I13</f>
        <v>-1532.3392609475177</v>
      </c>
      <c r="AS37" s="20">
        <f>-AS36*WACC!J13</f>
        <v>-4993.4781107926674</v>
      </c>
      <c r="AT37" s="19"/>
      <c r="AU37" s="20">
        <f>-AU36*WACC!C13</f>
        <v>-785.83650738079791</v>
      </c>
      <c r="AV37" s="20">
        <f>-AV36*WACC!D13</f>
        <v>-356.59533564048496</v>
      </c>
      <c r="AW37" s="20">
        <f>-AW36*WACC!E13</f>
        <v>-1709.1104387254309</v>
      </c>
      <c r="AX37" s="20">
        <f>-AX36*WACC!F13</f>
        <v>71.507219633798286</v>
      </c>
      <c r="AY37" s="20">
        <f>-AY36*WACC!G13</f>
        <v>-2287.9488335649426</v>
      </c>
      <c r="AZ37" s="20">
        <f>-AZ36*WACC!H13</f>
        <v>-1458.5364901606799</v>
      </c>
      <c r="BA37" s="20">
        <f>-BA36*WACC!I13</f>
        <v>-698.37341698396278</v>
      </c>
      <c r="BB37" s="20">
        <f>-BB36*WACC!J13</f>
        <v>-2282.7456588229661</v>
      </c>
    </row>
    <row r="38" spans="1:54" x14ac:dyDescent="0.25">
      <c r="A38" s="24" t="s">
        <v>68</v>
      </c>
      <c r="B38" s="20">
        <f t="shared" ref="B38:I38" si="26">B36+B37</f>
        <v>1773.411375523177</v>
      </c>
      <c r="C38" s="20">
        <f t="shared" si="26"/>
        <v>620.24006658206883</v>
      </c>
      <c r="D38" s="20">
        <f t="shared" si="26"/>
        <v>3430.2921804444745</v>
      </c>
      <c r="E38" s="20">
        <f t="shared" si="26"/>
        <v>-141.94624744794899</v>
      </c>
      <c r="F38" s="20">
        <f t="shared" si="26"/>
        <v>5221.1881239492614</v>
      </c>
      <c r="G38" s="20">
        <f t="shared" si="26"/>
        <v>3005.909638206037</v>
      </c>
      <c r="H38" s="20">
        <f t="shared" si="26"/>
        <v>1580.6067681592097</v>
      </c>
      <c r="I38" s="20">
        <f t="shared" si="26"/>
        <v>6609.6625788308147</v>
      </c>
      <c r="J38" s="19"/>
      <c r="K38" s="20">
        <f t="shared" ref="K38:R38" si="27">K36+K37</f>
        <v>943.95878102959409</v>
      </c>
      <c r="L38" s="20">
        <f t="shared" si="27"/>
        <v>317.97543782784493</v>
      </c>
      <c r="M38" s="20">
        <f t="shared" si="27"/>
        <v>1388.1915699537103</v>
      </c>
      <c r="N38" s="20">
        <f t="shared" si="27"/>
        <v>55.22388852152875</v>
      </c>
      <c r="O38" s="20">
        <f t="shared" si="27"/>
        <v>1817.988396257263</v>
      </c>
      <c r="P38" s="20">
        <f t="shared" si="27"/>
        <v>1330.935630933272</v>
      </c>
      <c r="Q38" s="20">
        <f t="shared" si="27"/>
        <v>950.72832863899475</v>
      </c>
      <c r="R38" s="20">
        <f t="shared" si="27"/>
        <v>2463.4043915556081</v>
      </c>
      <c r="T38" s="20">
        <f t="shared" ref="T38:AA38" si="28">T36+T37</f>
        <v>556.90563292683441</v>
      </c>
      <c r="U38" s="20">
        <f t="shared" si="28"/>
        <v>249.58960893121716</v>
      </c>
      <c r="V38" s="20">
        <f t="shared" si="28"/>
        <v>671.99057238778926</v>
      </c>
      <c r="W38" s="20">
        <f t="shared" si="28"/>
        <v>-28.43251344521363</v>
      </c>
      <c r="X38" s="20">
        <f t="shared" si="28"/>
        <v>1045.8289965616252</v>
      </c>
      <c r="Y38" s="20">
        <f t="shared" si="28"/>
        <v>1192.5030382931832</v>
      </c>
      <c r="Z38" s="20">
        <f t="shared" si="28"/>
        <v>739.93324002060149</v>
      </c>
      <c r="AA38" s="20">
        <f t="shared" si="28"/>
        <v>1487.9930857247678</v>
      </c>
      <c r="AC38" s="20">
        <f t="shared" ref="AC38:AJ38" si="29">AC36+AC37</f>
        <v>34.289819833182314</v>
      </c>
      <c r="AD38" s="20">
        <f t="shared" si="29"/>
        <v>14.37285560865964</v>
      </c>
      <c r="AE38" s="20">
        <f t="shared" si="29"/>
        <v>42.090081805684996</v>
      </c>
      <c r="AF38" s="20">
        <f t="shared" si="29"/>
        <v>-1.5581144803609628</v>
      </c>
      <c r="AG38" s="20">
        <f t="shared" si="29"/>
        <v>50.586485448962357</v>
      </c>
      <c r="AH38" s="20">
        <f t="shared" si="29"/>
        <v>81.301803005866233</v>
      </c>
      <c r="AI38" s="20">
        <f t="shared" si="29"/>
        <v>44.60111546279046</v>
      </c>
      <c r="AJ38" s="20">
        <f t="shared" si="29"/>
        <v>71.117847851504507</v>
      </c>
      <c r="AK38" s="19"/>
      <c r="AL38" s="20">
        <f t="shared" ref="AL38:AS38" si="30">AL36+AL37</f>
        <v>1826.6238817971832</v>
      </c>
      <c r="AM38" s="20">
        <f t="shared" si="30"/>
        <v>639.19515912250267</v>
      </c>
      <c r="AN38" s="20">
        <f t="shared" si="30"/>
        <v>3061.9451302172383</v>
      </c>
      <c r="AO38" s="20">
        <f t="shared" si="30"/>
        <v>-127.18142880919079</v>
      </c>
      <c r="AP38" s="20">
        <f t="shared" si="30"/>
        <v>4592.9768432501487</v>
      </c>
      <c r="AQ38" s="20">
        <f t="shared" si="30"/>
        <v>3017.1693075372882</v>
      </c>
      <c r="AR38" s="20">
        <f t="shared" si="30"/>
        <v>1532.3392609475177</v>
      </c>
      <c r="AS38" s="20">
        <f t="shared" si="30"/>
        <v>4993.4781107926674</v>
      </c>
      <c r="AT38" s="19"/>
      <c r="AU38" s="20">
        <f t="shared" ref="AU38:BB38" si="31">AU36+AU37</f>
        <v>785.83650738079791</v>
      </c>
      <c r="AV38" s="20">
        <f t="shared" si="31"/>
        <v>356.59533564048496</v>
      </c>
      <c r="AW38" s="20">
        <f t="shared" si="31"/>
        <v>1709.1104387254309</v>
      </c>
      <c r="AX38" s="20">
        <f t="shared" si="31"/>
        <v>-71.507219633798286</v>
      </c>
      <c r="AY38" s="20">
        <f t="shared" si="31"/>
        <v>2287.9488335649426</v>
      </c>
      <c r="AZ38" s="20">
        <f t="shared" si="31"/>
        <v>1458.5364901606799</v>
      </c>
      <c r="BA38" s="20">
        <f t="shared" si="31"/>
        <v>698.37341698396278</v>
      </c>
      <c r="BB38" s="20">
        <f t="shared" si="31"/>
        <v>2282.7456588229661</v>
      </c>
    </row>
    <row r="39" spans="1:54" x14ac:dyDescent="0.25">
      <c r="A39" s="23" t="s">
        <v>102</v>
      </c>
      <c r="B39" s="20">
        <f t="shared" ref="B39:I39" si="32">B33-B34+B35+B38</f>
        <v>140028.46951823583</v>
      </c>
      <c r="C39" s="20">
        <f t="shared" si="32"/>
        <v>156344.12658576583</v>
      </c>
      <c r="D39" s="20">
        <f t="shared" si="32"/>
        <v>208160.3523819712</v>
      </c>
      <c r="E39" s="20">
        <f t="shared" si="32"/>
        <v>203526.23540026744</v>
      </c>
      <c r="F39" s="20">
        <f t="shared" si="32"/>
        <v>269967.01985550899</v>
      </c>
      <c r="G39" s="20">
        <f t="shared" si="32"/>
        <v>276199.08098585333</v>
      </c>
      <c r="H39" s="20">
        <f t="shared" si="32"/>
        <v>332266.50819771917</v>
      </c>
      <c r="I39" s="20">
        <f t="shared" si="32"/>
        <v>366154.36325644056</v>
      </c>
      <c r="J39" s="19"/>
      <c r="K39" s="20">
        <f t="shared" ref="K39:R39" si="33">K33-K34+K35+K38</f>
        <v>69971.582041630798</v>
      </c>
      <c r="L39" s="20">
        <f t="shared" si="33"/>
        <v>69493.349181087135</v>
      </c>
      <c r="M39" s="20">
        <f t="shared" si="33"/>
        <v>84266.27971284496</v>
      </c>
      <c r="N39" s="20">
        <f t="shared" si="33"/>
        <v>78317.156279830451</v>
      </c>
      <c r="O39" s="20">
        <f t="shared" si="33"/>
        <v>93230.014893741856</v>
      </c>
      <c r="P39" s="20">
        <f t="shared" si="33"/>
        <v>100018.78690948365</v>
      </c>
      <c r="Q39" s="20">
        <f t="shared" si="33"/>
        <v>120999.72595624985</v>
      </c>
      <c r="R39" s="20">
        <f t="shared" si="33"/>
        <v>127870.0262476551</v>
      </c>
      <c r="T39" s="20">
        <f t="shared" ref="T39:AA39" si="34">T33-T34+T35+T38</f>
        <v>32817.835700995383</v>
      </c>
      <c r="U39" s="20">
        <f t="shared" si="34"/>
        <v>34434.613847419205</v>
      </c>
      <c r="V39" s="20">
        <f t="shared" si="34"/>
        <v>41311.572614292701</v>
      </c>
      <c r="W39" s="20">
        <f t="shared" si="34"/>
        <v>40767.280069124645</v>
      </c>
      <c r="X39" s="20">
        <f t="shared" si="34"/>
        <v>54075.687521226602</v>
      </c>
      <c r="Y39" s="20">
        <f t="shared" si="34"/>
        <v>69822.606560275352</v>
      </c>
      <c r="Z39" s="20">
        <f t="shared" si="34"/>
        <v>77753.317205815649</v>
      </c>
      <c r="AA39" s="20">
        <f t="shared" si="34"/>
        <v>77484.266099232569</v>
      </c>
      <c r="AC39" s="20">
        <f t="shared" ref="AC39:AJ39" si="35">AC33-AC34+AC35+AC38</f>
        <v>2265.99351260503</v>
      </c>
      <c r="AD39" s="20">
        <f t="shared" si="35"/>
        <v>2238.1750802048591</v>
      </c>
      <c r="AE39" s="20">
        <f t="shared" si="35"/>
        <v>2565.6443556310096</v>
      </c>
      <c r="AF39" s="20">
        <f t="shared" si="35"/>
        <v>2312.8349106469532</v>
      </c>
      <c r="AG39" s="20">
        <f t="shared" si="35"/>
        <v>2721.4657458150564</v>
      </c>
      <c r="AH39" s="20">
        <f t="shared" si="35"/>
        <v>4052.8148711942781</v>
      </c>
      <c r="AI39" s="20">
        <f t="shared" si="35"/>
        <v>4106.9296741690268</v>
      </c>
      <c r="AJ39" s="20">
        <f t="shared" si="35"/>
        <v>3801.1445688692752</v>
      </c>
      <c r="AK39" s="19"/>
      <c r="AL39" s="20">
        <f t="shared" ref="AL39:AS39" si="36">AL33-AL34+AL35+AL38</f>
        <v>146815.85813612404</v>
      </c>
      <c r="AM39" s="20">
        <f t="shared" si="36"/>
        <v>153412.98508458716</v>
      </c>
      <c r="AN39" s="20">
        <f t="shared" si="36"/>
        <v>200623.6057565689</v>
      </c>
      <c r="AO39" s="20">
        <f t="shared" si="36"/>
        <v>197959.90903900351</v>
      </c>
      <c r="AP39" s="20">
        <f t="shared" si="36"/>
        <v>256075.07840102626</v>
      </c>
      <c r="AQ39" s="20">
        <f t="shared" si="36"/>
        <v>269100.39821379213</v>
      </c>
      <c r="AR39" s="20">
        <f t="shared" si="36"/>
        <v>294438.73771207756</v>
      </c>
      <c r="AS39" s="20">
        <f t="shared" si="36"/>
        <v>300493.6596888309</v>
      </c>
      <c r="AT39" s="19"/>
      <c r="AU39" s="20">
        <f t="shared" ref="AU39:BB39" si="37">AU33-AU34+AU35+AU38</f>
        <v>93780.793365562102</v>
      </c>
      <c r="AV39" s="20">
        <f t="shared" si="37"/>
        <v>119353.3786623739</v>
      </c>
      <c r="AW39" s="20">
        <f t="shared" si="37"/>
        <v>157261.2875807152</v>
      </c>
      <c r="AX39" s="20">
        <f t="shared" si="37"/>
        <v>169605.08994774488</v>
      </c>
      <c r="AY39" s="20">
        <f t="shared" si="37"/>
        <v>208556.20528055908</v>
      </c>
      <c r="AZ39" s="20">
        <f t="shared" si="37"/>
        <v>226980.87205982744</v>
      </c>
      <c r="BA39" s="20">
        <f t="shared" si="37"/>
        <v>188428.85567907599</v>
      </c>
      <c r="BB39" s="20">
        <f t="shared" si="37"/>
        <v>206366.00658826838</v>
      </c>
    </row>
    <row r="40" spans="1:54" x14ac:dyDescent="0.25">
      <c r="A40" s="21"/>
      <c r="B40" s="18"/>
      <c r="C40" s="18"/>
      <c r="D40" s="18"/>
      <c r="E40" s="18"/>
      <c r="F40" s="18"/>
      <c r="G40" s="18"/>
      <c r="H40" s="18"/>
      <c r="I40" s="18"/>
      <c r="J40" s="19"/>
      <c r="K40" s="18"/>
      <c r="L40" s="18"/>
      <c r="M40" s="18"/>
      <c r="N40" s="18"/>
      <c r="O40" s="18"/>
      <c r="P40" s="18"/>
      <c r="Q40" s="18"/>
      <c r="R40" s="18"/>
      <c r="T40" s="18"/>
      <c r="U40" s="18"/>
      <c r="V40" s="18"/>
      <c r="W40" s="18"/>
      <c r="X40" s="18"/>
      <c r="Y40" s="18"/>
      <c r="Z40" s="18"/>
      <c r="AA40" s="18"/>
      <c r="AC40" s="18"/>
      <c r="AD40" s="18"/>
      <c r="AE40" s="18"/>
      <c r="AF40" s="18"/>
      <c r="AG40" s="18"/>
      <c r="AH40" s="18"/>
      <c r="AI40" s="18"/>
      <c r="AJ40" s="18"/>
      <c r="AK40" s="19"/>
      <c r="AL40" s="18"/>
      <c r="AM40" s="18"/>
      <c r="AN40" s="18"/>
      <c r="AO40" s="18"/>
      <c r="AP40" s="18"/>
      <c r="AQ40" s="18"/>
      <c r="AR40" s="18"/>
      <c r="AS40" s="18"/>
      <c r="AT40" s="19"/>
      <c r="AU40" s="18"/>
      <c r="AV40" s="18"/>
      <c r="AW40" s="18"/>
      <c r="AX40" s="18"/>
      <c r="AY40" s="18"/>
      <c r="AZ40" s="18"/>
      <c r="BA40" s="18"/>
      <c r="BB40" s="18"/>
    </row>
    <row r="41" spans="1:54" x14ac:dyDescent="0.25">
      <c r="A41" s="21"/>
    </row>
    <row r="42" spans="1:54" x14ac:dyDescent="0.25">
      <c r="A42" s="45" t="s">
        <v>77</v>
      </c>
      <c r="B42" s="14"/>
      <c r="C42" s="14"/>
      <c r="D42" s="14"/>
      <c r="E42" s="14"/>
      <c r="F42" s="14"/>
      <c r="G42" s="14"/>
      <c r="H42" s="14"/>
      <c r="I42" s="14"/>
      <c r="K42" s="14"/>
      <c r="L42" s="14"/>
      <c r="M42" s="14"/>
      <c r="N42" s="14"/>
      <c r="O42" s="14"/>
      <c r="P42" s="14"/>
      <c r="Q42" s="14"/>
      <c r="R42" s="14"/>
      <c r="T42" s="14"/>
      <c r="U42" s="14"/>
      <c r="V42" s="14"/>
      <c r="W42" s="14"/>
      <c r="X42" s="14"/>
      <c r="Y42" s="14"/>
      <c r="Z42" s="14"/>
      <c r="AA42" s="14"/>
      <c r="AL42" s="14"/>
      <c r="AM42" s="14"/>
      <c r="AN42" s="14"/>
      <c r="AO42" s="14"/>
      <c r="AP42" s="14"/>
      <c r="AQ42" s="14"/>
      <c r="AR42" s="14"/>
      <c r="AS42" s="14"/>
    </row>
    <row r="43" spans="1:54" x14ac:dyDescent="0.25">
      <c r="A43" s="21" t="s">
        <v>78</v>
      </c>
      <c r="B43" s="17">
        <f>B35</f>
        <v>63308.468054673263</v>
      </c>
      <c r="C43" s="17">
        <f t="shared" ref="C43:I43" si="38">C35</f>
        <v>81259.249032434556</v>
      </c>
      <c r="D43" s="17">
        <f t="shared" si="38"/>
        <v>101540.20113492821</v>
      </c>
      <c r="E43" s="17">
        <f t="shared" si="38"/>
        <v>99457.047624316416</v>
      </c>
      <c r="F43" s="17">
        <f t="shared" si="38"/>
        <v>113563.58000978445</v>
      </c>
      <c r="G43" s="17">
        <f t="shared" si="38"/>
        <v>113965.49016678741</v>
      </c>
      <c r="H43" s="17">
        <f t="shared" si="38"/>
        <v>154478.68182772881</v>
      </c>
      <c r="I43" s="17">
        <f t="shared" si="38"/>
        <v>151323.34957918993</v>
      </c>
      <c r="K43" s="17">
        <f>K35</f>
        <v>31548.338434069508</v>
      </c>
      <c r="L43" s="17">
        <f t="shared" ref="L43:R43" si="39">L35</f>
        <v>35482.175327422519</v>
      </c>
      <c r="M43" s="17">
        <f t="shared" si="39"/>
        <v>40184.677366933232</v>
      </c>
      <c r="N43" s="17">
        <f t="shared" si="39"/>
        <v>36897.785653646926</v>
      </c>
      <c r="O43" s="17">
        <f t="shared" si="39"/>
        <v>37871.183694799438</v>
      </c>
      <c r="P43" s="17">
        <f t="shared" si="39"/>
        <v>39736.720486577564</v>
      </c>
      <c r="Q43" s="17">
        <f t="shared" si="39"/>
        <v>54260.989043397669</v>
      </c>
      <c r="R43" s="17">
        <f t="shared" si="39"/>
        <v>51445.314799163803</v>
      </c>
      <c r="T43" s="17">
        <f>T35</f>
        <v>14923.141526356761</v>
      </c>
      <c r="U43" s="17">
        <f t="shared" ref="U43:AA43" si="40">U35</f>
        <v>17852.190742497402</v>
      </c>
      <c r="V43" s="17">
        <f t="shared" si="40"/>
        <v>20143.282944753453</v>
      </c>
      <c r="W43" s="17">
        <f t="shared" si="40"/>
        <v>19921.723149719535</v>
      </c>
      <c r="X43" s="17">
        <f t="shared" si="40"/>
        <v>22747.329172606729</v>
      </c>
      <c r="Y43" s="17">
        <f t="shared" si="40"/>
        <v>28746.74364430951</v>
      </c>
      <c r="Z43" s="17">
        <f t="shared" si="40"/>
        <v>35883.749336405279</v>
      </c>
      <c r="AA43" s="17">
        <f t="shared" si="40"/>
        <v>32126.043006893033</v>
      </c>
      <c r="AC43" s="17">
        <f>AC35</f>
        <v>1024.1613032980324</v>
      </c>
      <c r="AD43" s="17">
        <f t="shared" ref="AD43:AJ43" si="41">AD35</f>
        <v>1142.1622783333416</v>
      </c>
      <c r="AE43" s="17">
        <f t="shared" si="41"/>
        <v>1223.2450154953542</v>
      </c>
      <c r="AF43" s="17">
        <f t="shared" si="41"/>
        <v>1091.7193575985182</v>
      </c>
      <c r="AG43" s="17">
        <f t="shared" si="41"/>
        <v>1100.2825891957589</v>
      </c>
      <c r="AH43" s="17">
        <f t="shared" si="41"/>
        <v>1621.0833541908423</v>
      </c>
      <c r="AI43" s="17">
        <f t="shared" si="41"/>
        <v>1838.7276144316043</v>
      </c>
      <c r="AJ43" s="17">
        <f t="shared" si="41"/>
        <v>1525.5651502033475</v>
      </c>
      <c r="AL43" s="17">
        <f>AL35</f>
        <v>61322.01149198629</v>
      </c>
      <c r="AM43" s="17">
        <f t="shared" ref="AM43:AS43" si="42">AM35</f>
        <v>72832.135188321408</v>
      </c>
      <c r="AN43" s="17">
        <f t="shared" si="42"/>
        <v>90824.590588839375</v>
      </c>
      <c r="AO43" s="17">
        <f t="shared" si="42"/>
        <v>89111.826831790895</v>
      </c>
      <c r="AP43" s="17">
        <f t="shared" si="42"/>
        <v>99899.655181739654</v>
      </c>
      <c r="AQ43" s="17">
        <f t="shared" si="42"/>
        <v>102559.468266462</v>
      </c>
      <c r="AR43" s="17">
        <f t="shared" si="42"/>
        <v>125703.42510195168</v>
      </c>
      <c r="AS43" s="17">
        <f t="shared" si="42"/>
        <v>113125.39879025653</v>
      </c>
      <c r="AU43" s="17">
        <f>AU35</f>
        <v>26381.498575949478</v>
      </c>
      <c r="AV43" s="17">
        <f t="shared" ref="AV43:BB43" si="43">AV35</f>
        <v>40631.721505130387</v>
      </c>
      <c r="AW43" s="17">
        <f t="shared" si="43"/>
        <v>50696.289210556875</v>
      </c>
      <c r="AX43" s="17">
        <f t="shared" si="43"/>
        <v>50102.747176949815</v>
      </c>
      <c r="AY43" s="17">
        <f t="shared" si="43"/>
        <v>49764.087071873939</v>
      </c>
      <c r="AZ43" s="17">
        <f t="shared" si="43"/>
        <v>49578.499457893733</v>
      </c>
      <c r="BA43" s="17">
        <f t="shared" si="43"/>
        <v>57290.13981608655</v>
      </c>
      <c r="BB43" s="17">
        <f t="shared" si="43"/>
        <v>51714.758182740516</v>
      </c>
    </row>
    <row r="44" spans="1:54" x14ac:dyDescent="0.25">
      <c r="A44" s="21" t="s">
        <v>79</v>
      </c>
      <c r="B44" s="1">
        <f>B19</f>
        <v>-31501.397017402116</v>
      </c>
      <c r="C44" s="1">
        <f t="shared" ref="C44:I44" si="44">C19</f>
        <v>-34493.110218335969</v>
      </c>
      <c r="D44" s="1">
        <f t="shared" si="44"/>
        <v>-38362.527846724712</v>
      </c>
      <c r="E44" s="1">
        <f t="shared" si="44"/>
        <v>-42272.693512871359</v>
      </c>
      <c r="F44" s="1">
        <f t="shared" si="44"/>
        <v>-47892.05206035907</v>
      </c>
      <c r="G44" s="1">
        <f t="shared" si="44"/>
        <v>-52782.881913958954</v>
      </c>
      <c r="H44" s="1">
        <f t="shared" si="44"/>
        <v>-59835.621784588933</v>
      </c>
      <c r="I44" s="1">
        <f t="shared" si="44"/>
        <v>-67989.176579440275</v>
      </c>
      <c r="K44" s="1">
        <f>K19</f>
        <v>-15488.115100435893</v>
      </c>
      <c r="L44" s="1">
        <f t="shared" ref="L44:R44" si="45">L19</f>
        <v>-15972.315759872445</v>
      </c>
      <c r="M44" s="1">
        <f t="shared" si="45"/>
        <v>-16864.227803659149</v>
      </c>
      <c r="N44" s="1">
        <f t="shared" si="45"/>
        <v>-17774.123056551052</v>
      </c>
      <c r="O44" s="1">
        <f t="shared" si="45"/>
        <v>-18660.275725215532</v>
      </c>
      <c r="P44" s="1">
        <f t="shared" si="45"/>
        <v>-20233.827640006173</v>
      </c>
      <c r="Q44" s="1">
        <f t="shared" si="45"/>
        <v>-22670.845582183123</v>
      </c>
      <c r="R44" s="1">
        <f t="shared" si="45"/>
        <v>-25060.833354158429</v>
      </c>
      <c r="T44" s="1">
        <f>T19</f>
        <v>-6309.8807495332503</v>
      </c>
      <c r="U44" s="1">
        <f t="shared" ref="U44:AA44" si="46">U19</f>
        <v>-6909.1352373348136</v>
      </c>
      <c r="V44" s="1">
        <f t="shared" si="46"/>
        <v>-7684.1981271421128</v>
      </c>
      <c r="W44" s="1">
        <f t="shared" si="46"/>
        <v>-8467.4230441410255</v>
      </c>
      <c r="X44" s="1">
        <f t="shared" si="46"/>
        <v>-9593.007484219359</v>
      </c>
      <c r="Y44" s="1">
        <f t="shared" si="46"/>
        <v>-10572.664136444158</v>
      </c>
      <c r="Z44" s="1">
        <f t="shared" si="46"/>
        <v>-11985.361723048643</v>
      </c>
      <c r="AA44" s="1">
        <f t="shared" si="46"/>
        <v>-13618.55781311017</v>
      </c>
      <c r="AC44" s="1">
        <f t="shared" ref="AC44:AJ44" si="47">AC19</f>
        <v>-472.97788784933982</v>
      </c>
      <c r="AD44" s="1">
        <f t="shared" si="47"/>
        <v>-487.76446476399047</v>
      </c>
      <c r="AE44" s="1">
        <f t="shared" si="47"/>
        <v>-515.00178007847637</v>
      </c>
      <c r="AF44" s="1">
        <f t="shared" si="47"/>
        <v>-542.78826875616198</v>
      </c>
      <c r="AG44" s="1">
        <f t="shared" si="47"/>
        <v>-569.84970359307033</v>
      </c>
      <c r="AH44" s="1">
        <f t="shared" si="47"/>
        <v>-617.90301777963748</v>
      </c>
      <c r="AI44" s="1">
        <f t="shared" si="47"/>
        <v>-692.32495947281097</v>
      </c>
      <c r="AJ44" s="1">
        <f t="shared" si="47"/>
        <v>-765.31068827481454</v>
      </c>
      <c r="AL44" s="1">
        <f t="shared" ref="AL44:AS44" si="48">AL19</f>
        <v>-40968.368232780718</v>
      </c>
      <c r="AM44" s="1">
        <f t="shared" si="48"/>
        <v>-43643.526575402648</v>
      </c>
      <c r="AN44" s="1">
        <f t="shared" si="48"/>
        <v>-48786.973559517508</v>
      </c>
      <c r="AO44" s="1">
        <f t="shared" si="48"/>
        <v>-53479.472067241513</v>
      </c>
      <c r="AP44" s="1">
        <f t="shared" si="48"/>
        <v>-60720.082500756369</v>
      </c>
      <c r="AQ44" s="1">
        <f t="shared" si="48"/>
        <v>-65963.719636486552</v>
      </c>
      <c r="AR44" s="1">
        <f t="shared" si="48"/>
        <v>-71113.407542499728</v>
      </c>
      <c r="AS44" s="1">
        <f t="shared" si="48"/>
        <v>-77244.68192040344</v>
      </c>
      <c r="AU44" s="1">
        <f t="shared" ref="AU44:BB44" si="49">AU19</f>
        <v>-48243.875443067067</v>
      </c>
      <c r="AV44" s="1">
        <f t="shared" si="49"/>
        <v>-58114.99732999019</v>
      </c>
      <c r="AW44" s="1">
        <f t="shared" si="49"/>
        <v>-72509.418414959218</v>
      </c>
      <c r="AX44" s="1">
        <f t="shared" si="49"/>
        <v>-88371.576249550359</v>
      </c>
      <c r="AY44" s="1">
        <f t="shared" si="49"/>
        <v>-111241.92518398874</v>
      </c>
      <c r="AZ44" s="1">
        <f t="shared" si="49"/>
        <v>-128782.12084792524</v>
      </c>
      <c r="BA44" s="1">
        <f t="shared" si="49"/>
        <v>-86646.908372735939</v>
      </c>
      <c r="BB44" s="1">
        <f t="shared" si="49"/>
        <v>-104308.75840788191</v>
      </c>
    </row>
    <row r="45" spans="1:54" x14ac:dyDescent="0.25">
      <c r="A45" s="21" t="s">
        <v>80</v>
      </c>
      <c r="B45" s="1">
        <f t="shared" ref="B45:I45" si="50">B30</f>
        <v>33395.861942669042</v>
      </c>
      <c r="C45" s="1">
        <f t="shared" si="50"/>
        <v>36456.833557780243</v>
      </c>
      <c r="D45" s="1">
        <f t="shared" si="50"/>
        <v>45389.008864014846</v>
      </c>
      <c r="E45" s="1">
        <f t="shared" si="50"/>
        <v>62742.802579399613</v>
      </c>
      <c r="F45" s="1">
        <f t="shared" si="50"/>
        <v>73703.46695902654</v>
      </c>
      <c r="G45" s="1">
        <f t="shared" si="50"/>
        <v>89411.311317060681</v>
      </c>
      <c r="H45" s="1">
        <f t="shared" si="50"/>
        <v>107414.82613100353</v>
      </c>
      <c r="I45" s="1">
        <f t="shared" si="50"/>
        <v>102777.4199055916</v>
      </c>
      <c r="K45" s="1">
        <f t="shared" ref="K45:R45" si="51">K30</f>
        <v>16642.069966926203</v>
      </c>
      <c r="L45" s="1">
        <f t="shared" si="51"/>
        <v>15919.021841605912</v>
      </c>
      <c r="M45" s="1">
        <f t="shared" si="51"/>
        <v>17962.76407589173</v>
      </c>
      <c r="N45" s="1">
        <f t="shared" si="51"/>
        <v>23277.088312822158</v>
      </c>
      <c r="O45" s="1">
        <f t="shared" si="51"/>
        <v>24578.63283200817</v>
      </c>
      <c r="P45" s="1">
        <f t="shared" si="51"/>
        <v>31175.334576675414</v>
      </c>
      <c r="Q45" s="1">
        <f t="shared" si="51"/>
        <v>37729.702473073849</v>
      </c>
      <c r="R45" s="1">
        <f t="shared" si="51"/>
        <v>34941.182150623848</v>
      </c>
      <c r="T45" s="1">
        <f t="shared" ref="T45:AA45" si="52">T30</f>
        <v>7872.1092055920208</v>
      </c>
      <c r="U45" s="1">
        <f t="shared" si="52"/>
        <v>8009.357141378372</v>
      </c>
      <c r="V45" s="1">
        <f t="shared" si="52"/>
        <v>9004.1543931438446</v>
      </c>
      <c r="W45" s="1">
        <f t="shared" si="52"/>
        <v>12567.683964898903</v>
      </c>
      <c r="X45" s="1">
        <f t="shared" si="52"/>
        <v>14763.157553987567</v>
      </c>
      <c r="Y45" s="1">
        <f t="shared" si="52"/>
        <v>22553.178524231389</v>
      </c>
      <c r="Z45" s="1">
        <f t="shared" si="52"/>
        <v>24951.317879556223</v>
      </c>
      <c r="AA45" s="1">
        <f t="shared" si="52"/>
        <v>21819.711374394599</v>
      </c>
      <c r="AC45" s="1">
        <f t="shared" ref="AC45:AJ45" si="53">AC30</f>
        <v>540.25552256970673</v>
      </c>
      <c r="AD45" s="1">
        <f t="shared" si="53"/>
        <v>512.42929971643355</v>
      </c>
      <c r="AE45" s="1">
        <f t="shared" si="53"/>
        <v>546.79701468586086</v>
      </c>
      <c r="AF45" s="1">
        <f t="shared" si="53"/>
        <v>688.71471416134932</v>
      </c>
      <c r="AG45" s="1">
        <f t="shared" si="53"/>
        <v>714.09021669970957</v>
      </c>
      <c r="AH45" s="1">
        <f t="shared" si="53"/>
        <v>1271.8164791845268</v>
      </c>
      <c r="AI45" s="1">
        <f t="shared" si="53"/>
        <v>1278.5363305125859</v>
      </c>
      <c r="AJ45" s="1">
        <f t="shared" si="53"/>
        <v>1036.1497447142733</v>
      </c>
      <c r="AL45" s="1">
        <f t="shared" ref="AL45:AS45" si="54">AL30</f>
        <v>32347.985866038787</v>
      </c>
      <c r="AM45" s="1">
        <f t="shared" si="54"/>
        <v>32676.022260045149</v>
      </c>
      <c r="AN45" s="1">
        <f t="shared" si="54"/>
        <v>40599.074073424264</v>
      </c>
      <c r="AO45" s="1">
        <f t="shared" si="54"/>
        <v>56216.486332032626</v>
      </c>
      <c r="AP45" s="1">
        <f t="shared" si="54"/>
        <v>64835.495096853359</v>
      </c>
      <c r="AQ45" s="1">
        <f t="shared" si="54"/>
        <v>80462.748260588953</v>
      </c>
      <c r="AR45" s="1">
        <f t="shared" si="54"/>
        <v>87406.309994639611</v>
      </c>
      <c r="AS45" s="1">
        <f t="shared" si="54"/>
        <v>76833.724906209813</v>
      </c>
      <c r="AU45" s="1">
        <f t="shared" ref="AU45:BB45" si="55">AU30</f>
        <v>13916.509297338669</v>
      </c>
      <c r="AV45" s="1">
        <f t="shared" si="55"/>
        <v>18229.357589649368</v>
      </c>
      <c r="AW45" s="1">
        <f t="shared" si="55"/>
        <v>22661.510363692789</v>
      </c>
      <c r="AX45" s="1">
        <f t="shared" si="55"/>
        <v>31607.481318803522</v>
      </c>
      <c r="AY45" s="1">
        <f t="shared" si="55"/>
        <v>32297.200800925522</v>
      </c>
      <c r="AZ45" s="1">
        <f t="shared" si="55"/>
        <v>38896.675152934324</v>
      </c>
      <c r="BA45" s="1">
        <f t="shared" si="55"/>
        <v>39835.984710359015</v>
      </c>
      <c r="BB45" s="1">
        <f t="shared" si="55"/>
        <v>35124.185605488266</v>
      </c>
    </row>
    <row r="46" spans="1:54" x14ac:dyDescent="0.25">
      <c r="A46" s="21" t="s">
        <v>88</v>
      </c>
      <c r="B46" s="1">
        <f t="shared" ref="B46:I46" si="56">B43-B44+B45</f>
        <v>128205.72701474442</v>
      </c>
      <c r="C46" s="1">
        <f t="shared" si="56"/>
        <v>152209.19280855078</v>
      </c>
      <c r="D46" s="1">
        <f t="shared" si="56"/>
        <v>185291.73784566778</v>
      </c>
      <c r="E46" s="1">
        <f t="shared" si="56"/>
        <v>204472.54371658739</v>
      </c>
      <c r="F46" s="1">
        <f t="shared" si="56"/>
        <v>235159.09902917006</v>
      </c>
      <c r="G46" s="1">
        <f t="shared" si="56"/>
        <v>256159.68339780706</v>
      </c>
      <c r="H46" s="1">
        <f t="shared" si="56"/>
        <v>321729.12974332127</v>
      </c>
      <c r="I46" s="1">
        <f t="shared" si="56"/>
        <v>322089.94606422179</v>
      </c>
      <c r="K46" s="1">
        <f t="shared" ref="K46:R46" si="57">K43-K44+K45</f>
        <v>63678.523501431606</v>
      </c>
      <c r="L46" s="1">
        <f t="shared" si="57"/>
        <v>67373.512928900876</v>
      </c>
      <c r="M46" s="1">
        <f t="shared" si="57"/>
        <v>75011.669246484103</v>
      </c>
      <c r="N46" s="1">
        <f t="shared" si="57"/>
        <v>77948.997023020143</v>
      </c>
      <c r="O46" s="1">
        <f t="shared" si="57"/>
        <v>81110.09225202314</v>
      </c>
      <c r="P46" s="1">
        <f t="shared" si="57"/>
        <v>91145.882703259151</v>
      </c>
      <c r="Q46" s="1">
        <f t="shared" si="57"/>
        <v>114661.53709865463</v>
      </c>
      <c r="R46" s="1">
        <f t="shared" si="57"/>
        <v>111447.33030394607</v>
      </c>
      <c r="T46" s="1">
        <f t="shared" ref="T46:AA46" si="58">T43-T44+T45</f>
        <v>29105.131481482033</v>
      </c>
      <c r="U46" s="1">
        <f t="shared" si="58"/>
        <v>32770.68312121059</v>
      </c>
      <c r="V46" s="1">
        <f t="shared" si="58"/>
        <v>36831.635465039413</v>
      </c>
      <c r="W46" s="1">
        <f t="shared" si="58"/>
        <v>40956.830158759461</v>
      </c>
      <c r="X46" s="1">
        <f t="shared" si="58"/>
        <v>47103.49421081366</v>
      </c>
      <c r="Y46" s="1">
        <f t="shared" si="58"/>
        <v>61872.58630498506</v>
      </c>
      <c r="Z46" s="1">
        <f t="shared" si="58"/>
        <v>72820.428939010148</v>
      </c>
      <c r="AA46" s="1">
        <f t="shared" si="58"/>
        <v>67564.312194397804</v>
      </c>
      <c r="AC46" s="1">
        <f t="shared" ref="AC46:AJ46" si="59">AC43-AC44+AC45</f>
        <v>2037.394713717079</v>
      </c>
      <c r="AD46" s="1">
        <f t="shared" si="59"/>
        <v>2142.3560428137657</v>
      </c>
      <c r="AE46" s="1">
        <f t="shared" si="59"/>
        <v>2285.0438102596918</v>
      </c>
      <c r="AF46" s="1">
        <f t="shared" si="59"/>
        <v>2323.2223405160294</v>
      </c>
      <c r="AG46" s="1">
        <f t="shared" si="59"/>
        <v>2384.2225094885389</v>
      </c>
      <c r="AH46" s="1">
        <f t="shared" si="59"/>
        <v>3510.8028511550065</v>
      </c>
      <c r="AI46" s="1">
        <f t="shared" si="59"/>
        <v>3809.5889044170008</v>
      </c>
      <c r="AJ46" s="1">
        <f t="shared" si="59"/>
        <v>3327.0255831924355</v>
      </c>
      <c r="AL46" s="1">
        <f t="shared" ref="AL46:AS46" si="60">AL43-AL44+AL45</f>
        <v>134638.3655908058</v>
      </c>
      <c r="AM46" s="1">
        <f t="shared" si="60"/>
        <v>149151.68402376919</v>
      </c>
      <c r="AN46" s="1">
        <f t="shared" si="60"/>
        <v>180210.63822178115</v>
      </c>
      <c r="AO46" s="1">
        <f t="shared" si="60"/>
        <v>198807.78523106503</v>
      </c>
      <c r="AP46" s="1">
        <f t="shared" si="60"/>
        <v>225455.23277934938</v>
      </c>
      <c r="AQ46" s="1">
        <f t="shared" si="60"/>
        <v>248985.9361635375</v>
      </c>
      <c r="AR46" s="1">
        <f t="shared" si="60"/>
        <v>284223.14263909101</v>
      </c>
      <c r="AS46" s="1">
        <f t="shared" si="60"/>
        <v>267203.80561686977</v>
      </c>
      <c r="AU46" s="1">
        <f t="shared" ref="AU46:BB46" si="61">AU43-AU44+AU45</f>
        <v>88541.883316355204</v>
      </c>
      <c r="AV46" s="1">
        <f t="shared" si="61"/>
        <v>116976.07642476996</v>
      </c>
      <c r="AW46" s="1">
        <f t="shared" si="61"/>
        <v>145867.21798920888</v>
      </c>
      <c r="AX46" s="1">
        <f t="shared" si="61"/>
        <v>170081.8047453037</v>
      </c>
      <c r="AY46" s="1">
        <f t="shared" si="61"/>
        <v>193303.2130567882</v>
      </c>
      <c r="AZ46" s="1">
        <f t="shared" si="61"/>
        <v>217257.2954587533</v>
      </c>
      <c r="BA46" s="1">
        <f t="shared" si="61"/>
        <v>183773.0328991815</v>
      </c>
      <c r="BB46" s="1">
        <f t="shared" si="61"/>
        <v>191147.70219611068</v>
      </c>
    </row>
    <row r="47" spans="1:54" x14ac:dyDescent="0.25">
      <c r="A47" s="21"/>
      <c r="B47" s="14"/>
      <c r="C47" s="14"/>
      <c r="D47" s="14"/>
      <c r="E47" s="14"/>
      <c r="F47" s="14"/>
      <c r="G47" s="14"/>
      <c r="H47" s="14"/>
      <c r="I47" s="14"/>
      <c r="K47" s="14"/>
      <c r="L47" s="14"/>
      <c r="M47" s="14"/>
      <c r="N47" s="14"/>
      <c r="O47" s="14"/>
      <c r="P47" s="14"/>
      <c r="Q47" s="14"/>
      <c r="R47" s="14"/>
      <c r="T47" s="14"/>
      <c r="U47" s="14"/>
      <c r="V47" s="14"/>
      <c r="W47" s="14"/>
      <c r="X47" s="14"/>
      <c r="Y47" s="14"/>
      <c r="Z47" s="14"/>
      <c r="AA47" s="14"/>
      <c r="AC47" s="14"/>
      <c r="AD47" s="14"/>
      <c r="AE47" s="14"/>
      <c r="AF47" s="14"/>
      <c r="AG47" s="14"/>
      <c r="AH47" s="14"/>
      <c r="AI47" s="14"/>
      <c r="AJ47" s="14"/>
      <c r="AL47" s="14"/>
      <c r="AM47" s="14"/>
      <c r="AN47" s="14"/>
      <c r="AO47" s="14"/>
      <c r="AP47" s="14"/>
      <c r="AQ47" s="14"/>
      <c r="AR47" s="14"/>
      <c r="AS47" s="14"/>
      <c r="AU47" s="14"/>
      <c r="AV47" s="14"/>
      <c r="AW47" s="14"/>
      <c r="AX47" s="14"/>
      <c r="AY47" s="14"/>
      <c r="AZ47" s="14"/>
      <c r="BA47" s="14"/>
      <c r="BB47" s="14"/>
    </row>
    <row r="48" spans="1:54" x14ac:dyDescent="0.25">
      <c r="A48" s="45" t="s">
        <v>93</v>
      </c>
      <c r="B48" s="14"/>
      <c r="C48" s="14"/>
      <c r="D48" s="14"/>
      <c r="E48" s="14"/>
      <c r="F48" s="14"/>
      <c r="G48" s="14"/>
      <c r="H48" s="14"/>
      <c r="I48" s="14"/>
      <c r="K48" s="14"/>
      <c r="L48" s="14"/>
      <c r="M48" s="14"/>
      <c r="N48" s="14"/>
      <c r="O48" s="14"/>
      <c r="P48" s="14"/>
      <c r="Q48" s="14"/>
      <c r="R48" s="14"/>
      <c r="T48" s="14"/>
      <c r="U48" s="14"/>
      <c r="V48" s="14"/>
      <c r="W48" s="14"/>
      <c r="X48" s="14"/>
      <c r="Y48" s="14"/>
      <c r="Z48" s="14"/>
      <c r="AA48" s="14"/>
      <c r="AC48" s="14"/>
      <c r="AD48" s="14"/>
      <c r="AE48" s="14"/>
      <c r="AF48" s="14"/>
      <c r="AG48" s="14"/>
      <c r="AH48" s="14"/>
      <c r="AI48" s="14"/>
      <c r="AJ48" s="14"/>
      <c r="AL48" s="14"/>
      <c r="AM48" s="14"/>
      <c r="AN48" s="14"/>
      <c r="AO48" s="14"/>
      <c r="AP48" s="14"/>
      <c r="AQ48" s="14"/>
      <c r="AR48" s="14"/>
      <c r="AS48" s="14"/>
      <c r="AU48" s="14"/>
      <c r="AV48" s="14"/>
      <c r="AW48" s="14"/>
      <c r="AX48" s="14"/>
      <c r="AY48" s="14"/>
      <c r="AZ48" s="14"/>
      <c r="BA48" s="14"/>
      <c r="BB48" s="14"/>
    </row>
    <row r="49" spans="1:54" x14ac:dyDescent="0.25">
      <c r="A49" s="21" t="s">
        <v>94</v>
      </c>
      <c r="B49" s="1">
        <f t="shared" ref="B49:I49" si="62">B39-B46</f>
        <v>11822.742503491405</v>
      </c>
      <c r="C49" s="1">
        <f t="shared" si="62"/>
        <v>4134.9337772150466</v>
      </c>
      <c r="D49" s="1">
        <f t="shared" si="62"/>
        <v>22868.614536303416</v>
      </c>
      <c r="E49" s="1">
        <f t="shared" si="62"/>
        <v>-946.30831631994806</v>
      </c>
      <c r="F49" s="1">
        <f t="shared" si="62"/>
        <v>34807.92082633893</v>
      </c>
      <c r="G49" s="1">
        <f t="shared" si="62"/>
        <v>20039.397588046268</v>
      </c>
      <c r="H49" s="1">
        <f t="shared" si="62"/>
        <v>10537.378454397898</v>
      </c>
      <c r="I49" s="1">
        <f t="shared" si="62"/>
        <v>44064.417192218767</v>
      </c>
      <c r="K49" s="1">
        <f t="shared" ref="K49:R49" si="63">K39-K46</f>
        <v>6293.0585401991921</v>
      </c>
      <c r="L49" s="1">
        <f t="shared" si="63"/>
        <v>2119.8362521862582</v>
      </c>
      <c r="M49" s="1">
        <f t="shared" si="63"/>
        <v>9254.6104663608567</v>
      </c>
      <c r="N49" s="1">
        <f t="shared" si="63"/>
        <v>368.15925681030785</v>
      </c>
      <c r="O49" s="1">
        <f t="shared" si="63"/>
        <v>12119.922641718716</v>
      </c>
      <c r="P49" s="1">
        <f t="shared" si="63"/>
        <v>8872.9042062244989</v>
      </c>
      <c r="Q49" s="1">
        <f t="shared" si="63"/>
        <v>6338.188857595218</v>
      </c>
      <c r="R49" s="1">
        <f t="shared" si="63"/>
        <v>16422.695943709026</v>
      </c>
      <c r="T49" s="1">
        <f t="shared" ref="T49:AA49" si="64">T39-T46</f>
        <v>3712.7042195133508</v>
      </c>
      <c r="U49" s="1">
        <f t="shared" si="64"/>
        <v>1663.9307262086149</v>
      </c>
      <c r="V49" s="1">
        <f t="shared" si="64"/>
        <v>4479.9371492532882</v>
      </c>
      <c r="W49" s="1">
        <f t="shared" si="64"/>
        <v>-189.55008963481669</v>
      </c>
      <c r="X49" s="1">
        <f t="shared" si="64"/>
        <v>6972.1933104129421</v>
      </c>
      <c r="Y49" s="1">
        <f t="shared" si="64"/>
        <v>7950.020255290292</v>
      </c>
      <c r="Z49" s="1">
        <f t="shared" si="64"/>
        <v>4932.8882668055012</v>
      </c>
      <c r="AA49" s="1">
        <f t="shared" si="64"/>
        <v>9919.9539048347651</v>
      </c>
      <c r="AC49" s="1">
        <f t="shared" ref="AC49:AJ49" si="65">AC39-AC46</f>
        <v>228.59879888795103</v>
      </c>
      <c r="AD49" s="1">
        <f t="shared" si="65"/>
        <v>95.819037391093389</v>
      </c>
      <c r="AE49" s="1">
        <f t="shared" si="65"/>
        <v>280.60054537131782</v>
      </c>
      <c r="AF49" s="1">
        <f t="shared" si="65"/>
        <v>-10.387429869076186</v>
      </c>
      <c r="AG49" s="1">
        <f t="shared" si="65"/>
        <v>337.24323632651749</v>
      </c>
      <c r="AH49" s="1">
        <f t="shared" si="65"/>
        <v>542.01202003927165</v>
      </c>
      <c r="AI49" s="1">
        <f t="shared" si="65"/>
        <v>297.34076975202606</v>
      </c>
      <c r="AJ49" s="1">
        <f t="shared" si="65"/>
        <v>474.11898567683966</v>
      </c>
      <c r="AL49" s="1">
        <f t="shared" ref="AL49:AS49" si="66">AL39-AL46</f>
        <v>12177.492545318237</v>
      </c>
      <c r="AM49" s="1">
        <f t="shared" si="66"/>
        <v>4261.3010608179611</v>
      </c>
      <c r="AN49" s="1">
        <f t="shared" si="66"/>
        <v>20412.967534787749</v>
      </c>
      <c r="AO49" s="1">
        <f t="shared" si="66"/>
        <v>-847.87619206152158</v>
      </c>
      <c r="AP49" s="1">
        <f t="shared" si="66"/>
        <v>30619.845621676883</v>
      </c>
      <c r="AQ49" s="1">
        <f t="shared" si="66"/>
        <v>20114.462050254631</v>
      </c>
      <c r="AR49" s="1">
        <f t="shared" si="66"/>
        <v>10215.595072986558</v>
      </c>
      <c r="AS49" s="1">
        <f t="shared" si="66"/>
        <v>33289.854071961134</v>
      </c>
      <c r="AU49" s="1">
        <f t="shared" ref="AU49:BB49" si="67">AU39-AU46</f>
        <v>5238.9100492068974</v>
      </c>
      <c r="AV49" s="1">
        <f t="shared" si="67"/>
        <v>2377.3022376039444</v>
      </c>
      <c r="AW49" s="1">
        <f t="shared" si="67"/>
        <v>11394.069591506326</v>
      </c>
      <c r="AX49" s="1">
        <f t="shared" si="67"/>
        <v>-476.71479755881592</v>
      </c>
      <c r="AY49" s="1">
        <f t="shared" si="67"/>
        <v>15252.992223770882</v>
      </c>
      <c r="AZ49" s="1">
        <f t="shared" si="67"/>
        <v>9723.5766010741354</v>
      </c>
      <c r="BA49" s="1">
        <f t="shared" si="67"/>
        <v>4655.8227798944863</v>
      </c>
      <c r="BB49" s="1">
        <f t="shared" si="67"/>
        <v>15218.304392157705</v>
      </c>
    </row>
    <row r="50" spans="1:54" x14ac:dyDescent="0.25">
      <c r="A50" s="21" t="s">
        <v>95</v>
      </c>
      <c r="B50" s="1">
        <f>B49*WACC!C12</f>
        <v>3546.8227510463507</v>
      </c>
      <c r="C50" s="1">
        <f>C49*WACC!D12</f>
        <v>1240.4801331641395</v>
      </c>
      <c r="D50" s="1">
        <f>D49*WACC!E12</f>
        <v>6860.5843608889536</v>
      </c>
      <c r="E50" s="1">
        <f>E49*WACC!F12</f>
        <v>-283.89249489589872</v>
      </c>
      <c r="F50" s="1">
        <f>F49*WACC!G12</f>
        <v>10442.376247898526</v>
      </c>
      <c r="G50" s="1">
        <f>G49*WACC!H12</f>
        <v>6011.8192764120658</v>
      </c>
      <c r="H50" s="1">
        <f>H49*WACC!I12</f>
        <v>3161.2135363184152</v>
      </c>
      <c r="I50" s="1">
        <f>I49*WACC!J12</f>
        <v>13219.32515766164</v>
      </c>
      <c r="K50" s="1">
        <f>K49*WACC!C12</f>
        <v>1887.9175620591877</v>
      </c>
      <c r="L50" s="1">
        <f>L49*WACC!D12</f>
        <v>635.95087565568554</v>
      </c>
      <c r="M50" s="1">
        <f>M49*WACC!E12</f>
        <v>2776.3831399074188</v>
      </c>
      <c r="N50" s="1">
        <f>N49*WACC!F12</f>
        <v>110.44777704305902</v>
      </c>
      <c r="O50" s="1">
        <f>O49*WACC!G12</f>
        <v>3635.9767925145175</v>
      </c>
      <c r="P50" s="1">
        <f>P49*WACC!H12</f>
        <v>2661.8712618665463</v>
      </c>
      <c r="Q50" s="1">
        <f>Q49*WACC!I12</f>
        <v>1901.4566572779916</v>
      </c>
      <c r="R50" s="1">
        <f>R49*WACC!J12</f>
        <v>4926.8087831112207</v>
      </c>
      <c r="T50" s="1">
        <f>T49*WACC!C12</f>
        <v>1113.8112658536691</v>
      </c>
      <c r="U50" s="1">
        <f>U49*WACC!D12</f>
        <v>499.1792178624338</v>
      </c>
      <c r="V50" s="1">
        <f>V49*WACC!E12</f>
        <v>1343.9811447755808</v>
      </c>
      <c r="W50" s="1">
        <f>W49*WACC!F12</f>
        <v>-56.865026890427842</v>
      </c>
      <c r="X50" s="1">
        <f>X49*WACC!G12</f>
        <v>2091.6579931232513</v>
      </c>
      <c r="Y50" s="1">
        <f>Y49*WACC!H12</f>
        <v>2385.0060765863677</v>
      </c>
      <c r="Z50" s="1">
        <f>Z49*WACC!I12</f>
        <v>1479.8664800412037</v>
      </c>
      <c r="AA50" s="1">
        <f>AA49*WACC!J12</f>
        <v>2975.9861714495314</v>
      </c>
      <c r="AC50" s="1">
        <f>AC49*WACC!C12</f>
        <v>68.579639666364614</v>
      </c>
      <c r="AD50" s="1">
        <f>AD49*WACC!D12</f>
        <v>28.745711217319339</v>
      </c>
      <c r="AE50" s="1">
        <f>AE49*WACC!E12</f>
        <v>84.180163611369935</v>
      </c>
      <c r="AF50" s="1">
        <f>AF49*WACC!F12</f>
        <v>-3.1162289607219154</v>
      </c>
      <c r="AG50" s="1">
        <f>AG49*WACC!G12</f>
        <v>101.17297089792471</v>
      </c>
      <c r="AH50" s="1">
        <f>AH49*WACC!H12</f>
        <v>162.60360601173241</v>
      </c>
      <c r="AI50" s="1">
        <f>AI49*WACC!I12</f>
        <v>89.202230925580892</v>
      </c>
      <c r="AJ50" s="1">
        <f>AJ49*WACC!J12</f>
        <v>142.23569570300896</v>
      </c>
      <c r="AL50" s="1">
        <f>AL49*WACC!C12</f>
        <v>3653.2477635943683</v>
      </c>
      <c r="AM50" s="1">
        <f>AM49*WACC!D12</f>
        <v>1278.3903182450024</v>
      </c>
      <c r="AN50" s="1">
        <f>AN49*WACC!E12</f>
        <v>6123.8902604344767</v>
      </c>
      <c r="AO50" s="1">
        <f>AO49*WACC!F12</f>
        <v>-254.36285761837971</v>
      </c>
      <c r="AP50" s="1">
        <f>AP49*WACC!G12</f>
        <v>9185.953686500292</v>
      </c>
      <c r="AQ50" s="1">
        <f>AQ49*WACC!H12</f>
        <v>6034.3386150745682</v>
      </c>
      <c r="AR50" s="1">
        <f>AR49*WACC!I12</f>
        <v>3064.6785218950422</v>
      </c>
      <c r="AS50" s="1">
        <f>AS49*WACC!J12</f>
        <v>9986.9562215853257</v>
      </c>
      <c r="AU50" s="1">
        <f>AU49*WACC!C12</f>
        <v>1571.6730147615949</v>
      </c>
      <c r="AV50" s="1">
        <f>AV49*WACC!D12</f>
        <v>713.1906712809681</v>
      </c>
      <c r="AW50" s="1">
        <f>AW49*WACC!E12</f>
        <v>3418.2208774508663</v>
      </c>
      <c r="AX50" s="1">
        <f>AX49*WACC!F12</f>
        <v>-143.0144392676016</v>
      </c>
      <c r="AY50" s="1">
        <f>AY49*WACC!G12</f>
        <v>4575.8976671298833</v>
      </c>
      <c r="AZ50" s="1">
        <f>AZ49*WACC!H12</f>
        <v>2917.0729803213603</v>
      </c>
      <c r="BA50" s="1">
        <f>BA49*WACC!I12</f>
        <v>1396.7468339679242</v>
      </c>
      <c r="BB50" s="1">
        <f>BB49*WACC!J12</f>
        <v>4565.4913176459331</v>
      </c>
    </row>
    <row r="51" spans="1:54" x14ac:dyDescent="0.25">
      <c r="A51" s="21" t="s">
        <v>96</v>
      </c>
      <c r="B51" s="1">
        <f>B50*WACC!C13</f>
        <v>1773.4113755231754</v>
      </c>
      <c r="C51" s="1">
        <f>C50*WACC!D13</f>
        <v>620.24006658206974</v>
      </c>
      <c r="D51" s="1">
        <f>D50*WACC!E13</f>
        <v>3430.2921804444768</v>
      </c>
      <c r="E51" s="1">
        <f>E50*WACC!F13</f>
        <v>-141.94624744794936</v>
      </c>
      <c r="F51" s="1">
        <f>F50*WACC!G13</f>
        <v>5221.1881239492632</v>
      </c>
      <c r="G51" s="1">
        <f>G50*WACC!H13</f>
        <v>3005.9096382060329</v>
      </c>
      <c r="H51" s="1">
        <f>H50*WACC!I13</f>
        <v>1580.6067681592076</v>
      </c>
      <c r="I51" s="1">
        <f>I50*WACC!J13</f>
        <v>6609.6625788308202</v>
      </c>
      <c r="K51" s="1">
        <f>K50*WACC!C13</f>
        <v>943.95878102959387</v>
      </c>
      <c r="L51" s="1">
        <f>L50*WACC!D13</f>
        <v>317.97543782784277</v>
      </c>
      <c r="M51" s="1">
        <f>M50*WACC!E13</f>
        <v>1388.1915699537094</v>
      </c>
      <c r="N51" s="1">
        <f>N50*WACC!F13</f>
        <v>55.22388852152951</v>
      </c>
      <c r="O51" s="1">
        <f>O50*WACC!G13</f>
        <v>1817.9883962572587</v>
      </c>
      <c r="P51" s="1">
        <f>P50*WACC!H13</f>
        <v>1330.9356309332732</v>
      </c>
      <c r="Q51" s="1">
        <f>Q50*WACC!I13</f>
        <v>950.72832863899578</v>
      </c>
      <c r="R51" s="1">
        <f>R50*WACC!J13</f>
        <v>2463.4043915556103</v>
      </c>
      <c r="T51" s="1">
        <f>T50*WACC!C13</f>
        <v>556.90563292683453</v>
      </c>
      <c r="U51" s="1">
        <f>U50*WACC!D13</f>
        <v>249.5896089312169</v>
      </c>
      <c r="V51" s="1">
        <f>V50*WACC!E13</f>
        <v>671.99057238779039</v>
      </c>
      <c r="W51" s="1">
        <f>W50*WACC!F13</f>
        <v>-28.432513445213921</v>
      </c>
      <c r="X51" s="1">
        <f>X50*WACC!G13</f>
        <v>1045.8289965616257</v>
      </c>
      <c r="Y51" s="1">
        <f>Y50*WACC!H13</f>
        <v>1192.5030382931839</v>
      </c>
      <c r="Z51" s="1">
        <f>Z50*WACC!I13</f>
        <v>739.93324002060183</v>
      </c>
      <c r="AA51" s="1">
        <f>AA50*WACC!J13</f>
        <v>1487.9930857247657</v>
      </c>
      <c r="AC51" s="1">
        <f>AC50*WACC!C13</f>
        <v>34.289819833182307</v>
      </c>
      <c r="AD51" s="1">
        <f>AD50*WACC!D13</f>
        <v>14.37285560865967</v>
      </c>
      <c r="AE51" s="1">
        <f>AE50*WACC!E13</f>
        <v>42.090081805684967</v>
      </c>
      <c r="AF51" s="1">
        <f>AF50*WACC!F13</f>
        <v>-1.5581144803609577</v>
      </c>
      <c r="AG51" s="1">
        <f>AG50*WACC!G13</f>
        <v>50.586485448962357</v>
      </c>
      <c r="AH51" s="1">
        <f>AH50*WACC!H13</f>
        <v>81.301803005866205</v>
      </c>
      <c r="AI51" s="1">
        <f>AI50*WACC!I13</f>
        <v>44.601115462790446</v>
      </c>
      <c r="AJ51" s="1">
        <f>AJ50*WACC!J13</f>
        <v>71.117847851504479</v>
      </c>
      <c r="AL51" s="1">
        <f>AL50*WACC!C13</f>
        <v>1826.6238817971841</v>
      </c>
      <c r="AM51" s="1">
        <f>AM50*WACC!D13</f>
        <v>639.1951591225012</v>
      </c>
      <c r="AN51" s="1">
        <f>AN50*WACC!E13</f>
        <v>3061.9451302172383</v>
      </c>
      <c r="AO51" s="1">
        <f>AO50*WACC!F13</f>
        <v>-127.18142880918985</v>
      </c>
      <c r="AP51" s="1">
        <f>AP50*WACC!G13</f>
        <v>4592.976843250146</v>
      </c>
      <c r="AQ51" s="1">
        <f>AQ50*WACC!H13</f>
        <v>3017.1693075372841</v>
      </c>
      <c r="AR51" s="1">
        <f>AR50*WACC!I13</f>
        <v>1532.3392609475211</v>
      </c>
      <c r="AS51" s="1">
        <f>AS50*WACC!J13</f>
        <v>4993.4781107926628</v>
      </c>
      <c r="AU51" s="1">
        <f>AU50*WACC!C13</f>
        <v>785.83650738079746</v>
      </c>
      <c r="AV51" s="1">
        <f>AV50*WACC!D13</f>
        <v>356.59533564048405</v>
      </c>
      <c r="AW51" s="1">
        <f>AW50*WACC!E13</f>
        <v>1709.1104387254331</v>
      </c>
      <c r="AX51" s="1">
        <f>AX50*WACC!F13</f>
        <v>-71.507219633800801</v>
      </c>
      <c r="AY51" s="1">
        <f>AY50*WACC!G13</f>
        <v>2287.9488335649417</v>
      </c>
      <c r="AZ51" s="1">
        <f>AZ50*WACC!H13</f>
        <v>1458.5364901606802</v>
      </c>
      <c r="BA51" s="1">
        <f>BA50*WACC!I13</f>
        <v>698.3734169839621</v>
      </c>
      <c r="BB51" s="1">
        <f>BB50*WACC!J13</f>
        <v>2282.7456588229666</v>
      </c>
    </row>
    <row r="52" spans="1:54" x14ac:dyDescent="0.25">
      <c r="A52" s="21" t="s">
        <v>97</v>
      </c>
      <c r="B52" s="20">
        <f>(B29+B30+B43-B34-B46)*WACC!C12/(1-(1-WACC!C13)*WACC!C12)</f>
        <v>3546.8227510463539</v>
      </c>
      <c r="C52" s="20">
        <f>(C29+C30+C43-C34-C46)*WACC!D12/(1-(1-WACC!D13)*WACC!D12)</f>
        <v>1240.4801331641377</v>
      </c>
      <c r="D52" s="20">
        <f>(D29+D30+D43-D34-D46)*WACC!E12/(1-(1-WACC!E13)*WACC!E12)</f>
        <v>6860.584360888949</v>
      </c>
      <c r="E52" s="20">
        <f>(E29+E30+E43-E34-E46)*WACC!F12/(1-(1-WACC!F13)*WACC!F12)</f>
        <v>-283.89249489589798</v>
      </c>
      <c r="F52" s="20">
        <f>(F29+F30+F43-F34-F46)*WACC!G12/(1-(1-WACC!G13)*WACC!G12)</f>
        <v>10442.376247898523</v>
      </c>
      <c r="G52" s="20">
        <f>(G29+G30+G43-G34-G46)*WACC!H12/(1-(1-WACC!H13)*WACC!H12)</f>
        <v>6011.819276412074</v>
      </c>
      <c r="H52" s="20">
        <f>(H29+H30+H43-H34-H46)*WACC!I12/(1-(1-WACC!I13)*WACC!I12)</f>
        <v>3161.2135363184193</v>
      </c>
      <c r="I52" s="20">
        <f>(I29+I30+I43-I34-I46)*WACC!J12/(1-(1-WACC!J13)*WACC!J12)</f>
        <v>13219.325157661629</v>
      </c>
      <c r="J52" s="19"/>
      <c r="K52" s="20">
        <f>(K29+K30+K43-K34-K46)*WACC!C12/(1-(1-WACC!C13)*WACC!C12)</f>
        <v>1887.9175620591882</v>
      </c>
      <c r="L52" s="20">
        <f>(L29+L30+L43-L34-L46)*WACC!D12/(1-(1-WACC!D13)*WACC!D12)</f>
        <v>635.95087565568986</v>
      </c>
      <c r="M52" s="20">
        <f>(M29+M30+M43-M34-M46)*WACC!E12/(1-(1-WACC!E13)*WACC!E12)</f>
        <v>2776.3831399074206</v>
      </c>
      <c r="N52" s="20">
        <f>(N29+N30+N43-N34-N46)*WACC!F12/(1-(1-WACC!F13)*WACC!F12)</f>
        <v>110.4477770430575</v>
      </c>
      <c r="O52" s="20">
        <f>(O29+O30+O43-O34-O46)*WACC!G12/(1-(1-WACC!G13)*WACC!G12)</f>
        <v>3635.9767925145261</v>
      </c>
      <c r="P52" s="20">
        <f>(P29+P30+P43-P34-P46)*WACC!H12/(1-(1-WACC!H13)*WACC!H12)</f>
        <v>2661.871261866544</v>
      </c>
      <c r="Q52" s="20">
        <f>(Q29+Q30+Q43-Q34-Q46)*WACC!I12/(1-(1-WACC!I13)*WACC!I12)</f>
        <v>1901.4566572779895</v>
      </c>
      <c r="R52" s="20">
        <f>(R29+R30+R43-R34-R46)*WACC!J12/(1-(1-WACC!J13)*WACC!J12)</f>
        <v>4926.8087831112161</v>
      </c>
      <c r="T52" s="20">
        <f>(T29+T30+T43-T34-T46)*WACC!C12/(1-(1-WACC!C13)*WACC!C12)</f>
        <v>1113.8112658536688</v>
      </c>
      <c r="U52" s="20">
        <f>(U29+U30+U43-U34-U46)*WACC!D12/(1-(1-WACC!D13)*WACC!D12)</f>
        <v>499.17921786243431</v>
      </c>
      <c r="V52" s="20">
        <f>(V29+V30+V43-V34-V46)*WACC!E12/(1-(1-WACC!E13)*WACC!E12)</f>
        <v>1343.9811447755785</v>
      </c>
      <c r="W52" s="20">
        <f>(W29+W30+W43-W34-W46)*WACC!F12/(1-(1-WACC!F13)*WACC!F12)</f>
        <v>-56.865026890427259</v>
      </c>
      <c r="X52" s="20">
        <f>(X29+X30+X43-X34-X46)*WACC!G12/(1-(1-WACC!G13)*WACC!G12)</f>
        <v>2091.6579931232504</v>
      </c>
      <c r="Y52" s="20">
        <f>(Y29+Y30+Y43-Y34-Y46)*WACC!H12/(1-(1-WACC!H13)*WACC!H12)</f>
        <v>2385.0060765863664</v>
      </c>
      <c r="Z52" s="20">
        <f>(Z29+Z30+Z43-Z34-Z46)*WACC!I12/(1-(1-WACC!I13)*WACC!I12)</f>
        <v>1479.866480041203</v>
      </c>
      <c r="AA52" s="20">
        <f>(AA29+AA30+AA43-AA34-AA46)*WACC!J12/(1-(1-WACC!J13)*WACC!J12)</f>
        <v>2975.9861714495355</v>
      </c>
      <c r="AC52" s="20">
        <f>(AC29+AC30+AC43-AC34-AC46)*WACC!C12/(1-(1-WACC!C13)*WACC!C12)</f>
        <v>68.579639666364628</v>
      </c>
      <c r="AD52" s="20">
        <f>(AD29+AD30+AD43-AD34-AD46)*WACC!D12/(1-(1-WACC!D13)*WACC!D12)</f>
        <v>28.745711217319279</v>
      </c>
      <c r="AE52" s="20">
        <f>(AE29+AE30+AE43-AE34-AE46)*WACC!E12/(1-(1-WACC!E13)*WACC!E12)</f>
        <v>84.180163611369991</v>
      </c>
      <c r="AF52" s="20">
        <f>(AF29+AF30+AF43-AF34-AF46)*WACC!F12/(1-(1-WACC!F13)*WACC!F12)</f>
        <v>-3.1162289607219256</v>
      </c>
      <c r="AG52" s="20">
        <f>(AG29+AG30+AG43-AG34-AG46)*WACC!G12/(1-(1-WACC!G13)*WACC!G12)</f>
        <v>101.17297089792471</v>
      </c>
      <c r="AH52" s="20">
        <f>(AH29+AH30+AH43-AH34-AH46)*WACC!H12/(1-(1-WACC!H13)*WACC!H12)</f>
        <v>162.60360601173247</v>
      </c>
      <c r="AI52" s="20">
        <f>(AI29+AI30+AI43-AI34-AI46)*WACC!I12/(1-(1-WACC!I13)*WACC!I12)</f>
        <v>89.20223092558092</v>
      </c>
      <c r="AJ52" s="20">
        <f>(AJ29+AJ30+AJ43-AJ34-AJ46)*WACC!J12/(1-(1-WACC!J13)*WACC!J12)</f>
        <v>142.23569570300901</v>
      </c>
      <c r="AK52" s="19"/>
      <c r="AL52" s="20">
        <f>(AL29+AL30+AL43-AL34-AL46)*WACC!C12/(1-(1-WACC!C13)*WACC!C12)</f>
        <v>3653.2477635943665</v>
      </c>
      <c r="AM52" s="20">
        <f>(AM29+AM30+AM43-AM34-AM46)*WACC!D12/(1-(1-WACC!D13)*WACC!D12)</f>
        <v>1278.3903182450053</v>
      </c>
      <c r="AN52" s="20">
        <f>(AN29+AN30+AN43-AN34-AN46)*WACC!E12/(1-(1-WACC!E13)*WACC!E12)</f>
        <v>6123.8902604344767</v>
      </c>
      <c r="AO52" s="20">
        <f>(AO29+AO30+AO43-AO34-AO46)*WACC!F12/(1-(1-WACC!F13)*WACC!F12)</f>
        <v>-254.36285761838158</v>
      </c>
      <c r="AP52" s="20">
        <f>(AP29+AP30+AP43-AP34-AP46)*WACC!G12/(1-(1-WACC!G13)*WACC!G12)</f>
        <v>9185.9536865002974</v>
      </c>
      <c r="AQ52" s="20">
        <f>(AQ29+AQ30+AQ43-AQ34-AQ46)*WACC!H12/(1-(1-WACC!H13)*WACC!H12)</f>
        <v>6034.3386150745764</v>
      </c>
      <c r="AR52" s="20">
        <f>(AR29+AR30+AR43-AR34-AR46)*WACC!I12/(1-(1-WACC!I13)*WACC!I12)</f>
        <v>3064.6785218950354</v>
      </c>
      <c r="AS52" s="20">
        <f>(AS29+AS30+AS43-AS34-AS46)*WACC!J12/(1-(1-WACC!J13)*WACC!J12)</f>
        <v>9986.9562215853348</v>
      </c>
      <c r="AT52" s="19"/>
      <c r="AU52" s="20">
        <f>(AU29+AU30+AU43-AU34-AU46)*WACC!C12/(1-(1-WACC!C13)*WACC!C12)</f>
        <v>1571.6730147615958</v>
      </c>
      <c r="AV52" s="20">
        <f>(AV29+AV30+AV43-AV34-AV46)*WACC!D12/(1-(1-WACC!D13)*WACC!D12)</f>
        <v>713.19067128096992</v>
      </c>
      <c r="AW52" s="20">
        <f>(AW29+AW30+AW43-AW34-AW46)*WACC!E12/(1-(1-WACC!E13)*WACC!E12)</f>
        <v>3418.2208774508617</v>
      </c>
      <c r="AX52" s="20">
        <f>(AX29+AX30+AX43-AX34-AX46)*WACC!F12/(1-(1-WACC!F13)*WACC!F12)</f>
        <v>-143.01443926759657</v>
      </c>
      <c r="AY52" s="20">
        <f>(AY29+AY30+AY43-AY34-AY46)*WACC!G12/(1-(1-WACC!G13)*WACC!G12)</f>
        <v>4575.8976671298851</v>
      </c>
      <c r="AZ52" s="20">
        <f>(AZ29+AZ30+AZ43-AZ34-AZ46)*WACC!H12/(1-(1-WACC!H13)*WACC!H12)</f>
        <v>2917.0729803213599</v>
      </c>
      <c r="BA52" s="20">
        <f>(BA29+BA30+BA43-BA34-BA46)*WACC!I12/(1-(1-WACC!I13)*WACC!I12)</f>
        <v>1396.7468339679256</v>
      </c>
      <c r="BB52" s="20">
        <f>(BB29+BB30+BB43-BB34-BB46)*WACC!J12/(1-(1-WACC!J13)*WACC!J12)</f>
        <v>4565.4913176459322</v>
      </c>
    </row>
    <row r="53" spans="1:54" x14ac:dyDescent="0.25">
      <c r="A53" s="21" t="s">
        <v>98</v>
      </c>
      <c r="B53" s="1">
        <f t="shared" ref="B53:I53" si="68">B50-B51</f>
        <v>1773.4113755231754</v>
      </c>
      <c r="C53" s="1">
        <f t="shared" si="68"/>
        <v>620.24006658206974</v>
      </c>
      <c r="D53" s="1">
        <f t="shared" si="68"/>
        <v>3430.2921804444768</v>
      </c>
      <c r="E53" s="1">
        <f t="shared" si="68"/>
        <v>-141.94624744794936</v>
      </c>
      <c r="F53" s="1">
        <f t="shared" si="68"/>
        <v>5221.1881239492632</v>
      </c>
      <c r="G53" s="1">
        <f t="shared" si="68"/>
        <v>3005.9096382060329</v>
      </c>
      <c r="H53" s="1">
        <f t="shared" si="68"/>
        <v>1580.6067681592076</v>
      </c>
      <c r="I53" s="1">
        <f t="shared" si="68"/>
        <v>6609.6625788308202</v>
      </c>
      <c r="K53" s="1">
        <f t="shared" ref="K53:R53" si="69">K50-K51</f>
        <v>943.95878102959387</v>
      </c>
      <c r="L53" s="1">
        <f t="shared" si="69"/>
        <v>317.97543782784277</v>
      </c>
      <c r="M53" s="1">
        <f t="shared" si="69"/>
        <v>1388.1915699537094</v>
      </c>
      <c r="N53" s="1">
        <f t="shared" si="69"/>
        <v>55.22388852152951</v>
      </c>
      <c r="O53" s="1">
        <f t="shared" si="69"/>
        <v>1817.9883962572587</v>
      </c>
      <c r="P53" s="1">
        <f t="shared" si="69"/>
        <v>1330.9356309332732</v>
      </c>
      <c r="Q53" s="1">
        <f t="shared" si="69"/>
        <v>950.72832863899578</v>
      </c>
      <c r="R53" s="1">
        <f t="shared" si="69"/>
        <v>2463.4043915556103</v>
      </c>
      <c r="T53" s="1">
        <f t="shared" ref="T53:AA53" si="70">T50-T51</f>
        <v>556.90563292683453</v>
      </c>
      <c r="U53" s="1">
        <f t="shared" si="70"/>
        <v>249.5896089312169</v>
      </c>
      <c r="V53" s="1">
        <f t="shared" si="70"/>
        <v>671.99057238779039</v>
      </c>
      <c r="W53" s="1">
        <f t="shared" si="70"/>
        <v>-28.432513445213921</v>
      </c>
      <c r="X53" s="1">
        <f t="shared" si="70"/>
        <v>1045.8289965616257</v>
      </c>
      <c r="Y53" s="1">
        <f t="shared" si="70"/>
        <v>1192.5030382931839</v>
      </c>
      <c r="Z53" s="1">
        <f t="shared" si="70"/>
        <v>739.93324002060183</v>
      </c>
      <c r="AA53" s="1">
        <f t="shared" si="70"/>
        <v>1487.9930857247657</v>
      </c>
      <c r="AC53" s="1">
        <f t="shared" ref="AC53:AJ53" si="71">AC50-AC51</f>
        <v>34.289819833182307</v>
      </c>
      <c r="AD53" s="1">
        <f t="shared" si="71"/>
        <v>14.37285560865967</v>
      </c>
      <c r="AE53" s="1">
        <f t="shared" si="71"/>
        <v>42.090081805684967</v>
      </c>
      <c r="AF53" s="1">
        <f t="shared" si="71"/>
        <v>-1.5581144803609577</v>
      </c>
      <c r="AG53" s="1">
        <f t="shared" si="71"/>
        <v>50.586485448962357</v>
      </c>
      <c r="AH53" s="1">
        <f t="shared" si="71"/>
        <v>81.301803005866205</v>
      </c>
      <c r="AI53" s="1">
        <f t="shared" si="71"/>
        <v>44.601115462790446</v>
      </c>
      <c r="AJ53" s="1">
        <f t="shared" si="71"/>
        <v>71.117847851504479</v>
      </c>
      <c r="AL53" s="1">
        <f t="shared" ref="AL53:AS53" si="72">AL50-AL51</f>
        <v>1826.6238817971841</v>
      </c>
      <c r="AM53" s="1">
        <f t="shared" si="72"/>
        <v>639.1951591225012</v>
      </c>
      <c r="AN53" s="1">
        <f t="shared" si="72"/>
        <v>3061.9451302172383</v>
      </c>
      <c r="AO53" s="1">
        <f t="shared" si="72"/>
        <v>-127.18142880918985</v>
      </c>
      <c r="AP53" s="1">
        <f t="shared" si="72"/>
        <v>4592.976843250146</v>
      </c>
      <c r="AQ53" s="1">
        <f t="shared" si="72"/>
        <v>3017.1693075372841</v>
      </c>
      <c r="AR53" s="1">
        <f t="shared" si="72"/>
        <v>1532.3392609475211</v>
      </c>
      <c r="AS53" s="1">
        <f t="shared" si="72"/>
        <v>4993.4781107926628</v>
      </c>
      <c r="AU53" s="1">
        <f t="shared" ref="AU53:BB53" si="73">AU50-AU51</f>
        <v>785.83650738079746</v>
      </c>
      <c r="AV53" s="1">
        <f t="shared" si="73"/>
        <v>356.59533564048405</v>
      </c>
      <c r="AW53" s="1">
        <f t="shared" si="73"/>
        <v>1709.1104387254331</v>
      </c>
      <c r="AX53" s="1">
        <f t="shared" si="73"/>
        <v>-71.507219633800801</v>
      </c>
      <c r="AY53" s="1">
        <f t="shared" si="73"/>
        <v>2287.9488335649417</v>
      </c>
      <c r="AZ53" s="1">
        <f t="shared" si="73"/>
        <v>1458.5364901606802</v>
      </c>
      <c r="BA53" s="1">
        <f t="shared" si="73"/>
        <v>698.3734169839621</v>
      </c>
      <c r="BB53" s="1">
        <f t="shared" si="73"/>
        <v>2282.7456588229666</v>
      </c>
    </row>
    <row r="54" spans="1:54" x14ac:dyDescent="0.25">
      <c r="A54" s="21"/>
      <c r="B54" s="14"/>
      <c r="C54" s="14"/>
      <c r="D54" s="14"/>
      <c r="E54" s="14"/>
      <c r="F54" s="14"/>
      <c r="G54" s="14"/>
      <c r="H54" s="14"/>
      <c r="I54" s="14"/>
      <c r="K54" s="14"/>
      <c r="L54" s="14"/>
      <c r="M54" s="14"/>
      <c r="N54" s="14"/>
      <c r="O54" s="14"/>
      <c r="P54" s="14"/>
      <c r="Q54" s="14"/>
      <c r="R54" s="14"/>
      <c r="T54" s="14"/>
      <c r="U54" s="14"/>
      <c r="V54" s="14"/>
      <c r="W54" s="14"/>
      <c r="X54" s="14"/>
      <c r="Y54" s="14"/>
      <c r="Z54" s="14"/>
      <c r="AA54" s="14"/>
      <c r="AC54" s="14"/>
      <c r="AD54" s="14"/>
      <c r="AE54" s="14"/>
      <c r="AF54" s="14"/>
      <c r="AG54" s="14"/>
      <c r="AH54" s="14"/>
      <c r="AI54" s="14"/>
      <c r="AJ54" s="14"/>
      <c r="AL54" s="14"/>
      <c r="AM54" s="14"/>
      <c r="AN54" s="14"/>
      <c r="AO54" s="14"/>
      <c r="AP54" s="14"/>
      <c r="AQ54" s="14"/>
      <c r="AR54" s="14"/>
      <c r="AS54" s="14"/>
      <c r="AU54" s="14"/>
      <c r="AV54" s="14"/>
      <c r="AW54" s="14"/>
      <c r="AX54" s="14"/>
      <c r="AY54" s="14"/>
      <c r="AZ54" s="14"/>
      <c r="BA54" s="14"/>
      <c r="BB54" s="14"/>
    </row>
    <row r="55" spans="1:54" x14ac:dyDescent="0.25">
      <c r="A55" s="22" t="s">
        <v>99</v>
      </c>
      <c r="B55" s="15">
        <f>B33-B34+B53</f>
        <v>76720.001463562585</v>
      </c>
      <c r="C55" s="15">
        <f t="shared" ref="C55:I55" si="74">C33-C34+C53</f>
        <v>75084.877553331258</v>
      </c>
      <c r="D55" s="15">
        <f t="shared" si="74"/>
        <v>106620.15124704299</v>
      </c>
      <c r="E55" s="15">
        <f t="shared" si="74"/>
        <v>104069.18777595102</v>
      </c>
      <c r="F55" s="15">
        <f t="shared" si="74"/>
        <v>156403.43984572453</v>
      </c>
      <c r="G55" s="15">
        <f t="shared" si="74"/>
        <v>162233.59081906592</v>
      </c>
      <c r="H55" s="15">
        <f t="shared" si="74"/>
        <v>177787.82636999036</v>
      </c>
      <c r="I55" s="15">
        <f t="shared" si="74"/>
        <v>214831.01367725062</v>
      </c>
      <c r="K55" s="15">
        <f>K33-K34+K53</f>
        <v>38423.243607561293</v>
      </c>
      <c r="L55" s="15">
        <f t="shared" ref="L55:R55" si="75">L33-L34+L53</f>
        <v>34011.173853664623</v>
      </c>
      <c r="M55" s="15">
        <f t="shared" si="75"/>
        <v>44081.602345911728</v>
      </c>
      <c r="N55" s="15">
        <f t="shared" si="75"/>
        <v>41419.370626183525</v>
      </c>
      <c r="O55" s="15">
        <f t="shared" si="75"/>
        <v>55358.831198942418</v>
      </c>
      <c r="P55" s="15">
        <f t="shared" si="75"/>
        <v>60282.066422906093</v>
      </c>
      <c r="Q55" s="15">
        <f t="shared" si="75"/>
        <v>66738.736912852182</v>
      </c>
      <c r="R55" s="15">
        <f t="shared" si="75"/>
        <v>76424.711448491289</v>
      </c>
      <c r="T55" s="15">
        <f>T33-T34+T53</f>
        <v>17894.694174638622</v>
      </c>
      <c r="U55" s="15">
        <f t="shared" ref="U55:AA55" si="76">U33-U34+U53</f>
        <v>16582.423104921803</v>
      </c>
      <c r="V55" s="15">
        <f t="shared" si="76"/>
        <v>21168.289669539245</v>
      </c>
      <c r="W55" s="15">
        <f t="shared" si="76"/>
        <v>20845.55691940511</v>
      </c>
      <c r="X55" s="15">
        <f t="shared" si="76"/>
        <v>31328.358348619866</v>
      </c>
      <c r="Y55" s="15">
        <f t="shared" si="76"/>
        <v>41075.862915965845</v>
      </c>
      <c r="Z55" s="15">
        <f t="shared" si="76"/>
        <v>41869.567869410363</v>
      </c>
      <c r="AA55" s="15">
        <f t="shared" si="76"/>
        <v>45358.22309233954</v>
      </c>
      <c r="AC55" s="15">
        <f t="shared" ref="AC55:AJ55" si="77">AC33-AC34+AC53</f>
        <v>1241.8322093069976</v>
      </c>
      <c r="AD55" s="15">
        <f t="shared" si="77"/>
        <v>1096.012801871517</v>
      </c>
      <c r="AE55" s="15">
        <f t="shared" si="77"/>
        <v>1342.3993401356556</v>
      </c>
      <c r="AF55" s="15">
        <f t="shared" si="77"/>
        <v>1221.1155530484352</v>
      </c>
      <c r="AG55" s="15">
        <f t="shared" si="77"/>
        <v>1621.1831566192977</v>
      </c>
      <c r="AH55" s="15">
        <f t="shared" si="77"/>
        <v>2431.7315170034358</v>
      </c>
      <c r="AI55" s="15">
        <f t="shared" si="77"/>
        <v>2268.2020597374226</v>
      </c>
      <c r="AJ55" s="15">
        <f t="shared" si="77"/>
        <v>2275.5794186659277</v>
      </c>
      <c r="AL55" s="15">
        <f t="shared" ref="AL55:AS55" si="78">AL33-AL34+AL53</f>
        <v>85493.846644137739</v>
      </c>
      <c r="AM55" s="15">
        <f t="shared" si="78"/>
        <v>80580.849896265747</v>
      </c>
      <c r="AN55" s="15">
        <f t="shared" si="78"/>
        <v>109799.01516772952</v>
      </c>
      <c r="AO55" s="15">
        <f t="shared" si="78"/>
        <v>108848.08220721262</v>
      </c>
      <c r="AP55" s="15">
        <f t="shared" si="78"/>
        <v>156175.4232192866</v>
      </c>
      <c r="AQ55" s="15">
        <f t="shared" si="78"/>
        <v>166540.92994733015</v>
      </c>
      <c r="AR55" s="15">
        <f t="shared" si="78"/>
        <v>168735.31261012587</v>
      </c>
      <c r="AS55" s="15">
        <f t="shared" si="78"/>
        <v>187368.2608985744</v>
      </c>
      <c r="AU55" s="15">
        <f t="shared" ref="AU55:BB55" si="79">AU33-AU34+AU53</f>
        <v>67399.294789612628</v>
      </c>
      <c r="AV55" s="15">
        <f t="shared" si="79"/>
        <v>78721.657157243506</v>
      </c>
      <c r="AW55" s="15">
        <f t="shared" si="79"/>
        <v>106564.99837015833</v>
      </c>
      <c r="AX55" s="15">
        <f t="shared" si="79"/>
        <v>119502.34277079506</v>
      </c>
      <c r="AY55" s="15">
        <f t="shared" si="79"/>
        <v>158792.11820868513</v>
      </c>
      <c r="AZ55" s="15">
        <f t="shared" si="79"/>
        <v>177402.37260193372</v>
      </c>
      <c r="BA55" s="15">
        <f t="shared" si="79"/>
        <v>131138.71586298945</v>
      </c>
      <c r="BB55" s="15">
        <f t="shared" si="79"/>
        <v>154651.24840552788</v>
      </c>
    </row>
    <row r="56" spans="1:54" x14ac:dyDescent="0.25">
      <c r="B56" s="14"/>
      <c r="C56" s="14"/>
      <c r="D56" s="14"/>
      <c r="E56" s="14"/>
      <c r="F56" s="14"/>
      <c r="G56" s="14"/>
      <c r="H56" s="14"/>
      <c r="I56" s="14"/>
    </row>
    <row r="57" spans="1:54" x14ac:dyDescent="0.25">
      <c r="A57" s="45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1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1"/>
    </row>
    <row r="96" spans="1:1" x14ac:dyDescent="0.25">
      <c r="A96" s="10"/>
    </row>
    <row r="97" spans="1:1" x14ac:dyDescent="0.25">
      <c r="A97" s="10"/>
    </row>
    <row r="98" spans="1:1" x14ac:dyDescent="0.25">
      <c r="A98" s="9"/>
    </row>
    <row r="99" spans="1:1" x14ac:dyDescent="0.25">
      <c r="A99" s="11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9"/>
    </row>
    <row r="106" spans="1:1" x14ac:dyDescent="0.25">
      <c r="A106" s="10"/>
    </row>
    <row r="107" spans="1:1" x14ac:dyDescent="0.25">
      <c r="A107" s="10"/>
    </row>
    <row r="108" spans="1:1" x14ac:dyDescent="0.25">
      <c r="A108" s="11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9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2"/>
    </row>
    <row r="120" spans="1:1" x14ac:dyDescent="0.25">
      <c r="A120" s="12"/>
    </row>
    <row r="121" spans="1:1" x14ac:dyDescent="0.25">
      <c r="A121" s="10"/>
    </row>
    <row r="122" spans="1:1" x14ac:dyDescent="0.25">
      <c r="A122" s="9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9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9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9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9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AUC</vt:lpstr>
      <vt:lpstr>WACC</vt:lpstr>
      <vt:lpstr>01ACT BB</vt:lpstr>
      <vt:lpstr>02AGD BB</vt:lpstr>
      <vt:lpstr>03CIT BB</vt:lpstr>
      <vt:lpstr>04END BB</vt:lpstr>
      <vt:lpstr>05ENX BB</vt:lpstr>
      <vt:lpstr>06ERG BB</vt:lpstr>
      <vt:lpstr>07ESS BB</vt:lpstr>
      <vt:lpstr>DNSP stacked data</vt:lpstr>
      <vt:lpstr>08JEN BB</vt:lpstr>
      <vt:lpstr>09PCR BB</vt:lpstr>
      <vt:lpstr>10SAP BB</vt:lpstr>
      <vt:lpstr>11SPD BB</vt:lpstr>
      <vt:lpstr>12TND BB</vt:lpstr>
      <vt:lpstr>13UED BB</vt:lpstr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2014-11-26T01:48:24Z</dcterms:created>
  <dcterms:modified xsi:type="dcterms:W3CDTF">2014-11-26T01:48:46Z</dcterms:modified>
</cp:coreProperties>
</file>