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E13" i="1"/>
  <c r="D13" i="1"/>
  <c r="C13" i="1"/>
  <c r="B13" i="1"/>
  <c r="C7" i="1"/>
  <c r="C8" i="1" s="1"/>
  <c r="C16" i="1" s="1"/>
  <c r="C17" i="1" s="1"/>
  <c r="C20" i="1" s="1"/>
  <c r="F7" i="1"/>
  <c r="F8" i="1" s="1"/>
  <c r="F16" i="1" s="1"/>
  <c r="F17" i="1" s="1"/>
  <c r="F20" i="1" s="1"/>
  <c r="E7" i="1"/>
  <c r="E8" i="1" s="1"/>
  <c r="E16" i="1" s="1"/>
  <c r="E17" i="1" s="1"/>
  <c r="E20" i="1" s="1"/>
  <c r="D7" i="1"/>
  <c r="D8" i="1" s="1"/>
  <c r="D16" i="1" s="1"/>
  <c r="D17" i="1" s="1"/>
  <c r="D20" i="1" s="1"/>
  <c r="B7" i="1"/>
  <c r="B8" i="1" s="1"/>
  <c r="B16" i="1" l="1"/>
  <c r="B17" i="1" s="1"/>
  <c r="B20" i="1" s="1"/>
</calcChain>
</file>

<file path=xl/sharedStrings.xml><?xml version="1.0" encoding="utf-8"?>
<sst xmlns="http://schemas.openxmlformats.org/spreadsheetml/2006/main" count="23" uniqueCount="21">
  <si>
    <t>2014-15</t>
  </si>
  <si>
    <t>2015-16</t>
  </si>
  <si>
    <t>2016-17</t>
  </si>
  <si>
    <t>2017-18</t>
  </si>
  <si>
    <t>2018-19</t>
  </si>
  <si>
    <r>
      <t>Step 1: Determine % difference between ActewAGL revised proposal and AER FD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</si>
  <si>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r>
      <t>Step 2: Determine difference between ActewAGL pre and post AER adjustments for real labour and materials cost escalation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</si>
  <si>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t>2</t>
    </r>
    <r>
      <rPr>
        <sz val="11"/>
        <color theme="1"/>
        <rFont val="Calibri"/>
        <family val="2"/>
        <scheme val="minor"/>
      </rPr>
      <t xml:space="preserve"> Based on ActewAGL's H3 Capex Model outputs</t>
    </r>
  </si>
  <si>
    <t>ActewAGL revised proposal ($2013-14 million)</t>
  </si>
  <si>
    <t>Difference ($2013-14 million)</t>
  </si>
  <si>
    <t>AER final determination ($2013-14 million)</t>
  </si>
  <si>
    <t>ActewAGL proposed capex including labour and materials cost escalation ($2013-14 million)</t>
  </si>
  <si>
    <t>ActewAGL proposed capex adjusted for AER labour and materials cost escalation ($2013-14 million)</t>
  </si>
  <si>
    <t>Step 3: Adjust the difference in Step 2 above for the proportional difference in step 1</t>
  </si>
  <si>
    <t>Step 4: AER FD capex adjusted for AER real labour and materials cost escalation</t>
  </si>
  <si>
    <r>
      <t xml:space="preserve">1 </t>
    </r>
    <r>
      <rPr>
        <sz val="11"/>
        <color theme="1"/>
        <rFont val="Calibri"/>
        <family val="2"/>
        <scheme val="minor"/>
      </rPr>
      <t>Based on AER Modelling</t>
    </r>
  </si>
  <si>
    <t>Deduct Step 3 difference to AER FD ($2013-14 million)</t>
  </si>
  <si>
    <r>
      <t xml:space="preserve">Adjust Step 2 difference ($2013-14 million) </t>
    </r>
    <r>
      <rPr>
        <b/>
        <sz val="11"/>
        <color theme="1"/>
        <rFont val="Calibri"/>
        <family val="2"/>
        <scheme val="minor"/>
      </rPr>
      <t>(DEDUCT from AER FD capex)</t>
    </r>
  </si>
  <si>
    <t>Real labour and materials cost escalation AER PD capex adjustment ($2014-15 million)</t>
  </si>
  <si>
    <t>Difference (%)</t>
  </si>
  <si>
    <t>ActewAGL AER FINAL DECISION capex adjusted for AER real labour and materials cost escalation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</si>
</sst>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0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wrapText="1"/>
    </xf>
    <xf numFmtId="2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A23" sqref="A23"/>
    </sheetView>
  </sheetViews>
  <sheetFormatPr defaultRowHeight="15" x14ac:dyDescent="0.25"/>
  <cols>
    <col min="1" max="1" width="88.28515625" customWidth="1"/>
  </cols>
  <sheetData>
    <row r="1" spans="1:6" ht="18.75" x14ac:dyDescent="0.3">
      <c r="A1" s="1" t="s">
        <v>20</v>
      </c>
    </row>
    <row r="2" spans="1:6" ht="18.75" x14ac:dyDescent="0.3">
      <c r="A2" s="1"/>
    </row>
    <row r="3" spans="1:6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17.25" x14ac:dyDescent="0.25">
      <c r="A4" s="4" t="s">
        <v>5</v>
      </c>
      <c r="B4" s="2"/>
      <c r="C4" s="2"/>
      <c r="D4" s="2"/>
      <c r="E4" s="2"/>
      <c r="F4" s="2"/>
    </row>
    <row r="5" spans="1:6" x14ac:dyDescent="0.25">
      <c r="A5" t="s">
        <v>8</v>
      </c>
      <c r="B5" s="7">
        <v>74.5</v>
      </c>
      <c r="C5" s="7">
        <v>63.6</v>
      </c>
      <c r="D5" s="7">
        <v>72.8</v>
      </c>
      <c r="E5" s="7">
        <v>69.400000000000006</v>
      </c>
      <c r="F5" s="7">
        <v>63.5</v>
      </c>
    </row>
    <row r="6" spans="1:6" x14ac:dyDescent="0.25">
      <c r="A6" t="s">
        <v>10</v>
      </c>
      <c r="B6" s="7">
        <v>73</v>
      </c>
      <c r="C6" s="7">
        <v>61.9</v>
      </c>
      <c r="D6" s="7">
        <v>66.5</v>
      </c>
      <c r="E6" s="7">
        <v>57.3</v>
      </c>
      <c r="F6" s="7">
        <v>56.6</v>
      </c>
    </row>
    <row r="7" spans="1:6" x14ac:dyDescent="0.25">
      <c r="A7" t="s">
        <v>9</v>
      </c>
      <c r="B7" s="7">
        <f>B6-B5</f>
        <v>-1.5</v>
      </c>
      <c r="C7" s="7">
        <f t="shared" ref="C7:F7" si="0">C6-C5</f>
        <v>-1.7000000000000028</v>
      </c>
      <c r="D7" s="7">
        <f t="shared" si="0"/>
        <v>-6.2999999999999972</v>
      </c>
      <c r="E7" s="7">
        <f t="shared" si="0"/>
        <v>-12.100000000000009</v>
      </c>
      <c r="F7" s="7">
        <f t="shared" si="0"/>
        <v>-6.8999999999999986</v>
      </c>
    </row>
    <row r="8" spans="1:6" x14ac:dyDescent="0.25">
      <c r="A8" t="s">
        <v>19</v>
      </c>
      <c r="B8" s="7">
        <f>(B7/B5)</f>
        <v>-2.0134228187919462E-2</v>
      </c>
      <c r="C8" s="7">
        <f t="shared" ref="C8:F8" si="1">(C7/C5)</f>
        <v>-2.6729559748427716E-2</v>
      </c>
      <c r="D8" s="7">
        <f t="shared" si="1"/>
        <v>-8.6538461538461509E-2</v>
      </c>
      <c r="E8" s="7">
        <f t="shared" si="1"/>
        <v>-0.17435158501440934</v>
      </c>
      <c r="F8" s="7">
        <f t="shared" si="1"/>
        <v>-0.10866141732283462</v>
      </c>
    </row>
    <row r="9" spans="1:6" x14ac:dyDescent="0.25">
      <c r="B9" s="7"/>
      <c r="C9" s="7"/>
      <c r="D9" s="7"/>
      <c r="E9" s="7"/>
      <c r="F9" s="7"/>
    </row>
    <row r="10" spans="1:6" ht="32.25" x14ac:dyDescent="0.25">
      <c r="A10" s="3" t="s">
        <v>6</v>
      </c>
      <c r="B10" s="7"/>
      <c r="C10" s="7"/>
      <c r="D10" s="7"/>
      <c r="E10" s="7"/>
      <c r="F10" s="7"/>
    </row>
    <row r="11" spans="1:6" x14ac:dyDescent="0.25">
      <c r="A11" t="s">
        <v>11</v>
      </c>
      <c r="B11" s="7">
        <v>74.5</v>
      </c>
      <c r="C11" s="7">
        <v>62.6</v>
      </c>
      <c r="D11" s="7">
        <v>71.8</v>
      </c>
      <c r="E11" s="7">
        <v>69</v>
      </c>
      <c r="F11" s="7">
        <v>63.1</v>
      </c>
    </row>
    <row r="12" spans="1:6" x14ac:dyDescent="0.25">
      <c r="A12" t="s">
        <v>12</v>
      </c>
      <c r="B12" s="7">
        <v>73.8</v>
      </c>
      <c r="C12" s="7">
        <v>61.8</v>
      </c>
      <c r="D12" s="7">
        <v>70.599999999999994</v>
      </c>
      <c r="E12" s="7">
        <v>68</v>
      </c>
      <c r="F12" s="7">
        <v>61.8</v>
      </c>
    </row>
    <row r="13" spans="1:6" x14ac:dyDescent="0.25">
      <c r="A13" t="s">
        <v>9</v>
      </c>
      <c r="B13" s="7">
        <f>B11-B12</f>
        <v>0.70000000000000284</v>
      </c>
      <c r="C13" s="7">
        <f t="shared" ref="C13:F13" si="2">C11-C12</f>
        <v>0.80000000000000426</v>
      </c>
      <c r="D13" s="7">
        <f t="shared" si="2"/>
        <v>1.2000000000000028</v>
      </c>
      <c r="E13" s="7">
        <f t="shared" si="2"/>
        <v>1</v>
      </c>
      <c r="F13" s="7">
        <f t="shared" si="2"/>
        <v>1.3000000000000043</v>
      </c>
    </row>
    <row r="14" spans="1:6" x14ac:dyDescent="0.25">
      <c r="B14" s="7"/>
      <c r="C14" s="7"/>
      <c r="D14" s="7"/>
      <c r="E14" s="7"/>
      <c r="F14" s="7"/>
    </row>
    <row r="15" spans="1:6" x14ac:dyDescent="0.25">
      <c r="A15" s="4" t="s">
        <v>13</v>
      </c>
      <c r="B15" s="7"/>
      <c r="C15" s="7"/>
      <c r="D15" s="7"/>
      <c r="E15" s="7"/>
      <c r="F15" s="7"/>
    </row>
    <row r="16" spans="1:6" x14ac:dyDescent="0.25">
      <c r="A16" t="s">
        <v>9</v>
      </c>
      <c r="B16" s="7">
        <f>B8*B13</f>
        <v>-1.4093959731543681E-2</v>
      </c>
      <c r="C16" s="7">
        <f t="shared" ref="C16:F16" si="3">C8*C13</f>
        <v>-2.1383647798742286E-2</v>
      </c>
      <c r="D16" s="7">
        <f t="shared" si="3"/>
        <v>-0.10384615384615406</v>
      </c>
      <c r="E16" s="7">
        <f t="shared" si="3"/>
        <v>-0.17435158501440934</v>
      </c>
      <c r="F16" s="7">
        <f t="shared" si="3"/>
        <v>-0.14125984251968546</v>
      </c>
    </row>
    <row r="17" spans="1:6" x14ac:dyDescent="0.25">
      <c r="A17" s="9" t="s">
        <v>17</v>
      </c>
      <c r="B17" s="10">
        <f>B13+B16</f>
        <v>0.68590604026845914</v>
      </c>
      <c r="C17" s="10">
        <f t="shared" ref="C17:F17" si="4">C13+C16</f>
        <v>0.77861635220126202</v>
      </c>
      <c r="D17" s="10">
        <f t="shared" si="4"/>
        <v>1.0961538461538487</v>
      </c>
      <c r="E17" s="10">
        <f t="shared" si="4"/>
        <v>0.82564841498559072</v>
      </c>
      <c r="F17" s="10">
        <f t="shared" si="4"/>
        <v>1.1587401574803189</v>
      </c>
    </row>
    <row r="18" spans="1:6" x14ac:dyDescent="0.25">
      <c r="B18" s="7"/>
      <c r="C18" s="7"/>
      <c r="D18" s="7"/>
      <c r="E18" s="7"/>
      <c r="F18" s="7"/>
    </row>
    <row r="19" spans="1:6" x14ac:dyDescent="0.25">
      <c r="A19" s="4" t="s">
        <v>14</v>
      </c>
      <c r="B19" s="7"/>
      <c r="C19" s="7"/>
      <c r="D19" s="7"/>
      <c r="E19" s="7"/>
      <c r="F19" s="7"/>
    </row>
    <row r="20" spans="1:6" x14ac:dyDescent="0.25">
      <c r="A20" s="6" t="s">
        <v>16</v>
      </c>
      <c r="B20" s="8">
        <f>B6-B17</f>
        <v>72.314093959731537</v>
      </c>
      <c r="C20" s="8">
        <f t="shared" ref="C20:F20" si="5">C6-C17</f>
        <v>61.121383647798737</v>
      </c>
      <c r="D20" s="8">
        <f t="shared" si="5"/>
        <v>65.403846153846146</v>
      </c>
      <c r="E20" s="8">
        <f t="shared" si="5"/>
        <v>56.474351585014404</v>
      </c>
      <c r="F20" s="8">
        <f t="shared" si="5"/>
        <v>55.441259842519685</v>
      </c>
    </row>
    <row r="22" spans="1:6" ht="17.25" x14ac:dyDescent="0.25">
      <c r="A22" s="5" t="s">
        <v>15</v>
      </c>
    </row>
    <row r="23" spans="1:6" ht="17.25" x14ac:dyDescent="0.25">
      <c r="A23" s="5" t="s">
        <v>7</v>
      </c>
    </row>
    <row r="25" spans="1:6" x14ac:dyDescent="0.25">
      <c r="A25" s="11" t="s">
        <v>18</v>
      </c>
      <c r="B25" s="12">
        <v>-0.68590604026845903</v>
      </c>
      <c r="C25" s="12">
        <v>-0.77861635220126202</v>
      </c>
      <c r="D25" s="12">
        <v>-1.09615384615385</v>
      </c>
      <c r="E25" s="12">
        <v>-0.82564841498559105</v>
      </c>
      <c r="F25" s="12">
        <v>-1.15874015748032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cp:lastPrinted>2015-04-07T07:12:30Z</cp:lastPrinted>
  <dcterms:created xsi:type="dcterms:W3CDTF">2015-04-07T05:03:38Z</dcterms:created>
  <dcterms:modified xsi:type="dcterms:W3CDTF">2015-04-20T06:41:38Z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8407116</vt:lpwstr>
  </property>
  <property fmtid="{D5CDD505-2E9C-101B-9397-08002B2CF9AE}" pid="3" name="currfile">
    <vt:lpwstr>\\cdchnas-evs02\home$\jkuzn\actewagl capex real labour and materials adjustment to aer fd (juris) (D2015-00043958).xlsx</vt:lpwstr>
  </property>
</Properties>
</file>