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4" i="1" l="1"/>
  <c r="E24" i="1"/>
  <c r="D24" i="1"/>
  <c r="C24" i="1"/>
  <c r="B24" i="1"/>
  <c r="C19" i="1"/>
  <c r="F19" i="1"/>
  <c r="E19" i="1"/>
  <c r="D19" i="1"/>
  <c r="B19" i="1"/>
  <c r="F13" i="1"/>
  <c r="E13" i="1"/>
  <c r="D13" i="1"/>
  <c r="C13" i="1"/>
  <c r="B13" i="1"/>
  <c r="F23" i="1" l="1"/>
  <c r="E23" i="1"/>
  <c r="D23" i="1"/>
  <c r="C23" i="1"/>
  <c r="B23" i="1"/>
  <c r="B17" i="1"/>
  <c r="F17" i="1"/>
  <c r="E17" i="1"/>
  <c r="D17" i="1"/>
  <c r="C17" i="1"/>
  <c r="F16" i="1"/>
  <c r="F18" i="1" s="1"/>
  <c r="E16" i="1"/>
  <c r="E18" i="1" s="1"/>
  <c r="D16" i="1"/>
  <c r="D18" i="1" s="1"/>
  <c r="C16" i="1"/>
  <c r="C18" i="1" s="1"/>
  <c r="B16" i="1"/>
  <c r="B18" i="1" s="1"/>
  <c r="F41" i="1" l="1"/>
  <c r="F35" i="1"/>
  <c r="F37" i="1" s="1"/>
  <c r="E35" i="1"/>
  <c r="E37" i="1" s="1"/>
  <c r="D35" i="1"/>
  <c r="D37" i="1" s="1"/>
  <c r="C35" i="1"/>
  <c r="C37" i="1" s="1"/>
  <c r="B35" i="1"/>
  <c r="B37" i="1" s="1"/>
  <c r="E41" i="1" l="1"/>
  <c r="B41" i="1"/>
  <c r="C41" i="1"/>
  <c r="D41" i="1"/>
</calcChain>
</file>

<file path=xl/sharedStrings.xml><?xml version="1.0" encoding="utf-8"?>
<sst xmlns="http://schemas.openxmlformats.org/spreadsheetml/2006/main" count="37" uniqueCount="34">
  <si>
    <t>Real labour cost escalation</t>
  </si>
  <si>
    <t>2015-16</t>
  </si>
  <si>
    <t>2016-17</t>
  </si>
  <si>
    <t>2017-18</t>
  </si>
  <si>
    <t>2018-19</t>
  </si>
  <si>
    <t>Real materials cost escalation</t>
  </si>
  <si>
    <t>Ratio</t>
  </si>
  <si>
    <t>2019-20</t>
  </si>
  <si>
    <t>Energex proposed capex ($2014-15)</t>
  </si>
  <si>
    <r>
      <t>Energex proposed material escalation ($2014-15 millions)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</si>
  <si>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Source: Energex response to AER Information Request </t>
    </r>
    <r>
      <rPr>
        <i/>
        <sz val="11"/>
        <color theme="1"/>
        <rFont val="Calibri"/>
        <family val="2"/>
        <scheme val="minor"/>
      </rPr>
      <t>AER EGX 004.</t>
    </r>
  </si>
  <si>
    <t>Pro-rata AER PD capex compared to Energex proposed capex</t>
  </si>
  <si>
    <t>AER PD capex ($2014-15)</t>
  </si>
  <si>
    <t xml:space="preserve">Energex real labour escalators </t>
  </si>
  <si>
    <t>Employee and fixed term contractor</t>
  </si>
  <si>
    <t>Contractor (service provision)</t>
  </si>
  <si>
    <r>
      <t>Employee and fixed term contractor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</si>
  <si>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Contractor (service provision)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</si>
  <si>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PwC Report, p.16.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</si>
  <si>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PwC report, p. 26.</t>
    </r>
  </si>
  <si>
    <t>Labour</t>
  </si>
  <si>
    <t>Contractor</t>
  </si>
  <si>
    <t>AER real labour escalators</t>
  </si>
  <si>
    <t>Impact of AER updated real labour cost escalators on revised proposed capex ($2014-15 million)</t>
  </si>
  <si>
    <r>
      <t>Impact of real labour cost escalators on revised proposed capex ($2014-15 million)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</si>
  <si>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Source: Energex response to AER Information Request AER EGX 004.</t>
    </r>
  </si>
  <si>
    <t>Total impact of AER updated real labour cost escalators on revised proposed capex ($2014-15 million)</t>
  </si>
  <si>
    <t>Pro-rata AER updated real labour cost escalation capex impact for AER PD compared to Energex proposed capex ($2014-15)</t>
  </si>
  <si>
    <r>
      <t xml:space="preserve">Pro-rated  AER updated real labour cost escalation capex impact for AER PD compared to Energex proposed ($2014-15 million) </t>
    </r>
    <r>
      <rPr>
        <b/>
        <sz val="11"/>
        <color theme="1"/>
        <rFont val="Calibri"/>
        <family val="2"/>
        <scheme val="minor"/>
      </rPr>
      <t>(ADD to AER PD Capex)</t>
    </r>
  </si>
  <si>
    <r>
      <t>Adjusted Energex proposed real materials escalation ($2014-15 million)</t>
    </r>
    <r>
      <rPr>
        <b/>
        <sz val="11"/>
        <color theme="1"/>
        <rFont val="Calibri"/>
        <family val="2"/>
        <scheme val="minor"/>
      </rPr>
      <t xml:space="preserve"> (DEDUCT from AER DD Capex)</t>
    </r>
  </si>
  <si>
    <t>Real labour and materials cost escalation AER PD capex adjustment ($2014-15 million)</t>
  </si>
  <si>
    <t>Net impact of AER real labour cost escalators ($2014-15)</t>
  </si>
  <si>
    <t>Impact of real labour cost escalators on revised proposed capex ($2014-15)</t>
  </si>
  <si>
    <t>Energex AER Preliminary Decision capex adjusted for AER real labour and materials cost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</si>
</sst>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2" borderId="0" xfId="0" applyFill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2" fontId="0" fillId="3" borderId="0" xfId="0" applyNumberFormat="1" applyFill="1"/>
    <xf numFmtId="10" fontId="0" fillId="0" borderId="0" xfId="0" applyNumberFormat="1" applyAlignment="1">
      <alignment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K10" sqref="K10"/>
    </sheetView>
  </sheetViews>
  <sheetFormatPr defaultRowHeight="15" x14ac:dyDescent="0.25"/>
  <cols>
    <col min="1" max="1" width="75.85546875" customWidth="1"/>
  </cols>
  <sheetData>
    <row r="1" spans="1:6" ht="18.75" x14ac:dyDescent="0.3">
      <c r="A1" s="2" t="s">
        <v>33</v>
      </c>
      <c r="B1" s="5"/>
      <c r="C1" s="5"/>
      <c r="D1" s="5"/>
      <c r="E1" s="5"/>
      <c r="F1" s="5"/>
    </row>
    <row r="2" spans="1:6" x14ac:dyDescent="0.25">
      <c r="A2" s="1"/>
      <c r="B2" s="5"/>
      <c r="C2" s="5"/>
      <c r="D2" s="5"/>
      <c r="E2" s="5"/>
      <c r="F2" s="5"/>
    </row>
    <row r="3" spans="1:6" x14ac:dyDescent="0.25">
      <c r="A3" s="3" t="s">
        <v>0</v>
      </c>
      <c r="B3" s="5"/>
      <c r="C3" s="5"/>
      <c r="D3" s="5"/>
      <c r="E3" s="5"/>
      <c r="F3" s="5"/>
    </row>
    <row r="4" spans="1:6" x14ac:dyDescent="0.25">
      <c r="A4" s="1"/>
      <c r="B4" s="5"/>
      <c r="C4" s="5"/>
      <c r="D4" s="5"/>
      <c r="E4" s="5"/>
      <c r="F4" s="5"/>
    </row>
    <row r="5" spans="1:6" x14ac:dyDescent="0.25">
      <c r="A5" s="1"/>
      <c r="B5" s="5" t="s">
        <v>1</v>
      </c>
      <c r="C5" s="5" t="s">
        <v>2</v>
      </c>
      <c r="D5" s="5" t="s">
        <v>3</v>
      </c>
      <c r="E5" s="5" t="s">
        <v>4</v>
      </c>
      <c r="F5" s="5" t="s">
        <v>7</v>
      </c>
    </row>
    <row r="6" spans="1:6" x14ac:dyDescent="0.25">
      <c r="A6" s="1"/>
      <c r="B6" s="5"/>
      <c r="C6" s="5"/>
      <c r="D6" s="5"/>
      <c r="E6" s="5"/>
      <c r="F6" s="5"/>
    </row>
    <row r="7" spans="1:6" x14ac:dyDescent="0.25">
      <c r="A7" s="4" t="s">
        <v>13</v>
      </c>
      <c r="B7" s="6"/>
      <c r="C7" s="6"/>
      <c r="D7" s="6"/>
      <c r="E7" s="6"/>
      <c r="F7" s="6"/>
    </row>
    <row r="8" spans="1:6" s="1" customFormat="1" ht="17.25" x14ac:dyDescent="0.25">
      <c r="A8" s="4" t="s">
        <v>16</v>
      </c>
      <c r="B8" s="6">
        <v>9.7999999999999997E-3</v>
      </c>
      <c r="C8" s="6">
        <v>9.7999999999999997E-3</v>
      </c>
      <c r="D8" s="6">
        <v>9.7999999999999997E-3</v>
      </c>
      <c r="E8" s="6">
        <v>9.7999999999999997E-3</v>
      </c>
      <c r="F8" s="6">
        <v>9.7999999999999997E-3</v>
      </c>
    </row>
    <row r="9" spans="1:6" s="1" customFormat="1" ht="17.25" x14ac:dyDescent="0.25">
      <c r="A9" s="4" t="s">
        <v>17</v>
      </c>
      <c r="B9" s="6">
        <v>4.1999999999999997E-3</v>
      </c>
      <c r="C9" s="6">
        <v>4.1999999999999997E-3</v>
      </c>
      <c r="D9" s="6">
        <v>4.1999999999999997E-3</v>
      </c>
      <c r="E9" s="6">
        <v>4.1999999999999997E-3</v>
      </c>
      <c r="F9" s="6">
        <v>4.1999999999999997E-3</v>
      </c>
    </row>
    <row r="10" spans="1:6" ht="17.25" x14ac:dyDescent="0.25">
      <c r="A10" s="1" t="s">
        <v>24</v>
      </c>
      <c r="B10" s="5"/>
      <c r="C10" s="5"/>
      <c r="D10" s="5"/>
      <c r="E10" s="5"/>
      <c r="F10" s="5"/>
    </row>
    <row r="11" spans="1:6" s="1" customFormat="1" x14ac:dyDescent="0.25">
      <c r="A11" s="4" t="s">
        <v>20</v>
      </c>
      <c r="B11" s="5">
        <v>0.5</v>
      </c>
      <c r="C11" s="5">
        <v>2.2000000000000002</v>
      </c>
      <c r="D11" s="5">
        <v>3.8</v>
      </c>
      <c r="E11" s="5">
        <v>5.4</v>
      </c>
      <c r="F11" s="5">
        <v>7.1</v>
      </c>
    </row>
    <row r="12" spans="1:6" s="1" customFormat="1" x14ac:dyDescent="0.25">
      <c r="A12" s="4" t="s">
        <v>21</v>
      </c>
      <c r="B12" s="5">
        <v>-0.6</v>
      </c>
      <c r="C12" s="5">
        <v>-0.9</v>
      </c>
      <c r="D12" s="5">
        <v>-0.8</v>
      </c>
      <c r="E12" s="5">
        <v>-0.8</v>
      </c>
      <c r="F12" s="5">
        <v>-0.9</v>
      </c>
    </row>
    <row r="13" spans="1:6" s="1" customFormat="1" ht="17.25" customHeight="1" x14ac:dyDescent="0.25">
      <c r="A13" s="15" t="s">
        <v>32</v>
      </c>
      <c r="B13" s="16">
        <f>B11+B12</f>
        <v>-9.9999999999999978E-2</v>
      </c>
      <c r="C13" s="16">
        <f t="shared" ref="C13:F13" si="0">C11+C12</f>
        <v>1.3000000000000003</v>
      </c>
      <c r="D13" s="16">
        <f t="shared" si="0"/>
        <v>3</v>
      </c>
      <c r="E13" s="16">
        <f t="shared" si="0"/>
        <v>4.6000000000000005</v>
      </c>
      <c r="F13" s="16">
        <f t="shared" si="0"/>
        <v>6.1999999999999993</v>
      </c>
    </row>
    <row r="14" spans="1:6" x14ac:dyDescent="0.25">
      <c r="A14" s="4" t="s">
        <v>22</v>
      </c>
      <c r="B14" s="6">
        <v>3.5999999999999999E-3</v>
      </c>
      <c r="C14" s="6">
        <v>7.4000000000000003E-3</v>
      </c>
      <c r="D14" s="6">
        <v>7.1999999999999998E-3</v>
      </c>
      <c r="E14" s="6">
        <v>7.4000000000000003E-3</v>
      </c>
      <c r="F14" s="6">
        <v>7.7000000000000002E-3</v>
      </c>
    </row>
    <row r="15" spans="1:6" ht="29.25" customHeight="1" x14ac:dyDescent="0.25">
      <c r="A15" s="8" t="s">
        <v>23</v>
      </c>
      <c r="B15" s="7"/>
      <c r="C15" s="7"/>
      <c r="D15" s="7"/>
      <c r="E15" s="7"/>
      <c r="F15" s="7"/>
    </row>
    <row r="16" spans="1:6" s="1" customFormat="1" ht="16.5" customHeight="1" x14ac:dyDescent="0.25">
      <c r="A16" s="8" t="s">
        <v>14</v>
      </c>
      <c r="B16" s="7">
        <f>(B14/B8)*B11</f>
        <v>0.18367346938775511</v>
      </c>
      <c r="C16" s="7">
        <f>(C14/C8)*C11</f>
        <v>1.6612244897959187</v>
      </c>
      <c r="D16" s="7">
        <f>(D14/D8)*D11</f>
        <v>2.7918367346938777</v>
      </c>
      <c r="E16" s="7">
        <f>(E14/E8)*E11</f>
        <v>4.0775510204081638</v>
      </c>
      <c r="F16" s="7">
        <f>(F14/F8)*F11</f>
        <v>5.5785714285714292</v>
      </c>
    </row>
    <row r="17" spans="1:7" s="1" customFormat="1" ht="17.25" customHeight="1" x14ac:dyDescent="0.25">
      <c r="A17" s="8" t="s">
        <v>15</v>
      </c>
      <c r="B17" s="7">
        <f>B12+((B14/B9)*(B12*-1))</f>
        <v>-8.5714285714285632E-2</v>
      </c>
      <c r="C17" s="7">
        <f>C12+((C14/C9)*(C12*-1))</f>
        <v>0.68571428571428583</v>
      </c>
      <c r="D17" s="7">
        <f>D12+((D14/D9)*(D12*-1))</f>
        <v>0.57142857142857162</v>
      </c>
      <c r="E17" s="7">
        <f>E12+((E14/E9)*(E12*-1))</f>
        <v>0.6095238095238098</v>
      </c>
      <c r="F17" s="7">
        <f>F12+((F14/F9)*(F12*-1))</f>
        <v>0.75000000000000011</v>
      </c>
    </row>
    <row r="18" spans="1:7" s="1" customFormat="1" ht="30.75" customHeight="1" x14ac:dyDescent="0.25">
      <c r="A18" s="8" t="s">
        <v>26</v>
      </c>
      <c r="B18" s="17">
        <f>B16+B17</f>
        <v>9.795918367346948E-2</v>
      </c>
      <c r="C18" s="17">
        <f>C16+C17</f>
        <v>2.3469387755102047</v>
      </c>
      <c r="D18" s="17">
        <f>D16+D17</f>
        <v>3.3632653061224493</v>
      </c>
      <c r="E18" s="17">
        <f>E16+E17</f>
        <v>4.6870748299319738</v>
      </c>
      <c r="F18" s="17">
        <f>F16+F17</f>
        <v>6.3285714285714292</v>
      </c>
    </row>
    <row r="19" spans="1:7" s="1" customFormat="1" ht="16.5" customHeight="1" x14ac:dyDescent="0.25">
      <c r="A19" s="8" t="s">
        <v>31</v>
      </c>
      <c r="B19" s="7">
        <f>B18-B13</f>
        <v>0.19795918367346946</v>
      </c>
      <c r="C19" s="7">
        <f>C18-C13</f>
        <v>1.0469387755102044</v>
      </c>
      <c r="D19" s="7">
        <f t="shared" ref="D19:F19" si="1">D18-D13</f>
        <v>0.36326530612244934</v>
      </c>
      <c r="E19" s="7">
        <f t="shared" si="1"/>
        <v>8.7074829931973241E-2</v>
      </c>
      <c r="F19" s="7">
        <f t="shared" si="1"/>
        <v>0.12857142857142989</v>
      </c>
    </row>
    <row r="20" spans="1:7" ht="28.5" customHeight="1" x14ac:dyDescent="0.25">
      <c r="A20" s="8" t="s">
        <v>27</v>
      </c>
      <c r="B20" s="5"/>
      <c r="C20" s="5"/>
      <c r="D20" s="5"/>
      <c r="E20" s="5"/>
      <c r="F20" s="5"/>
    </row>
    <row r="21" spans="1:7" x14ac:dyDescent="0.25">
      <c r="A21" s="1" t="s">
        <v>12</v>
      </c>
      <c r="B21" s="5">
        <v>498.8</v>
      </c>
      <c r="C21" s="5">
        <v>513.79999999999995</v>
      </c>
      <c r="D21" s="5">
        <v>466.5</v>
      </c>
      <c r="E21" s="5">
        <v>447.7</v>
      </c>
      <c r="F21" s="5">
        <v>440.9</v>
      </c>
    </row>
    <row r="22" spans="1:7" x14ac:dyDescent="0.25">
      <c r="A22" s="1" t="s">
        <v>8</v>
      </c>
      <c r="B22" s="5">
        <v>670.3</v>
      </c>
      <c r="C22" s="5">
        <v>688.5</v>
      </c>
      <c r="D22" s="5">
        <v>629</v>
      </c>
      <c r="E22" s="5">
        <v>613.29999999999995</v>
      </c>
      <c r="F22" s="5">
        <v>638.4</v>
      </c>
    </row>
    <row r="23" spans="1:7" s="1" customFormat="1" x14ac:dyDescent="0.25">
      <c r="A23" s="1" t="s">
        <v>6</v>
      </c>
      <c r="B23" s="7">
        <f>B21/B22</f>
        <v>0.74414441294942568</v>
      </c>
      <c r="C23" s="7">
        <f t="shared" ref="C23:F23" si="2">C21/C22</f>
        <v>0.74625998547567174</v>
      </c>
      <c r="D23" s="7">
        <f t="shared" si="2"/>
        <v>0.74165341812400631</v>
      </c>
      <c r="E23" s="7">
        <f t="shared" si="2"/>
        <v>0.72998532528941795</v>
      </c>
      <c r="F23" s="7">
        <f t="shared" si="2"/>
        <v>0.69063283208020054</v>
      </c>
    </row>
    <row r="24" spans="1:7" ht="30" customHeight="1" x14ac:dyDescent="0.25">
      <c r="A24" s="11" t="s">
        <v>28</v>
      </c>
      <c r="B24" s="12">
        <f>B23*B19</f>
        <v>0.14731022052264145</v>
      </c>
      <c r="C24" s="12">
        <f t="shared" ref="C24:F24" si="3">C23*C19</f>
        <v>0.78128851540616273</v>
      </c>
      <c r="D24" s="12">
        <f t="shared" si="3"/>
        <v>0.26941695597157805</v>
      </c>
      <c r="E24" s="12">
        <f t="shared" si="3"/>
        <v>6.3563348052412233E-2</v>
      </c>
      <c r="F24" s="12">
        <f t="shared" si="3"/>
        <v>8.8795649838883842E-2</v>
      </c>
      <c r="G24" s="10"/>
    </row>
    <row r="25" spans="1:7" s="1" customFormat="1" ht="16.5" customHeight="1" x14ac:dyDescent="0.25">
      <c r="A25" s="8"/>
      <c r="B25" s="9"/>
      <c r="C25" s="9"/>
      <c r="D25" s="9"/>
      <c r="E25" s="9"/>
      <c r="F25" s="9"/>
    </row>
    <row r="26" spans="1:7" s="1" customFormat="1" ht="16.5" customHeight="1" x14ac:dyDescent="0.25">
      <c r="A26" s="8" t="s">
        <v>18</v>
      </c>
      <c r="B26" s="9"/>
      <c r="C26" s="9"/>
      <c r="D26" s="9"/>
      <c r="E26" s="9"/>
      <c r="F26" s="9"/>
    </row>
    <row r="27" spans="1:7" s="1" customFormat="1" ht="18" customHeight="1" x14ac:dyDescent="0.25">
      <c r="A27" s="8" t="s">
        <v>19</v>
      </c>
      <c r="B27" s="9"/>
      <c r="C27" s="9"/>
      <c r="D27" s="9"/>
      <c r="E27" s="9"/>
      <c r="F27" s="9"/>
    </row>
    <row r="28" spans="1:7" s="1" customFormat="1" ht="18" customHeight="1" x14ac:dyDescent="0.25">
      <c r="A28" s="8" t="s">
        <v>25</v>
      </c>
      <c r="B28" s="9"/>
      <c r="C28" s="9"/>
      <c r="D28" s="9"/>
      <c r="E28" s="9"/>
      <c r="F28" s="9"/>
    </row>
    <row r="29" spans="1:7" x14ac:dyDescent="0.25">
      <c r="A29" s="1"/>
      <c r="B29" s="5"/>
      <c r="C29" s="5"/>
      <c r="D29" s="5"/>
      <c r="E29" s="5"/>
      <c r="F29" s="5"/>
    </row>
    <row r="30" spans="1:7" x14ac:dyDescent="0.25">
      <c r="A30" s="3" t="s">
        <v>5</v>
      </c>
      <c r="B30" s="5"/>
      <c r="C30" s="5"/>
      <c r="D30" s="5"/>
      <c r="E30" s="5"/>
      <c r="F30" s="5"/>
    </row>
    <row r="31" spans="1:7" x14ac:dyDescent="0.25">
      <c r="A31" s="1"/>
      <c r="B31" s="5"/>
      <c r="C31" s="5"/>
      <c r="D31" s="5"/>
      <c r="E31" s="5"/>
      <c r="F31" s="5"/>
    </row>
    <row r="32" spans="1:7" x14ac:dyDescent="0.25">
      <c r="A32" s="1" t="s">
        <v>11</v>
      </c>
      <c r="B32" s="5"/>
      <c r="C32" s="5"/>
      <c r="D32" s="5"/>
      <c r="E32" s="5"/>
      <c r="F32" s="5"/>
    </row>
    <row r="33" spans="1:6" x14ac:dyDescent="0.25">
      <c r="A33" s="1" t="s">
        <v>12</v>
      </c>
      <c r="B33" s="5">
        <v>498.8</v>
      </c>
      <c r="C33" s="5">
        <v>513.79999999999995</v>
      </c>
      <c r="D33" s="5">
        <v>466.5</v>
      </c>
      <c r="E33" s="5">
        <v>447.7</v>
      </c>
      <c r="F33" s="5">
        <v>440.9</v>
      </c>
    </row>
    <row r="34" spans="1:6" x14ac:dyDescent="0.25">
      <c r="A34" s="1" t="s">
        <v>8</v>
      </c>
      <c r="B34" s="5">
        <v>670.3</v>
      </c>
      <c r="C34" s="5">
        <v>688.5</v>
      </c>
      <c r="D34" s="5">
        <v>629</v>
      </c>
      <c r="E34" s="5">
        <v>613.29999999999995</v>
      </c>
      <c r="F34" s="5">
        <v>638.4</v>
      </c>
    </row>
    <row r="35" spans="1:6" x14ac:dyDescent="0.25">
      <c r="A35" s="1" t="s">
        <v>6</v>
      </c>
      <c r="B35" s="7">
        <f>B33/B34</f>
        <v>0.74414441294942568</v>
      </c>
      <c r="C35" s="7">
        <f t="shared" ref="C35:F35" si="4">C33/C34</f>
        <v>0.74625998547567174</v>
      </c>
      <c r="D35" s="7">
        <f t="shared" si="4"/>
        <v>0.74165341812400631</v>
      </c>
      <c r="E35" s="7">
        <f t="shared" si="4"/>
        <v>0.72998532528941795</v>
      </c>
      <c r="F35" s="7">
        <f t="shared" si="4"/>
        <v>0.69063283208020054</v>
      </c>
    </row>
    <row r="36" spans="1:6" ht="17.25" x14ac:dyDescent="0.25">
      <c r="A36" s="1" t="s">
        <v>9</v>
      </c>
      <c r="B36" s="7">
        <v>0.6</v>
      </c>
      <c r="C36" s="7">
        <v>1.3</v>
      </c>
      <c r="D36" s="7">
        <v>1.6</v>
      </c>
      <c r="E36" s="7">
        <v>2</v>
      </c>
      <c r="F36" s="7">
        <v>4.2</v>
      </c>
    </row>
    <row r="37" spans="1:6" ht="30.75" customHeight="1" x14ac:dyDescent="0.25">
      <c r="A37" s="11" t="s">
        <v>29</v>
      </c>
      <c r="B37" s="12">
        <f>B36*B35</f>
        <v>0.44648664776965541</v>
      </c>
      <c r="C37" s="12">
        <f t="shared" ref="C37:F37" si="5">C36*C35</f>
        <v>0.97013798111837324</v>
      </c>
      <c r="D37" s="12">
        <f t="shared" si="5"/>
        <v>1.1866454689984101</v>
      </c>
      <c r="E37" s="12">
        <f t="shared" si="5"/>
        <v>1.4599706505788359</v>
      </c>
      <c r="F37" s="12">
        <f t="shared" si="5"/>
        <v>2.9006578947368422</v>
      </c>
    </row>
    <row r="39" spans="1:6" ht="17.25" x14ac:dyDescent="0.25">
      <c r="A39" s="8" t="s">
        <v>10</v>
      </c>
    </row>
    <row r="41" spans="1:6" ht="30" x14ac:dyDescent="0.25">
      <c r="A41" s="13" t="s">
        <v>30</v>
      </c>
      <c r="B41" s="14">
        <f>B24-B37</f>
        <v>-0.29917642724701399</v>
      </c>
      <c r="C41" s="14">
        <f t="shared" ref="C41:F41" si="6">C24-C37</f>
        <v>-0.18884946571221051</v>
      </c>
      <c r="D41" s="14">
        <f t="shared" si="6"/>
        <v>-0.91722851302683206</v>
      </c>
      <c r="E41" s="14">
        <f t="shared" si="6"/>
        <v>-1.3964073025264236</v>
      </c>
      <c r="F41" s="14">
        <f t="shared" si="6"/>
        <v>-2.8118622448979584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2015-04-09T04:33:31Z</dcterms:created>
  <dcterms:modified xsi:type="dcterms:W3CDTF">2015-04-20T06:52:39Z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8408644</vt:lpwstr>
  </property>
  <property fmtid="{D5CDD505-2E9C-101B-9397-08002B2CF9AE}" pid="3" name="currfile">
    <vt:lpwstr>\\cdchnas-evs02\home$\jkuzn\energex aer dd capex adjusted for labour and material cost escalation (D2015-00045310).xlsx</vt:lpwstr>
  </property>
</Properties>
</file>