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apowernetworks.sharepoint.com/sites/Reset2025/Shared Documents/General/Revised Proposal documentation/Attachments/5. Capex/"/>
    </mc:Choice>
  </mc:AlternateContent>
  <xr:revisionPtr revIDLastSave="48" documentId="8_{4FCCCE33-64CD-4028-ADFA-24CC400F11EC}" xr6:coauthVersionLast="47" xr6:coauthVersionMax="47" xr10:uidLastSave="{269927A8-77E2-435C-B0EA-ED38B4279AB1}"/>
  <bookViews>
    <workbookView xWindow="-28920" yWindow="-120" windowWidth="29040" windowHeight="15720" xr2:uid="{B20D3B11-DD96-4231-9853-6DC36251C8EB}"/>
  </bookViews>
  <sheets>
    <sheet name="Glossary" sheetId="33" r:id="rId1"/>
    <sheet name="Overview" sheetId="1" r:id="rId2"/>
    <sheet name="Unit Costs" sheetId="15" r:id="rId3"/>
    <sheet name="6.1. Flex Planning" sheetId="5" r:id="rId4"/>
    <sheet name="6.2. Real and Reactive Power" sheetId="3" r:id="rId5"/>
    <sheet name="6.3. Self-Serve Connections" sheetId="4" r:id="rId6"/>
    <sheet name="6.4. Flex Marketplace" sheetId="6" r:id="rId7"/>
    <sheet name="6.5. Market Interface" sheetId="9" r:id="rId8"/>
    <sheet name="6.6. Shared Flexibility" sheetId="10" r:id="rId9"/>
    <sheet name="6.7. DOE System Services" sheetId="13" r:id="rId10"/>
    <sheet name="6.8. Distributed Underfrequency" sheetId="12" r:id="rId11"/>
    <sheet name="7.1. Emergency Data Sharing" sheetId="32" r:id="rId12"/>
  </sheets>
  <definedNames>
    <definedName name="_xlnm._FilterDatabase" localSheetId="0" hidden="1">Glossary!$A$1:$B$1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D10" i="1"/>
  <c r="F10" i="1" s="1"/>
  <c r="D8" i="1" l="1"/>
  <c r="F8" i="1" s="1"/>
  <c r="D7" i="1"/>
  <c r="F7" i="1" s="1"/>
  <c r="D3" i="1"/>
  <c r="F3" i="1" s="1"/>
  <c r="C9" i="1" l="1"/>
  <c r="E9" i="1" s="1"/>
  <c r="D9" i="1"/>
  <c r="F9" i="1" s="1"/>
  <c r="D5" i="1"/>
  <c r="F5" i="1" s="1"/>
  <c r="C6" i="1"/>
  <c r="E6" i="1" s="1"/>
  <c r="D6" i="1"/>
  <c r="F6" i="1" s="1"/>
  <c r="C3" i="1"/>
  <c r="E3" i="1" s="1"/>
  <c r="C5" i="1"/>
  <c r="E5" i="1" s="1"/>
  <c r="C8" i="1"/>
  <c r="E8" i="1" s="1"/>
  <c r="D4" i="1"/>
  <c r="F4" i="1" s="1"/>
  <c r="C4" i="1" l="1"/>
  <c r="E4" i="1" s="1"/>
  <c r="C7" i="1"/>
  <c r="E7" i="1" s="1"/>
  <c r="C2" i="1" l="1"/>
  <c r="E2" i="1" s="1"/>
  <c r="D2" i="1"/>
  <c r="F2" i="1" s="1"/>
  <c r="C11" i="1" l="1"/>
  <c r="E11" i="1" s="1"/>
  <c r="D11" i="1"/>
  <c r="F11" i="1" s="1"/>
</calcChain>
</file>

<file path=xl/sharedStrings.xml><?xml version="1.0" encoding="utf-8"?>
<sst xmlns="http://schemas.openxmlformats.org/spreadsheetml/2006/main" count="195" uniqueCount="101">
  <si>
    <t>Description</t>
  </si>
  <si>
    <t>Total</t>
  </si>
  <si>
    <t>Resource</t>
  </si>
  <si>
    <t>Group</t>
  </si>
  <si>
    <t>Task</t>
  </si>
  <si>
    <t>Effort</t>
  </si>
  <si>
    <t>Unit</t>
  </si>
  <si>
    <t>Unit Cost</t>
  </si>
  <si>
    <t>CAPEX</t>
  </si>
  <si>
    <t>OPEX</t>
  </si>
  <si>
    <t>Constraint modelling</t>
  </si>
  <si>
    <t>Marketplace platform procurement</t>
  </si>
  <si>
    <t>Network Modelling</t>
  </si>
  <si>
    <t>Engagement</t>
  </si>
  <si>
    <t>Network Planning</t>
  </si>
  <si>
    <t>DERMS Uplift</t>
  </si>
  <si>
    <t>Platform rollout</t>
  </si>
  <si>
    <t>Team</t>
  </si>
  <si>
    <t>Delivery Support</t>
  </si>
  <si>
    <t>Delivery support</t>
  </si>
  <si>
    <t>Project</t>
  </si>
  <si>
    <t>Market modelling</t>
  </si>
  <si>
    <t>Planning tool development</t>
  </si>
  <si>
    <t>Capex 
($M, $2025)</t>
  </si>
  <si>
    <t>Opex
($M, $2025)</t>
  </si>
  <si>
    <t>Opex
($M, $2022)</t>
  </si>
  <si>
    <t>Capex
($M, $2022)</t>
  </si>
  <si>
    <t>Task Group</t>
  </si>
  <si>
    <t>*A sprint is a 2 week working period for an IT team.</t>
  </si>
  <si>
    <t>Daily Rate ($2022)</t>
  </si>
  <si>
    <t>Sprint Cost* ($2022)</t>
  </si>
  <si>
    <t xml:space="preserve">Advanced HV &amp; LV planning tools to co-optimise between network augmentation and flexibility procurement, integrated with AEMO's ISP model to optimise whole-of-system invsetments. </t>
  </si>
  <si>
    <t xml:space="preserve">Co-optimisation of real &amp; reactive power response to network constraints, by way of generating and dispatching dynamic operating envelopes with reactive power elements. </t>
  </si>
  <si>
    <t>Industry portal to view available network capacity down to the low-voltage network level and receive indications of suitability for a flexible connection and the associated service levels received as well as costs and timeframes to connect, automating the preliminary connections assessment process.</t>
  </si>
  <si>
    <r>
      <t xml:space="preserve">Marketplace for non-network solutions to resolve network constraints, including both long-term substation constraints and real-time low-voltage constraints, with response procured, settled and dispatched automatically. 
Acts as the front-end for the </t>
    </r>
    <r>
      <rPr>
        <i/>
        <sz val="11"/>
        <color theme="1"/>
        <rFont val="Calibri"/>
        <family val="2"/>
      </rPr>
      <t xml:space="preserve">Advanced Network Planning for a Flexible Future </t>
    </r>
    <r>
      <rPr>
        <sz val="11"/>
        <color theme="1"/>
        <rFont val="Calibri"/>
        <family val="2"/>
      </rPr>
      <t xml:space="preserve">trial, the </t>
    </r>
    <r>
      <rPr>
        <i/>
        <sz val="11"/>
        <color theme="1"/>
        <rFont val="Calibri"/>
        <family val="2"/>
      </rPr>
      <t xml:space="preserve">Co-otpimising network real and reactive power </t>
    </r>
    <r>
      <rPr>
        <sz val="11"/>
        <color theme="1"/>
        <rFont val="Calibri"/>
        <family val="2"/>
      </rPr>
      <t xml:space="preserve">trial and the </t>
    </r>
    <r>
      <rPr>
        <i/>
        <sz val="11"/>
        <color theme="1"/>
        <rFont val="Calibri"/>
        <family val="2"/>
      </rPr>
      <t>Distributed emergency underfrequency response</t>
    </r>
    <r>
      <rPr>
        <sz val="11"/>
        <color theme="1"/>
        <rFont val="Calibri"/>
        <family val="2"/>
      </rPr>
      <t xml:space="preserve"> pilot. </t>
    </r>
  </si>
  <si>
    <r>
      <rPr>
        <i/>
        <sz val="11"/>
        <color theme="1"/>
        <rFont val="Calibri"/>
        <family val="2"/>
      </rPr>
      <t>Advanced Network Planning for a Flexible Future</t>
    </r>
    <r>
      <rPr>
        <sz val="11"/>
        <color theme="1"/>
        <rFont val="Calibri"/>
        <family val="2"/>
      </rPr>
      <t xml:space="preserve"> trial</t>
    </r>
  </si>
  <si>
    <r>
      <rPr>
        <i/>
        <sz val="11"/>
        <color theme="1"/>
        <rFont val="Calibri"/>
        <family val="2"/>
      </rPr>
      <t>Co-optimising network real and reactive power</t>
    </r>
    <r>
      <rPr>
        <sz val="11"/>
        <color theme="1"/>
        <rFont val="Calibri"/>
        <family val="2"/>
      </rPr>
      <t xml:space="preserve"> trial</t>
    </r>
  </si>
  <si>
    <r>
      <rPr>
        <i/>
        <sz val="11"/>
        <color theme="1"/>
        <rFont val="Calibri"/>
        <family val="2"/>
      </rPr>
      <t>Self-serve Connections Platform</t>
    </r>
    <r>
      <rPr>
        <sz val="11"/>
        <color theme="1"/>
        <rFont val="Calibri"/>
        <family val="2"/>
      </rPr>
      <t xml:space="preserve"> pilot</t>
    </r>
  </si>
  <si>
    <r>
      <rPr>
        <i/>
        <sz val="11"/>
        <color theme="1"/>
        <rFont val="Calibri"/>
        <family val="2"/>
      </rPr>
      <t>Local Flexibility Marketplace</t>
    </r>
    <r>
      <rPr>
        <sz val="11"/>
        <color theme="1"/>
        <rFont val="Calibri"/>
        <family val="2"/>
      </rPr>
      <t xml:space="preserve"> pilot</t>
    </r>
  </si>
  <si>
    <r>
      <rPr>
        <i/>
        <sz val="11"/>
        <color theme="1"/>
        <rFont val="Calibri"/>
        <family val="2"/>
      </rPr>
      <t>CER market operations interface</t>
    </r>
    <r>
      <rPr>
        <sz val="11"/>
        <color theme="1"/>
        <rFont val="Calibri"/>
        <family val="2"/>
      </rPr>
      <t xml:space="preserve"> pilot</t>
    </r>
  </si>
  <si>
    <r>
      <rPr>
        <i/>
        <sz val="11"/>
        <color theme="1"/>
        <rFont val="Calibri"/>
        <family val="2"/>
      </rPr>
      <t>Shared market flexibility</t>
    </r>
    <r>
      <rPr>
        <sz val="11"/>
        <color theme="1"/>
        <rFont val="Calibri"/>
        <family val="2"/>
      </rPr>
      <t xml:space="preserve"> pilot</t>
    </r>
  </si>
  <si>
    <r>
      <rPr>
        <i/>
        <sz val="11"/>
        <color theme="1"/>
        <rFont val="Calibri"/>
        <family val="2"/>
      </rPr>
      <t>Integrating DOEs and system services</t>
    </r>
    <r>
      <rPr>
        <sz val="11"/>
        <color theme="1"/>
        <rFont val="Calibri"/>
        <family val="2"/>
      </rPr>
      <t xml:space="preserve"> pilot</t>
    </r>
  </si>
  <si>
    <r>
      <rPr>
        <i/>
        <sz val="11"/>
        <color theme="1"/>
        <rFont val="Calibri"/>
        <family val="2"/>
      </rPr>
      <t>Distributed emergency underfrequency response</t>
    </r>
    <r>
      <rPr>
        <sz val="11"/>
        <color theme="1"/>
        <rFont val="Calibri"/>
        <family val="2"/>
      </rPr>
      <t xml:space="preserve"> pilot</t>
    </r>
  </si>
  <si>
    <r>
      <rPr>
        <i/>
        <sz val="11"/>
        <color theme="1"/>
        <rFont val="Calibri"/>
        <family val="2"/>
      </rPr>
      <t>Emergency services data sharing</t>
    </r>
    <r>
      <rPr>
        <sz val="11"/>
        <color theme="1"/>
        <rFont val="Calibri"/>
        <family val="2"/>
      </rPr>
      <t xml:space="preserve"> pilot</t>
    </r>
  </si>
  <si>
    <t xml:space="preserve">Data sharing interface between SA Power Networks and AEMO to enhance the accuracy of operational forecasting, with the aim of sharing forecast CER curtailment and receiving forecasts from scheduled generators. </t>
  </si>
  <si>
    <t xml:space="preserve">Expansion of our Flexible Exports systems to enable full passthrough of market controls by a VPP operator, combined with existing dynamic operating envelopes from SA Power Networks. </t>
  </si>
  <si>
    <t xml:space="preserve">Optimise the volume of essential system services provided by distrbution connected CER, through revised allocation of network capacity under a dynamic operating envelope. </t>
  </si>
  <si>
    <r>
      <t xml:space="preserve">Determine underfrequency requirements at a low-voltage network level, and uplift the capabilities of CER devices to respond to emergency underfrequency condititions, with these services managed through the </t>
    </r>
    <r>
      <rPr>
        <i/>
        <sz val="11"/>
        <color theme="1"/>
        <rFont val="Calibri"/>
        <family val="2"/>
      </rPr>
      <t>Local Flexibility Marketplace</t>
    </r>
    <r>
      <rPr>
        <sz val="11"/>
        <color theme="1"/>
        <rFont val="Calibri"/>
        <family val="2"/>
      </rPr>
      <t>.</t>
    </r>
  </si>
  <si>
    <t xml:space="preserve">Enhance co-ordination and safety of multi-service emergency response, by way of sharing data relating to live network status, safety hazards and restoration activities with emergency services. </t>
  </si>
  <si>
    <t>Term</t>
  </si>
  <si>
    <t>Definition</t>
  </si>
  <si>
    <t>DOE</t>
  </si>
  <si>
    <t>VVWO</t>
  </si>
  <si>
    <t>ADMS</t>
  </si>
  <si>
    <t>DERMS</t>
  </si>
  <si>
    <t>Dynamic Operating Envelope</t>
  </si>
  <si>
    <t>Volt-VAr-Watt-Optimisation</t>
  </si>
  <si>
    <t>Advanced Distribution Management System</t>
  </si>
  <si>
    <t>Distributed Energy Resources Management System</t>
  </si>
  <si>
    <t>VPP</t>
  </si>
  <si>
    <t>Virtual Power Plant</t>
  </si>
  <si>
    <t>DNSP</t>
  </si>
  <si>
    <t>Distribution Network Service Provider</t>
  </si>
  <si>
    <t>AEMO</t>
  </si>
  <si>
    <t>Australian Energy Market Operator</t>
  </si>
  <si>
    <t>CER</t>
  </si>
  <si>
    <t>Consumer Energy Resources</t>
  </si>
  <si>
    <t>ISP</t>
  </si>
  <si>
    <t>Integrated System Plan</t>
  </si>
  <si>
    <t>LV</t>
  </si>
  <si>
    <t>HV</t>
  </si>
  <si>
    <t>Low Voltage</t>
  </si>
  <si>
    <t>High Voltage</t>
  </si>
  <si>
    <t>CSIP</t>
  </si>
  <si>
    <t>Common Smart Inverter Protocol</t>
  </si>
  <si>
    <t>API</t>
  </si>
  <si>
    <t>Application Programming Interface</t>
  </si>
  <si>
    <t>Constraint Modelling</t>
  </si>
  <si>
    <t>Connections Platform Development</t>
  </si>
  <si>
    <t>Systems uplift</t>
  </si>
  <si>
    <t>Systems uplifts</t>
  </si>
  <si>
    <t>Marketplace platform rollout</t>
  </si>
  <si>
    <t>AEMO interface development</t>
  </si>
  <si>
    <t xml:space="preserve">  Sprint costs include IT scrum management, architecture, infrastructure, development,  QA and integration testing. </t>
  </si>
  <si>
    <t>Retailer implementation</t>
  </si>
  <si>
    <t>Systems Uplift</t>
  </si>
  <si>
    <t>Offer deployment</t>
  </si>
  <si>
    <t>Service deployment</t>
  </si>
  <si>
    <t>Service Deployment</t>
  </si>
  <si>
    <t>CFS</t>
  </si>
  <si>
    <t>Country Fire Service</t>
  </si>
  <si>
    <t>5.13.4 Business Case Addendum - Innovation Fund - Section 6.1</t>
  </si>
  <si>
    <t>5.13.4 Business Case Addendum - Innovation Fund - Section 6.2</t>
  </si>
  <si>
    <t>5.13.4 Business Case Addendum - Innovation Fund - Section 6.3</t>
  </si>
  <si>
    <t>5.13.4 Business Case Addendum - Innovation Fund - Section 6.4</t>
  </si>
  <si>
    <t>5.13.4 Business Case Addendum - Innovation Fund - Section 6.5</t>
  </si>
  <si>
    <t>5.13.4 Business Case Addendum - Innovation Fund - Section 6.6</t>
  </si>
  <si>
    <t>5.13.4 Business Case Addendum - Innovation Fund - Section 6.7</t>
  </si>
  <si>
    <t>5.13.4 Business Case Addendum - Innovation Fund - Section 6.8</t>
  </si>
  <si>
    <t>5.13.4 Business Case Addendum - Innovation Fund - Section 7.1</t>
  </si>
  <si>
    <t>Business Case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</si>
</sst>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1" xfId="0" quotePrefix="1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quotePrefix="1" applyAlignment="1">
      <alignment wrapText="1"/>
    </xf>
    <xf numFmtId="44" fontId="0" fillId="0" borderId="0" xfId="0" applyNumberFormat="1"/>
    <xf numFmtId="0" fontId="4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44" fontId="4" fillId="0" borderId="0" xfId="0" applyNumberFormat="1" applyFont="1"/>
    <xf numFmtId="0" fontId="4" fillId="0" borderId="6" xfId="0" applyFont="1" applyBorder="1" applyAlignment="1">
      <alignment horizontal="left" vertical="center" wrapText="1"/>
    </xf>
    <xf numFmtId="44" fontId="4" fillId="0" borderId="19" xfId="0" applyNumberFormat="1" applyFont="1" applyBorder="1" applyAlignment="1">
      <alignment vertical="center"/>
    </xf>
    <xf numFmtId="44" fontId="4" fillId="0" borderId="1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44" fontId="4" fillId="0" borderId="0" xfId="1" applyFont="1"/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/>
    <xf numFmtId="0" fontId="7" fillId="3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0" xfId="1" applyNumberFormat="1" applyFont="1"/>
    <xf numFmtId="164" fontId="4" fillId="0" borderId="0" xfId="0" applyNumberFormat="1" applyFont="1"/>
    <xf numFmtId="0" fontId="7" fillId="3" borderId="13" xfId="0" applyFont="1" applyFill="1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44" fontId="4" fillId="0" borderId="19" xfId="1" applyFont="1" applyBorder="1"/>
    <xf numFmtId="0" fontId="4" fillId="0" borderId="35" xfId="0" applyFont="1" applyBorder="1"/>
    <xf numFmtId="44" fontId="4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3" fillId="0" borderId="40" xfId="1" applyNumberFormat="1" applyFont="1" applyFill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6" xfId="0" applyFont="1" applyBorder="1"/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7" fillId="3" borderId="12" xfId="0" applyFont="1" applyFill="1" applyBorder="1"/>
    <xf numFmtId="0" fontId="7" fillId="3" borderId="14" xfId="0" applyFont="1" applyFill="1" applyBorder="1"/>
    <xf numFmtId="0" fontId="4" fillId="0" borderId="15" xfId="0" applyFont="1" applyBorder="1"/>
    <xf numFmtId="0" fontId="4" fillId="0" borderId="22" xfId="0" applyFont="1" applyBorder="1"/>
    <xf numFmtId="0" fontId="4" fillId="0" borderId="24" xfId="0" applyFont="1" applyBorder="1"/>
    <xf numFmtId="0" fontId="3" fillId="0" borderId="0" xfId="0" applyFont="1" applyAlignment="1">
      <alignment horizontal="right"/>
    </xf>
    <xf numFmtId="44" fontId="0" fillId="2" borderId="1" xfId="0" applyNumberFormat="1" applyFill="1" applyBorder="1" applyAlignment="1">
      <alignment vertical="center"/>
    </xf>
    <xf numFmtId="0" fontId="4" fillId="0" borderId="4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3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7" fillId="3" borderId="45" xfId="0" applyFont="1" applyFill="1" applyBorder="1" applyAlignment="1">
      <alignment horizontal="center" vertical="center" wrapText="1"/>
    </xf>
    <xf numFmtId="44" fontId="0" fillId="2" borderId="2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8" xfId="0" applyNumberFormat="1" applyBorder="1" applyAlignment="1">
      <alignment vertical="center"/>
    </xf>
    <xf numFmtId="44" fontId="2" fillId="0" borderId="40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/>
    </xf>
    <xf numFmtId="44" fontId="4" fillId="4" borderId="10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44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4" fontId="4" fillId="4" borderId="11" xfId="1" applyFont="1" applyFill="1" applyBorder="1" applyAlignment="1">
      <alignment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wrapText="1"/>
    </xf>
    <xf numFmtId="1" fontId="4" fillId="4" borderId="6" xfId="0" applyNumberFormat="1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44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44" fontId="4" fillId="4" borderId="1" xfId="1" applyFont="1" applyFill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6" xfId="0" applyFont="1" applyFill="1" applyBorder="1" applyAlignment="1">
      <alignment horizontal="left" vertical="center" wrapText="1"/>
    </xf>
    <xf numFmtId="44" fontId="4" fillId="4" borderId="3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/>
    </xf>
    <xf numFmtId="44" fontId="4" fillId="4" borderId="0" xfId="1" applyFont="1" applyFill="1"/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4" fontId="4" fillId="4" borderId="1" xfId="1" applyFont="1" applyFill="1" applyBorder="1" applyAlignment="1">
      <alignment vertical="center"/>
    </xf>
    <xf numFmtId="0" fontId="4" fillId="4" borderId="16" xfId="0" applyFont="1" applyFill="1" applyBorder="1" applyAlignment="1">
      <alignment vertical="center" wrapText="1"/>
    </xf>
    <xf numFmtId="44" fontId="0" fillId="4" borderId="0" xfId="1" applyFont="1" applyFill="1" applyBorder="1"/>
    <xf numFmtId="0" fontId="4" fillId="4" borderId="1" xfId="0" applyFont="1" applyFill="1" applyBorder="1" applyAlignment="1">
      <alignment wrapText="1"/>
    </xf>
    <xf numFmtId="44" fontId="4" fillId="4" borderId="7" xfId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vertical="center" wrapText="1"/>
    </xf>
    <xf numFmtId="4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44" fontId="4" fillId="4" borderId="6" xfId="1" applyFont="1" applyFill="1" applyBorder="1" applyAlignment="1">
      <alignment vertical="center"/>
    </xf>
    <xf numFmtId="44" fontId="4" fillId="4" borderId="8" xfId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vertical="top"/>
    </xf>
    <xf numFmtId="44" fontId="4" fillId="4" borderId="16" xfId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top" wrapText="1"/>
    </xf>
    <xf numFmtId="44" fontId="4" fillId="4" borderId="24" xfId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44" fontId="4" fillId="4" borderId="7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wrapText="1"/>
    </xf>
    <xf numFmtId="0" fontId="4" fillId="4" borderId="22" xfId="0" applyFont="1" applyFill="1" applyBorder="1" applyAlignment="1">
      <alignment horizontal="center" vertical="center" wrapText="1"/>
    </xf>
    <xf numFmtId="44" fontId="4" fillId="4" borderId="23" xfId="0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wrapText="1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88EE-F14F-4635-8D49-C46417DD18E5}">
  <dimension ref="A1:B15"/>
  <sheetViews>
    <sheetView tabSelected="1" workbookViewId="0"/>
  </sheetViews>
  <sheetFormatPr defaultColWidth="9" defaultRowHeight="15" x14ac:dyDescent="0.25"/>
  <cols>
    <col min="1" max="1" width="6.42578125" style="11" bestFit="1" customWidth="1"/>
    <col min="2" max="2" width="45" style="11" bestFit="1" customWidth="1"/>
    <col min="3" max="16384" width="9" style="11"/>
  </cols>
  <sheetData>
    <row r="1" spans="1:2" x14ac:dyDescent="0.25">
      <c r="A1" s="54" t="s">
        <v>49</v>
      </c>
      <c r="B1" s="55" t="s">
        <v>50</v>
      </c>
    </row>
    <row r="2" spans="1:2" x14ac:dyDescent="0.25">
      <c r="A2" s="56" t="s">
        <v>53</v>
      </c>
      <c r="B2" s="51" t="s">
        <v>57</v>
      </c>
    </row>
    <row r="3" spans="1:2" x14ac:dyDescent="0.25">
      <c r="A3" s="56" t="s">
        <v>63</v>
      </c>
      <c r="B3" s="51" t="s">
        <v>64</v>
      </c>
    </row>
    <row r="4" spans="1:2" x14ac:dyDescent="0.25">
      <c r="A4" s="56" t="s">
        <v>75</v>
      </c>
      <c r="B4" s="51" t="s">
        <v>76</v>
      </c>
    </row>
    <row r="5" spans="1:2" x14ac:dyDescent="0.25">
      <c r="A5" s="56" t="s">
        <v>65</v>
      </c>
      <c r="B5" s="51" t="s">
        <v>66</v>
      </c>
    </row>
    <row r="6" spans="1:2" x14ac:dyDescent="0.25">
      <c r="A6" s="56" t="s">
        <v>89</v>
      </c>
      <c r="B6" s="51" t="s">
        <v>90</v>
      </c>
    </row>
    <row r="7" spans="1:2" x14ac:dyDescent="0.25">
      <c r="A7" s="56" t="s">
        <v>73</v>
      </c>
      <c r="B7" s="51" t="s">
        <v>74</v>
      </c>
    </row>
    <row r="8" spans="1:2" x14ac:dyDescent="0.25">
      <c r="A8" s="56" t="s">
        <v>54</v>
      </c>
      <c r="B8" s="51" t="s">
        <v>58</v>
      </c>
    </row>
    <row r="9" spans="1:2" x14ac:dyDescent="0.25">
      <c r="A9" s="56" t="s">
        <v>61</v>
      </c>
      <c r="B9" s="51" t="s">
        <v>62</v>
      </c>
    </row>
    <row r="10" spans="1:2" x14ac:dyDescent="0.25">
      <c r="A10" s="56" t="s">
        <v>51</v>
      </c>
      <c r="B10" s="51" t="s">
        <v>55</v>
      </c>
    </row>
    <row r="11" spans="1:2" x14ac:dyDescent="0.25">
      <c r="A11" s="56" t="s">
        <v>70</v>
      </c>
      <c r="B11" s="51" t="s">
        <v>72</v>
      </c>
    </row>
    <row r="12" spans="1:2" x14ac:dyDescent="0.25">
      <c r="A12" s="56" t="s">
        <v>67</v>
      </c>
      <c r="B12" s="51" t="s">
        <v>68</v>
      </c>
    </row>
    <row r="13" spans="1:2" x14ac:dyDescent="0.25">
      <c r="A13" s="56" t="s">
        <v>69</v>
      </c>
      <c r="B13" s="51" t="s">
        <v>71</v>
      </c>
    </row>
    <row r="14" spans="1:2" x14ac:dyDescent="0.25">
      <c r="A14" s="56" t="s">
        <v>59</v>
      </c>
      <c r="B14" s="51" t="s">
        <v>60</v>
      </c>
    </row>
    <row r="15" spans="1:2" ht="15.75" thickBot="1" x14ac:dyDescent="0.3">
      <c r="A15" s="57" t="s">
        <v>52</v>
      </c>
      <c r="B15" s="58" t="s">
        <v>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9339-2250-433B-9228-B24749A1ABB8}">
  <sheetPr>
    <tabColor theme="1"/>
  </sheetPr>
  <dimension ref="A1:J17"/>
  <sheetViews>
    <sheetView zoomScale="90" zoomScaleNormal="90" workbookViewId="0">
      <pane ySplit="1" topLeftCell="A2" activePane="bottomLeft" state="frozen"/>
      <selection pane="bottomLeft"/>
    </sheetView>
  </sheetViews>
  <sheetFormatPr defaultColWidth="9" defaultRowHeight="15" x14ac:dyDescent="0.25"/>
  <cols>
    <col min="1" max="1" width="15.28515625" style="11" bestFit="1" customWidth="1"/>
    <col min="2" max="2" width="28.5703125" style="11" bestFit="1" customWidth="1"/>
    <col min="3" max="3" width="26.85546875" style="11" bestFit="1" customWidth="1"/>
    <col min="4" max="4" width="12" style="11" bestFit="1" customWidth="1"/>
    <col min="5" max="5" width="7.140625" style="11" bestFit="1" customWidth="1"/>
    <col min="6" max="6" width="12.5703125" style="11" bestFit="1" customWidth="1"/>
    <col min="7" max="7" width="15.5703125" style="11" bestFit="1" customWidth="1"/>
    <col min="8" max="8" width="12.5703125" style="11" bestFit="1" customWidth="1"/>
    <col min="9" max="9" width="69.140625" style="11" bestFit="1" customWidth="1"/>
    <col min="10" max="10" width="73.140625" style="11" customWidth="1"/>
    <col min="11" max="16384" width="9" style="11"/>
  </cols>
  <sheetData>
    <row r="1" spans="1:10" x14ac:dyDescent="0.25">
      <c r="A1" s="31" t="s">
        <v>3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</row>
    <row r="2" spans="1:10" x14ac:dyDescent="0.25">
      <c r="A2" s="150" t="s">
        <v>18</v>
      </c>
      <c r="B2" s="83"/>
      <c r="C2" s="79"/>
      <c r="D2" s="95"/>
      <c r="E2" s="83"/>
      <c r="F2" s="96"/>
      <c r="G2" s="85"/>
      <c r="H2" s="84"/>
      <c r="I2" s="82"/>
    </row>
    <row r="3" spans="1:10" x14ac:dyDescent="0.25">
      <c r="A3" s="151"/>
      <c r="B3" s="79"/>
      <c r="C3" s="83"/>
      <c r="D3" s="95"/>
      <c r="E3" s="79"/>
      <c r="F3" s="81"/>
      <c r="G3" s="84"/>
      <c r="H3" s="84"/>
      <c r="I3" s="82"/>
    </row>
    <row r="4" spans="1:10" x14ac:dyDescent="0.25">
      <c r="A4" s="152"/>
      <c r="B4" s="97"/>
      <c r="C4" s="79"/>
      <c r="D4" s="95"/>
      <c r="E4" s="83"/>
      <c r="F4" s="96"/>
      <c r="G4" s="85"/>
      <c r="H4" s="84"/>
      <c r="I4" s="82"/>
    </row>
    <row r="5" spans="1:10" ht="30.75" customHeight="1" x14ac:dyDescent="0.25">
      <c r="A5" s="154" t="s">
        <v>15</v>
      </c>
      <c r="B5" s="146"/>
      <c r="C5" s="139"/>
      <c r="D5" s="157"/>
      <c r="E5" s="157"/>
      <c r="F5" s="158"/>
      <c r="G5" s="98"/>
      <c r="H5" s="81"/>
      <c r="I5" s="183"/>
    </row>
    <row r="6" spans="1:10" ht="14.25" customHeight="1" x14ac:dyDescent="0.25">
      <c r="A6" s="155"/>
      <c r="B6" s="159"/>
      <c r="C6" s="79"/>
      <c r="D6" s="79"/>
      <c r="E6" s="79"/>
      <c r="F6" s="100"/>
      <c r="G6" s="87"/>
      <c r="H6" s="81"/>
      <c r="I6" s="183"/>
    </row>
    <row r="7" spans="1:10" ht="28.5" customHeight="1" x14ac:dyDescent="0.25">
      <c r="A7" s="155"/>
      <c r="B7" s="145"/>
      <c r="C7" s="139"/>
      <c r="D7" s="157"/>
      <c r="E7" s="157"/>
      <c r="F7" s="158"/>
      <c r="G7" s="98"/>
      <c r="H7" s="81"/>
      <c r="I7" s="183"/>
    </row>
    <row r="8" spans="1:10" x14ac:dyDescent="0.25">
      <c r="A8" s="155"/>
      <c r="B8" s="182"/>
      <c r="C8" s="79"/>
      <c r="D8" s="101"/>
      <c r="E8" s="101"/>
      <c r="F8" s="102"/>
      <c r="G8" s="103"/>
      <c r="H8" s="103"/>
      <c r="I8" s="183"/>
    </row>
    <row r="9" spans="1:10" x14ac:dyDescent="0.25">
      <c r="A9" s="156"/>
      <c r="B9" s="79"/>
      <c r="C9" s="79"/>
      <c r="D9" s="79"/>
      <c r="E9" s="79"/>
      <c r="F9" s="100"/>
      <c r="G9" s="98"/>
      <c r="H9" s="81"/>
      <c r="I9" s="92"/>
    </row>
    <row r="10" spans="1:10" x14ac:dyDescent="0.25">
      <c r="A10" s="154" t="s">
        <v>85</v>
      </c>
      <c r="B10" s="79"/>
      <c r="C10" s="79"/>
      <c r="D10" s="79"/>
      <c r="E10" s="79"/>
      <c r="F10" s="87"/>
      <c r="G10" s="98"/>
      <c r="H10" s="81"/>
      <c r="I10" s="92"/>
    </row>
    <row r="11" spans="1:10" x14ac:dyDescent="0.25">
      <c r="A11" s="155"/>
      <c r="B11" s="79"/>
      <c r="C11" s="79"/>
      <c r="D11" s="79"/>
      <c r="E11" s="79"/>
      <c r="F11" s="87"/>
      <c r="G11" s="98"/>
      <c r="H11" s="81"/>
      <c r="I11" s="104"/>
      <c r="J11" s="53"/>
    </row>
    <row r="12" spans="1:10" x14ac:dyDescent="0.25">
      <c r="A12" s="155"/>
      <c r="B12" s="90"/>
      <c r="C12" s="139"/>
      <c r="D12" s="140"/>
      <c r="E12" s="140"/>
      <c r="F12" s="140"/>
      <c r="G12" s="141"/>
      <c r="H12" s="81"/>
      <c r="I12" s="82"/>
    </row>
    <row r="13" spans="1:10" x14ac:dyDescent="0.25">
      <c r="A13" s="151" t="s">
        <v>86</v>
      </c>
      <c r="B13" s="78"/>
      <c r="C13" s="79"/>
      <c r="D13" s="79"/>
      <c r="E13" s="79"/>
      <c r="F13" s="87"/>
      <c r="G13" s="98"/>
      <c r="H13" s="81"/>
      <c r="I13" s="104"/>
      <c r="J13" s="61"/>
    </row>
    <row r="14" spans="1:10" ht="15.75" thickBot="1" x14ac:dyDescent="0.3">
      <c r="A14" s="184"/>
      <c r="B14" s="90"/>
      <c r="C14" s="79"/>
      <c r="D14" s="79"/>
      <c r="E14" s="79"/>
      <c r="F14" s="100"/>
      <c r="G14" s="98"/>
      <c r="H14" s="81"/>
      <c r="I14" s="105"/>
    </row>
    <row r="15" spans="1:10" ht="16.5" thickTop="1" thickBot="1" x14ac:dyDescent="0.3">
      <c r="A15" s="147" t="s">
        <v>1</v>
      </c>
      <c r="B15" s="148"/>
      <c r="C15" s="148"/>
      <c r="D15" s="148"/>
      <c r="E15" s="148"/>
      <c r="F15" s="148"/>
      <c r="G15" s="45">
        <v>1130187.1709779999</v>
      </c>
      <c r="H15" s="15">
        <v>91470.639397799998</v>
      </c>
      <c r="I15" s="52"/>
    </row>
    <row r="17" spans="3:3" x14ac:dyDescent="0.25">
      <c r="C17" s="16"/>
    </row>
  </sheetData>
  <mergeCells count="11">
    <mergeCell ref="A2:A4"/>
    <mergeCell ref="A10:A12"/>
    <mergeCell ref="B5:B6"/>
    <mergeCell ref="B7:B8"/>
    <mergeCell ref="C5:F5"/>
    <mergeCell ref="C7:F7"/>
    <mergeCell ref="I5:I8"/>
    <mergeCell ref="A5:A9"/>
    <mergeCell ref="A13:A14"/>
    <mergeCell ref="C12:G12"/>
    <mergeCell ref="A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691A-FDFA-4976-9D10-052868D27B46}">
  <sheetPr>
    <tabColor theme="1"/>
  </sheetPr>
  <dimension ref="A1:J14"/>
  <sheetViews>
    <sheetView zoomScale="90" zoomScaleNormal="90" workbookViewId="0">
      <pane ySplit="1" topLeftCell="A2" activePane="bottomLeft" state="frozen"/>
      <selection pane="bottomLeft"/>
    </sheetView>
  </sheetViews>
  <sheetFormatPr defaultColWidth="9" defaultRowHeight="15" x14ac:dyDescent="0.25"/>
  <cols>
    <col min="1" max="1" width="13.5703125" style="11" bestFit="1" customWidth="1"/>
    <col min="2" max="2" width="32.28515625" style="11" bestFit="1" customWidth="1"/>
    <col min="3" max="3" width="26.7109375" style="11" bestFit="1" customWidth="1"/>
    <col min="4" max="4" width="12" style="11" bestFit="1" customWidth="1"/>
    <col min="5" max="5" width="9" style="11"/>
    <col min="6" max="6" width="12.42578125" style="11" bestFit="1" customWidth="1"/>
    <col min="7" max="8" width="13.5703125" style="11" bestFit="1" customWidth="1"/>
    <col min="9" max="9" width="69.140625" style="11" bestFit="1" customWidth="1"/>
    <col min="10" max="10" width="75.140625" style="11" customWidth="1"/>
    <col min="11" max="16384" width="9" style="11"/>
  </cols>
  <sheetData>
    <row r="1" spans="1:10" x14ac:dyDescent="0.25">
      <c r="A1" s="26" t="s">
        <v>3</v>
      </c>
      <c r="B1" s="41" t="s">
        <v>4</v>
      </c>
      <c r="C1" s="41" t="s">
        <v>2</v>
      </c>
      <c r="D1" s="41" t="s">
        <v>5</v>
      </c>
      <c r="E1" s="41" t="s">
        <v>6</v>
      </c>
      <c r="F1" s="41" t="s">
        <v>7</v>
      </c>
      <c r="G1" s="41" t="s">
        <v>8</v>
      </c>
      <c r="H1" s="41" t="s">
        <v>9</v>
      </c>
      <c r="I1" s="27" t="s">
        <v>0</v>
      </c>
    </row>
    <row r="2" spans="1:10" x14ac:dyDescent="0.25">
      <c r="A2" s="149" t="s">
        <v>18</v>
      </c>
      <c r="B2" s="79"/>
      <c r="C2" s="79"/>
      <c r="D2" s="80"/>
      <c r="E2" s="79"/>
      <c r="F2" s="81"/>
      <c r="G2" s="81"/>
      <c r="H2" s="81"/>
      <c r="I2" s="92"/>
    </row>
    <row r="3" spans="1:10" x14ac:dyDescent="0.25">
      <c r="A3" s="149"/>
      <c r="B3" s="79"/>
      <c r="C3" s="79"/>
      <c r="D3" s="80"/>
      <c r="E3" s="79"/>
      <c r="F3" s="81"/>
      <c r="G3" s="81"/>
      <c r="H3" s="81"/>
      <c r="I3" s="92"/>
    </row>
    <row r="4" spans="1:10" x14ac:dyDescent="0.25">
      <c r="A4" s="149"/>
      <c r="B4" s="79"/>
      <c r="C4" s="79"/>
      <c r="D4" s="80"/>
      <c r="E4" s="79"/>
      <c r="F4" s="81"/>
      <c r="G4" s="81"/>
      <c r="H4" s="81"/>
      <c r="I4" s="92"/>
    </row>
    <row r="5" spans="1:10" ht="39" customHeight="1" x14ac:dyDescent="0.25">
      <c r="A5" s="149" t="s">
        <v>85</v>
      </c>
      <c r="B5" s="161"/>
      <c r="C5" s="79"/>
      <c r="D5" s="80"/>
      <c r="E5" s="79"/>
      <c r="F5" s="81"/>
      <c r="G5" s="81"/>
      <c r="H5" s="81"/>
      <c r="I5" s="185"/>
    </row>
    <row r="6" spans="1:10" ht="39" customHeight="1" x14ac:dyDescent="0.25">
      <c r="A6" s="149"/>
      <c r="B6" s="161"/>
      <c r="C6" s="79"/>
      <c r="D6" s="79"/>
      <c r="E6" s="79"/>
      <c r="F6" s="87"/>
      <c r="G6" s="81"/>
      <c r="H6" s="81"/>
      <c r="I6" s="185"/>
    </row>
    <row r="7" spans="1:10" ht="97.9" customHeight="1" x14ac:dyDescent="0.25">
      <c r="A7" s="149"/>
      <c r="B7" s="79"/>
      <c r="C7" s="79"/>
      <c r="D7" s="79"/>
      <c r="E7" s="79"/>
      <c r="F7" s="81"/>
      <c r="G7" s="81"/>
      <c r="H7" s="81"/>
      <c r="I7" s="92"/>
    </row>
    <row r="8" spans="1:10" x14ac:dyDescent="0.25">
      <c r="A8" s="149"/>
      <c r="B8" s="79"/>
      <c r="C8" s="79"/>
      <c r="D8" s="79"/>
      <c r="E8" s="79"/>
      <c r="F8" s="81"/>
      <c r="G8" s="81"/>
      <c r="H8" s="81"/>
      <c r="I8" s="92"/>
      <c r="J8" s="62"/>
    </row>
    <row r="9" spans="1:10" x14ac:dyDescent="0.25">
      <c r="A9" s="188" t="s">
        <v>87</v>
      </c>
      <c r="B9" s="79"/>
      <c r="C9" s="79"/>
      <c r="D9" s="79"/>
      <c r="E9" s="79"/>
      <c r="F9" s="81"/>
      <c r="G9" s="81"/>
      <c r="H9" s="81"/>
      <c r="I9" s="92"/>
    </row>
    <row r="10" spans="1:10" x14ac:dyDescent="0.25">
      <c r="A10" s="188"/>
      <c r="B10" s="79"/>
      <c r="C10" s="79"/>
      <c r="D10" s="79"/>
      <c r="E10" s="79"/>
      <c r="F10" s="81"/>
      <c r="G10" s="81"/>
      <c r="H10" s="81"/>
      <c r="I10" s="92"/>
    </row>
    <row r="11" spans="1:10" ht="15.75" thickBot="1" x14ac:dyDescent="0.3">
      <c r="A11" s="150"/>
      <c r="B11" s="146"/>
      <c r="C11" s="146"/>
      <c r="D11" s="146"/>
      <c r="E11" s="146"/>
      <c r="F11" s="84"/>
      <c r="G11" s="84"/>
      <c r="H11" s="84"/>
      <c r="I11" s="82"/>
    </row>
    <row r="12" spans="1:10" ht="16.5" thickTop="1" thickBot="1" x14ac:dyDescent="0.3">
      <c r="A12" s="186" t="s">
        <v>1</v>
      </c>
      <c r="B12" s="187"/>
      <c r="C12" s="187"/>
      <c r="D12" s="187"/>
      <c r="E12" s="187"/>
      <c r="F12" s="187"/>
      <c r="G12" s="43">
        <v>925573.06698450015</v>
      </c>
      <c r="H12" s="43">
        <v>613333.37475059996</v>
      </c>
      <c r="I12" s="44"/>
    </row>
    <row r="14" spans="1:10" x14ac:dyDescent="0.25">
      <c r="I14" s="63"/>
    </row>
  </sheetData>
  <mergeCells count="7">
    <mergeCell ref="I5:I6"/>
    <mergeCell ref="A12:F12"/>
    <mergeCell ref="B11:E11"/>
    <mergeCell ref="A2:A4"/>
    <mergeCell ref="A9:A11"/>
    <mergeCell ref="A5:A8"/>
    <mergeCell ref="B5:B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B688-F1D5-4CBD-81BD-A75E6A0E2E6E}">
  <sheetPr>
    <tabColor theme="1"/>
  </sheetPr>
  <dimension ref="A1:I23"/>
  <sheetViews>
    <sheetView zoomScale="90" zoomScaleNormal="9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2.85546875" style="11" bestFit="1" customWidth="1"/>
    <col min="2" max="2" width="18.85546875" style="11" bestFit="1" customWidth="1"/>
    <col min="3" max="3" width="28.85546875" style="11" bestFit="1" customWidth="1"/>
    <col min="4" max="4" width="5.7109375" style="11" bestFit="1" customWidth="1"/>
    <col min="5" max="5" width="6.85546875" style="11" bestFit="1" customWidth="1"/>
    <col min="6" max="6" width="11.5703125" style="11" bestFit="1" customWidth="1"/>
    <col min="7" max="7" width="14.140625" style="11" customWidth="1"/>
    <col min="8" max="8" width="14" style="11" customWidth="1"/>
    <col min="9" max="9" width="69.140625" style="11" bestFit="1" customWidth="1"/>
    <col min="10" max="16384" width="9.140625" style="11"/>
  </cols>
  <sheetData>
    <row r="1" spans="1:9" x14ac:dyDescent="0.25">
      <c r="A1" s="26" t="s">
        <v>3</v>
      </c>
      <c r="B1" s="41" t="s">
        <v>4</v>
      </c>
      <c r="C1" s="41" t="s">
        <v>2</v>
      </c>
      <c r="D1" s="41" t="s">
        <v>5</v>
      </c>
      <c r="E1" s="41" t="s">
        <v>6</v>
      </c>
      <c r="F1" s="41" t="s">
        <v>7</v>
      </c>
      <c r="G1" s="41" t="s">
        <v>8</v>
      </c>
      <c r="H1" s="41" t="s">
        <v>9</v>
      </c>
      <c r="I1" s="27" t="s">
        <v>0</v>
      </c>
    </row>
    <row r="2" spans="1:9" x14ac:dyDescent="0.25">
      <c r="A2" s="150" t="s">
        <v>18</v>
      </c>
      <c r="B2" s="78"/>
      <c r="C2" s="79"/>
      <c r="D2" s="80"/>
      <c r="E2" s="79"/>
      <c r="F2" s="81"/>
      <c r="G2" s="81"/>
      <c r="H2" s="81"/>
      <c r="I2" s="82"/>
    </row>
    <row r="3" spans="1:9" x14ac:dyDescent="0.25">
      <c r="A3" s="151"/>
      <c r="B3" s="78"/>
      <c r="C3" s="83"/>
      <c r="D3" s="80"/>
      <c r="E3" s="79"/>
      <c r="F3" s="81"/>
      <c r="G3" s="84"/>
      <c r="H3" s="84"/>
      <c r="I3" s="82"/>
    </row>
    <row r="4" spans="1:9" x14ac:dyDescent="0.25">
      <c r="A4" s="152"/>
      <c r="B4" s="78"/>
      <c r="C4" s="79"/>
      <c r="D4" s="80"/>
      <c r="E4" s="79"/>
      <c r="F4" s="81"/>
      <c r="G4" s="81"/>
      <c r="H4" s="81"/>
      <c r="I4" s="82"/>
    </row>
    <row r="5" spans="1:9" ht="89.45" customHeight="1" x14ac:dyDescent="0.25">
      <c r="A5" s="188" t="s">
        <v>85</v>
      </c>
      <c r="B5" s="167"/>
      <c r="C5" s="79"/>
      <c r="D5" s="79"/>
      <c r="E5" s="79"/>
      <c r="F5" s="85"/>
      <c r="G5" s="84"/>
      <c r="H5" s="81"/>
      <c r="I5" s="137"/>
    </row>
    <row r="6" spans="1:9" ht="89.45" customHeight="1" x14ac:dyDescent="0.25">
      <c r="A6" s="188"/>
      <c r="B6" s="170"/>
      <c r="C6" s="79"/>
      <c r="D6" s="79"/>
      <c r="E6" s="86"/>
      <c r="F6" s="87"/>
      <c r="G6" s="81"/>
      <c r="H6" s="88"/>
      <c r="I6" s="153"/>
    </row>
    <row r="7" spans="1:9" x14ac:dyDescent="0.25">
      <c r="A7" s="188"/>
      <c r="B7" s="89"/>
      <c r="C7" s="139"/>
      <c r="D7" s="157"/>
      <c r="E7" s="157"/>
      <c r="F7" s="169"/>
      <c r="G7" s="91"/>
      <c r="H7" s="81"/>
      <c r="I7" s="92"/>
    </row>
    <row r="8" spans="1:9" ht="43.9" customHeight="1" x14ac:dyDescent="0.25">
      <c r="A8" s="188"/>
      <c r="B8" s="89"/>
      <c r="C8" s="139"/>
      <c r="D8" s="140"/>
      <c r="E8" s="140"/>
      <c r="F8" s="141"/>
      <c r="G8" s="81"/>
      <c r="H8" s="81"/>
      <c r="I8" s="92"/>
    </row>
    <row r="9" spans="1:9" x14ac:dyDescent="0.25">
      <c r="A9" s="150" t="s">
        <v>88</v>
      </c>
      <c r="B9" s="93"/>
      <c r="C9" s="79"/>
      <c r="D9" s="80"/>
      <c r="E9" s="79"/>
      <c r="F9" s="88"/>
      <c r="G9" s="81"/>
      <c r="H9" s="81"/>
      <c r="I9" s="92"/>
    </row>
    <row r="10" spans="1:9" ht="15.75" thickBot="1" x14ac:dyDescent="0.3">
      <c r="A10" s="184"/>
      <c r="B10" s="78"/>
      <c r="C10" s="79"/>
      <c r="D10" s="79"/>
      <c r="E10" s="79"/>
      <c r="F10" s="81"/>
      <c r="G10" s="81"/>
      <c r="H10" s="84"/>
      <c r="I10" s="94"/>
    </row>
    <row r="11" spans="1:9" ht="16.5" thickTop="1" thickBot="1" x14ac:dyDescent="0.3">
      <c r="A11" s="186" t="s">
        <v>1</v>
      </c>
      <c r="B11" s="187"/>
      <c r="C11" s="187"/>
      <c r="D11" s="187"/>
      <c r="E11" s="187"/>
      <c r="F11" s="187"/>
      <c r="G11" s="43">
        <v>446150.61937799997</v>
      </c>
      <c r="H11" s="43">
        <v>81274.529294399996</v>
      </c>
      <c r="I11" s="64"/>
    </row>
    <row r="16" spans="1:9" x14ac:dyDescent="0.25">
      <c r="F16" s="12"/>
    </row>
    <row r="23" spans="7:7" x14ac:dyDescent="0.25">
      <c r="G23" s="20"/>
    </row>
  </sheetData>
  <mergeCells count="8">
    <mergeCell ref="I5:I6"/>
    <mergeCell ref="A2:A4"/>
    <mergeCell ref="A11:F11"/>
    <mergeCell ref="C8:F8"/>
    <mergeCell ref="C7:F7"/>
    <mergeCell ref="A5:A8"/>
    <mergeCell ref="B5:B6"/>
    <mergeCell ref="A9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2EC3-4311-4600-BB44-465DFEA385F7}">
  <dimension ref="A1:M16"/>
  <sheetViews>
    <sheetView zoomScale="86" zoomScaleNormal="120" workbookViewId="0">
      <pane ySplit="1" topLeftCell="A2" activePane="bottomLeft" state="frozen"/>
      <selection pane="bottomLeft"/>
    </sheetView>
  </sheetViews>
  <sheetFormatPr defaultRowHeight="15" x14ac:dyDescent="0.25"/>
  <cols>
    <col min="1" max="1" width="47.42578125" customWidth="1"/>
    <col min="2" max="2" width="75" customWidth="1"/>
    <col min="3" max="6" width="10.7109375" bestFit="1" customWidth="1"/>
    <col min="7" max="7" width="56.5703125" bestFit="1" customWidth="1"/>
    <col min="8" max="8" width="11.42578125" bestFit="1" customWidth="1"/>
    <col min="9" max="9" width="15.7109375" bestFit="1" customWidth="1"/>
    <col min="10" max="11" width="14.7109375" bestFit="1" customWidth="1"/>
    <col min="12" max="12" width="11.42578125" bestFit="1" customWidth="1"/>
  </cols>
  <sheetData>
    <row r="1" spans="1:13" ht="45" x14ac:dyDescent="0.25">
      <c r="A1" s="31" t="s">
        <v>20</v>
      </c>
      <c r="B1" s="32" t="s">
        <v>0</v>
      </c>
      <c r="C1" s="33" t="s">
        <v>26</v>
      </c>
      <c r="D1" s="33" t="s">
        <v>25</v>
      </c>
      <c r="E1" s="33" t="s">
        <v>23</v>
      </c>
      <c r="F1" s="67" t="s">
        <v>24</v>
      </c>
      <c r="G1" s="34" t="s">
        <v>100</v>
      </c>
    </row>
    <row r="2" spans="1:13" ht="45" x14ac:dyDescent="0.25">
      <c r="A2" s="21" t="s">
        <v>35</v>
      </c>
      <c r="B2" s="9" t="s">
        <v>31</v>
      </c>
      <c r="C2" s="36">
        <f>'6.1. Flex Planning'!G17/1000000</f>
        <v>0.93975992140150011</v>
      </c>
      <c r="D2" s="36">
        <f>'6.1. Flex Planning'!H17/1000000</f>
        <v>0.32392158080900002</v>
      </c>
      <c r="E2" s="60">
        <f>C2/0.865298</f>
        <v>1.0860534999520397</v>
      </c>
      <c r="F2" s="68">
        <f>D2/0.883756</f>
        <v>0.36652829605569864</v>
      </c>
      <c r="G2" s="70" t="s">
        <v>91</v>
      </c>
      <c r="H2" s="8"/>
      <c r="I2" s="8"/>
      <c r="K2" s="2"/>
      <c r="L2" s="2"/>
      <c r="M2" s="2"/>
    </row>
    <row r="3" spans="1:13" ht="45.6" customHeight="1" x14ac:dyDescent="0.25">
      <c r="A3" s="22" t="s">
        <v>36</v>
      </c>
      <c r="B3" s="9" t="s">
        <v>32</v>
      </c>
      <c r="C3" s="36">
        <f>'6.2. Real and Reactive Power'!G16/1000000</f>
        <v>2.4491346929875002</v>
      </c>
      <c r="D3" s="36">
        <f>'6.2. Real and Reactive Power'!H16/1000000</f>
        <v>0.28607854344279998</v>
      </c>
      <c r="E3" s="72">
        <f t="shared" ref="E3:E10" si="0">C3/0.865298</f>
        <v>2.8303944918253596</v>
      </c>
      <c r="F3" s="73">
        <f t="shared" ref="F3:F10" si="1">D3/0.883756</f>
        <v>0.32370761097271189</v>
      </c>
      <c r="G3" s="70" t="s">
        <v>92</v>
      </c>
      <c r="H3" s="8"/>
      <c r="I3" s="8"/>
      <c r="K3" s="2"/>
      <c r="L3" s="2"/>
      <c r="M3" s="2"/>
    </row>
    <row r="4" spans="1:13" ht="60" x14ac:dyDescent="0.25">
      <c r="A4" s="21" t="s">
        <v>37</v>
      </c>
      <c r="B4" s="10" t="s">
        <v>33</v>
      </c>
      <c r="C4" s="36">
        <f>'6.3. Self-Serve Connections'!G17/1000000</f>
        <v>1.5679981112385002</v>
      </c>
      <c r="D4" s="36">
        <f>'6.3. Self-Serve Connections'!H17/1000000</f>
        <v>0.34774516869219996</v>
      </c>
      <c r="E4" s="74">
        <f>C4/0.865298</f>
        <v>1.8120902986468248</v>
      </c>
      <c r="F4" s="75">
        <f>D4/0.883756</f>
        <v>0.39348549677988037</v>
      </c>
      <c r="G4" s="70" t="s">
        <v>93</v>
      </c>
      <c r="H4" s="8"/>
      <c r="I4" s="8"/>
      <c r="K4" s="2"/>
      <c r="L4" s="2"/>
      <c r="M4" s="2"/>
    </row>
    <row r="5" spans="1:13" ht="105" x14ac:dyDescent="0.25">
      <c r="A5" s="21" t="s">
        <v>38</v>
      </c>
      <c r="B5" s="9" t="s">
        <v>34</v>
      </c>
      <c r="C5" s="37">
        <f>'6.4. Flex Marketplace'!G18/1000000</f>
        <v>3.0484892722055004</v>
      </c>
      <c r="D5" s="37">
        <f>'6.4. Flex Marketplace'!H18/1000000</f>
        <v>1.3689217050608</v>
      </c>
      <c r="E5" s="72">
        <f t="shared" si="0"/>
        <v>3.5230513328419808</v>
      </c>
      <c r="F5" s="73">
        <f t="shared" si="1"/>
        <v>1.5489815119340633</v>
      </c>
      <c r="G5" s="70" t="s">
        <v>94</v>
      </c>
      <c r="H5" s="8"/>
      <c r="I5" s="8"/>
      <c r="J5" s="8"/>
      <c r="K5" s="2"/>
      <c r="L5" s="2"/>
      <c r="M5" s="2"/>
    </row>
    <row r="6" spans="1:13" ht="45" x14ac:dyDescent="0.25">
      <c r="A6" s="21" t="s">
        <v>39</v>
      </c>
      <c r="B6" s="10" t="s">
        <v>44</v>
      </c>
      <c r="C6" s="37">
        <f>'6.5. Market Interface'!G15/1000000</f>
        <v>2.2679364296735005</v>
      </c>
      <c r="D6" s="37">
        <f>'6.5. Market Interface'!H15/1000000</f>
        <v>0.30872559495739998</v>
      </c>
      <c r="E6" s="72">
        <f>C6/0.865298</f>
        <v>2.6209888728201158</v>
      </c>
      <c r="F6" s="73">
        <f>D6/0.883756</f>
        <v>0.34933352074260315</v>
      </c>
      <c r="G6" s="70" t="s">
        <v>95</v>
      </c>
      <c r="H6" s="8"/>
      <c r="I6" s="8"/>
      <c r="K6" s="2"/>
      <c r="L6" s="2"/>
      <c r="M6" s="2"/>
    </row>
    <row r="7" spans="1:13" ht="45" x14ac:dyDescent="0.25">
      <c r="A7" s="21" t="s">
        <v>40</v>
      </c>
      <c r="B7" s="10" t="s">
        <v>45</v>
      </c>
      <c r="C7" s="37">
        <f>'6.6. Shared Flexibility'!G13/1000000</f>
        <v>1.0733355252404999</v>
      </c>
      <c r="D7" s="37">
        <f>'6.6. Shared Flexibility'!H13/1000000</f>
        <v>0.11568632323599999</v>
      </c>
      <c r="E7" s="72">
        <f>C7/0.865298</f>
        <v>1.2404229817247929</v>
      </c>
      <c r="F7" s="73">
        <f>D7/0.883756</f>
        <v>0.1309030130895858</v>
      </c>
      <c r="G7" s="70" t="s">
        <v>96</v>
      </c>
      <c r="H7" s="8"/>
      <c r="I7" s="8"/>
      <c r="K7" s="2"/>
      <c r="L7" s="2"/>
      <c r="M7" s="2"/>
    </row>
    <row r="8" spans="1:13" ht="45" x14ac:dyDescent="0.25">
      <c r="A8" s="21" t="s">
        <v>41</v>
      </c>
      <c r="B8" s="10" t="s">
        <v>46</v>
      </c>
      <c r="C8" s="37">
        <f>'6.7. DOE System Services'!G15/1000000</f>
        <v>1.1301871709779998</v>
      </c>
      <c r="D8" s="37">
        <f>'6.7. DOE System Services'!H15/1000000</f>
        <v>9.1470639397799994E-2</v>
      </c>
      <c r="E8" s="72">
        <f>C8/0.865298</f>
        <v>1.3061247928205078</v>
      </c>
      <c r="F8" s="73">
        <f>D8/0.883756</f>
        <v>0.10350214244406827</v>
      </c>
      <c r="G8" s="70" t="s">
        <v>97</v>
      </c>
      <c r="H8" s="8"/>
      <c r="I8" s="8"/>
      <c r="J8" s="8"/>
      <c r="K8" s="8"/>
      <c r="L8" s="2"/>
      <c r="M8" s="2"/>
    </row>
    <row r="9" spans="1:13" ht="60" x14ac:dyDescent="0.25">
      <c r="A9" s="21" t="s">
        <v>42</v>
      </c>
      <c r="B9" s="10" t="s">
        <v>47</v>
      </c>
      <c r="C9" s="38">
        <f>'6.8. Distributed Underfrequency'!G12/1000000</f>
        <v>0.92557306698450015</v>
      </c>
      <c r="D9" s="38">
        <f>'6.8. Distributed Underfrequency'!H12/1000000</f>
        <v>0.61333337475060001</v>
      </c>
      <c r="E9" s="72">
        <f t="shared" si="0"/>
        <v>1.0696581605233113</v>
      </c>
      <c r="F9" s="73">
        <f t="shared" si="1"/>
        <v>0.6940075934427602</v>
      </c>
      <c r="G9" s="70" t="s">
        <v>98</v>
      </c>
      <c r="H9" s="8"/>
      <c r="I9" s="8"/>
      <c r="J9" s="2"/>
      <c r="K9" s="2"/>
      <c r="L9" s="2"/>
      <c r="M9" s="2"/>
    </row>
    <row r="10" spans="1:13" ht="45.75" thickBot="1" x14ac:dyDescent="0.3">
      <c r="A10" s="42" t="s">
        <v>43</v>
      </c>
      <c r="B10" s="13" t="s">
        <v>48</v>
      </c>
      <c r="C10" s="47">
        <f>'7.1. Emergency Data Sharing'!G11/1000000</f>
        <v>0.44615061937799999</v>
      </c>
      <c r="D10" s="48">
        <f>'7.1. Emergency Data Sharing'!H11/1000000</f>
        <v>8.1274529294400003E-2</v>
      </c>
      <c r="E10" s="72">
        <f t="shared" si="0"/>
        <v>0.51560343301151745</v>
      </c>
      <c r="F10" s="76">
        <f t="shared" si="1"/>
        <v>9.1964896752497305E-2</v>
      </c>
      <c r="G10" s="71" t="s">
        <v>99</v>
      </c>
      <c r="H10" s="8"/>
      <c r="I10" s="8"/>
      <c r="J10" s="8"/>
      <c r="K10" s="2"/>
      <c r="L10" s="2"/>
      <c r="M10" s="2"/>
    </row>
    <row r="11" spans="1:13" ht="16.5" thickTop="1" thickBot="1" x14ac:dyDescent="0.3">
      <c r="A11" s="135" t="s">
        <v>1</v>
      </c>
      <c r="B11" s="136"/>
      <c r="C11" s="49">
        <f>SUM(C2:C10)</f>
        <v>13.848564810087501</v>
      </c>
      <c r="D11" s="49">
        <f>SUM(D2:D10)</f>
        <v>3.5371574596410005</v>
      </c>
      <c r="E11" s="77">
        <f>C11/0.865298</f>
        <v>16.00438786416645</v>
      </c>
      <c r="F11" s="77">
        <f>D11/0.883756</f>
        <v>4.0024140822138694</v>
      </c>
      <c r="G11" s="69"/>
    </row>
    <row r="12" spans="1:13" x14ac:dyDescent="0.25">
      <c r="A12" s="11"/>
      <c r="B12" s="11"/>
      <c r="I12" s="24"/>
    </row>
    <row r="13" spans="1:13" x14ac:dyDescent="0.25">
      <c r="A13" s="11"/>
      <c r="B13" s="11"/>
    </row>
    <row r="14" spans="1:13" x14ac:dyDescent="0.25">
      <c r="B14" s="5"/>
    </row>
    <row r="15" spans="1:13" x14ac:dyDescent="0.25">
      <c r="B15" s="59"/>
      <c r="C15" s="39"/>
      <c r="D15" s="39"/>
      <c r="E15" s="40"/>
      <c r="F15" s="40"/>
    </row>
    <row r="16" spans="1:13" x14ac:dyDescent="0.25">
      <c r="A16" s="7"/>
      <c r="B16" s="59"/>
      <c r="C16" s="40"/>
      <c r="D16" s="40"/>
      <c r="E16" s="40"/>
      <c r="F16" s="40"/>
    </row>
  </sheetData>
  <mergeCells count="1"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6079-9C36-4C4A-AC6A-76A5D858C93F}">
  <sheetPr>
    <tabColor theme="1"/>
  </sheetPr>
  <dimension ref="A1:G12"/>
  <sheetViews>
    <sheetView zoomScaleNormal="100" workbookViewId="0"/>
  </sheetViews>
  <sheetFormatPr defaultColWidth="14.42578125" defaultRowHeight="15" x14ac:dyDescent="0.25"/>
  <cols>
    <col min="1" max="1" width="62.85546875" style="11" customWidth="1"/>
    <col min="2" max="2" width="17.28515625" style="11" bestFit="1" customWidth="1"/>
    <col min="3" max="3" width="74.85546875" style="11" bestFit="1" customWidth="1"/>
    <col min="4" max="4" width="14" style="11" bestFit="1" customWidth="1"/>
    <col min="5" max="16384" width="14.42578125" style="11"/>
  </cols>
  <sheetData>
    <row r="1" spans="1:7" x14ac:dyDescent="0.25">
      <c r="A1" s="26" t="s">
        <v>2</v>
      </c>
      <c r="B1" s="27" t="s">
        <v>29</v>
      </c>
      <c r="C1" s="25"/>
    </row>
    <row r="2" spans="1:7" x14ac:dyDescent="0.25">
      <c r="A2" s="125"/>
      <c r="B2" s="126"/>
      <c r="C2" s="19"/>
      <c r="D2" s="12"/>
    </row>
    <row r="3" spans="1:7" ht="15.75" thickBot="1" x14ac:dyDescent="0.3">
      <c r="A3" s="127"/>
      <c r="B3" s="128"/>
      <c r="C3" s="18"/>
    </row>
    <row r="4" spans="1:7" ht="15.75" thickBot="1" x14ac:dyDescent="0.3">
      <c r="A4" s="23"/>
      <c r="B4" s="17"/>
      <c r="C4" s="17"/>
    </row>
    <row r="5" spans="1:7" ht="15.75" thickBot="1" x14ac:dyDescent="0.3">
      <c r="A5" s="28" t="s">
        <v>17</v>
      </c>
      <c r="B5" s="29" t="s">
        <v>30</v>
      </c>
      <c r="C5" s="30" t="s">
        <v>0</v>
      </c>
    </row>
    <row r="6" spans="1:7" x14ac:dyDescent="0.25">
      <c r="A6" s="129"/>
      <c r="B6" s="130"/>
      <c r="C6" s="131"/>
    </row>
    <row r="7" spans="1:7" ht="15.75" thickBot="1" x14ac:dyDescent="0.3">
      <c r="A7" s="132"/>
      <c r="B7" s="133"/>
      <c r="C7" s="134"/>
      <c r="D7" s="25"/>
      <c r="G7" s="25"/>
    </row>
    <row r="8" spans="1:7" x14ac:dyDescent="0.25">
      <c r="D8" s="20"/>
    </row>
    <row r="9" spans="1:7" x14ac:dyDescent="0.25">
      <c r="A9" s="11" t="s">
        <v>28</v>
      </c>
      <c r="D9" s="20"/>
    </row>
    <row r="10" spans="1:7" x14ac:dyDescent="0.25">
      <c r="A10" s="11" t="s">
        <v>83</v>
      </c>
      <c r="D10" s="20"/>
    </row>
    <row r="11" spans="1:7" x14ac:dyDescent="0.25">
      <c r="D11" s="20"/>
    </row>
    <row r="12" spans="1:7" x14ac:dyDescent="0.25">
      <c r="D12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64C2-6B5F-4174-B049-0B1948C3FB48}">
  <sheetPr>
    <tabColor theme="1"/>
  </sheetPr>
  <dimension ref="A1:I17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7109375" bestFit="1" customWidth="1"/>
    <col min="2" max="2" width="28.42578125" bestFit="1" customWidth="1"/>
    <col min="3" max="3" width="27" bestFit="1" customWidth="1"/>
    <col min="4" max="4" width="5.28515625" bestFit="1" customWidth="1"/>
    <col min="5" max="5" width="7.28515625" bestFit="1" customWidth="1"/>
    <col min="6" max="8" width="13.42578125" bestFit="1" customWidth="1"/>
    <col min="9" max="9" width="129.7109375" customWidth="1"/>
  </cols>
  <sheetData>
    <row r="1" spans="1:9" x14ac:dyDescent="0.25">
      <c r="A1" s="31" t="s">
        <v>3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</row>
    <row r="2" spans="1:9" x14ac:dyDescent="0.25">
      <c r="A2" s="142" t="s">
        <v>18</v>
      </c>
      <c r="B2" s="79"/>
      <c r="C2" s="79"/>
      <c r="D2" s="80"/>
      <c r="E2" s="79"/>
      <c r="F2" s="81"/>
      <c r="G2" s="119"/>
      <c r="H2" s="84"/>
      <c r="I2" s="82"/>
    </row>
    <row r="3" spans="1:9" x14ac:dyDescent="0.25">
      <c r="A3" s="143"/>
      <c r="B3" s="79"/>
      <c r="C3" s="83"/>
      <c r="D3" s="80"/>
      <c r="E3" s="79"/>
      <c r="F3" s="81"/>
      <c r="G3" s="84"/>
      <c r="H3" s="84"/>
      <c r="I3" s="82"/>
    </row>
    <row r="4" spans="1:9" x14ac:dyDescent="0.25">
      <c r="A4" s="144"/>
      <c r="B4" s="79"/>
      <c r="C4" s="79"/>
      <c r="D4" s="80"/>
      <c r="E4" s="79"/>
      <c r="F4" s="81"/>
      <c r="G4" s="119"/>
      <c r="H4" s="84"/>
      <c r="I4" s="82"/>
    </row>
    <row r="5" spans="1:9" ht="14.25" customHeight="1" x14ac:dyDescent="0.25">
      <c r="A5" s="150" t="s">
        <v>22</v>
      </c>
      <c r="B5" s="79"/>
      <c r="C5" s="79"/>
      <c r="D5" s="79"/>
      <c r="E5" s="79"/>
      <c r="F5" s="81"/>
      <c r="G5" s="81"/>
      <c r="H5" s="81"/>
      <c r="I5" s="92"/>
    </row>
    <row r="6" spans="1:9" ht="150.75" customHeight="1" x14ac:dyDescent="0.25">
      <c r="A6" s="151"/>
      <c r="B6" s="79"/>
      <c r="C6" s="79"/>
      <c r="D6" s="79"/>
      <c r="E6" s="79"/>
      <c r="F6" s="81"/>
      <c r="G6" s="81"/>
      <c r="H6" s="81"/>
      <c r="I6" s="92"/>
    </row>
    <row r="7" spans="1:9" ht="92.85" customHeight="1" x14ac:dyDescent="0.25">
      <c r="A7" s="151"/>
      <c r="B7" s="79"/>
      <c r="C7" s="139"/>
      <c r="D7" s="140"/>
      <c r="E7" s="140"/>
      <c r="F7" s="141"/>
      <c r="G7" s="81"/>
      <c r="H7" s="81"/>
      <c r="I7" s="137"/>
    </row>
    <row r="8" spans="1:9" ht="69.400000000000006" customHeight="1" x14ac:dyDescent="0.25">
      <c r="A8" s="151"/>
      <c r="B8" s="79"/>
      <c r="C8" s="79"/>
      <c r="D8" s="79"/>
      <c r="E8" s="79"/>
      <c r="F8" s="81"/>
      <c r="G8" s="81"/>
      <c r="H8" s="81"/>
      <c r="I8" s="138"/>
    </row>
    <row r="9" spans="1:9" ht="96" customHeight="1" x14ac:dyDescent="0.25">
      <c r="A9" s="152"/>
      <c r="B9" s="78"/>
      <c r="C9" s="79"/>
      <c r="D9" s="79"/>
      <c r="E9" s="79"/>
      <c r="F9" s="81"/>
      <c r="G9" s="81"/>
      <c r="H9" s="81"/>
      <c r="I9" s="92"/>
    </row>
    <row r="10" spans="1:9" x14ac:dyDescent="0.25">
      <c r="A10" s="149" t="s">
        <v>14</v>
      </c>
      <c r="B10" s="78"/>
      <c r="C10" s="79"/>
      <c r="D10" s="79"/>
      <c r="E10" s="79"/>
      <c r="F10" s="81"/>
      <c r="G10" s="81"/>
      <c r="H10" s="81"/>
      <c r="I10" s="92"/>
    </row>
    <row r="11" spans="1:9" x14ac:dyDescent="0.25">
      <c r="A11" s="149"/>
      <c r="B11" s="79"/>
      <c r="C11" s="79"/>
      <c r="D11" s="123"/>
      <c r="E11" s="79"/>
      <c r="F11" s="81"/>
      <c r="G11" s="87"/>
      <c r="H11" s="81"/>
      <c r="I11" s="124"/>
    </row>
    <row r="12" spans="1:9" x14ac:dyDescent="0.25">
      <c r="A12" s="149"/>
      <c r="B12" s="79"/>
      <c r="C12" s="79"/>
      <c r="D12" s="79"/>
      <c r="E12" s="79"/>
      <c r="F12" s="81"/>
      <c r="G12" s="81"/>
      <c r="H12" s="81"/>
      <c r="I12" s="92"/>
    </row>
    <row r="13" spans="1:9" x14ac:dyDescent="0.25">
      <c r="A13" s="149"/>
      <c r="B13" s="79"/>
      <c r="C13" s="79"/>
      <c r="D13" s="79"/>
      <c r="E13" s="79"/>
      <c r="F13" s="81"/>
      <c r="G13" s="81"/>
      <c r="H13" s="81"/>
      <c r="I13" s="92"/>
    </row>
    <row r="14" spans="1:9" x14ac:dyDescent="0.25">
      <c r="A14" s="149"/>
      <c r="B14" s="79"/>
      <c r="C14" s="79"/>
      <c r="D14" s="79"/>
      <c r="E14" s="79"/>
      <c r="F14" s="81"/>
      <c r="G14" s="81"/>
      <c r="H14" s="81"/>
      <c r="I14" s="92"/>
    </row>
    <row r="15" spans="1:9" x14ac:dyDescent="0.25">
      <c r="A15" s="150" t="s">
        <v>21</v>
      </c>
      <c r="B15" s="79"/>
      <c r="C15" s="79"/>
      <c r="D15" s="123"/>
      <c r="E15" s="79"/>
      <c r="F15" s="81"/>
      <c r="G15" s="87"/>
      <c r="H15" s="81"/>
      <c r="I15" s="92"/>
    </row>
    <row r="16" spans="1:9" ht="15.75" thickBot="1" x14ac:dyDescent="0.3">
      <c r="A16" s="151"/>
      <c r="B16" s="83"/>
      <c r="C16" s="145"/>
      <c r="D16" s="146"/>
      <c r="E16" s="146"/>
      <c r="F16" s="84"/>
      <c r="G16" s="119"/>
      <c r="H16" s="84"/>
      <c r="I16" s="82"/>
    </row>
    <row r="17" spans="1:9" ht="21" customHeight="1" thickTop="1" thickBot="1" x14ac:dyDescent="0.3">
      <c r="A17" s="147" t="s">
        <v>1</v>
      </c>
      <c r="B17" s="148"/>
      <c r="C17" s="148"/>
      <c r="D17" s="148"/>
      <c r="E17" s="148"/>
      <c r="F17" s="148"/>
      <c r="G17" s="45">
        <v>939759.92140150012</v>
      </c>
      <c r="H17" s="15">
        <v>323921.58080900001</v>
      </c>
      <c r="I17" s="46"/>
    </row>
  </sheetData>
  <mergeCells count="8">
    <mergeCell ref="I7:I8"/>
    <mergeCell ref="C7:F7"/>
    <mergeCell ref="A2:A4"/>
    <mergeCell ref="C16:E16"/>
    <mergeCell ref="A17:F17"/>
    <mergeCell ref="A10:A14"/>
    <mergeCell ref="A5:A9"/>
    <mergeCell ref="A15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E3B9-943D-4EB7-87EA-7F7C9C1FC63D}">
  <sheetPr>
    <tabColor theme="1"/>
  </sheetPr>
  <dimension ref="A1:L19"/>
  <sheetViews>
    <sheetView zoomScale="90" zoomScaleNormal="9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6.140625" bestFit="1" customWidth="1"/>
    <col min="2" max="2" width="39" bestFit="1" customWidth="1"/>
    <col min="3" max="3" width="27.140625" bestFit="1" customWidth="1"/>
    <col min="4" max="4" width="5.42578125" bestFit="1" customWidth="1"/>
    <col min="5" max="5" width="6.140625" bestFit="1" customWidth="1"/>
    <col min="6" max="6" width="12.28515625" bestFit="1" customWidth="1"/>
    <col min="7" max="7" width="15.140625" bestFit="1" customWidth="1"/>
    <col min="8" max="8" width="13.42578125" bestFit="1" customWidth="1"/>
    <col min="9" max="9" width="122.7109375" customWidth="1"/>
    <col min="12" max="12" width="44.85546875" customWidth="1"/>
  </cols>
  <sheetData>
    <row r="1" spans="1:9" x14ac:dyDescent="0.25">
      <c r="A1" s="31" t="s">
        <v>3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</row>
    <row r="2" spans="1:9" x14ac:dyDescent="0.25">
      <c r="A2" s="154" t="s">
        <v>19</v>
      </c>
      <c r="B2" s="79"/>
      <c r="C2" s="79"/>
      <c r="D2" s="80"/>
      <c r="E2" s="112"/>
      <c r="F2" s="87"/>
      <c r="G2" s="87"/>
      <c r="H2" s="81"/>
      <c r="I2" s="82"/>
    </row>
    <row r="3" spans="1:9" x14ac:dyDescent="0.25">
      <c r="A3" s="155"/>
      <c r="B3" s="79"/>
      <c r="C3" s="83"/>
      <c r="D3" s="80"/>
      <c r="E3" s="112"/>
      <c r="F3" s="81"/>
      <c r="G3" s="87"/>
      <c r="H3" s="81"/>
      <c r="I3" s="82"/>
    </row>
    <row r="4" spans="1:9" x14ac:dyDescent="0.25">
      <c r="A4" s="156"/>
      <c r="B4" s="79"/>
      <c r="C4" s="79"/>
      <c r="D4" s="80"/>
      <c r="E4" s="112"/>
      <c r="F4" s="87"/>
      <c r="G4" s="87"/>
      <c r="H4" s="81"/>
      <c r="I4" s="82"/>
    </row>
    <row r="5" spans="1:9" x14ac:dyDescent="0.25">
      <c r="A5" s="66" t="s">
        <v>12</v>
      </c>
      <c r="B5" s="79"/>
      <c r="C5" s="79"/>
      <c r="D5" s="79"/>
      <c r="E5" s="112"/>
      <c r="F5" s="113"/>
      <c r="G5" s="113"/>
      <c r="H5" s="81"/>
      <c r="I5" s="114"/>
    </row>
    <row r="6" spans="1:9" x14ac:dyDescent="0.25">
      <c r="A6" s="149" t="s">
        <v>13</v>
      </c>
      <c r="B6" s="79"/>
      <c r="C6" s="79"/>
      <c r="D6" s="79"/>
      <c r="E6" s="112"/>
      <c r="F6" s="113"/>
      <c r="G6" s="113"/>
      <c r="H6" s="81"/>
      <c r="I6" s="114"/>
    </row>
    <row r="7" spans="1:9" x14ac:dyDescent="0.25">
      <c r="A7" s="149"/>
      <c r="B7" s="79"/>
      <c r="C7" s="79"/>
      <c r="D7" s="79"/>
      <c r="E7" s="112"/>
      <c r="F7" s="113"/>
      <c r="G7" s="113"/>
      <c r="H7" s="81"/>
      <c r="I7" s="114"/>
    </row>
    <row r="8" spans="1:9" ht="106.5" customHeight="1" x14ac:dyDescent="0.25">
      <c r="A8" s="149"/>
      <c r="B8" s="79"/>
      <c r="C8" s="79"/>
      <c r="D8" s="79"/>
      <c r="E8" s="112"/>
      <c r="F8" s="113"/>
      <c r="G8" s="113"/>
      <c r="H8" s="81"/>
      <c r="I8" s="114"/>
    </row>
    <row r="9" spans="1:9" x14ac:dyDescent="0.25">
      <c r="A9" s="154" t="s">
        <v>80</v>
      </c>
      <c r="B9" s="79"/>
      <c r="C9" s="79"/>
      <c r="D9" s="79"/>
      <c r="E9" s="112"/>
      <c r="F9" s="113"/>
      <c r="G9" s="113"/>
      <c r="H9" s="81"/>
      <c r="I9" s="114"/>
    </row>
    <row r="10" spans="1:9" x14ac:dyDescent="0.25">
      <c r="A10" s="155"/>
      <c r="B10" s="146"/>
      <c r="C10" s="139"/>
      <c r="D10" s="157"/>
      <c r="E10" s="157"/>
      <c r="F10" s="158"/>
      <c r="G10" s="113"/>
      <c r="H10" s="81"/>
      <c r="I10" s="137"/>
    </row>
    <row r="11" spans="1:9" x14ac:dyDescent="0.25">
      <c r="A11" s="155"/>
      <c r="B11" s="159"/>
      <c r="C11" s="79"/>
      <c r="D11" s="79"/>
      <c r="E11" s="112"/>
      <c r="F11" s="113"/>
      <c r="G11" s="113"/>
      <c r="H11" s="81"/>
      <c r="I11" s="153"/>
    </row>
    <row r="12" spans="1:9" x14ac:dyDescent="0.25">
      <c r="A12" s="155"/>
      <c r="B12" s="79"/>
      <c r="C12" s="79"/>
      <c r="D12" s="79"/>
      <c r="E12" s="112"/>
      <c r="F12" s="113"/>
      <c r="G12" s="113"/>
      <c r="H12" s="81"/>
      <c r="I12" s="92"/>
    </row>
    <row r="13" spans="1:9" x14ac:dyDescent="0.25">
      <c r="A13" s="155"/>
      <c r="B13" s="78"/>
      <c r="C13" s="79"/>
      <c r="D13" s="79"/>
      <c r="E13" s="112"/>
      <c r="F13" s="113"/>
      <c r="G13" s="113"/>
      <c r="H13" s="81"/>
      <c r="I13" s="114"/>
    </row>
    <row r="14" spans="1:9" x14ac:dyDescent="0.25">
      <c r="A14" s="155"/>
      <c r="B14" s="79"/>
      <c r="C14" s="79"/>
      <c r="D14" s="79"/>
      <c r="E14" s="112"/>
      <c r="F14" s="113"/>
      <c r="G14" s="113"/>
      <c r="H14" s="81"/>
      <c r="I14" s="108"/>
    </row>
    <row r="15" spans="1:9" ht="15.75" thickBot="1" x14ac:dyDescent="0.3">
      <c r="A15" s="155"/>
      <c r="B15" s="83"/>
      <c r="C15" s="83"/>
      <c r="D15" s="83"/>
      <c r="E15" s="120"/>
      <c r="F15" s="121"/>
      <c r="G15" s="121"/>
      <c r="H15" s="122"/>
      <c r="I15" s="108"/>
    </row>
    <row r="16" spans="1:9" ht="16.5" thickTop="1" thickBot="1" x14ac:dyDescent="0.3">
      <c r="A16" s="147" t="s">
        <v>1</v>
      </c>
      <c r="B16" s="148"/>
      <c r="C16" s="148"/>
      <c r="D16" s="148"/>
      <c r="E16" s="148"/>
      <c r="F16" s="148"/>
      <c r="G16" s="14">
        <v>2449134.6929875002</v>
      </c>
      <c r="H16" s="15">
        <v>286078.5434428</v>
      </c>
      <c r="I16" s="50"/>
    </row>
    <row r="18" spans="2:12" x14ac:dyDescent="0.25">
      <c r="I18" s="4"/>
      <c r="L18" s="3"/>
    </row>
    <row r="19" spans="2:12" x14ac:dyDescent="0.25">
      <c r="B19" s="1"/>
    </row>
  </sheetData>
  <mergeCells count="7">
    <mergeCell ref="I10:I11"/>
    <mergeCell ref="A2:A4"/>
    <mergeCell ref="A16:F16"/>
    <mergeCell ref="A6:A8"/>
    <mergeCell ref="A9:A15"/>
    <mergeCell ref="C10:F10"/>
    <mergeCell ref="B10:B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1E03-3D78-4B72-9CBF-335171CC9348}">
  <sheetPr>
    <tabColor theme="1"/>
  </sheetPr>
  <dimension ref="A1:I19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28515625" bestFit="1" customWidth="1"/>
    <col min="2" max="2" width="30.42578125" bestFit="1" customWidth="1"/>
    <col min="3" max="3" width="27.28515625" bestFit="1" customWidth="1"/>
    <col min="4" max="4" width="5.42578125" bestFit="1" customWidth="1"/>
    <col min="5" max="5" width="6.28515625" bestFit="1" customWidth="1"/>
    <col min="6" max="6" width="14.28515625" bestFit="1" customWidth="1"/>
    <col min="7" max="7" width="16.5703125" bestFit="1" customWidth="1"/>
    <col min="8" max="8" width="15" bestFit="1" customWidth="1"/>
    <col min="9" max="9" width="81.5703125" bestFit="1" customWidth="1"/>
  </cols>
  <sheetData>
    <row r="1" spans="1:9" x14ac:dyDescent="0.25">
      <c r="A1" s="26" t="s">
        <v>27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</row>
    <row r="2" spans="1:9" x14ac:dyDescent="0.25">
      <c r="A2" s="154" t="s">
        <v>18</v>
      </c>
      <c r="B2" s="83"/>
      <c r="C2" s="79"/>
      <c r="D2" s="95"/>
      <c r="E2" s="83"/>
      <c r="F2" s="119"/>
      <c r="G2" s="84"/>
      <c r="H2" s="84"/>
      <c r="I2" s="82"/>
    </row>
    <row r="3" spans="1:9" x14ac:dyDescent="0.25">
      <c r="A3" s="155"/>
      <c r="B3" s="83"/>
      <c r="C3" s="83"/>
      <c r="D3" s="95"/>
      <c r="E3" s="79"/>
      <c r="F3" s="81"/>
      <c r="G3" s="84"/>
      <c r="H3" s="84"/>
      <c r="I3" s="82"/>
    </row>
    <row r="4" spans="1:9" x14ac:dyDescent="0.25">
      <c r="A4" s="156"/>
      <c r="B4" s="83"/>
      <c r="C4" s="79"/>
      <c r="D4" s="95"/>
      <c r="E4" s="83"/>
      <c r="F4" s="119"/>
      <c r="G4" s="84"/>
      <c r="H4" s="84"/>
      <c r="I4" s="82"/>
    </row>
    <row r="5" spans="1:9" x14ac:dyDescent="0.25">
      <c r="A5" s="149" t="s">
        <v>77</v>
      </c>
      <c r="B5" s="79"/>
      <c r="C5" s="79"/>
      <c r="D5" s="79"/>
      <c r="E5" s="79"/>
      <c r="F5" s="87"/>
      <c r="G5" s="87"/>
      <c r="H5" s="81"/>
      <c r="I5" s="92"/>
    </row>
    <row r="6" spans="1:9" ht="63.4" customHeight="1" x14ac:dyDescent="0.25">
      <c r="A6" s="149"/>
      <c r="B6" s="146"/>
      <c r="C6" s="79"/>
      <c r="D6" s="79"/>
      <c r="E6" s="79"/>
      <c r="F6" s="87"/>
      <c r="G6" s="81"/>
      <c r="H6" s="81"/>
      <c r="I6" s="137"/>
    </row>
    <row r="7" spans="1:9" ht="81.75" customHeight="1" x14ac:dyDescent="0.25">
      <c r="A7" s="149"/>
      <c r="B7" s="159"/>
      <c r="C7" s="160"/>
      <c r="D7" s="161"/>
      <c r="E7" s="161"/>
      <c r="F7" s="161"/>
      <c r="G7" s="81"/>
      <c r="H7" s="81"/>
      <c r="I7" s="138"/>
    </row>
    <row r="8" spans="1:9" x14ac:dyDescent="0.25">
      <c r="A8" s="149"/>
      <c r="B8" s="79"/>
      <c r="C8" s="79"/>
      <c r="D8" s="79"/>
      <c r="E8" s="79"/>
      <c r="F8" s="87"/>
      <c r="G8" s="81"/>
      <c r="H8" s="81"/>
      <c r="I8" s="92"/>
    </row>
    <row r="9" spans="1:9" ht="193.9" customHeight="1" x14ac:dyDescent="0.25">
      <c r="A9" s="150" t="s">
        <v>78</v>
      </c>
      <c r="B9" s="79"/>
      <c r="C9" s="79"/>
      <c r="D9" s="79"/>
      <c r="E9" s="79"/>
      <c r="F9" s="87"/>
      <c r="G9" s="81"/>
      <c r="H9" s="81"/>
      <c r="I9" s="92"/>
    </row>
    <row r="10" spans="1:9" ht="152.65" customHeight="1" x14ac:dyDescent="0.25">
      <c r="A10" s="151"/>
      <c r="B10" s="78"/>
      <c r="C10" s="79"/>
      <c r="D10" s="79"/>
      <c r="E10" s="79"/>
      <c r="F10" s="81"/>
      <c r="G10" s="81"/>
      <c r="H10" s="81"/>
      <c r="I10" s="92"/>
    </row>
    <row r="11" spans="1:9" ht="43.15" customHeight="1" x14ac:dyDescent="0.25">
      <c r="A11" s="151"/>
      <c r="B11" s="79"/>
      <c r="C11" s="165"/>
      <c r="D11" s="166"/>
      <c r="E11" s="166"/>
      <c r="F11" s="167"/>
      <c r="G11" s="81"/>
      <c r="H11" s="81"/>
      <c r="I11" s="92"/>
    </row>
    <row r="12" spans="1:9" x14ac:dyDescent="0.25">
      <c r="A12" s="151"/>
      <c r="B12" s="79"/>
      <c r="C12" s="168"/>
      <c r="D12" s="169"/>
      <c r="E12" s="169"/>
      <c r="F12" s="170"/>
      <c r="G12" s="81"/>
      <c r="H12" s="81"/>
      <c r="I12" s="92"/>
    </row>
    <row r="13" spans="1:9" x14ac:dyDescent="0.25">
      <c r="A13" s="151"/>
      <c r="B13" s="79"/>
      <c r="C13" s="139"/>
      <c r="D13" s="140"/>
      <c r="E13" s="140"/>
      <c r="F13" s="141"/>
      <c r="G13" s="81"/>
      <c r="H13" s="81"/>
      <c r="I13" s="92"/>
    </row>
    <row r="14" spans="1:9" ht="30" customHeight="1" x14ac:dyDescent="0.25">
      <c r="A14" s="152"/>
      <c r="B14" s="79"/>
      <c r="C14" s="139"/>
      <c r="D14" s="140"/>
      <c r="E14" s="140"/>
      <c r="F14" s="141"/>
      <c r="G14" s="81"/>
      <c r="H14" s="81"/>
      <c r="I14" s="92"/>
    </row>
    <row r="15" spans="1:9" x14ac:dyDescent="0.25">
      <c r="A15" s="154" t="s">
        <v>16</v>
      </c>
      <c r="B15" s="79"/>
      <c r="C15" s="79"/>
      <c r="D15" s="79"/>
      <c r="E15" s="79"/>
      <c r="F15" s="87"/>
      <c r="G15" s="81"/>
      <c r="H15" s="81"/>
      <c r="I15" s="92"/>
    </row>
    <row r="16" spans="1:9" ht="39" customHeight="1" thickBot="1" x14ac:dyDescent="0.3">
      <c r="A16" s="156"/>
      <c r="B16" s="83"/>
      <c r="C16" s="162"/>
      <c r="D16" s="163"/>
      <c r="E16" s="163"/>
      <c r="F16" s="164"/>
      <c r="G16" s="84"/>
      <c r="H16" s="84"/>
      <c r="I16" s="82"/>
    </row>
    <row r="17" spans="1:9" ht="16.5" thickTop="1" thickBot="1" x14ac:dyDescent="0.3">
      <c r="A17" s="147" t="s">
        <v>1</v>
      </c>
      <c r="B17" s="148"/>
      <c r="C17" s="148"/>
      <c r="D17" s="148"/>
      <c r="E17" s="148"/>
      <c r="F17" s="148"/>
      <c r="G17" s="45">
        <v>1567998.1112385001</v>
      </c>
      <c r="H17" s="15">
        <v>347745.16869219998</v>
      </c>
      <c r="I17" s="46"/>
    </row>
    <row r="19" spans="1:9" x14ac:dyDescent="0.25">
      <c r="B19" s="6"/>
    </row>
  </sheetData>
  <mergeCells count="12">
    <mergeCell ref="I6:I7"/>
    <mergeCell ref="A17:F17"/>
    <mergeCell ref="A5:A8"/>
    <mergeCell ref="C13:F13"/>
    <mergeCell ref="A15:A16"/>
    <mergeCell ref="A2:A4"/>
    <mergeCell ref="C7:F7"/>
    <mergeCell ref="A9:A14"/>
    <mergeCell ref="C14:F14"/>
    <mergeCell ref="C16:F16"/>
    <mergeCell ref="B6:B7"/>
    <mergeCell ref="C11:F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89DC-6AA9-459E-9A33-FCA482049447}">
  <sheetPr>
    <tabColor theme="1"/>
  </sheetPr>
  <dimension ref="A1:J20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8" bestFit="1" customWidth="1"/>
    <col min="2" max="2" width="26.85546875" bestFit="1" customWidth="1"/>
    <col min="3" max="3" width="27.85546875" bestFit="1" customWidth="1"/>
    <col min="4" max="4" width="5.42578125" bestFit="1" customWidth="1"/>
    <col min="5" max="5" width="6.140625" bestFit="1" customWidth="1"/>
    <col min="6" max="6" width="15.85546875" customWidth="1"/>
    <col min="7" max="7" width="20.28515625" customWidth="1"/>
    <col min="8" max="8" width="22.140625" customWidth="1"/>
    <col min="9" max="9" width="77.140625" customWidth="1"/>
    <col min="10" max="10" width="12.5703125" bestFit="1" customWidth="1"/>
    <col min="14" max="14" width="67.42578125" customWidth="1"/>
  </cols>
  <sheetData>
    <row r="1" spans="1:10" x14ac:dyDescent="0.25">
      <c r="A1" s="31" t="s">
        <v>3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  <c r="J1" s="2"/>
    </row>
    <row r="2" spans="1:10" ht="36.75" customHeight="1" x14ac:dyDescent="0.25">
      <c r="A2" s="150" t="s">
        <v>18</v>
      </c>
      <c r="B2" s="78"/>
      <c r="C2" s="79"/>
      <c r="D2" s="80"/>
      <c r="E2" s="79"/>
      <c r="F2" s="81"/>
      <c r="G2" s="81"/>
      <c r="H2" s="81"/>
      <c r="I2" s="82"/>
    </row>
    <row r="3" spans="1:10" x14ac:dyDescent="0.25">
      <c r="A3" s="151"/>
      <c r="B3" s="78"/>
      <c r="C3" s="83"/>
      <c r="D3" s="80"/>
      <c r="E3" s="79"/>
      <c r="F3" s="81"/>
      <c r="G3" s="81"/>
      <c r="H3" s="81"/>
      <c r="I3" s="82"/>
    </row>
    <row r="4" spans="1:10" x14ac:dyDescent="0.25">
      <c r="A4" s="152"/>
      <c r="B4" s="78"/>
      <c r="C4" s="79"/>
      <c r="D4" s="80"/>
      <c r="E4" s="79"/>
      <c r="F4" s="81"/>
      <c r="G4" s="81"/>
      <c r="H4" s="81"/>
      <c r="I4" s="82"/>
    </row>
    <row r="5" spans="1:10" x14ac:dyDescent="0.25">
      <c r="A5" s="154" t="s">
        <v>10</v>
      </c>
      <c r="B5" s="79"/>
      <c r="C5" s="79"/>
      <c r="D5" s="79"/>
      <c r="E5" s="79"/>
      <c r="F5" s="81"/>
      <c r="G5" s="81"/>
      <c r="H5" s="81"/>
      <c r="I5" s="104"/>
    </row>
    <row r="6" spans="1:10" x14ac:dyDescent="0.25">
      <c r="A6" s="156"/>
      <c r="B6" s="93"/>
      <c r="C6" s="78"/>
      <c r="D6" s="79"/>
      <c r="E6" s="79"/>
      <c r="F6" s="81"/>
      <c r="G6" s="81"/>
      <c r="H6" s="81"/>
      <c r="I6" s="104"/>
    </row>
    <row r="7" spans="1:10" x14ac:dyDescent="0.25">
      <c r="A7" s="150" t="s">
        <v>79</v>
      </c>
      <c r="B7" s="78"/>
      <c r="C7" s="79"/>
      <c r="D7" s="79"/>
      <c r="E7" s="79"/>
      <c r="F7" s="81"/>
      <c r="G7" s="81"/>
      <c r="H7" s="81"/>
      <c r="I7" s="104"/>
    </row>
    <row r="8" spans="1:10" ht="109.15" customHeight="1" x14ac:dyDescent="0.25">
      <c r="A8" s="151"/>
      <c r="B8" s="78"/>
      <c r="C8" s="79"/>
      <c r="D8" s="79"/>
      <c r="E8" s="112"/>
      <c r="F8" s="113"/>
      <c r="G8" s="113"/>
      <c r="H8" s="81"/>
      <c r="I8" s="114"/>
    </row>
    <row r="9" spans="1:10" ht="168.75" customHeight="1" x14ac:dyDescent="0.25">
      <c r="A9" s="151"/>
      <c r="B9" s="79"/>
      <c r="C9" s="79"/>
      <c r="D9" s="79"/>
      <c r="E9" s="79"/>
      <c r="F9" s="81"/>
      <c r="G9" s="81"/>
      <c r="H9" s="81"/>
      <c r="I9" s="92"/>
    </row>
    <row r="10" spans="1:10" ht="252" customHeight="1" x14ac:dyDescent="0.25">
      <c r="A10" s="151"/>
      <c r="B10" s="79"/>
      <c r="C10" s="79"/>
      <c r="D10" s="79"/>
      <c r="E10" s="79"/>
      <c r="F10" s="81"/>
      <c r="G10" s="81"/>
      <c r="H10" s="81"/>
      <c r="I10" s="104"/>
    </row>
    <row r="11" spans="1:10" ht="57" customHeight="1" x14ac:dyDescent="0.25">
      <c r="A11" s="151"/>
      <c r="B11" s="78"/>
      <c r="C11" s="79"/>
      <c r="D11" s="79"/>
      <c r="E11" s="79"/>
      <c r="F11" s="81"/>
      <c r="G11" s="81"/>
      <c r="H11" s="81"/>
      <c r="I11" s="104"/>
    </row>
    <row r="12" spans="1:10" x14ac:dyDescent="0.25">
      <c r="A12" s="151"/>
      <c r="B12" s="79"/>
      <c r="C12" s="78"/>
      <c r="D12" s="79"/>
      <c r="E12" s="79"/>
      <c r="F12" s="81"/>
      <c r="G12" s="81"/>
      <c r="H12" s="81"/>
      <c r="I12" s="104"/>
    </row>
    <row r="13" spans="1:10" x14ac:dyDescent="0.25">
      <c r="A13" s="151"/>
      <c r="B13" s="83"/>
      <c r="C13" s="139"/>
      <c r="D13" s="140"/>
      <c r="E13" s="140"/>
      <c r="F13" s="141"/>
      <c r="G13" s="115"/>
      <c r="H13" s="84"/>
      <c r="I13" s="92"/>
    </row>
    <row r="14" spans="1:10" x14ac:dyDescent="0.25">
      <c r="A14" s="152"/>
      <c r="B14" s="83"/>
      <c r="C14" s="145"/>
      <c r="D14" s="146"/>
      <c r="E14" s="146"/>
      <c r="F14" s="146"/>
      <c r="G14" s="84"/>
      <c r="H14" s="84"/>
      <c r="I14" s="82"/>
    </row>
    <row r="15" spans="1:10" ht="29.25" customHeight="1" x14ac:dyDescent="0.25">
      <c r="A15" s="171" t="s">
        <v>11</v>
      </c>
      <c r="B15" s="79"/>
      <c r="C15" s="160"/>
      <c r="D15" s="161"/>
      <c r="E15" s="161"/>
      <c r="F15" s="161"/>
      <c r="G15" s="81"/>
      <c r="H15" s="81"/>
      <c r="I15" s="116"/>
    </row>
    <row r="16" spans="1:10" x14ac:dyDescent="0.25">
      <c r="A16" s="172"/>
      <c r="B16" s="79"/>
      <c r="C16" s="173"/>
      <c r="D16" s="173"/>
      <c r="E16" s="173"/>
      <c r="F16" s="173"/>
      <c r="G16" s="81"/>
      <c r="H16" s="81"/>
      <c r="I16" s="116"/>
    </row>
    <row r="17" spans="1:9" ht="30.75" thickBot="1" x14ac:dyDescent="0.3">
      <c r="A17" s="65" t="s">
        <v>81</v>
      </c>
      <c r="B17" s="99"/>
      <c r="C17" s="99"/>
      <c r="D17" s="99"/>
      <c r="E17" s="99"/>
      <c r="F17" s="117"/>
      <c r="G17" s="117"/>
      <c r="H17" s="117"/>
      <c r="I17" s="118"/>
    </row>
    <row r="18" spans="1:9" ht="16.5" thickTop="1" thickBot="1" x14ac:dyDescent="0.3">
      <c r="A18" s="147" t="s">
        <v>1</v>
      </c>
      <c r="B18" s="148"/>
      <c r="C18" s="148"/>
      <c r="D18" s="148"/>
      <c r="E18" s="148"/>
      <c r="F18" s="148"/>
      <c r="G18" s="15">
        <v>3048489.2722055004</v>
      </c>
      <c r="H18" s="15">
        <v>1368921.7050608001</v>
      </c>
      <c r="I18" s="44"/>
    </row>
    <row r="20" spans="1:9" x14ac:dyDescent="0.25">
      <c r="B20" s="1"/>
    </row>
  </sheetData>
  <mergeCells count="9">
    <mergeCell ref="A15:A16"/>
    <mergeCell ref="A2:A4"/>
    <mergeCell ref="A18:F18"/>
    <mergeCell ref="C15:F15"/>
    <mergeCell ref="C14:F14"/>
    <mergeCell ref="C13:F13"/>
    <mergeCell ref="C16:F16"/>
    <mergeCell ref="A5:A6"/>
    <mergeCell ref="A7:A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F4CC-1EC7-44CF-95C3-62E5500DFF62}">
  <sheetPr>
    <tabColor theme="1"/>
  </sheetPr>
  <dimension ref="A1:I15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140625" bestFit="1" customWidth="1"/>
    <col min="2" max="2" width="35" bestFit="1" customWidth="1"/>
    <col min="3" max="3" width="27.5703125" bestFit="1" customWidth="1"/>
    <col min="4" max="4" width="11.42578125" bestFit="1" customWidth="1"/>
    <col min="5" max="5" width="6.42578125" bestFit="1" customWidth="1"/>
    <col min="6" max="6" width="14.42578125" bestFit="1" customWidth="1"/>
    <col min="7" max="7" width="17.7109375" bestFit="1" customWidth="1"/>
    <col min="8" max="8" width="15.28515625" bestFit="1" customWidth="1"/>
    <col min="9" max="9" width="104.85546875" customWidth="1"/>
  </cols>
  <sheetData>
    <row r="1" spans="1:9" x14ac:dyDescent="0.25">
      <c r="A1" s="31" t="s">
        <v>3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</row>
    <row r="2" spans="1:9" x14ac:dyDescent="0.25">
      <c r="A2" s="177" t="s">
        <v>18</v>
      </c>
      <c r="B2" s="79"/>
      <c r="C2" s="79"/>
      <c r="D2" s="80"/>
      <c r="E2" s="79"/>
      <c r="F2" s="81"/>
      <c r="G2" s="81"/>
      <c r="H2" s="81"/>
      <c r="I2" s="82"/>
    </row>
    <row r="3" spans="1:9" x14ac:dyDescent="0.25">
      <c r="A3" s="177"/>
      <c r="B3" s="79"/>
      <c r="C3" s="79"/>
      <c r="D3" s="80"/>
      <c r="E3" s="79"/>
      <c r="F3" s="81"/>
      <c r="G3" s="84"/>
      <c r="H3" s="84"/>
      <c r="I3" s="108"/>
    </row>
    <row r="4" spans="1:9" x14ac:dyDescent="0.25">
      <c r="A4" s="177"/>
      <c r="B4" s="79"/>
      <c r="C4" s="79"/>
      <c r="D4" s="80"/>
      <c r="E4" s="79"/>
      <c r="F4" s="81"/>
      <c r="G4" s="81"/>
      <c r="H4" s="81"/>
      <c r="I4" s="108"/>
    </row>
    <row r="5" spans="1:9" ht="14.25" customHeight="1" x14ac:dyDescent="0.25">
      <c r="A5" s="177" t="s">
        <v>82</v>
      </c>
      <c r="B5" s="78"/>
      <c r="C5" s="79"/>
      <c r="D5" s="79"/>
      <c r="E5" s="79"/>
      <c r="F5" s="81"/>
      <c r="G5" s="81"/>
      <c r="H5" s="81"/>
      <c r="I5" s="109"/>
    </row>
    <row r="6" spans="1:9" x14ac:dyDescent="0.25">
      <c r="A6" s="177"/>
      <c r="B6" s="79"/>
      <c r="C6" s="79"/>
      <c r="D6" s="79"/>
      <c r="E6" s="79"/>
      <c r="F6" s="81"/>
      <c r="G6" s="81"/>
      <c r="H6" s="81"/>
      <c r="I6" s="92"/>
    </row>
    <row r="7" spans="1:9" x14ac:dyDescent="0.25">
      <c r="A7" s="180" t="s">
        <v>79</v>
      </c>
      <c r="B7" s="78"/>
      <c r="C7" s="79"/>
      <c r="D7" s="79"/>
      <c r="E7" s="79"/>
      <c r="F7" s="81"/>
      <c r="G7" s="81"/>
      <c r="H7" s="81"/>
      <c r="I7" s="92"/>
    </row>
    <row r="8" spans="1:9" ht="58.9" customHeight="1" x14ac:dyDescent="0.25">
      <c r="A8" s="180"/>
      <c r="B8" s="78"/>
      <c r="C8" s="79"/>
      <c r="D8" s="79"/>
      <c r="E8" s="79"/>
      <c r="F8" s="81"/>
      <c r="G8" s="81"/>
      <c r="H8" s="81"/>
      <c r="I8" s="92"/>
    </row>
    <row r="9" spans="1:9" ht="102" customHeight="1" x14ac:dyDescent="0.25">
      <c r="A9" s="180"/>
      <c r="B9" s="79"/>
      <c r="C9" s="79"/>
      <c r="D9" s="79"/>
      <c r="E9" s="79"/>
      <c r="F9" s="87"/>
      <c r="G9" s="81"/>
      <c r="H9" s="81"/>
      <c r="I9" s="92"/>
    </row>
    <row r="10" spans="1:9" ht="57" customHeight="1" x14ac:dyDescent="0.25">
      <c r="A10" s="180"/>
      <c r="B10" s="145"/>
      <c r="C10" s="79"/>
      <c r="D10" s="79"/>
      <c r="E10" s="79"/>
      <c r="F10" s="81"/>
      <c r="G10" s="81"/>
      <c r="H10" s="81"/>
      <c r="I10" s="137"/>
    </row>
    <row r="11" spans="1:9" ht="35.25" customHeight="1" x14ac:dyDescent="0.25">
      <c r="A11" s="180"/>
      <c r="B11" s="182"/>
      <c r="C11" s="160"/>
      <c r="D11" s="161"/>
      <c r="E11" s="161"/>
      <c r="F11" s="161"/>
      <c r="G11" s="81"/>
      <c r="H11" s="81"/>
      <c r="I11" s="153"/>
    </row>
    <row r="12" spans="1:9" x14ac:dyDescent="0.25">
      <c r="A12" s="180"/>
      <c r="B12" s="79"/>
      <c r="C12" s="79"/>
      <c r="D12" s="79"/>
      <c r="E12" s="79"/>
      <c r="F12" s="81"/>
      <c r="G12" s="81"/>
      <c r="H12" s="81"/>
      <c r="I12" s="92"/>
    </row>
    <row r="13" spans="1:9" ht="28.5" customHeight="1" x14ac:dyDescent="0.25">
      <c r="A13" s="180"/>
      <c r="B13" s="79"/>
      <c r="C13" s="157"/>
      <c r="D13" s="140"/>
      <c r="E13" s="140"/>
      <c r="F13" s="141"/>
      <c r="G13" s="110"/>
      <c r="H13" s="81"/>
      <c r="I13" s="92"/>
    </row>
    <row r="14" spans="1:9" ht="35.25" customHeight="1" thickBot="1" x14ac:dyDescent="0.3">
      <c r="A14" s="181"/>
      <c r="B14" s="111"/>
      <c r="C14" s="165"/>
      <c r="D14" s="178"/>
      <c r="E14" s="178"/>
      <c r="F14" s="179"/>
      <c r="G14" s="84"/>
      <c r="H14" s="84"/>
      <c r="I14" s="82"/>
    </row>
    <row r="15" spans="1:9" ht="16.5" thickTop="1" thickBot="1" x14ac:dyDescent="0.3">
      <c r="A15" s="174" t="s">
        <v>1</v>
      </c>
      <c r="B15" s="175"/>
      <c r="C15" s="175"/>
      <c r="D15" s="175"/>
      <c r="E15" s="175"/>
      <c r="F15" s="176"/>
      <c r="G15" s="45">
        <v>2267936.4296735004</v>
      </c>
      <c r="H15" s="15">
        <v>308725.5949574</v>
      </c>
      <c r="I15" s="52"/>
    </row>
  </sheetData>
  <mergeCells count="9">
    <mergeCell ref="I10:I11"/>
    <mergeCell ref="A15:F15"/>
    <mergeCell ref="A2:A4"/>
    <mergeCell ref="C11:F11"/>
    <mergeCell ref="C13:F13"/>
    <mergeCell ref="A5:A6"/>
    <mergeCell ref="C14:F14"/>
    <mergeCell ref="A7:A14"/>
    <mergeCell ref="B10:B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03F9-E187-435E-8FC1-19BFE9AFCF06}">
  <sheetPr>
    <tabColor theme="1"/>
  </sheetPr>
  <dimension ref="A1:I13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28515625" bestFit="1" customWidth="1"/>
    <col min="2" max="2" width="25.28515625" bestFit="1" customWidth="1"/>
    <col min="3" max="3" width="27" bestFit="1" customWidth="1"/>
    <col min="4" max="4" width="5.28515625" bestFit="1" customWidth="1"/>
    <col min="5" max="5" width="6.140625" bestFit="1" customWidth="1"/>
    <col min="6" max="6" width="13.28515625" bestFit="1" customWidth="1"/>
    <col min="7" max="7" width="16" bestFit="1" customWidth="1"/>
    <col min="8" max="8" width="13.42578125" bestFit="1" customWidth="1"/>
    <col min="9" max="9" width="74.42578125" customWidth="1"/>
    <col min="10" max="10" width="17" customWidth="1"/>
  </cols>
  <sheetData>
    <row r="1" spans="1:9" x14ac:dyDescent="0.25">
      <c r="A1" s="31" t="s">
        <v>3</v>
      </c>
      <c r="B1" s="32" t="s">
        <v>4</v>
      </c>
      <c r="C1" s="32" t="s">
        <v>2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5" t="s">
        <v>0</v>
      </c>
    </row>
    <row r="2" spans="1:9" x14ac:dyDescent="0.25">
      <c r="A2" s="154" t="s">
        <v>18</v>
      </c>
      <c r="B2" s="79"/>
      <c r="C2" s="79"/>
      <c r="D2" s="80"/>
      <c r="E2" s="79"/>
      <c r="F2" s="81"/>
      <c r="G2" s="81"/>
      <c r="H2" s="81"/>
      <c r="I2" s="82"/>
    </row>
    <row r="3" spans="1:9" x14ac:dyDescent="0.25">
      <c r="A3" s="155"/>
      <c r="B3" s="79"/>
      <c r="C3" s="83"/>
      <c r="D3" s="80"/>
      <c r="E3" s="79"/>
      <c r="F3" s="81"/>
      <c r="G3" s="81"/>
      <c r="H3" s="81"/>
      <c r="I3" s="82"/>
    </row>
    <row r="4" spans="1:9" x14ac:dyDescent="0.25">
      <c r="A4" s="156"/>
      <c r="B4" s="79"/>
      <c r="C4" s="79"/>
      <c r="D4" s="80"/>
      <c r="E4" s="79"/>
      <c r="F4" s="81"/>
      <c r="G4" s="81"/>
      <c r="H4" s="81"/>
      <c r="I4" s="82"/>
    </row>
    <row r="5" spans="1:9" ht="174.95" customHeight="1" x14ac:dyDescent="0.25">
      <c r="A5" s="150" t="s">
        <v>79</v>
      </c>
      <c r="B5" s="78"/>
      <c r="C5" s="79"/>
      <c r="D5" s="80"/>
      <c r="E5" s="79"/>
      <c r="F5" s="81"/>
      <c r="G5" s="81"/>
      <c r="H5" s="81"/>
      <c r="I5" s="82"/>
    </row>
    <row r="6" spans="1:9" ht="171" customHeight="1" x14ac:dyDescent="0.25">
      <c r="A6" s="151"/>
      <c r="B6" s="79"/>
      <c r="C6" s="79"/>
      <c r="D6" s="79"/>
      <c r="E6" s="79"/>
      <c r="F6" s="81"/>
      <c r="G6" s="81"/>
      <c r="H6" s="81"/>
      <c r="I6" s="92"/>
    </row>
    <row r="7" spans="1:9" ht="206.45" customHeight="1" x14ac:dyDescent="0.25">
      <c r="A7" s="151"/>
      <c r="B7" s="79"/>
      <c r="C7" s="79"/>
      <c r="D7" s="79"/>
      <c r="E7" s="79"/>
      <c r="F7" s="81"/>
      <c r="G7" s="81"/>
      <c r="H7" s="81"/>
      <c r="I7" s="104"/>
    </row>
    <row r="8" spans="1:9" x14ac:dyDescent="0.25">
      <c r="A8" s="151"/>
      <c r="B8" s="78"/>
      <c r="C8" s="79"/>
      <c r="D8" s="79"/>
      <c r="E8" s="79"/>
      <c r="F8" s="81"/>
      <c r="G8" s="81"/>
      <c r="H8" s="81"/>
      <c r="I8" s="104"/>
    </row>
    <row r="9" spans="1:9" x14ac:dyDescent="0.25">
      <c r="A9" s="151"/>
      <c r="B9" s="79"/>
      <c r="C9" s="139"/>
      <c r="D9" s="157"/>
      <c r="E9" s="157"/>
      <c r="F9" s="157"/>
      <c r="G9" s="106"/>
      <c r="H9" s="81"/>
      <c r="I9" s="92"/>
    </row>
    <row r="10" spans="1:9" ht="41.1" customHeight="1" x14ac:dyDescent="0.25">
      <c r="A10" s="151"/>
      <c r="B10" s="83"/>
      <c r="C10" s="165"/>
      <c r="D10" s="178"/>
      <c r="E10" s="178"/>
      <c r="F10" s="179"/>
      <c r="G10" s="84"/>
      <c r="H10" s="84"/>
      <c r="I10" s="82"/>
    </row>
    <row r="11" spans="1:9" ht="42.6" customHeight="1" x14ac:dyDescent="0.25">
      <c r="A11" s="177" t="s">
        <v>84</v>
      </c>
      <c r="B11" s="79"/>
      <c r="C11" s="78"/>
      <c r="D11" s="79"/>
      <c r="E11" s="79"/>
      <c r="F11" s="81"/>
      <c r="G11" s="81"/>
      <c r="H11" s="81"/>
      <c r="I11" s="107"/>
    </row>
    <row r="12" spans="1:9" ht="56.1" customHeight="1" thickBot="1" x14ac:dyDescent="0.3">
      <c r="A12" s="171"/>
      <c r="B12" s="83"/>
      <c r="C12" s="83"/>
      <c r="D12" s="83"/>
      <c r="E12" s="83"/>
      <c r="F12" s="84"/>
      <c r="G12" s="84"/>
      <c r="H12" s="84"/>
      <c r="I12" s="105"/>
    </row>
    <row r="13" spans="1:9" ht="16.5" thickTop="1" thickBot="1" x14ac:dyDescent="0.3">
      <c r="A13" s="147" t="s">
        <v>1</v>
      </c>
      <c r="B13" s="148"/>
      <c r="C13" s="148"/>
      <c r="D13" s="148"/>
      <c r="E13" s="148"/>
      <c r="F13" s="148"/>
      <c r="G13" s="15">
        <v>1073335.5252405</v>
      </c>
      <c r="H13" s="15">
        <v>115686.323236</v>
      </c>
      <c r="I13" s="52"/>
    </row>
  </sheetData>
  <mergeCells count="6">
    <mergeCell ref="A13:F13"/>
    <mergeCell ref="A2:A4"/>
    <mergeCell ref="C10:F10"/>
    <mergeCell ref="C9:F9"/>
    <mergeCell ref="A5:A10"/>
    <mergeCell ref="A11:A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057c79-7d51-421d-a905-1d0948ddf619" xsi:nil="true"/>
    <Hyperlink xmlns="d3f9e2a3-ddce-444d-9f34-47b009369a7d">
      <Url xsi:nil="true"/>
      <Description xsi:nil="true"/>
    </Hyperlink>
    <lcf76f155ced4ddcb4097134ff3c332f xmlns="d3f9e2a3-ddce-444d-9f34-47b009369a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32D3A-A7F0-4ABB-A999-E3AB833CF5D8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7057c79-7d51-421d-a905-1d0948ddf619"/>
    <ds:schemaRef ds:uri="d3f9e2a3-ddce-444d-9f34-47b009369a7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50F42F-BADD-473A-9E50-0AADF6DEB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8E844-267E-4C37-8951-5AAF33F12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9b06d0-cb4a-4a03-b449-1f5a2548a910}" enabled="0" method="" siteId="{8c9b06d0-cb4a-4a03-b449-1f5a2548a9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Glossary</vt:lpstr>
      <vt:lpstr>Overview</vt:lpstr>
      <vt:lpstr>Unit Costs</vt:lpstr>
      <vt:lpstr>6.1. Flex Planning</vt:lpstr>
      <vt:lpstr>6.2. Real and Reactive Power</vt:lpstr>
      <vt:lpstr>6.3. Self-Serve Connections</vt:lpstr>
      <vt:lpstr>6.4. Flex Marketplace</vt:lpstr>
      <vt:lpstr>6.5. Market Interface</vt:lpstr>
      <vt:lpstr>6.6. Shared Flexibility</vt:lpstr>
      <vt:lpstr>6.7. DOE System Services</vt:lpstr>
      <vt:lpstr>6.8. Distributed Underfrequency</vt:lpstr>
      <vt:lpstr>7.1. Emergency Data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Brown</dc:creator>
  <cp:keywords/>
  <dc:description/>
  <cp:lastModifiedBy>Greta Doyle</cp:lastModifiedBy>
  <cp:revision/>
  <dcterms:created xsi:type="dcterms:W3CDTF">2024-09-13T05:35:22Z</dcterms:created>
  <dcterms:modified xsi:type="dcterms:W3CDTF">2024-12-01T23:45:15Z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0x010100F847192EE784F942B38F164D75803B86</vt:lpwstr>
  </property>
  <property fmtid="{D5CDD505-2E9C-101B-9397-08002B2CF9AE}" pid="3" name="MediaServiceImageTags">
    <vt:lpwstr/>
  </property>
</Properties>
</file>