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rgyqonline.sharepoint.com/sites/AER2025/Shared Documents/General/Revised Regulatory Proposal (Energex &amp; Ergon)/RRP Supporting Docs_Ergon/05 Capex/5.05 Repex/"/>
    </mc:Choice>
  </mc:AlternateContent>
  <xr:revisionPtr revIDLastSave="2" documentId="13_ncr:1_{9A60B266-87AE-46BC-BA46-6536A1C4D089}" xr6:coauthVersionLast="47" xr6:coauthVersionMax="47" xr10:uidLastSave="{F41640B7-2F6F-47BE-A512-66D79B717EFD}"/>
  <bookViews>
    <workbookView xWindow="25080" yWindow="-120" windowWidth="25440" windowHeight="15390" xr2:uid="{7DB3A0C9-C6A7-4A35-BE44-30235CD81E9F}"/>
  </bookViews>
  <sheets>
    <sheet name="2.2 Repex" sheetId="1" r:id="rId1"/>
  </sheets>
  <externalReferences>
    <externalReference r:id="rId2"/>
    <externalReference r:id="rId3"/>
  </externalReferences>
  <definedNames>
    <definedName name="CRCP_final_year">'[1]AER ETL'!$C$47</definedName>
    <definedName name="CRCP_y1">'[1]AER lookups'!$G$41</definedName>
    <definedName name="CRCP_y10">'[1]AER lookups'!$G$50</definedName>
    <definedName name="CRCP_y11">'[1]AER lookups'!$G$51</definedName>
    <definedName name="CRCP_y12">'[1]AER lookups'!$G$52</definedName>
    <definedName name="CRCP_y13">'[1]AER lookups'!$G$53</definedName>
    <definedName name="CRCP_y14">'[1]AER lookups'!$G$54</definedName>
    <definedName name="CRCP_y15">'[1]AER lookups'!$G$55</definedName>
    <definedName name="CRCP_y2">'[1]AER lookups'!$G$42</definedName>
    <definedName name="CRCP_y3">'[1]AER lookups'!$G$43</definedName>
    <definedName name="CRCP_y4">'[1]AER lookups'!$G$44</definedName>
    <definedName name="CRCP_y5">'[1]AER lookups'!$G$45</definedName>
    <definedName name="CRCP_y6">'[1]AER lookups'!$G$46</definedName>
    <definedName name="CRCP_y7">'[1]AER lookups'!$G$47</definedName>
    <definedName name="CRCP_y8">'[1]AER lookups'!$G$48</definedName>
    <definedName name="CRCP_y9">'[1]AER lookups'!$G$49</definedName>
    <definedName name="CRY">'[1]Business &amp; other details'!$AL$57</definedName>
    <definedName name="dms_020201_01_Exp_Values">'2.2 Repex'!$D$12:$J$30</definedName>
    <definedName name="dms_020201_01_Fail_Values">'2.2 Repex'!$D$356:$J$374</definedName>
    <definedName name="dms_020201_01_Repl_Values">'2.2 Repex'!$D$184:$J$202</definedName>
    <definedName name="dms_020201_01_Rows">'2.2 Repex'!$C$12:$C$30</definedName>
    <definedName name="dms_020201_02_Exp_Values">'2.2 Repex'!$D$31:$J$37</definedName>
    <definedName name="dms_020201_02_Fail_Values">'2.2 Repex'!$D$375:$J$381</definedName>
    <definedName name="dms_020201_02_Repl_Values">'2.2 Repex'!$D$203:$J$209</definedName>
    <definedName name="dms_020201_02_Rows">'2.2 Repex'!$C$31:$C$37</definedName>
    <definedName name="dms_020201_02b_Exp_Values">'2.2 Repex'!$D$38:$J$43</definedName>
    <definedName name="dms_020201_02b_Fail_Values">'2.2 Repex'!$D$382:$J$387</definedName>
    <definedName name="dms_020201_02b_Repl_Values">'2.2 Repex'!$D$210:$J$215</definedName>
    <definedName name="dms_020201_02b_Rows">'2.2 Repex'!$C$38:$C$43</definedName>
    <definedName name="dms_020201_03_Exp_Values">'2.2 Repex'!$D$44:$J$52</definedName>
    <definedName name="dms_020201_03_Fail_Values">'2.2 Repex'!$D$388:$J$396</definedName>
    <definedName name="dms_020201_03_Repl_Values">'2.2 Repex'!$D$216:$J$224</definedName>
    <definedName name="dms_020201_03_Rows">'2.2 Repex'!$C$44:$C$52</definedName>
    <definedName name="dms_020201_04_Exp_Values">'2.2 Repex'!$D$53:$J$60</definedName>
    <definedName name="dms_020201_04_Fail_Values">'2.2 Repex'!$D$397:$J$404</definedName>
    <definedName name="dms_020201_04_Repl_Values">'2.2 Repex'!$D$225:$J$232</definedName>
    <definedName name="dms_020201_04_Rows">'2.2 Repex'!$C$53:$C$60</definedName>
    <definedName name="dms_020201_05_Exp_Values">'2.2 Repex'!$D$61:$J$76</definedName>
    <definedName name="dms_020201_05_Fail_Values">'2.2 Repex'!$D$405:$J$420</definedName>
    <definedName name="dms_020201_05_Repl_Values">'2.2 Repex'!$D$233:$J$248</definedName>
    <definedName name="dms_020201_05_Rows">'2.2 Repex'!$C$61:$C$76</definedName>
    <definedName name="dms_020201_06_Exp_Values">'2.2 Repex'!$D$77:$J$105</definedName>
    <definedName name="dms_020201_06_Fail_Values">'2.2 Repex'!$D$421:$J$449</definedName>
    <definedName name="dms_020201_06_Repl_Values">'2.2 Repex'!$D$249:$J$277</definedName>
    <definedName name="dms_020201_06_Rows">'2.2 Repex'!$C$77:$C$105</definedName>
    <definedName name="dms_020201_07_Exp_Values">'2.2 Repex'!$D$106:$J$119</definedName>
    <definedName name="dms_020201_07_Fail_Values">'2.2 Repex'!$D$450:$J$463</definedName>
    <definedName name="dms_020201_07_Repl_Values">'2.2 Repex'!$D$278:$J$291</definedName>
    <definedName name="dms_020201_07_Rows">'2.2 Repex'!$C$106:$C$119</definedName>
    <definedName name="dms_020201_08_Exp_Values">'2.2 Repex'!$D$120:$J$128</definedName>
    <definedName name="dms_020201_08_Fail_Values">'2.2 Repex'!$D$464:$J$472</definedName>
    <definedName name="dms_020201_08_Repl_Values">'2.2 Repex'!$D$292:$J$300</definedName>
    <definedName name="dms_020201_08_Rows">'2.2 Repex'!$C$120:$C$128</definedName>
    <definedName name="dms_020201_09_Exp_Values">'2.2 Repex'!$D$129:$J$136</definedName>
    <definedName name="dms_020201_09_Fail_Values">'2.2 Repex'!$D$473:$J$480</definedName>
    <definedName name="dms_020201_09_Repl_Values">'2.2 Repex'!$D$301:$J$308</definedName>
    <definedName name="dms_020201_09_Rows">'2.2 Repex'!$C$129:$C$136</definedName>
    <definedName name="dms_020201_10_Exp_Values">'2.2 Repex'!$D$137:$J$177</definedName>
    <definedName name="dms_020201_10_Fail_Values">'2.2 Repex'!$D$481:$J$521</definedName>
    <definedName name="dms_020201_10_Repl_Values">'2.2 Repex'!$D$309:$J$349</definedName>
    <definedName name="dms_020201_10_Rows">'2.2 Repex'!$C$137:$C$177</definedName>
    <definedName name="dms_060101_StartDateTxt">'[1]AER ETL'!$C$106</definedName>
    <definedName name="dms_060301_checkvalue">'[1]AER ETL'!$C$90</definedName>
    <definedName name="dms_060301_LastRow">'[1]AER ETL'!$C$92</definedName>
    <definedName name="dms_060701_ARR_MaxRows">'[1]AER ETL'!$C$100</definedName>
    <definedName name="dms_060701_Reset_MaxRows">'[1]AER ETL'!$C$99</definedName>
    <definedName name="dms_0608_LastRow">'[1]AER ETL'!$C$113</definedName>
    <definedName name="dms_0608_OffsetRows">'[1]AER ETL'!$C$112</definedName>
    <definedName name="dms_0707_flag">'[1]7.7 TSS-LRMC'!$F$8</definedName>
    <definedName name="dms_663_List">'[1]AER lookups'!$N$10:$N$18</definedName>
    <definedName name="dms_ABN_List">'[1]AER lookups'!$D$10:$D$18</definedName>
    <definedName name="dms_Addr1_List">'[1]AER lookups'!$O$10:$O$18</definedName>
    <definedName name="dms_Addr2_List">'[1]AER lookups'!$P$10:$P$18</definedName>
    <definedName name="dms_Amendment_Text">'[1]Business &amp; other details'!$AL$73</definedName>
    <definedName name="dms_BaseStepTrend">'[1]2.16 Opex Summary'!$L$8</definedName>
    <definedName name="dms_BaseYear_Choice">'[1]2.16 Opex Summary'!$L$10</definedName>
    <definedName name="dms_BaseYear_List">'[1]2.16 Opex Summary'!$D$15:$G$15</definedName>
    <definedName name="dms_Cal_Year_B4_CRY">'[1]AER ETL'!$C$29</definedName>
    <definedName name="dms_CBD_flag">'[1]AER lookups'!$Y$10:$Y$18</definedName>
    <definedName name="dms_CF_8.1_Neg">'[1]AER CF'!$U$7:$U$35</definedName>
    <definedName name="dms_CF_TradingName">'[1]AER CF'!$B$7:$B$35</definedName>
    <definedName name="dms_Confid_status_List">'[1]AER NRs'!$D$6:$D$8</definedName>
    <definedName name="dms_CRCP_start_row">'[1]AER ETL'!$C$40</definedName>
    <definedName name="dms_CRCPlength_List">'[1]AER lookups'!$K$10:$K$18</definedName>
    <definedName name="dms_CRCPlength_Num">'[1]AER ETL'!$C$69</definedName>
    <definedName name="dms_CRY_RYE">'[1]AER ETL'!$C$53</definedName>
    <definedName name="dms_CRY_start_row">'[1]AER ETL'!$C$38</definedName>
    <definedName name="dms_CRY_start_year">'[1]AER ETL'!$C$37</definedName>
    <definedName name="dms_DataQuality_List">'[1]AER NRs'!$C$6:$C$9</definedName>
    <definedName name="dms_DollarReal">'[1]AER ETL'!$C$31</definedName>
    <definedName name="dms_DollarReal_Prev">'[1]AER ETL'!$C$32</definedName>
    <definedName name="dms_DollarReal_year">'[1]AER ETL'!$C$51</definedName>
    <definedName name="dms_FeederName_1">'[1]AER lookups'!$AD$10:$AD$18</definedName>
    <definedName name="dms_FeederName_2">'[1]AER lookups'!$AE$10:$AE$18</definedName>
    <definedName name="dms_FeederName_3">'[1]AER lookups'!$AF$10:$AF$18</definedName>
    <definedName name="dms_FeederName_4">'[1]AER lookups'!$AG$10:$AG$18</definedName>
    <definedName name="dms_FeederName_5">'[1]AER lookups'!$AH$10:$AH$18</definedName>
    <definedName name="dms_FeederType_5_flag">'[1]AER lookups'!$AC$10:$AC$18</definedName>
    <definedName name="dms_FifthFeeder_flag_NSP">'[1]AER ETL'!$C$125</definedName>
    <definedName name="dms_FormControl_List">'[1]AER lookups'!$H$10:$H$18</definedName>
    <definedName name="dms_FRCP_start_row">'[1]AER ETL'!$C$39</definedName>
    <definedName name="dms_FRCPlength_List">'[1]AER lookups'!$L$10:$L$18</definedName>
    <definedName name="dms_FRCPlength_Num">'[1]AER ETL'!$C$70</definedName>
    <definedName name="dms_Header_Span">'[1]AER ETL'!$C$60</definedName>
    <definedName name="dms_JurisdictionList">'[1]AER lookups'!$E$10:$E$18</definedName>
    <definedName name="dms_LeapYear_Result">'[1]AER ETL'!$C$98</definedName>
    <definedName name="dms_LongRural_flag">'[1]AER lookups'!$AB$10:$AB$18</definedName>
    <definedName name="dms_MAIFI_Flag">'[1]AER ETL'!$C$108</definedName>
    <definedName name="dms_MAIFI_flag_List">'[1]AER lookups'!$AI$10:$AI$18</definedName>
    <definedName name="dms_Model">'[1]AER ETL'!$C$11</definedName>
    <definedName name="dms_Model_List">'[1]AER lookups'!$B$25:$B$36</definedName>
    <definedName name="dms_Model_Span">'[1]AER ETL'!$C$56</definedName>
    <definedName name="dms_Model_Span_List">'[1]AER lookups'!$E$25:$E$36</definedName>
    <definedName name="dms_MultiYear_FinalYear_Result">'[1]AER ETL'!$C$80</definedName>
    <definedName name="dms_MultiYear_Flag">'[1]AER ETL'!$C$63</definedName>
    <definedName name="dms_MultiYear_ResponseFlag">'[1]AER ETL'!$C$62</definedName>
    <definedName name="dms_PAddr1_List">'[1]AER lookups'!$T$10:$T$18</definedName>
    <definedName name="dms_PAddr2_List">'[1]AER lookups'!$U$10:$U$18</definedName>
    <definedName name="dms_PRCP_start_row">'[1]AER ETL'!$C$41</definedName>
    <definedName name="dms_PRCPlength_List">'[1]AER lookups'!$M$10:$M$18</definedName>
    <definedName name="dms_PRCPlength_Num">'[1]AER ETL'!$C$68</definedName>
    <definedName name="dms_Previous_DollarReal_year">'[1]AER ETL'!$C$52</definedName>
    <definedName name="dms_PState_List">'[1]AER lookups'!$W$10:$W$18</definedName>
    <definedName name="dms_PSuburb_List">'[1]AER lookups'!$V$10:$V$18</definedName>
    <definedName name="dms_Public_Lighting_List">'[1]AER lookups'!$AJ$10:$AJ$18</definedName>
    <definedName name="dms_Reset_final_year">'[1]AER ETL'!$C$49</definedName>
    <definedName name="dms_Reset_RYE">'[1]AER ETL'!$C$54</definedName>
    <definedName name="dms_RPT">'[1]AER ETL'!$C$23</definedName>
    <definedName name="dms_RPTMonth">'[1]AER ETL'!$C$30</definedName>
    <definedName name="dms_RPTMonth_List">'[1]AER lookups'!$J$10:$J$18</definedName>
    <definedName name="dms_RYE_result">'[1]AER ETL'!$C$57</definedName>
    <definedName name="dms_RYE_start_row">'[1]AER ETL'!$C$42</definedName>
    <definedName name="dms_Sector">'[1]AER ETL'!$C$20</definedName>
    <definedName name="dms_Sector_List">'[1]AER lookups'!$F$10:$F$18</definedName>
    <definedName name="dms_Segment">'[1]AER ETL'!$C$21</definedName>
    <definedName name="dms_Segment_List">'[1]AER lookups'!$G$10:$G$18</definedName>
    <definedName name="dms_ShortRural_flag">'[1]AER lookups'!$AA$10:$AA$18</definedName>
    <definedName name="dms_SingleYear_Model">'[1]AER ETL'!$C$72:$C$74</definedName>
    <definedName name="dms_SingleYearModel">'[1]AER ETL'!$C$75</definedName>
    <definedName name="dms_SourceList">'[1]AER NRs'!$C$14:$C$29</definedName>
    <definedName name="dms_Specified_FinalYear">'[1]AER ETL'!$C$64</definedName>
    <definedName name="dms_Specified_RYE">'[1]AER ETL'!$C$55</definedName>
    <definedName name="dms_SpecifiedYear_Span">'[1]AER ETL'!$C$59</definedName>
    <definedName name="dms_start_year">'[1]AER ETL'!$C$36</definedName>
    <definedName name="dms_State_List">'[1]AER lookups'!$R$10:$R$18</definedName>
    <definedName name="dms_STPIS_Detail">'[2]6'!$O$15:$O$37</definedName>
    <definedName name="dms_STPIS_Reasons">'[2]6'!$P$17:$P$30</definedName>
    <definedName name="dms_Suburb_List">'[1]AER lookups'!$Q$10:$Q$18</definedName>
    <definedName name="dms_TradingName">'[1]Business &amp; other details'!$AL$19</definedName>
    <definedName name="dms_TradingName_List">'[1]AER lookups'!$B$10:$B$18</definedName>
    <definedName name="dms_TradingNameFull_List">'[1]AER lookups'!$C$10:$C$18</definedName>
    <definedName name="dms_Typed_Submission_Date">'[1]Business &amp; other details'!$AL$77</definedName>
    <definedName name="dms_Urban_flag">'[1]AER lookups'!$Z$10:$Z$18</definedName>
    <definedName name="dms_Worksheet_List">'[1]AER lookups'!$D$25:$D$36</definedName>
    <definedName name="dms_y1">'[1]AER lookups'!$E$76</definedName>
    <definedName name="dms_y2">'[1]AER lookups'!$E$77</definedName>
    <definedName name="dms_y3">'[1]AER lookups'!$E$78</definedName>
    <definedName name="dms_y4">'[1]AER lookups'!$E$79</definedName>
    <definedName name="dms_y5">'[1]AER lookups'!$E$80</definedName>
    <definedName name="dms_y6">'[1]AER lookups'!$E$81</definedName>
    <definedName name="dms_y7">'[1]AER lookups'!$E$82</definedName>
    <definedName name="FRCP_final_year">'[1]AER ETL'!$C$46</definedName>
    <definedName name="FRCP_y1">'[1]Business &amp; other details'!$AL$45</definedName>
    <definedName name="FRCP_y10">'[1]AER lookups'!$I$50</definedName>
    <definedName name="FRCP_y11">'[1]AER lookups'!$I$51</definedName>
    <definedName name="FRCP_y12">'[1]AER lookups'!$I$52</definedName>
    <definedName name="FRCP_y13">'[1]AER lookups'!$I$53</definedName>
    <definedName name="FRCP_y14">'[1]AER lookups'!$I$54</definedName>
    <definedName name="FRCP_y15">'[1]AER lookups'!$I$55</definedName>
    <definedName name="FRCP_y2">'[1]AER lookups'!$I$42</definedName>
    <definedName name="FRCP_y3">'[1]AER lookups'!$I$43</definedName>
    <definedName name="FRCP_y4">'[1]AER lookups'!$I$44</definedName>
    <definedName name="FRCP_y5">'[1]AER lookups'!$I$45</definedName>
    <definedName name="FRCP_y6">'[1]AER lookups'!$I$46</definedName>
    <definedName name="FRCP_y7">'[1]AER lookups'!$I$47</definedName>
    <definedName name="FRCP_y8">'[1]AER lookups'!$I$48</definedName>
    <definedName name="FRCP_y9">'[1]AER lookups'!$I$49</definedName>
    <definedName name="FRY">'[1]Business &amp; other details'!$AL$59</definedName>
    <definedName name="PRCP_final_year">'[1]AER ETL'!$C$48</definedName>
    <definedName name="PRCP_y1">'[1]AER lookups'!$E$41</definedName>
    <definedName name="PRCP_y10">'[1]AER lookups'!$E$50</definedName>
    <definedName name="PRCP_y11">'[1]AER lookups'!$E$51</definedName>
    <definedName name="PRCP_y12">'[1]AER lookups'!$E$52</definedName>
    <definedName name="PRCP_y13">'[1]AER lookups'!$E$53</definedName>
    <definedName name="PRCP_y14">'[1]AER lookups'!$E$54</definedName>
    <definedName name="PRCP_y15">'[1]AER lookups'!$E$55</definedName>
    <definedName name="PRCP_y2">'[1]AER lookups'!$E$42</definedName>
    <definedName name="PRCP_y3">'[1]AER lookups'!$E$43</definedName>
    <definedName name="PRCP_y4">'[1]AER lookups'!$E$44</definedName>
    <definedName name="PRCP_y5">'[1]AER lookups'!$E$45</definedName>
    <definedName name="PRCP_y6">'[1]AER lookups'!$E$46</definedName>
    <definedName name="PRCP_y7">'[1]AER lookups'!$E$47</definedName>
    <definedName name="PRCP_y8">'[1]AER lookups'!$E$48</definedName>
    <definedName name="PRCP_y9">'[1]AER lookups'!$E$49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1" i="1" l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B481" i="1"/>
  <c r="F355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B309" i="1"/>
  <c r="F183" i="1"/>
  <c r="F11" i="1"/>
  <c r="B2" i="1"/>
  <c r="B1" i="1"/>
  <c r="G355" i="1" l="1"/>
  <c r="G183" i="1"/>
  <c r="G11" i="1"/>
  <c r="J355" i="1"/>
  <c r="J11" i="1"/>
  <c r="J183" i="1"/>
  <c r="I355" i="1"/>
  <c r="I11" i="1"/>
  <c r="I183" i="1"/>
  <c r="H183" i="1"/>
  <c r="H355" i="1"/>
  <c r="H11" i="1"/>
  <c r="E183" i="1" l="1"/>
  <c r="E355" i="1"/>
  <c r="E11" i="1"/>
  <c r="D355" i="1"/>
  <c r="D11" i="1"/>
  <c r="D183" i="1"/>
  <c r="B3" i="1"/>
  <c r="D10" i="1" l="1"/>
</calcChain>
</file>

<file path=xl/sharedStrings.xml><?xml version="1.0" encoding="utf-8"?>
<sst xmlns="http://schemas.openxmlformats.org/spreadsheetml/2006/main" count="425" uniqueCount="130">
  <si>
    <t>2.2 REPEX</t>
  </si>
  <si>
    <t xml:space="preserve"> TEMPLATE DATE - OCTOBER 2023 - FINAL RIN</t>
  </si>
  <si>
    <t>2.2.1 - REPLACEMENT EXPENDITURE, VOLUMES AND ASSET FAILURES BY ASSET CATEGORY</t>
  </si>
  <si>
    <t>EXPENDITURE</t>
  </si>
  <si>
    <t>ASSET GROUP</t>
  </si>
  <si>
    <t>ASSET CATEGORY</t>
  </si>
  <si>
    <r>
      <rPr>
        <b/>
        <sz val="12"/>
        <rFont val="Arial"/>
        <family val="2"/>
      </rPr>
      <t xml:space="preserve">POLES BY: </t>
    </r>
    <r>
      <rPr>
        <sz val="12"/>
        <rFont val="Arial"/>
        <family val="2"/>
      </rPr>
      <t xml:space="preserve">
HIGHEST OPERATING VOLTAGE ; MATERIAL TYPE</t>
    </r>
  </si>
  <si>
    <t>˂ = 1 kV; Wood</t>
  </si>
  <si>
    <t>&gt; 1 kV &amp; &lt; = 11 kV; Wood</t>
  </si>
  <si>
    <t>˃ 11 kV &amp; &lt; = 22 kV; Wood</t>
  </si>
  <si>
    <t>&gt; 22 kV &amp; &lt; = 66 kV; Wood</t>
  </si>
  <si>
    <t>&gt; 66 kV &amp; &lt; = 132 kV; Wood</t>
  </si>
  <si>
    <t>&gt; 132 kV; Wood</t>
  </si>
  <si>
    <t>˂ = 1 kV; Concrete</t>
  </si>
  <si>
    <t>&gt; 1 kV &amp; &lt; = 11 kV; Concrete</t>
  </si>
  <si>
    <t>˃ 11 kV &amp; &lt; = 22 kV; Concrete</t>
  </si>
  <si>
    <t>&gt; 22 kV &amp; &lt; = 66 kV; Concrete</t>
  </si>
  <si>
    <t>&gt; 66 kV &amp; &lt; = 132 kV; Concrete</t>
  </si>
  <si>
    <t>&gt; 132 kV; Concrete</t>
  </si>
  <si>
    <t>˂ = 1 kV; Steel</t>
  </si>
  <si>
    <t>&gt; 1 kV &amp; &lt; = 11 kV; Steel</t>
  </si>
  <si>
    <t>˃ 11 kV &amp; &lt; = 22 kV; Steel</t>
  </si>
  <si>
    <t>&gt; 22 kV &amp; &lt; = 66 kV; Steel</t>
  </si>
  <si>
    <t>&gt; 66 kV &amp; &lt; = 132 kV; Steel</t>
  </si>
  <si>
    <t>&gt; 132 kV; Steel</t>
  </si>
  <si>
    <t>Other</t>
  </si>
  <si>
    <r>
      <t xml:space="preserve">POLE TOP STRUCTURES BY: 
</t>
    </r>
    <r>
      <rPr>
        <sz val="12"/>
        <rFont val="Arial"/>
        <family val="2"/>
      </rPr>
      <t>HIGHEST OPERATING VOLTAGE</t>
    </r>
  </si>
  <si>
    <t>˂ = 1 kV</t>
  </si>
  <si>
    <t>&gt; 1 kV &amp; &lt; = 11 kV</t>
  </si>
  <si>
    <t>˃ 11 kV &amp; &lt; = 22 kV</t>
  </si>
  <si>
    <t>&gt; 22 kV &amp; &lt; = 66 kV</t>
  </si>
  <si>
    <t>&gt; 66 kV &amp; &lt; = 132 kV</t>
  </si>
  <si>
    <t>&gt; 132 kV</t>
  </si>
  <si>
    <r>
      <rPr>
        <b/>
        <sz val="12"/>
        <rFont val="Arial"/>
        <family val="2"/>
      </rPr>
      <t xml:space="preserve">STAKING WOODEN POLES BY: </t>
    </r>
    <r>
      <rPr>
        <sz val="12"/>
        <rFont val="Arial"/>
        <family val="2"/>
      </rPr>
      <t xml:space="preserve">
HIGHEST OPERATING VOLTAGE</t>
    </r>
  </si>
  <si>
    <t>˂ = 1 Kv</t>
  </si>
  <si>
    <r>
      <rPr>
        <b/>
        <sz val="12"/>
        <rFont val="Arial"/>
        <family val="2"/>
      </rPr>
      <t xml:space="preserve">OVERHEAD CONDUCTORS BY: 
</t>
    </r>
    <r>
      <rPr>
        <sz val="12"/>
        <rFont val="Arial"/>
        <family val="2"/>
      </rPr>
      <t>Highest operating voltage; Number of phases (at HV)</t>
    </r>
  </si>
  <si>
    <t>˃ 11 kV &amp; &lt; = 22 kV  ; SWER</t>
  </si>
  <si>
    <t>˃ 11 kV &amp; &lt; = 22 kV ; Single-Phase</t>
  </si>
  <si>
    <t>˃ 11 kV &amp; &lt; = 22 kV ; Multiple-Phase</t>
  </si>
  <si>
    <r>
      <rPr>
        <b/>
        <sz val="12"/>
        <rFont val="Arial"/>
        <family val="2"/>
      </rPr>
      <t xml:space="preserve">UNDERGROUND CABLES BY: 
</t>
    </r>
    <r>
      <rPr>
        <sz val="12"/>
        <rFont val="Arial"/>
        <family val="2"/>
      </rPr>
      <t>Highest operating voltage</t>
    </r>
  </si>
  <si>
    <t>&gt; 11 kV &amp; &lt; = 22 kV</t>
  </si>
  <si>
    <t>&gt; 22 kV &amp; &lt; = 33 kV</t>
  </si>
  <si>
    <t>&gt; 33 kV &amp; &lt; = 66 kV</t>
  </si>
  <si>
    <t>&gt;  132 kV</t>
  </si>
  <si>
    <r>
      <rPr>
        <b/>
        <sz val="12"/>
        <rFont val="Arial"/>
        <family val="2"/>
      </rPr>
      <t xml:space="preserve">SERVICE LINES BY: 
</t>
    </r>
    <r>
      <rPr>
        <sz val="12"/>
        <rFont val="Arial"/>
        <family val="2"/>
      </rPr>
      <t>Connection voltage; Customer type; Connection complexity</t>
    </r>
  </si>
  <si>
    <t>˂ = 11 kV ; Residential ; Simple Type</t>
  </si>
  <si>
    <t>˂ = 11 kV ; Commercial &amp; Industrial ; Simple Type</t>
  </si>
  <si>
    <t>˂ = 11 kV ; Residential ; Complex Type</t>
  </si>
  <si>
    <t>˂ = 11 kV ; Commercial &amp; Industrial ; Complex Type</t>
  </si>
  <si>
    <t>˂ = 11 kV ; Subdivision ; Complex Type</t>
  </si>
  <si>
    <t xml:space="preserve">&gt; 11 kV  &amp; &lt; = 22 kV ; Commercial &amp; Industrial  </t>
  </si>
  <si>
    <t xml:space="preserve">&gt; 11 kV  &amp; &lt; = 22 kV ; Subdivision  </t>
  </si>
  <si>
    <t xml:space="preserve">&gt; 22 kV &amp; &lt; = 33 kV ; Commercial &amp; Industrial  </t>
  </si>
  <si>
    <t xml:space="preserve">&gt; 22 kV &amp; &lt; = 33 kV ; Subdivision  </t>
  </si>
  <si>
    <t xml:space="preserve">&gt; 33 kV &amp; &lt; = 66 kV ; Commercial &amp; Industrial  </t>
  </si>
  <si>
    <t xml:space="preserve">&gt; 33 kV &amp; &lt; = 66 kV ; Subdivision  </t>
  </si>
  <si>
    <t xml:space="preserve">&gt; 66 kV &amp; &lt; = 132 kV ; Commercial &amp; Industrial  </t>
  </si>
  <si>
    <t xml:space="preserve">&gt; 66 kV &amp; &lt; = 132 kV ; Subdivision  </t>
  </si>
  <si>
    <t xml:space="preserve">&gt; 132 kV ; Commercial &amp; Industrial  </t>
  </si>
  <si>
    <t xml:space="preserve">&gt; 132 kV ; Subdivision  </t>
  </si>
  <si>
    <r>
      <rPr>
        <b/>
        <sz val="12"/>
        <rFont val="Arial"/>
        <family val="2"/>
      </rPr>
      <t xml:space="preserve">TRANSFORMERS BY: 
</t>
    </r>
    <r>
      <rPr>
        <sz val="12"/>
        <rFont val="Arial"/>
        <family val="2"/>
      </rPr>
      <t>Mounting type; Highest operating voltage; Ampere rating; Number of phases (at LV)</t>
    </r>
  </si>
  <si>
    <t>Pole Mounted ; &lt; = 22kV ;  &lt; = 60 kVA ; Single Phase</t>
  </si>
  <si>
    <t>Pole Mounted ; &lt; = 22kV ;  &gt; 60 kVA and &lt; = 600 kVA ; Single Phase</t>
  </si>
  <si>
    <t>Pole Mounted ; &lt; = 22kV ;  &gt; 600 kVA ; Single Phase</t>
  </si>
  <si>
    <t>Pole Mounted ; &lt; = 22kV ;  &lt; = 60 kVA  ; Multiple Phase</t>
  </si>
  <si>
    <t>Pole Mounted ; &lt; = 22kV ;  &gt; 60 kVA and &lt; = 600 kVA  ; Multiple Phase</t>
  </si>
  <si>
    <t>Pole Mounted ; &lt; = 22kV ;  &gt; 600 kVA  ; Multiple Phase</t>
  </si>
  <si>
    <t>Kiosk Mounted ; &lt; = 22kV ;  &lt; = 60 kVA ; Single Phase</t>
  </si>
  <si>
    <t>Kiosk Mounted ; &lt; = 22kV ;  &gt; 60 kVA and &lt; = 600 kVA ; Single Phase</t>
  </si>
  <si>
    <t>Kiosk Mounted ; &lt; = 22kV ;  &gt; 600 kVA ; Single Phase</t>
  </si>
  <si>
    <t>Kiosk Mounted ; &lt; = 22kV ;  &lt; = 60 kVA  ; Multiple Phase</t>
  </si>
  <si>
    <t>Kiosk Mounted ; &lt; = 22kV ;  &gt; 60 kVA and &lt; = 600 kVA  ; Multiple Phase</t>
  </si>
  <si>
    <t>Kiosk Mounted ; &lt; = 22kV ;  &gt; 600 kVA  ; Multiple Phase</t>
  </si>
  <si>
    <t>Ground Outdoor / Indoor Chamber Mounted; ˂ 22 kV ;  &lt; = 60 kVA ; Single Phase</t>
  </si>
  <si>
    <t>Ground Outdoor / Indoor Chamber Mounted; ˂  22 kV ;  &gt; 60 kVA  and &lt; = 600 kVA ; Single Phase</t>
  </si>
  <si>
    <t>Ground Outdoor / Indoor Chamber Mounted; ˂  22 kV ;  &gt;  600 kVA ; Single Phase</t>
  </si>
  <si>
    <t>Ground Outdoor / Indoor Chamber Mounted; ˂  22 kV ;  &lt; = 60 kVA ; Multiple Phase</t>
  </si>
  <si>
    <t>Ground Outdoor / Indoor Chamber Mounted; ˂  22 kV ;  &gt; 60 kVA  and &lt; = 600 kVA ; Multiple Phase</t>
  </si>
  <si>
    <t>Ground Outdoor / Indoor Chamber Mounted; ˂  22 kV ;  &gt;  600 kVA ; Multiple Phase</t>
  </si>
  <si>
    <t>Ground Outdoor / Indoor Chamber Mounted; &gt; = 22 kV &amp; &lt; = 33 kV ;  &lt; = 15 MVA</t>
  </si>
  <si>
    <t>Ground Outdoor / Indoor Chamber Mounted; &gt; = 22 kV &amp; &lt; = 33 kV ;  &gt; 15 MVA and &lt; = 40 MVA</t>
  </si>
  <si>
    <t>Ground Outdoor / Indoor Chamber Mounted; &gt; = 22 kV &amp; &lt; = 33 kV ;  &gt; 40 MVA</t>
  </si>
  <si>
    <t>Ground Outdoor / Indoor Chamber Mounted; &gt; 33 kV &amp; &lt; = 66 kV ;  &lt; = 15 MVA</t>
  </si>
  <si>
    <t>Ground Outdoor / Indoor Chamber Mounted; &gt; 33 kV &amp; &lt; = 66 kV ;  &gt; 15 MVA and &lt; = 40 MVA</t>
  </si>
  <si>
    <t>Ground Outdoor / Indoor Chamber Mounted; &gt; 33 kV &amp; &lt; = 66 kV ;  &gt; 40 MVA</t>
  </si>
  <si>
    <t>Ground Outdoor / Indoor Chamber Mounted; &gt; 66 kV &amp; &lt; = 132 kV ;  &lt; = 100 MVA</t>
  </si>
  <si>
    <t>Ground Outdoor / Indoor Chamber Mounted; &gt; 66 kV &amp; &lt; = 132 kV ;  &gt; 100 MVA</t>
  </si>
  <si>
    <t>Ground Outdoor / Indoor Chamber Mounted; &gt; 132 kV ;  &lt; = 100 MVA</t>
  </si>
  <si>
    <t>Ground Outdoor / Indoor Chamber Mounted; &gt; 132 kV ;  &gt; 100 MVA</t>
  </si>
  <si>
    <r>
      <rPr>
        <b/>
        <sz val="12"/>
        <rFont val="Arial"/>
        <family val="2"/>
      </rPr>
      <t xml:space="preserve">SWITCHGEAR BY: 
</t>
    </r>
    <r>
      <rPr>
        <sz val="12"/>
        <rFont val="Arial"/>
        <family val="2"/>
      </rPr>
      <t>Highest operating voltage; Switch function</t>
    </r>
  </si>
  <si>
    <t>˂ = 11 kV ;  FUSE</t>
  </si>
  <si>
    <t>˂ = 11 kV  ; Switch</t>
  </si>
  <si>
    <t>˂ = 11 kV ;  Circuit Breaker</t>
  </si>
  <si>
    <t>&gt; 11 kV &amp; &lt; = 22 kV  ; Switch</t>
  </si>
  <si>
    <t>&gt; 11 kV &amp; &lt; = 22 kV  ; Circuit Breaker</t>
  </si>
  <si>
    <t>&gt; 22 kV &amp; &lt; = 33 kV ; Switch</t>
  </si>
  <si>
    <t>&gt; 22 kV &amp; &lt; = 33 kV ; Circuit Breaker</t>
  </si>
  <si>
    <t>&gt; 33 kV &amp; &lt; = 66 kV ; Switch</t>
  </si>
  <si>
    <t>&gt; 33 kV &amp; &lt; = 66 kV ; Circuit Breaker</t>
  </si>
  <si>
    <t>&gt; 66 kV &amp; &lt; = 132 kV ; Switch</t>
  </si>
  <si>
    <t>&gt; 66 kV &amp; &lt; = 132 kV  ; Circuit Breaker</t>
  </si>
  <si>
    <t>&gt; 132 kV ; Switch</t>
  </si>
  <si>
    <t>&gt; 132 kV ; Circuit Breaker</t>
  </si>
  <si>
    <r>
      <rPr>
        <b/>
        <sz val="12"/>
        <rFont val="Arial"/>
        <family val="2"/>
      </rPr>
      <t xml:space="preserve">PUBLIC LIGHTING BY: </t>
    </r>
    <r>
      <rPr>
        <sz val="12"/>
        <rFont val="Arial"/>
        <family val="2"/>
      </rPr>
      <t xml:space="preserve">
Asset type ; Lighting obligation</t>
    </r>
  </si>
  <si>
    <t>Luminaires ;  Major Road</t>
  </si>
  <si>
    <t>Luminaires ;  Minor Road</t>
  </si>
  <si>
    <t>Brackets ; Major Road</t>
  </si>
  <si>
    <t>Brackets ; Minor Road</t>
  </si>
  <si>
    <t>Lamps ; Major Road</t>
  </si>
  <si>
    <t>Lamps ; Minor Road</t>
  </si>
  <si>
    <t>Poles / Columns ; Major Road</t>
  </si>
  <si>
    <t>Poles / Columns ; Minor Road</t>
  </si>
  <si>
    <r>
      <rPr>
        <b/>
        <sz val="12"/>
        <rFont val="Arial"/>
        <family val="2"/>
      </rPr>
      <t xml:space="preserve">SCADA, NETWORK CONTROL AND PROTECTION SYSTEMS BY: 
</t>
    </r>
    <r>
      <rPr>
        <sz val="12"/>
        <rFont val="Arial"/>
        <family val="2"/>
      </rPr>
      <t>Function</t>
    </r>
  </si>
  <si>
    <t>Field Devices</t>
  </si>
  <si>
    <t>Local Network Wiring Assets</t>
  </si>
  <si>
    <t>Communications Network Assets</t>
  </si>
  <si>
    <t>Master Station Assets</t>
  </si>
  <si>
    <t>Communications Site Infrastructure</t>
  </si>
  <si>
    <t>Communications Linear Assets</t>
  </si>
  <si>
    <t>AFLC</t>
  </si>
  <si>
    <t xml:space="preserve">OTHER: </t>
  </si>
  <si>
    <t>CURRENT TRANSFORMERS</t>
  </si>
  <si>
    <t>VOLTAGE TRANSFORMERS</t>
  </si>
  <si>
    <t>CAPACITOR BANKS</t>
  </si>
  <si>
    <t>STATIC VAR COMPENSATOR</t>
  </si>
  <si>
    <t>OTHER</t>
  </si>
  <si>
    <t>ASSET REPLACEMENTS</t>
  </si>
  <si>
    <t>VOLUMES
(0's)</t>
  </si>
  <si>
    <t>˂ = 11 kV ;  Fuse</t>
  </si>
  <si>
    <t>ASSET FAILURES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</si>
</sst>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[Red]\(#,##0\)_-;_-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indexed="9"/>
      <name val="Arial"/>
      <family val="2"/>
    </font>
    <font>
      <b/>
      <sz val="16"/>
      <color theme="0"/>
      <name val="Arial"/>
      <family val="2"/>
    </font>
    <font>
      <b/>
      <sz val="16"/>
      <color theme="9" tint="-0.2499465926084170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0"/>
      <color theme="1"/>
      <name val="Arial"/>
      <family val="2"/>
    </font>
    <font>
      <b/>
      <sz val="1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450666829432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theme="0" tint="-0.24994659260841701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medium">
        <color indexed="64"/>
      </left>
      <right/>
      <top style="thin">
        <color rgb="FFA6A6A6"/>
      </top>
      <bottom style="thin">
        <color rgb="FFA6A6A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A6A6A6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auto="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rgb="FFA6A6A6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rgb="FFA6A6A6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rgb="FFA6A6A6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rgb="FFA6A6A6"/>
      </top>
      <bottom style="thin">
        <color rgb="FFA6A6A6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rgb="FFA6A6A6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</borders>
  <cellStyleXfs count="15">
    <xf numFmtId="0" fontId="0" fillId="0" borderId="0"/>
    <xf numFmtId="49" fontId="2" fillId="2" borderId="0">
      <alignment vertical="center"/>
    </xf>
    <xf numFmtId="0" fontId="4" fillId="4" borderId="0">
      <alignment vertical="center"/>
    </xf>
    <xf numFmtId="0" fontId="7" fillId="2" borderId="1">
      <alignment vertical="center"/>
    </xf>
    <xf numFmtId="0" fontId="8" fillId="7" borderId="2">
      <alignment vertical="center"/>
    </xf>
    <xf numFmtId="0" fontId="9" fillId="8" borderId="5">
      <alignment horizontal="centerContinuous" vertical="center" wrapText="1"/>
    </xf>
    <xf numFmtId="0" fontId="11" fillId="9" borderId="9">
      <alignment horizontal="right" vertical="center" wrapText="1" indent="1"/>
    </xf>
    <xf numFmtId="0" fontId="11" fillId="8" borderId="9">
      <alignment horizontal="right" vertical="center" wrapText="1" indent="1"/>
    </xf>
    <xf numFmtId="0" fontId="14" fillId="0" borderId="13">
      <alignment horizontal="left" vertical="center" wrapText="1" indent="1"/>
    </xf>
    <xf numFmtId="164" fontId="6" fillId="10" borderId="15" applyBorder="0">
      <alignment horizontal="right"/>
      <protection locked="0"/>
    </xf>
    <xf numFmtId="49" fontId="14" fillId="13" borderId="44" applyAlignment="0">
      <alignment horizontal="left" vertical="center" wrapText="1"/>
      <protection locked="0"/>
    </xf>
    <xf numFmtId="49" fontId="9" fillId="14" borderId="55" applyBorder="0">
      <alignment horizontal="centerContinuous" vertical="center" wrapText="1"/>
    </xf>
    <xf numFmtId="0" fontId="16" fillId="15" borderId="56" applyBorder="0">
      <alignment horizontal="right" vertical="center" wrapText="1" indent="1"/>
    </xf>
    <xf numFmtId="0" fontId="16" fillId="16" borderId="56" applyBorder="0">
      <alignment horizontal="right" vertical="center" wrapText="1" indent="1"/>
    </xf>
    <xf numFmtId="164" fontId="6" fillId="12" borderId="25" applyFont="0" applyBorder="0" applyAlignment="0">
      <alignment horizontal="right"/>
    </xf>
  </cellStyleXfs>
  <cellXfs count="106">
    <xf numFmtId="0" fontId="0" fillId="0" borderId="0" xfId="0"/>
    <xf numFmtId="0" fontId="2" fillId="2" borderId="0" xfId="1" quotePrefix="1" applyNumberFormat="1">
      <alignment vertical="center"/>
    </xf>
    <xf numFmtId="0" fontId="3" fillId="3" borderId="0" xfId="0" applyFont="1" applyFill="1" applyAlignment="1">
      <alignment vertical="center"/>
    </xf>
    <xf numFmtId="49" fontId="2" fillId="2" borderId="0" xfId="1">
      <alignment vertical="center"/>
    </xf>
    <xf numFmtId="0" fontId="3" fillId="3" borderId="0" xfId="0" applyFont="1" applyFill="1" applyAlignment="1">
      <alignment horizontal="left" vertical="center"/>
    </xf>
    <xf numFmtId="0" fontId="2" fillId="2" borderId="0" xfId="1" applyNumberFormat="1" applyAlignment="1">
      <alignment horizontal="left" vertical="center"/>
    </xf>
    <xf numFmtId="0" fontId="4" fillId="4" borderId="0" xfId="2">
      <alignment vertical="center"/>
    </xf>
    <xf numFmtId="0" fontId="5" fillId="5" borderId="0" xfId="0" applyFont="1" applyFill="1" applyAlignment="1">
      <alignment horizontal="centerContinuous" vertical="center"/>
    </xf>
    <xf numFmtId="0" fontId="6" fillId="6" borderId="0" xfId="0" applyFont="1" applyFill="1"/>
    <xf numFmtId="0" fontId="0" fillId="6" borderId="0" xfId="0" applyFill="1"/>
    <xf numFmtId="0" fontId="7" fillId="2" borderId="1" xfId="3">
      <alignment vertical="center"/>
    </xf>
    <xf numFmtId="0" fontId="8" fillId="7" borderId="1" xfId="4" applyBorder="1">
      <alignment vertical="center"/>
    </xf>
    <xf numFmtId="0" fontId="8" fillId="7" borderId="2" xfId="4">
      <alignment vertical="center"/>
    </xf>
    <xf numFmtId="0" fontId="8" fillId="7" borderId="3" xfId="4" applyBorder="1">
      <alignment vertical="center"/>
    </xf>
    <xf numFmtId="0" fontId="1" fillId="6" borderId="0" xfId="0" applyFont="1" applyFill="1" applyAlignment="1">
      <alignment horizontal="left" vertical="center" indent="1"/>
    </xf>
    <xf numFmtId="0" fontId="1" fillId="6" borderId="4" xfId="0" applyFont="1" applyFill="1" applyBorder="1" applyAlignment="1">
      <alignment horizontal="left" vertical="center" indent="1"/>
    </xf>
    <xf numFmtId="0" fontId="9" fillId="8" borderId="6" xfId="5" applyBorder="1">
      <alignment horizontal="centerContinuous" vertical="center" wrapText="1"/>
    </xf>
    <xf numFmtId="0" fontId="9" fillId="8" borderId="7" xfId="5" applyBorder="1">
      <alignment horizontal="centerContinuous" vertical="center" wrapText="1"/>
    </xf>
    <xf numFmtId="0" fontId="10" fillId="6" borderId="8" xfId="0" applyFont="1" applyFill="1" applyBorder="1" applyAlignment="1">
      <alignment horizontal="center"/>
    </xf>
    <xf numFmtId="0" fontId="11" fillId="9" borderId="10" xfId="6" applyBorder="1">
      <alignment horizontal="right" vertical="center" wrapText="1" indent="1"/>
    </xf>
    <xf numFmtId="0" fontId="11" fillId="9" borderId="9" xfId="6">
      <alignment horizontal="right" vertical="center" wrapText="1" indent="1"/>
    </xf>
    <xf numFmtId="0" fontId="11" fillId="8" borderId="9" xfId="7">
      <alignment horizontal="right" vertical="center" wrapText="1" indent="1"/>
    </xf>
    <xf numFmtId="0" fontId="11" fillId="8" borderId="11" xfId="7" applyBorder="1">
      <alignment horizontal="right" vertical="center" wrapText="1" indent="1"/>
    </xf>
    <xf numFmtId="0" fontId="14" fillId="0" borderId="14" xfId="8" applyBorder="1">
      <alignment horizontal="left" vertical="center" wrapText="1" indent="1"/>
    </xf>
    <xf numFmtId="164" fontId="6" fillId="10" borderId="16" xfId="9" applyBorder="1">
      <alignment horizontal="right"/>
      <protection locked="0"/>
    </xf>
    <xf numFmtId="164" fontId="6" fillId="10" borderId="17" xfId="9" applyBorder="1">
      <alignment horizontal="right"/>
      <protection locked="0"/>
    </xf>
    <xf numFmtId="164" fontId="6" fillId="10" borderId="18" xfId="9" applyBorder="1">
      <alignment horizontal="right"/>
      <protection locked="0"/>
    </xf>
    <xf numFmtId="164" fontId="6" fillId="10" borderId="19" xfId="9" applyBorder="1">
      <alignment horizontal="right"/>
      <protection locked="0"/>
    </xf>
    <xf numFmtId="164" fontId="6" fillId="10" borderId="20" xfId="9" applyBorder="1">
      <alignment horizontal="right"/>
      <protection locked="0"/>
    </xf>
    <xf numFmtId="164" fontId="6" fillId="10" borderId="22" xfId="9" applyBorder="1">
      <alignment horizontal="right"/>
      <protection locked="0"/>
    </xf>
    <xf numFmtId="164" fontId="6" fillId="10" borderId="23" xfId="9" applyBorder="1">
      <alignment horizontal="right"/>
      <protection locked="0"/>
    </xf>
    <xf numFmtId="164" fontId="6" fillId="10" borderId="24" xfId="9" applyBorder="1">
      <alignment horizontal="right"/>
      <protection locked="0"/>
    </xf>
    <xf numFmtId="164" fontId="6" fillId="10" borderId="25" xfId="9" applyBorder="1">
      <alignment horizontal="right"/>
      <protection locked="0"/>
    </xf>
    <xf numFmtId="164" fontId="6" fillId="10" borderId="26" xfId="9" applyBorder="1">
      <alignment horizontal="right"/>
      <protection locked="0"/>
    </xf>
    <xf numFmtId="164" fontId="0" fillId="11" borderId="22" xfId="9" applyFont="1" applyFill="1" applyBorder="1">
      <alignment horizontal="right"/>
      <protection locked="0"/>
    </xf>
    <xf numFmtId="164" fontId="0" fillId="11" borderId="23" xfId="9" applyFont="1" applyFill="1" applyBorder="1">
      <alignment horizontal="right"/>
      <protection locked="0"/>
    </xf>
    <xf numFmtId="0" fontId="14" fillId="0" borderId="27" xfId="8" applyBorder="1">
      <alignment horizontal="left" vertical="center" wrapText="1" indent="1"/>
    </xf>
    <xf numFmtId="164" fontId="6" fillId="10" borderId="28" xfId="9" applyBorder="1">
      <alignment horizontal="right"/>
      <protection locked="0"/>
    </xf>
    <xf numFmtId="164" fontId="6" fillId="10" borderId="29" xfId="9" applyBorder="1">
      <alignment horizontal="right"/>
      <protection locked="0"/>
    </xf>
    <xf numFmtId="164" fontId="6" fillId="10" borderId="30" xfId="9" applyBorder="1">
      <alignment horizontal="right"/>
      <protection locked="0"/>
    </xf>
    <xf numFmtId="164" fontId="6" fillId="10" borderId="31" xfId="9" applyBorder="1">
      <alignment horizontal="right"/>
      <protection locked="0"/>
    </xf>
    <xf numFmtId="164" fontId="6" fillId="10" borderId="32" xfId="9" applyBorder="1">
      <alignment horizontal="right"/>
      <protection locked="0"/>
    </xf>
    <xf numFmtId="0" fontId="14" fillId="0" borderId="34" xfId="8" applyBorder="1">
      <alignment horizontal="left" vertical="center" wrapText="1" indent="1"/>
    </xf>
    <xf numFmtId="164" fontId="6" fillId="10" borderId="35" xfId="9" applyBorder="1">
      <alignment horizontal="right"/>
      <protection locked="0"/>
    </xf>
    <xf numFmtId="164" fontId="6" fillId="10" borderId="36" xfId="9" applyBorder="1">
      <alignment horizontal="right"/>
      <protection locked="0"/>
    </xf>
    <xf numFmtId="164" fontId="6" fillId="10" borderId="37" xfId="9" applyBorder="1">
      <alignment horizontal="right"/>
      <protection locked="0"/>
    </xf>
    <xf numFmtId="0" fontId="6" fillId="0" borderId="0" xfId="0" applyFont="1"/>
    <xf numFmtId="0" fontId="6" fillId="6" borderId="0" xfId="0" applyFont="1" applyFill="1" applyAlignment="1">
      <alignment vertical="center"/>
    </xf>
    <xf numFmtId="164" fontId="6" fillId="12" borderId="22" xfId="9" applyFill="1" applyBorder="1">
      <alignment horizontal="right"/>
      <protection locked="0"/>
    </xf>
    <xf numFmtId="164" fontId="6" fillId="12" borderId="23" xfId="9" applyFill="1" applyBorder="1">
      <alignment horizontal="right"/>
      <protection locked="0"/>
    </xf>
    <xf numFmtId="164" fontId="6" fillId="12" borderId="24" xfId="9" applyFill="1" applyBorder="1">
      <alignment horizontal="right"/>
      <protection locked="0"/>
    </xf>
    <xf numFmtId="164" fontId="6" fillId="12" borderId="25" xfId="9" applyFill="1" applyBorder="1">
      <alignment horizontal="right"/>
      <protection locked="0"/>
    </xf>
    <xf numFmtId="164" fontId="6" fillId="12" borderId="26" xfId="9" applyFill="1" applyBorder="1">
      <alignment horizontal="right"/>
      <protection locked="0"/>
    </xf>
    <xf numFmtId="164" fontId="6" fillId="12" borderId="28" xfId="9" applyFill="1" applyBorder="1">
      <alignment horizontal="right"/>
      <protection locked="0"/>
    </xf>
    <xf numFmtId="164" fontId="6" fillId="12" borderId="29" xfId="9" applyFill="1" applyBorder="1">
      <alignment horizontal="right"/>
      <protection locked="0"/>
    </xf>
    <xf numFmtId="164" fontId="6" fillId="12" borderId="30" xfId="9" applyFill="1" applyBorder="1">
      <alignment horizontal="right"/>
      <protection locked="0"/>
    </xf>
    <xf numFmtId="164" fontId="6" fillId="12" borderId="31" xfId="9" applyFill="1" applyBorder="1">
      <alignment horizontal="right"/>
      <protection locked="0"/>
    </xf>
    <xf numFmtId="164" fontId="6" fillId="12" borderId="32" xfId="9" applyFill="1" applyBorder="1">
      <alignment horizontal="right"/>
      <protection locked="0"/>
    </xf>
    <xf numFmtId="49" fontId="14" fillId="13" borderId="45" xfId="10" applyBorder="1" applyAlignment="1">
      <alignment horizontal="left" vertical="center" wrapText="1"/>
      <protection locked="0"/>
    </xf>
    <xf numFmtId="49" fontId="14" fillId="13" borderId="47" xfId="10" applyBorder="1" applyAlignment="1">
      <alignment horizontal="left" vertical="center" wrapText="1"/>
      <protection locked="0"/>
    </xf>
    <xf numFmtId="49" fontId="14" fillId="13" borderId="49" xfId="10" applyBorder="1" applyAlignment="1">
      <alignment horizontal="left" vertical="center" wrapText="1"/>
      <protection locked="0"/>
    </xf>
    <xf numFmtId="164" fontId="6" fillId="10" borderId="50" xfId="9" applyBorder="1">
      <alignment horizontal="right"/>
      <protection locked="0"/>
    </xf>
    <xf numFmtId="164" fontId="6" fillId="10" borderId="51" xfId="9" applyBorder="1">
      <alignment horizontal="right"/>
      <protection locked="0"/>
    </xf>
    <xf numFmtId="164" fontId="6" fillId="10" borderId="52" xfId="9" applyBorder="1">
      <alignment horizontal="right"/>
      <protection locked="0"/>
    </xf>
    <xf numFmtId="164" fontId="6" fillId="10" borderId="53" xfId="9" applyBorder="1">
      <alignment horizontal="right"/>
      <protection locked="0"/>
    </xf>
    <xf numFmtId="164" fontId="6" fillId="10" borderId="54" xfId="9" applyBorder="1">
      <alignment horizontal="right"/>
      <protection locked="0"/>
    </xf>
    <xf numFmtId="49" fontId="9" fillId="14" borderId="1" xfId="11" applyBorder="1">
      <alignment horizontal="centerContinuous" vertical="center" wrapText="1"/>
    </xf>
    <xf numFmtId="49" fontId="9" fillId="14" borderId="2" xfId="11" applyBorder="1">
      <alignment horizontal="centerContinuous" vertical="center" wrapText="1"/>
    </xf>
    <xf numFmtId="49" fontId="9" fillId="14" borderId="3" xfId="11" applyBorder="1">
      <alignment horizontal="centerContinuous" vertical="center" wrapText="1"/>
    </xf>
    <xf numFmtId="0" fontId="16" fillId="15" borderId="57" xfId="12" applyBorder="1">
      <alignment horizontal="right" vertical="center" wrapText="1" indent="1"/>
    </xf>
    <xf numFmtId="0" fontId="16" fillId="15" borderId="58" xfId="12" applyBorder="1">
      <alignment horizontal="right" vertical="center" wrapText="1" indent="1"/>
    </xf>
    <xf numFmtId="0" fontId="16" fillId="16" borderId="58" xfId="13" applyBorder="1">
      <alignment horizontal="right" vertical="center" wrapText="1" indent="1"/>
    </xf>
    <xf numFmtId="0" fontId="16" fillId="16" borderId="59" xfId="13" applyBorder="1">
      <alignment horizontal="right" vertical="center" wrapText="1" indent="1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164" fontId="6" fillId="12" borderId="22" xfId="14" applyBorder="1">
      <alignment horizontal="right"/>
    </xf>
    <xf numFmtId="164" fontId="6" fillId="12" borderId="23" xfId="14" applyBorder="1">
      <alignment horizontal="right"/>
    </xf>
    <xf numFmtId="164" fontId="6" fillId="12" borderId="24" xfId="14" applyBorder="1">
      <alignment horizontal="right"/>
    </xf>
    <xf numFmtId="164" fontId="6" fillId="12" borderId="25" xfId="14" applyBorder="1">
      <alignment horizontal="right"/>
    </xf>
    <xf numFmtId="164" fontId="6" fillId="12" borderId="26" xfId="14" applyBorder="1">
      <alignment horizontal="right"/>
    </xf>
    <xf numFmtId="164" fontId="6" fillId="12" borderId="28" xfId="14" applyBorder="1">
      <alignment horizontal="right"/>
    </xf>
    <xf numFmtId="164" fontId="6" fillId="12" borderId="29" xfId="14" applyBorder="1">
      <alignment horizontal="right"/>
    </xf>
    <xf numFmtId="164" fontId="6" fillId="12" borderId="30" xfId="14" applyBorder="1">
      <alignment horizontal="right"/>
    </xf>
    <xf numFmtId="164" fontId="6" fillId="12" borderId="31" xfId="14" applyBorder="1">
      <alignment horizontal="right"/>
    </xf>
    <xf numFmtId="164" fontId="6" fillId="12" borderId="32" xfId="14" applyBorder="1">
      <alignment horizontal="right"/>
    </xf>
    <xf numFmtId="0" fontId="0" fillId="0" borderId="64" xfId="0" applyBorder="1"/>
    <xf numFmtId="0" fontId="0" fillId="0" borderId="65" xfId="0" applyBorder="1"/>
    <xf numFmtId="0" fontId="12" fillId="6" borderId="39" xfId="0" applyFont="1" applyFill="1" applyBorder="1" applyAlignment="1">
      <alignment horizontal="left" vertical="top" wrapText="1" indent="1"/>
    </xf>
    <xf numFmtId="0" fontId="12" fillId="6" borderId="40" xfId="0" applyFont="1" applyFill="1" applyBorder="1" applyAlignment="1">
      <alignment horizontal="left" vertical="top" wrapText="1" indent="1"/>
    </xf>
    <xf numFmtId="0" fontId="12" fillId="6" borderId="41" xfId="0" applyFont="1" applyFill="1" applyBorder="1" applyAlignment="1">
      <alignment horizontal="left" vertical="top" wrapText="1" indent="1"/>
    </xf>
    <xf numFmtId="0" fontId="1" fillId="0" borderId="39" xfId="0" applyFont="1" applyBorder="1" applyAlignment="1">
      <alignment vertical="top"/>
    </xf>
    <xf numFmtId="0" fontId="1" fillId="0" borderId="40" xfId="0" applyFont="1" applyBorder="1" applyAlignment="1">
      <alignment vertical="top"/>
    </xf>
    <xf numFmtId="0" fontId="1" fillId="0" borderId="42" xfId="0" applyFont="1" applyBorder="1" applyAlignment="1">
      <alignment vertical="top"/>
    </xf>
    <xf numFmtId="0" fontId="12" fillId="6" borderId="33" xfId="0" applyFont="1" applyFill="1" applyBorder="1" applyAlignment="1">
      <alignment horizontal="left" vertical="top" wrapText="1" indent="1"/>
    </xf>
    <xf numFmtId="0" fontId="12" fillId="6" borderId="21" xfId="0" applyFont="1" applyFill="1" applyBorder="1" applyAlignment="1">
      <alignment horizontal="left" vertical="top" wrapText="1" indent="1"/>
    </xf>
    <xf numFmtId="0" fontId="12" fillId="6" borderId="38" xfId="0" applyFont="1" applyFill="1" applyBorder="1" applyAlignment="1">
      <alignment horizontal="left" vertical="top" wrapText="1" indent="1"/>
    </xf>
    <xf numFmtId="0" fontId="13" fillId="6" borderId="33" xfId="0" applyFont="1" applyFill="1" applyBorder="1" applyAlignment="1">
      <alignment horizontal="left" vertical="top" wrapText="1" indent="1"/>
    </xf>
    <xf numFmtId="0" fontId="13" fillId="6" borderId="21" xfId="0" applyFont="1" applyFill="1" applyBorder="1" applyAlignment="1">
      <alignment horizontal="left" vertical="top" wrapText="1" indent="1"/>
    </xf>
    <xf numFmtId="0" fontId="13" fillId="6" borderId="38" xfId="0" applyFont="1" applyFill="1" applyBorder="1" applyAlignment="1">
      <alignment horizontal="left" vertical="top" wrapText="1" indent="1"/>
    </xf>
    <xf numFmtId="0" fontId="12" fillId="6" borderId="12" xfId="0" applyFont="1" applyFill="1" applyBorder="1" applyAlignment="1">
      <alignment horizontal="left" vertical="top" wrapText="1" indent="1"/>
    </xf>
    <xf numFmtId="0" fontId="12" fillId="6" borderId="42" xfId="0" applyFont="1" applyFill="1" applyBorder="1" applyAlignment="1">
      <alignment horizontal="left" vertical="top" wrapText="1" indent="1"/>
    </xf>
    <xf numFmtId="0" fontId="15" fillId="0" borderId="43" xfId="8" applyFont="1" applyBorder="1" applyAlignment="1">
      <alignment horizontal="left" vertical="top" wrapText="1" indent="1"/>
    </xf>
    <xf numFmtId="0" fontId="15" fillId="0" borderId="46" xfId="8" applyFont="1" applyBorder="1" applyAlignment="1">
      <alignment horizontal="left" vertical="top" wrapText="1" indent="1"/>
    </xf>
    <xf numFmtId="0" fontId="15" fillId="0" borderId="48" xfId="8" applyFont="1" applyBorder="1" applyAlignment="1">
      <alignment horizontal="left" vertical="top" wrapText="1" indent="1"/>
    </xf>
  </cellXfs>
  <cellStyles count="15">
    <cellStyle name="dms_1" xfId="3" xr:uid="{848E3BFF-4553-4D47-B543-E1F8F6B6C274}"/>
    <cellStyle name="dms_2" xfId="4" xr:uid="{47DDD301-B39B-487E-8704-042E522BA5B1}"/>
    <cellStyle name="dms_BH" xfId="5" xr:uid="{1D725653-8D8D-41E1-9E4D-E9D9910FC042}"/>
    <cellStyle name="dms_BY1" xfId="7" xr:uid="{78B28802-CA8C-4826-822E-A4CDAB3F001B}"/>
    <cellStyle name="dms_BY2" xfId="6" xr:uid="{F17C6095-F0FB-4E22-8E0E-D51EC8146895}"/>
    <cellStyle name="dms_GH" xfId="11" xr:uid="{02D4CB76-AEA1-44FE-869D-F7342E53C137}"/>
    <cellStyle name="dms_GY1" xfId="13" xr:uid="{CA07D8B6-E548-4B73-902D-C3A7ACE9860D}"/>
    <cellStyle name="dms_GY2" xfId="12" xr:uid="{E2B01DC3-E1A2-4FA9-9B03-04E40B246CB2}"/>
    <cellStyle name="dms_H" xfId="2" xr:uid="{B09BDD01-9BA4-4C81-B9B0-79D20D5BA4C9}"/>
    <cellStyle name="dms_NUM" xfId="9" xr:uid="{C55A5CCB-795B-4E98-8722-22BEE07E7C7E}"/>
    <cellStyle name="dms_Row_Locked" xfId="8" xr:uid="{0EF06F15-A65C-4390-9805-1F4B7CE0FD62}"/>
    <cellStyle name="dms_Row1" xfId="10" xr:uid="{9DF89CA3-1406-4231-B62F-DBFD2889AD09}"/>
    <cellStyle name="dms_TopHeader" xfId="1" xr:uid="{CB8BDFE7-1CA1-486F-A0D6-75EF13054E44}"/>
    <cellStyle name="NonInputCell" xfId="14" xr:uid="{7053CBF0-E3EB-422B-B292-138738881E28}"/>
    <cellStyle name="Normal" xfId="0" builtinId="0"/>
  </cellStyles>
  <dxfs count="18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1.1 Instructions'!A1"/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102257</xdr:colOff>
      <xdr:row>0</xdr:row>
      <xdr:rowOff>64026</xdr:rowOff>
    </xdr:from>
    <xdr:to>
      <xdr:col>1</xdr:col>
      <xdr:colOff>0</xdr:colOff>
      <xdr:row>3</xdr:row>
      <xdr:rowOff>352426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B4A4353D-A8E6-46AF-94F5-384D26485B32}"/>
            </a:ext>
          </a:extLst>
        </xdr:cNvPr>
        <xdr:cNvGrpSpPr/>
      </xdr:nvGrpSpPr>
      <xdr:grpSpPr>
        <a:xfrm>
          <a:off x="102257" y="64026"/>
          <a:ext cx="1285672" cy="1431400"/>
          <a:chOff x="102256" y="64025"/>
          <a:chExt cx="1045758" cy="1209317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E5157E40-8D29-4AA3-AD4C-AFDDBE3C8FF1}"/>
              </a:ext>
            </a:extLst>
          </xdr:cNvPr>
          <xdr:cNvGrpSpPr>
            <a:grpSpLocks/>
          </xdr:cNvGrpSpPr>
        </xdr:nvGrpSpPr>
        <xdr:grpSpPr bwMode="auto">
          <a:xfrm>
            <a:off x="102256" y="64025"/>
            <a:ext cx="1045758" cy="1209317"/>
            <a:chOff x="64" y="0"/>
            <a:chExt cx="78" cy="119"/>
          </a:xfrm>
        </xdr:grpSpPr>
        <xdr:sp macro="" textlink="">
          <xdr:nvSpPr>
            <xdr:cNvPr id="7" name="Rectangle 3">
              <a:extLst>
                <a:ext uri="{FF2B5EF4-FFF2-40B4-BE49-F238E27FC236}">
                  <a16:creationId xmlns:a16="http://schemas.microsoft.com/office/drawing/2014/main" id="{31AC6C74-14EB-4A96-AC31-FFFB3A2F44B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8" name="Picture 4" descr="item">
              <a:extLst>
                <a:ext uri="{FF2B5EF4-FFF2-40B4-BE49-F238E27FC236}">
                  <a16:creationId xmlns:a16="http://schemas.microsoft.com/office/drawing/2014/main" id="{3B69AB25-0BD1-42BA-868C-5C1B5563D2A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1F651F14-7039-4293-823D-507DFDEE72F9}"/>
              </a:ext>
            </a:extLst>
          </xdr:cNvPr>
          <xdr:cNvGrpSpPr/>
        </xdr:nvGrpSpPr>
        <xdr:grpSpPr>
          <a:xfrm>
            <a:off x="133225" y="712735"/>
            <a:ext cx="974187" cy="514563"/>
            <a:chOff x="148265" y="672629"/>
            <a:chExt cx="974187" cy="514563"/>
          </a:xfrm>
        </xdr:grpSpPr>
        <xdr:sp macro="" textlink="">
          <xdr:nvSpPr>
            <xdr:cNvPr id="5" name="AutoShape 5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17F171AF-EAFC-48F9-8FD9-793FDE01FD5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8265" y="672629"/>
              <a:ext cx="972182" cy="242595"/>
            </a:xfrm>
            <a:prstGeom prst="bevel">
              <a:avLst>
                <a:gd name="adj" fmla="val 12500"/>
              </a:avLst>
            </a:prstGeom>
            <a:solidFill>
              <a:srgbClr val="C0C0C0">
                <a:alpha val="89999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AU" sz="7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Contents</a:t>
              </a:r>
            </a:p>
          </xdr:txBody>
        </xdr:sp>
        <xdr:sp macro="" textlink="">
          <xdr:nvSpPr>
            <xdr:cNvPr id="6" name="AutoShape 6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id="{CFF26EFB-9B9D-4671-95A8-797A7DA0833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0270" y="944597"/>
              <a:ext cx="972182" cy="242595"/>
            </a:xfrm>
            <a:prstGeom prst="bevel">
              <a:avLst>
                <a:gd name="adj" fmla="val 12500"/>
              </a:avLst>
            </a:prstGeom>
            <a:solidFill>
              <a:srgbClr val="C0C0C0">
                <a:alpha val="89999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AU" sz="700" b="1" i="0" u="none" strike="noStrike" baseline="0">
                  <a:solidFill>
                    <a:srgbClr val="000080"/>
                  </a:solidFill>
                  <a:latin typeface="Arial"/>
                  <a:cs typeface="Arial"/>
                </a:rPr>
                <a:t>Instructions</a:t>
              </a:r>
            </a:p>
          </xdr:txBody>
        </xdr:sp>
      </xdr:grpSp>
    </xdr:grpSp>
    <xdr:clientData/>
  </xdr:twoCellAnchor>
  <xdr:twoCellAnchor>
    <xdr:from>
      <xdr:col>3</xdr:col>
      <xdr:colOff>971550</xdr:colOff>
      <xdr:row>0</xdr:row>
      <xdr:rowOff>28575</xdr:rowOff>
    </xdr:from>
    <xdr:to>
      <xdr:col>9</xdr:col>
      <xdr:colOff>335280</xdr:colOff>
      <xdr:row>2</xdr:row>
      <xdr:rowOff>288844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F3BA8613-1EB6-419D-B5EF-EDBBF24E92B4}"/>
            </a:ext>
          </a:extLst>
        </xdr:cNvPr>
        <xdr:cNvGrpSpPr/>
      </xdr:nvGrpSpPr>
      <xdr:grpSpPr>
        <a:xfrm>
          <a:off x="7679871" y="28575"/>
          <a:ext cx="6874873" cy="1022269"/>
          <a:chOff x="7376173" y="43183"/>
          <a:chExt cx="7592254" cy="994086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9F1B85FA-8379-4CE7-B437-443D26D3D1D3}"/>
              </a:ext>
            </a:extLst>
          </xdr:cNvPr>
          <xdr:cNvGrpSpPr/>
        </xdr:nvGrpSpPr>
        <xdr:grpSpPr>
          <a:xfrm>
            <a:off x="9496850" y="43183"/>
            <a:ext cx="5471577" cy="994086"/>
            <a:chOff x="9496850" y="97658"/>
            <a:chExt cx="5471577" cy="994086"/>
          </a:xfrm>
        </xdr:grpSpPr>
        <xdr:grpSp>
          <xdr:nvGrpSpPr>
            <xdr:cNvPr id="14" name="Group 13">
              <a:extLst>
                <a:ext uri="{FF2B5EF4-FFF2-40B4-BE49-F238E27FC236}">
                  <a16:creationId xmlns:a16="http://schemas.microsoft.com/office/drawing/2014/main" id="{F3D0B650-2652-4ED9-ADB1-4990F727320F}"/>
                </a:ext>
              </a:extLst>
            </xdr:cNvPr>
            <xdr:cNvGrpSpPr/>
          </xdr:nvGrpSpPr>
          <xdr:grpSpPr>
            <a:xfrm>
              <a:off x="9496850" y="146409"/>
              <a:ext cx="1957971" cy="935763"/>
              <a:chOff x="11601990" y="2518552"/>
              <a:chExt cx="1875794" cy="501191"/>
            </a:xfrm>
          </xdr:grpSpPr>
          <xdr:sp macro="[1]!MarkConfidential" textlink="">
            <xdr:nvSpPr>
              <xdr:cNvPr id="21" name="Rounded Rectangle 16">
                <a:extLst>
                  <a:ext uri="{FF2B5EF4-FFF2-40B4-BE49-F238E27FC236}">
                    <a16:creationId xmlns:a16="http://schemas.microsoft.com/office/drawing/2014/main" id="{77DA53DA-4AD5-49CD-BC76-6EFC6BCA0A46}"/>
                  </a:ext>
                </a:extLst>
              </xdr:cNvPr>
              <xdr:cNvSpPr/>
            </xdr:nvSpPr>
            <xdr:spPr>
              <a:xfrm>
                <a:off x="11601990" y="2518552"/>
                <a:ext cx="1865789" cy="218371"/>
              </a:xfrm>
              <a:prstGeom prst="roundRect">
                <a:avLst/>
              </a:prstGeom>
              <a:ln>
                <a:solidFill>
                  <a:schemeClr val="accent6">
                    <a:lumMod val="75000"/>
                  </a:schemeClr>
                </a:solidFill>
              </a:ln>
            </xdr:spPr>
            <xdr:style>
              <a:lnRef idx="1">
                <a:schemeClr val="accent2"/>
              </a:lnRef>
              <a:fillRef idx="2">
                <a:schemeClr val="accent2"/>
              </a:fillRef>
              <a:effectRef idx="1">
                <a:schemeClr val="accent2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1800" b="1" baseline="0">
                    <a:solidFill>
                      <a:srgbClr val="FF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CONFIDENTIAL</a:t>
                </a:r>
                <a:endParaRPr lang="en-AU" sz="1800" b="1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endParaRPr>
              </a:p>
            </xdr:txBody>
          </xdr:sp>
          <xdr:sp macro="[1]!MarkNonConfidential" textlink="">
            <xdr:nvSpPr>
              <xdr:cNvPr id="22" name="Rounded Rectangle 17">
                <a:extLst>
                  <a:ext uri="{FF2B5EF4-FFF2-40B4-BE49-F238E27FC236}">
                    <a16:creationId xmlns:a16="http://schemas.microsoft.com/office/drawing/2014/main" id="{54938516-CD5D-4C24-8330-841557C70A58}"/>
                  </a:ext>
                </a:extLst>
              </xdr:cNvPr>
              <xdr:cNvSpPr/>
            </xdr:nvSpPr>
            <xdr:spPr>
              <a:xfrm>
                <a:off x="11601993" y="2759326"/>
                <a:ext cx="1875791" cy="260417"/>
              </a:xfrm>
              <a:prstGeom prst="roundRect">
                <a:avLst/>
              </a:prstGeom>
              <a:solidFill>
                <a:srgbClr val="FFFFCC"/>
              </a:solidFill>
              <a:ln>
                <a:solidFill>
                  <a:schemeClr val="accent6">
                    <a:lumMod val="75000"/>
                  </a:schemeClr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1400" b="1" baseline="0">
                    <a:solidFill>
                      <a:sysClr val="windowText" lastClr="000000"/>
                    </a:solidFill>
                  </a:rPr>
                  <a:t>NON-CONFIDENTIAL</a:t>
                </a:r>
                <a:endParaRPr lang="en-AU" sz="1200" b="1">
                  <a:solidFill>
                    <a:sysClr val="windowText" lastClr="000000"/>
                  </a:solidFill>
                </a:endParaRPr>
              </a:p>
            </xdr:txBody>
          </xdr:sp>
        </xdr:grpSp>
        <xdr:grpSp>
          <xdr:nvGrpSpPr>
            <xdr:cNvPr id="15" name="Group 14">
              <a:extLst>
                <a:ext uri="{FF2B5EF4-FFF2-40B4-BE49-F238E27FC236}">
                  <a16:creationId xmlns:a16="http://schemas.microsoft.com/office/drawing/2014/main" id="{2B2819B9-217D-49DA-87D3-05762CBA78DD}"/>
                </a:ext>
              </a:extLst>
            </xdr:cNvPr>
            <xdr:cNvGrpSpPr/>
          </xdr:nvGrpSpPr>
          <xdr:grpSpPr>
            <a:xfrm>
              <a:off x="11650369" y="97658"/>
              <a:ext cx="3318058" cy="994086"/>
              <a:chOff x="8387713" y="106967"/>
              <a:chExt cx="3191911" cy="1002967"/>
            </a:xfrm>
          </xdr:grpSpPr>
          <xdr:sp macro="" textlink="">
            <xdr:nvSpPr>
              <xdr:cNvPr id="16" name="Rounded Rectangle 11">
                <a:extLst>
                  <a:ext uri="{FF2B5EF4-FFF2-40B4-BE49-F238E27FC236}">
                    <a16:creationId xmlns:a16="http://schemas.microsoft.com/office/drawing/2014/main" id="{C831B672-5DA0-4EB3-9C2A-AD32CF1F4539}"/>
                  </a:ext>
                </a:extLst>
              </xdr:cNvPr>
              <xdr:cNvSpPr/>
            </xdr:nvSpPr>
            <xdr:spPr>
              <a:xfrm>
                <a:off x="8387713" y="106967"/>
                <a:ext cx="3191911" cy="1002967"/>
              </a:xfrm>
              <a:prstGeom prst="roundRect">
                <a:avLst/>
              </a:prstGeom>
              <a:ln w="3175">
                <a:solidFill>
                  <a:schemeClr val="bg1"/>
                </a:solidFill>
              </a:ln>
            </xdr:spPr>
            <xdr:style>
              <a:lnRef idx="2">
                <a:schemeClr val="dk1">
                  <a:shade val="50000"/>
                </a:schemeClr>
              </a:lnRef>
              <a:fillRef idx="1">
                <a:schemeClr val="dk1"/>
              </a:fillRef>
              <a:effectRef idx="0">
                <a:schemeClr val="dk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ctr"/>
                <a:endParaRPr lang="en-AU" sz="1100" b="1">
                  <a:solidFill>
                    <a:schemeClr val="bg1"/>
                  </a:solidFill>
                </a:endParaRPr>
              </a:p>
            </xdr:txBody>
          </xdr:sp>
          <xdr:grpSp>
            <xdr:nvGrpSpPr>
              <xdr:cNvPr id="17" name="Group 16">
                <a:extLst>
                  <a:ext uri="{FF2B5EF4-FFF2-40B4-BE49-F238E27FC236}">
                    <a16:creationId xmlns:a16="http://schemas.microsoft.com/office/drawing/2014/main" id="{91B895EF-CEB2-465F-BBB8-72DFB28E9F1A}"/>
                  </a:ext>
                </a:extLst>
              </xdr:cNvPr>
              <xdr:cNvGrpSpPr/>
            </xdr:nvGrpSpPr>
            <xdr:grpSpPr>
              <a:xfrm>
                <a:off x="9803443" y="156152"/>
                <a:ext cx="1685197" cy="886495"/>
                <a:chOff x="23590870" y="476314"/>
                <a:chExt cx="2068513" cy="648072"/>
              </a:xfrm>
            </xdr:grpSpPr>
            <xdr:sp macro="[1]!dms_ReturnNonAmended" textlink="">
              <xdr:nvSpPr>
                <xdr:cNvPr id="19" name="Rounded Rectangle 14">
                  <a:extLst>
                    <a:ext uri="{FF2B5EF4-FFF2-40B4-BE49-F238E27FC236}">
                      <a16:creationId xmlns:a16="http://schemas.microsoft.com/office/drawing/2014/main" id="{2970F32C-5B38-4724-A542-E499329B082F}"/>
                    </a:ext>
                  </a:extLst>
                </xdr:cNvPr>
                <xdr:cNvSpPr/>
              </xdr:nvSpPr>
              <xdr:spPr>
                <a:xfrm>
                  <a:off x="23590870" y="769466"/>
                  <a:ext cx="2068513" cy="354920"/>
                </a:xfrm>
                <a:prstGeom prst="roundRect">
                  <a:avLst/>
                </a:prstGeom>
                <a:solidFill>
                  <a:srgbClr val="FFFFCC"/>
                </a:solidFill>
                <a:ln>
                  <a:solidFill>
                    <a:schemeClr val="tx1"/>
                  </a:solidFill>
                </a:ln>
              </xdr:spPr>
              <xdr:style>
                <a:lnRef idx="1">
                  <a:schemeClr val="accent6"/>
                </a:lnRef>
                <a:fillRef idx="2">
                  <a:schemeClr val="accent6"/>
                </a:fillRef>
                <a:effectRef idx="1">
                  <a:schemeClr val="accent6"/>
                </a:effectRef>
                <a:fontRef idx="minor">
                  <a:schemeClr val="dk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lang="en-AU" sz="1400" b="1" baseline="0">
                      <a:solidFill>
                        <a:sysClr val="windowText" lastClr="000000"/>
                      </a:solidFill>
                      <a:latin typeface="+mn-lt"/>
                    </a:rPr>
                    <a:t>NON-AMENDED</a:t>
                  </a:r>
                  <a:endParaRPr lang="en-AU" sz="1400" b="1">
                    <a:solidFill>
                      <a:sysClr val="windowText" lastClr="000000"/>
                    </a:solidFill>
                    <a:latin typeface="+mn-lt"/>
                  </a:endParaRPr>
                </a:p>
              </xdr:txBody>
            </xdr:sp>
            <xdr:sp macro="[1]!dms_Amended" textlink="">
              <xdr:nvSpPr>
                <xdr:cNvPr id="20" name="Rounded Rectangle 15">
                  <a:extLst>
                    <a:ext uri="{FF2B5EF4-FFF2-40B4-BE49-F238E27FC236}">
                      <a16:creationId xmlns:a16="http://schemas.microsoft.com/office/drawing/2014/main" id="{A80CAB26-67D7-4D80-9C63-D78F58858061}"/>
                    </a:ext>
                  </a:extLst>
                </xdr:cNvPr>
                <xdr:cNvSpPr/>
              </xdr:nvSpPr>
              <xdr:spPr>
                <a:xfrm>
                  <a:off x="23629721" y="476314"/>
                  <a:ext cx="2025335" cy="274435"/>
                </a:xfrm>
                <a:prstGeom prst="roundRect">
                  <a:avLst/>
                </a:prstGeom>
                <a:pattFill prst="pct30">
                  <a:fgClr>
                    <a:schemeClr val="tx2">
                      <a:lumMod val="60000"/>
                      <a:lumOff val="40000"/>
                    </a:schemeClr>
                  </a:fgClr>
                  <a:bgClr>
                    <a:schemeClr val="bg1"/>
                  </a:bgClr>
                </a:pattFill>
                <a:ln>
                  <a:solidFill>
                    <a:schemeClr val="accent4">
                      <a:lumMod val="50000"/>
                    </a:schemeClr>
                  </a:solidFill>
                </a:ln>
              </xdr:spPr>
              <xdr:style>
                <a:lnRef idx="1">
                  <a:schemeClr val="accent6"/>
                </a:lnRef>
                <a:fillRef idx="2">
                  <a:schemeClr val="accent6"/>
                </a:fillRef>
                <a:effectRef idx="1">
                  <a:schemeClr val="accent6"/>
                </a:effectRef>
                <a:fontRef idx="minor">
                  <a:schemeClr val="dk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lang="en-AU" sz="1800" b="1">
                      <a:solidFill>
                        <a:sysClr val="windowText" lastClr="000000"/>
                      </a:solidFill>
                      <a:latin typeface="+mn-lt"/>
                    </a:rPr>
                    <a:t>AMENDED</a:t>
                  </a:r>
                  <a:endParaRPr lang="en-AU" sz="950" b="1">
                    <a:solidFill>
                      <a:sysClr val="windowText" lastClr="000000"/>
                    </a:solidFill>
                    <a:latin typeface="+mn-lt"/>
                  </a:endParaRPr>
                </a:p>
              </xdr:txBody>
            </xdr:sp>
          </xdr:grpSp>
          <xdr:sp macro="" textlink="">
            <xdr:nvSpPr>
              <xdr:cNvPr id="18" name="Rounded Rectangle 13">
                <a:extLst>
                  <a:ext uri="{FF2B5EF4-FFF2-40B4-BE49-F238E27FC236}">
                    <a16:creationId xmlns:a16="http://schemas.microsoft.com/office/drawing/2014/main" id="{D323959A-B3E7-4625-86C4-F588DEE81CA1}"/>
                  </a:ext>
                </a:extLst>
              </xdr:cNvPr>
              <xdr:cNvSpPr/>
            </xdr:nvSpPr>
            <xdr:spPr>
              <a:xfrm>
                <a:off x="8481017" y="161070"/>
                <a:ext cx="1209279" cy="848172"/>
              </a:xfrm>
              <a:prstGeom prst="roundRect">
                <a:avLst/>
              </a:prstGeom>
            </xdr:spPr>
            <xdr:style>
              <a:lnRef idx="2">
                <a:schemeClr val="dk1">
                  <a:shade val="50000"/>
                </a:schemeClr>
              </a:lnRef>
              <a:fillRef idx="1">
                <a:schemeClr val="dk1"/>
              </a:fillRef>
              <a:effectRef idx="0">
                <a:schemeClr val="dk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r"/>
                <a:r>
                  <a:rPr lang="en-AU" sz="1100" b="1">
                    <a:solidFill>
                      <a:schemeClr val="bg1"/>
                    </a:solidFill>
                  </a:rPr>
                  <a:t>FOR AMENDED SUBMISSIONS</a:t>
                </a:r>
                <a:r>
                  <a:rPr lang="en-AU" sz="1100" b="1" baseline="0">
                    <a:solidFill>
                      <a:schemeClr val="bg1"/>
                    </a:solidFill>
                  </a:rPr>
                  <a:t> ONLY</a:t>
                </a:r>
                <a:endParaRPr lang="en-AU" sz="1100" b="1">
                  <a:solidFill>
                    <a:schemeClr val="bg1"/>
                  </a:solidFill>
                </a:endParaRPr>
              </a:p>
            </xdr:txBody>
          </xdr:sp>
        </xdr:grpSp>
      </xdr:grpSp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45C17E27-A17E-4301-A8AD-132C6F8610E5}"/>
              </a:ext>
            </a:extLst>
          </xdr:cNvPr>
          <xdr:cNvGrpSpPr/>
        </xdr:nvGrpSpPr>
        <xdr:grpSpPr>
          <a:xfrm>
            <a:off x="7376173" y="91934"/>
            <a:ext cx="2022210" cy="943957"/>
            <a:chOff x="11533752" y="3144708"/>
            <a:chExt cx="2126952" cy="966829"/>
          </a:xfrm>
        </xdr:grpSpPr>
        <xdr:sp macro="[1]!dms_Protected" textlink="">
          <xdr:nvSpPr>
            <xdr:cNvPr id="12" name="Rounded Rectangle 16">
              <a:extLst>
                <a:ext uri="{FF2B5EF4-FFF2-40B4-BE49-F238E27FC236}">
                  <a16:creationId xmlns:a16="http://schemas.microsoft.com/office/drawing/2014/main" id="{D2F91AF4-EE16-4C1A-868A-DD0574D9D766}"/>
                </a:ext>
              </a:extLst>
            </xdr:cNvPr>
            <xdr:cNvSpPr/>
          </xdr:nvSpPr>
          <xdr:spPr>
            <a:xfrm>
              <a:off x="11533752" y="3144708"/>
              <a:ext cx="2126951" cy="411003"/>
            </a:xfrm>
            <a:prstGeom prst="roundRect">
              <a:avLst/>
            </a:prstGeom>
            <a:solidFill>
              <a:srgbClr val="00B0F0"/>
            </a:solidFill>
            <a:ln>
              <a:solidFill>
                <a:sysClr val="windowText" lastClr="000000"/>
              </a:solidFill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600" b="1">
                  <a:solidFill>
                    <a:schemeClr val="bg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Protected (SOCI)</a:t>
              </a:r>
            </a:p>
          </xdr:txBody>
        </xdr:sp>
        <xdr:sp macro="[1]!dms_ReturnNonProtected" textlink="">
          <xdr:nvSpPr>
            <xdr:cNvPr id="13" name="Rounded Rectangle 16">
              <a:extLst>
                <a:ext uri="{FF2B5EF4-FFF2-40B4-BE49-F238E27FC236}">
                  <a16:creationId xmlns:a16="http://schemas.microsoft.com/office/drawing/2014/main" id="{2CCE3854-0463-4188-9CA8-98B95BBFC296}"/>
                </a:ext>
              </a:extLst>
            </xdr:cNvPr>
            <xdr:cNvSpPr/>
          </xdr:nvSpPr>
          <xdr:spPr>
            <a:xfrm>
              <a:off x="11533753" y="3611478"/>
              <a:ext cx="2126951" cy="500059"/>
            </a:xfrm>
            <a:prstGeom prst="roundRect">
              <a:avLst/>
            </a:prstGeom>
            <a:solidFill>
              <a:srgbClr val="FFFFCC"/>
            </a:solidFill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400" b="1">
                  <a:solidFill>
                    <a:sysClr val="windowText" lastClr="00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NON-Protected</a:t>
              </a:r>
              <a:endParaRPr lang="en-AU" sz="1600" b="1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endParaRPr>
            </a:p>
          </xdr:txBody>
        </xdr: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AER2025RESETRIN/Shared%20Documents/Regulatory%20Templates/Ergon/Workbook%201%20-%20Forecast%20Data/Ergon%20Energy%202025-30%20-%20Final%20-%20Reset%20RIN%20-%20Workbook%201%20-%20Forecast%20dat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6.3%20Sustained%20interruptions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NTENTS"/>
      <sheetName val="Business &amp; other details"/>
      <sheetName val="2.1 Expenditure summary"/>
      <sheetName val="2.2 Repex"/>
      <sheetName val="2.3 Augex (b)"/>
      <sheetName val="2.5 Connections"/>
      <sheetName val="2.6 Non-network"/>
      <sheetName val="2.11 Labour"/>
      <sheetName val="2.10 Overheads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6 Quality of service"/>
      <sheetName val="3.7 Operating Environment"/>
      <sheetName val="4.1 Public lighting"/>
      <sheetName val="5.4 MD &amp; utilisation-Spatial"/>
      <sheetName val="6.2 Reliability &amp; Cust serv"/>
      <sheetName val="7.1  Policies and Procedures"/>
      <sheetName val="7.2 Contingent projects"/>
      <sheetName val="7.3 Obligations"/>
      <sheetName val="7.4 Shared Assets"/>
      <sheetName val="7.7 TSS-LRMC"/>
      <sheetName val="7.8 Export Services"/>
      <sheetName val="AER Sheet Heading"/>
      <sheetName val="AER CF"/>
      <sheetName val="AER NRs"/>
      <sheetName val="AER lookups"/>
      <sheetName val="AER ETL"/>
      <sheetName val="Ergon Energy 2025-30 - Final - "/>
    </sheetNames>
    <definedNames>
      <definedName name="dms_Amended"/>
      <definedName name="dms_Protected"/>
      <definedName name="dms_ReturnNonAmended"/>
      <definedName name="dms_ReturnNonProtected"/>
      <definedName name="MarkConfidential"/>
      <definedName name="MarkNonConfidential"/>
    </definedNames>
    <sheetDataSet>
      <sheetData sheetId="0"/>
      <sheetData sheetId="1"/>
      <sheetData sheetId="2">
        <row r="19">
          <cell r="AL19" t="str">
            <v>Ergon Energy</v>
          </cell>
        </row>
        <row r="45">
          <cell r="AL45" t="str">
            <v>2025-26</v>
          </cell>
        </row>
        <row r="57">
          <cell r="AL57" t="str">
            <v>2022-23</v>
          </cell>
        </row>
        <row r="59">
          <cell r="AL59" t="str">
            <v>2028-29</v>
          </cell>
        </row>
        <row r="73">
          <cell r="AL73" t="str">
            <v>.</v>
          </cell>
        </row>
        <row r="77">
          <cell r="AL77" t="str">
            <v>dd/mm/yy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L8" t="str">
            <v>Yes</v>
          </cell>
        </row>
        <row r="10">
          <cell r="L10" t="str">
            <v>2023-24</v>
          </cell>
        </row>
        <row r="15">
          <cell r="D15" t="str">
            <v>2021-22</v>
          </cell>
          <cell r="E15" t="str">
            <v>2022-23</v>
          </cell>
          <cell r="F15" t="str">
            <v>2023-24</v>
          </cell>
          <cell r="G15" t="str">
            <v>2024-25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8">
          <cell r="F8" t="str">
            <v>YES</v>
          </cell>
        </row>
      </sheetData>
      <sheetData sheetId="28"/>
      <sheetData sheetId="29"/>
      <sheetData sheetId="30">
        <row r="7">
          <cell r="B7" t="str">
            <v>Amadeus</v>
          </cell>
          <cell r="U7" t="str">
            <v>-</v>
          </cell>
        </row>
        <row r="8">
          <cell r="B8" t="str">
            <v>APA GasNet</v>
          </cell>
          <cell r="U8" t="str">
            <v>-</v>
          </cell>
        </row>
        <row r="9">
          <cell r="B9" t="str">
            <v>Ausgrid</v>
          </cell>
          <cell r="U9" t="str">
            <v>Y</v>
          </cell>
        </row>
        <row r="10">
          <cell r="B10" t="str">
            <v>Ausgrid (Tx Assets)</v>
          </cell>
          <cell r="U10" t="str">
            <v>Y</v>
          </cell>
        </row>
        <row r="11">
          <cell r="B11" t="str">
            <v>AusNet (D)</v>
          </cell>
          <cell r="U11" t="str">
            <v>Y</v>
          </cell>
        </row>
        <row r="12">
          <cell r="B12" t="str">
            <v>AusNet (T)</v>
          </cell>
          <cell r="U12" t="str">
            <v>Y</v>
          </cell>
        </row>
        <row r="13">
          <cell r="B13" t="str">
            <v>Australian Distribution Co.</v>
          </cell>
          <cell r="U13" t="str">
            <v>N</v>
          </cell>
        </row>
        <row r="14">
          <cell r="B14" t="str">
            <v>Australian Distribution Co. (Vic)</v>
          </cell>
          <cell r="U14" t="str">
            <v>N</v>
          </cell>
        </row>
        <row r="15">
          <cell r="B15" t="str">
            <v>CitiPower</v>
          </cell>
          <cell r="U15" t="str">
            <v>Y</v>
          </cell>
        </row>
        <row r="16">
          <cell r="B16" t="str">
            <v>Directlink</v>
          </cell>
          <cell r="U16" t="str">
            <v>Y</v>
          </cell>
        </row>
        <row r="17">
          <cell r="B17" t="str">
            <v>ElectraNet</v>
          </cell>
          <cell r="U17" t="str">
            <v>Y</v>
          </cell>
        </row>
        <row r="18">
          <cell r="B18" t="str">
            <v>Endeavour Energy</v>
          </cell>
          <cell r="U18" t="str">
            <v>Y</v>
          </cell>
        </row>
        <row r="19">
          <cell r="B19" t="str">
            <v>Energex</v>
          </cell>
          <cell r="U19" t="str">
            <v>Y</v>
          </cell>
        </row>
        <row r="20">
          <cell r="B20" t="str">
            <v>Ergon Energy</v>
          </cell>
          <cell r="U20" t="str">
            <v>Y</v>
          </cell>
        </row>
        <row r="21">
          <cell r="B21" t="str">
            <v>Essential Energy</v>
          </cell>
          <cell r="U21" t="str">
            <v>Y</v>
          </cell>
        </row>
        <row r="22">
          <cell r="B22" t="str">
            <v>Evoenergy Distribution</v>
          </cell>
          <cell r="U22" t="str">
            <v>Y</v>
          </cell>
        </row>
        <row r="23">
          <cell r="B23" t="str">
            <v>Evoenergy Distribution (Tx Assets)</v>
          </cell>
          <cell r="U23" t="str">
            <v>Y</v>
          </cell>
        </row>
        <row r="24">
          <cell r="B24" t="str">
            <v>Jemena Electricity</v>
          </cell>
          <cell r="U24" t="str">
            <v>Y</v>
          </cell>
        </row>
        <row r="25">
          <cell r="B25" t="str">
            <v>JGN</v>
          </cell>
          <cell r="U25" t="str">
            <v>-</v>
          </cell>
        </row>
        <row r="26">
          <cell r="B26" t="str">
            <v>Murraylink</v>
          </cell>
          <cell r="U26" t="str">
            <v>Y</v>
          </cell>
        </row>
        <row r="27">
          <cell r="B27" t="str">
            <v>Power and Water</v>
          </cell>
          <cell r="U27" t="str">
            <v>Y</v>
          </cell>
        </row>
        <row r="28">
          <cell r="B28" t="str">
            <v>Powercor Australia</v>
          </cell>
          <cell r="U28" t="str">
            <v>Y</v>
          </cell>
        </row>
        <row r="29">
          <cell r="B29" t="str">
            <v>Powerlink</v>
          </cell>
          <cell r="U29" t="str">
            <v>Y</v>
          </cell>
        </row>
        <row r="30">
          <cell r="B30" t="str">
            <v>Roma to Brisbane Pipeline</v>
          </cell>
          <cell r="U30" t="str">
            <v>-</v>
          </cell>
        </row>
        <row r="31">
          <cell r="B31" t="str">
            <v>SA Power Networks</v>
          </cell>
          <cell r="U31" t="str">
            <v>N</v>
          </cell>
        </row>
        <row r="32">
          <cell r="B32" t="str">
            <v>TasNetworks (D)</v>
          </cell>
          <cell r="U32" t="str">
            <v>Y</v>
          </cell>
        </row>
        <row r="33">
          <cell r="B33" t="str">
            <v>TasNetworks (T)</v>
          </cell>
          <cell r="U33" t="str">
            <v>Y</v>
          </cell>
        </row>
        <row r="34">
          <cell r="B34" t="str">
            <v>TransGrid</v>
          </cell>
          <cell r="U34" t="str">
            <v>Y</v>
          </cell>
        </row>
        <row r="35">
          <cell r="B35" t="str">
            <v>United Energy</v>
          </cell>
          <cell r="U35" t="str">
            <v>Y</v>
          </cell>
        </row>
      </sheetData>
      <sheetData sheetId="31">
        <row r="6">
          <cell r="C6" t="str">
            <v>-- select --</v>
          </cell>
          <cell r="D6" t="str">
            <v>-- select --</v>
          </cell>
        </row>
        <row r="7">
          <cell r="C7" t="str">
            <v>Actual</v>
          </cell>
          <cell r="D7" t="str">
            <v>Public</v>
          </cell>
        </row>
        <row r="8">
          <cell r="C8" t="str">
            <v>Estimate</v>
          </cell>
          <cell r="D8" t="str">
            <v>Confidential</v>
          </cell>
        </row>
        <row r="9">
          <cell r="C9" t="str">
            <v>Consolidated</v>
          </cell>
        </row>
        <row r="14">
          <cell r="C14" t="str">
            <v>-- select --</v>
          </cell>
        </row>
        <row r="15">
          <cell r="C15" t="str">
            <v>After appeal</v>
          </cell>
        </row>
        <row r="16">
          <cell r="C16" t="str">
            <v>Draft decision</v>
          </cell>
        </row>
        <row r="17">
          <cell r="C17" t="str">
            <v>Final decision</v>
          </cell>
        </row>
        <row r="18">
          <cell r="C18" t="str">
            <v>PTRM update 1</v>
          </cell>
        </row>
        <row r="19">
          <cell r="C19" t="str">
            <v>PTRM update 2</v>
          </cell>
        </row>
        <row r="20">
          <cell r="C20" t="str">
            <v>PTRM update 3</v>
          </cell>
        </row>
        <row r="21">
          <cell r="C21" t="str">
            <v>PTRM update 4</v>
          </cell>
        </row>
        <row r="22">
          <cell r="C22" t="str">
            <v>PTRM update 5</v>
          </cell>
        </row>
        <row r="23">
          <cell r="C23" t="str">
            <v>PTRM update 6</v>
          </cell>
        </row>
        <row r="24">
          <cell r="C24" t="str">
            <v>PTRM update 7</v>
          </cell>
        </row>
        <row r="25">
          <cell r="C25" t="str">
            <v>Reallocated</v>
          </cell>
        </row>
        <row r="26">
          <cell r="C26" t="str">
            <v>Recast</v>
          </cell>
        </row>
        <row r="27">
          <cell r="C27" t="str">
            <v>Regulatory proposal</v>
          </cell>
        </row>
        <row r="28">
          <cell r="C28" t="str">
            <v>Reporting</v>
          </cell>
        </row>
        <row r="29">
          <cell r="C29" t="str">
            <v>Revised regulatory proposal</v>
          </cell>
        </row>
      </sheetData>
      <sheetData sheetId="32">
        <row r="10">
          <cell r="B10" t="str">
            <v>Australian Distribution Co.</v>
          </cell>
          <cell r="C10" t="str">
            <v>Australian Distribution Co.</v>
          </cell>
          <cell r="D10">
            <v>11222333444</v>
          </cell>
          <cell r="E10" t="str">
            <v>NSW</v>
          </cell>
          <cell r="F10" t="str">
            <v>Electricity</v>
          </cell>
          <cell r="G10" t="str">
            <v>Distribution</v>
          </cell>
          <cell r="H10" t="str">
            <v>Revenue cap</v>
          </cell>
          <cell r="J10" t="str">
            <v>June</v>
          </cell>
          <cell r="K10">
            <v>5</v>
          </cell>
          <cell r="L10">
            <v>5</v>
          </cell>
          <cell r="M10">
            <v>5</v>
          </cell>
          <cell r="N10">
            <v>2</v>
          </cell>
          <cell r="O10" t="str">
            <v>123 Straight Street</v>
          </cell>
          <cell r="P10"/>
          <cell r="Q10" t="str">
            <v>SYDNEY</v>
          </cell>
          <cell r="R10" t="str">
            <v>NSW</v>
          </cell>
          <cell r="T10" t="str">
            <v>PO Box 123</v>
          </cell>
          <cell r="U10"/>
          <cell r="V10" t="str">
            <v>SYDNEY</v>
          </cell>
          <cell r="W10" t="str">
            <v>NSW</v>
          </cell>
          <cell r="Y10" t="str">
            <v>YES</v>
          </cell>
          <cell r="Z10" t="str">
            <v>YES</v>
          </cell>
          <cell r="AA10" t="str">
            <v>YES</v>
          </cell>
          <cell r="AB10" t="str">
            <v>YES</v>
          </cell>
          <cell r="AC10" t="str">
            <v>NO</v>
          </cell>
          <cell r="AD10" t="str">
            <v>CBD</v>
          </cell>
          <cell r="AE10" t="str">
            <v>Urban</v>
          </cell>
          <cell r="AF10" t="str">
            <v>Short rural</v>
          </cell>
          <cell r="AG10" t="str">
            <v>Long rural</v>
          </cell>
          <cell r="AH10"/>
          <cell r="AI10" t="str">
            <v>NO</v>
          </cell>
          <cell r="AJ10" t="str">
            <v>YES</v>
          </cell>
        </row>
        <row r="11">
          <cell r="B11" t="str">
            <v>Australian Transmission Co.</v>
          </cell>
          <cell r="C11" t="str">
            <v>Australian Transmission Co.</v>
          </cell>
          <cell r="D11">
            <v>11222333444</v>
          </cell>
          <cell r="E11" t="str">
            <v>NSW</v>
          </cell>
          <cell r="F11" t="str">
            <v>Electricity</v>
          </cell>
          <cell r="G11" t="str">
            <v>Transmission</v>
          </cell>
          <cell r="H11" t="str">
            <v>Revenue cap</v>
          </cell>
          <cell r="J11" t="str">
            <v>June</v>
          </cell>
          <cell r="K11">
            <v>5</v>
          </cell>
          <cell r="L11">
            <v>5</v>
          </cell>
          <cell r="M11">
            <v>5</v>
          </cell>
          <cell r="N11">
            <v>5</v>
          </cell>
          <cell r="O11" t="str">
            <v>123 Straight Street</v>
          </cell>
          <cell r="P11"/>
          <cell r="Q11" t="str">
            <v>SYDNEY</v>
          </cell>
          <cell r="R11" t="str">
            <v>NSW</v>
          </cell>
          <cell r="T11" t="str">
            <v>PO Box 123</v>
          </cell>
          <cell r="U11"/>
          <cell r="V11" t="str">
            <v>SYDNEY</v>
          </cell>
          <cell r="W11" t="str">
            <v>NSW</v>
          </cell>
          <cell r="Y11" t="str">
            <v>NO</v>
          </cell>
          <cell r="Z11" t="str">
            <v>NO</v>
          </cell>
          <cell r="AA11" t="str">
            <v>NO</v>
          </cell>
          <cell r="AB11" t="str">
            <v>NO</v>
          </cell>
          <cell r="AC11" t="str">
            <v>NO</v>
          </cell>
          <cell r="AD11" t="str">
            <v>CBD</v>
          </cell>
          <cell r="AE11" t="str">
            <v>Urban</v>
          </cell>
          <cell r="AF11" t="str">
            <v>Short rural</v>
          </cell>
          <cell r="AG11" t="str">
            <v>Long rural</v>
          </cell>
          <cell r="AH11"/>
          <cell r="AI11" t="str">
            <v>NO</v>
          </cell>
          <cell r="AJ11" t="str">
            <v>NO</v>
          </cell>
        </row>
        <row r="12">
          <cell r="B12" t="str">
            <v>Directlink</v>
          </cell>
          <cell r="C12" t="str">
            <v>Directlink</v>
          </cell>
          <cell r="D12">
            <v>16779340889</v>
          </cell>
          <cell r="E12" t="str">
            <v>Qld</v>
          </cell>
          <cell r="F12" t="str">
            <v>Electricity</v>
          </cell>
          <cell r="G12" t="str">
            <v>Transmission</v>
          </cell>
          <cell r="H12" t="str">
            <v>Revenue cap</v>
          </cell>
          <cell r="J12" t="str">
            <v>June</v>
          </cell>
          <cell r="K12">
            <v>5</v>
          </cell>
          <cell r="L12">
            <v>5</v>
          </cell>
          <cell r="M12">
            <v>5</v>
          </cell>
          <cell r="N12">
            <v>5</v>
          </cell>
          <cell r="O12" t="str">
            <v>Level 25</v>
          </cell>
          <cell r="P12" t="str">
            <v>580 George Street</v>
          </cell>
          <cell r="Q12" t="str">
            <v>SYDNEY</v>
          </cell>
          <cell r="R12" t="str">
            <v>NSW</v>
          </cell>
          <cell r="T12" t="str">
            <v>PO Box R41</v>
          </cell>
          <cell r="U12"/>
          <cell r="V12" t="str">
            <v>ROYAL EXCHANGE</v>
          </cell>
          <cell r="W12" t="str">
            <v>NSW</v>
          </cell>
          <cell r="Y12" t="str">
            <v>NO</v>
          </cell>
          <cell r="Z12" t="str">
            <v>NO</v>
          </cell>
          <cell r="AA12" t="str">
            <v>NO</v>
          </cell>
          <cell r="AB12" t="str">
            <v>NO</v>
          </cell>
          <cell r="AC12" t="str">
            <v>NO</v>
          </cell>
          <cell r="AD12" t="str">
            <v>CBD</v>
          </cell>
          <cell r="AE12" t="str">
            <v>Urban</v>
          </cell>
          <cell r="AF12" t="str">
            <v>Short rural</v>
          </cell>
          <cell r="AG12" t="str">
            <v>Long rural</v>
          </cell>
          <cell r="AH12"/>
          <cell r="AI12" t="str">
            <v>NO</v>
          </cell>
          <cell r="AJ12" t="str">
            <v>NO</v>
          </cell>
        </row>
        <row r="13">
          <cell r="B13" t="str">
            <v>ElectraNet</v>
          </cell>
          <cell r="C13" t="str">
            <v>ElectraNet</v>
          </cell>
          <cell r="D13">
            <v>41094482416</v>
          </cell>
          <cell r="E13" t="str">
            <v>SA</v>
          </cell>
          <cell r="F13" t="str">
            <v>Electricity</v>
          </cell>
          <cell r="G13" t="str">
            <v>Transmission</v>
          </cell>
          <cell r="H13" t="str">
            <v>Revenue cap</v>
          </cell>
          <cell r="J13" t="str">
            <v>June</v>
          </cell>
          <cell r="K13">
            <v>5</v>
          </cell>
          <cell r="L13">
            <v>5</v>
          </cell>
          <cell r="M13">
            <v>5</v>
          </cell>
          <cell r="N13">
            <v>5</v>
          </cell>
          <cell r="O13" t="str">
            <v>52-55 East Terrace</v>
          </cell>
          <cell r="P13" t="str">
            <v>Rymill Park</v>
          </cell>
          <cell r="Q13" t="str">
            <v>ADELAIDE</v>
          </cell>
          <cell r="R13" t="str">
            <v>SA</v>
          </cell>
          <cell r="T13" t="str">
            <v>PO Box 7096</v>
          </cell>
          <cell r="U13" t="str">
            <v>Hutt Street Post Office</v>
          </cell>
          <cell r="V13" t="str">
            <v>ADELAIDE</v>
          </cell>
          <cell r="W13" t="str">
            <v>SA</v>
          </cell>
          <cell r="Y13" t="str">
            <v>NO</v>
          </cell>
          <cell r="Z13" t="str">
            <v>NO</v>
          </cell>
          <cell r="AA13" t="str">
            <v>NO</v>
          </cell>
          <cell r="AB13" t="str">
            <v>NO</v>
          </cell>
          <cell r="AC13" t="str">
            <v>NO</v>
          </cell>
          <cell r="AD13" t="str">
            <v>CBD</v>
          </cell>
          <cell r="AE13" t="str">
            <v>Urban</v>
          </cell>
          <cell r="AF13" t="str">
            <v>Short rural</v>
          </cell>
          <cell r="AG13" t="str">
            <v>Long rural</v>
          </cell>
          <cell r="AH13"/>
          <cell r="AI13" t="str">
            <v>NO</v>
          </cell>
          <cell r="AJ13" t="str">
            <v>NO</v>
          </cell>
        </row>
        <row r="14">
          <cell r="B14" t="str">
            <v>Energex</v>
          </cell>
          <cell r="C14" t="str">
            <v>Energex</v>
          </cell>
          <cell r="D14">
            <v>40078849055</v>
          </cell>
          <cell r="E14" t="str">
            <v>Qld</v>
          </cell>
          <cell r="F14" t="str">
            <v>Electricity</v>
          </cell>
          <cell r="G14" t="str">
            <v>Distribution</v>
          </cell>
          <cell r="H14" t="str">
            <v>Revenue cap</v>
          </cell>
          <cell r="J14" t="str">
            <v>June</v>
          </cell>
          <cell r="K14">
            <v>5</v>
          </cell>
          <cell r="L14">
            <v>5</v>
          </cell>
          <cell r="M14">
            <v>5</v>
          </cell>
          <cell r="N14">
            <v>5</v>
          </cell>
          <cell r="O14" t="str">
            <v>26 Reddacliff Street</v>
          </cell>
          <cell r="P14"/>
          <cell r="Q14" t="str">
            <v>NEWSTEAD</v>
          </cell>
          <cell r="R14" t="str">
            <v>Qld</v>
          </cell>
          <cell r="T14" t="str">
            <v>26 Reddacliff Street</v>
          </cell>
          <cell r="U14"/>
          <cell r="V14" t="str">
            <v>NEWSTEAD</v>
          </cell>
          <cell r="W14" t="str">
            <v>QLD</v>
          </cell>
          <cell r="Y14" t="str">
            <v>YES</v>
          </cell>
          <cell r="Z14" t="str">
            <v>YES</v>
          </cell>
          <cell r="AA14" t="str">
            <v>YES</v>
          </cell>
          <cell r="AB14" t="str">
            <v>NO</v>
          </cell>
          <cell r="AC14" t="str">
            <v>NO</v>
          </cell>
          <cell r="AD14" t="str">
            <v>CBD</v>
          </cell>
          <cell r="AE14" t="str">
            <v>Urban</v>
          </cell>
          <cell r="AF14" t="str">
            <v>Short rural</v>
          </cell>
          <cell r="AG14" t="str">
            <v>Long rural</v>
          </cell>
          <cell r="AH14"/>
          <cell r="AI14" t="str">
            <v>NO</v>
          </cell>
          <cell r="AJ14" t="str">
            <v>YES</v>
          </cell>
        </row>
        <row r="15">
          <cell r="B15" t="str">
            <v>Ergon Energy</v>
          </cell>
          <cell r="C15" t="str">
            <v>Ergon Energy</v>
          </cell>
          <cell r="D15">
            <v>50087646062</v>
          </cell>
          <cell r="E15" t="str">
            <v>Qld</v>
          </cell>
          <cell r="F15" t="str">
            <v>Electricity</v>
          </cell>
          <cell r="G15" t="str">
            <v>Distribution</v>
          </cell>
          <cell r="H15" t="str">
            <v>Revenue cap</v>
          </cell>
          <cell r="J15" t="str">
            <v>June</v>
          </cell>
          <cell r="K15">
            <v>5</v>
          </cell>
          <cell r="L15">
            <v>5</v>
          </cell>
          <cell r="M15">
            <v>5</v>
          </cell>
          <cell r="N15">
            <v>5</v>
          </cell>
          <cell r="O15" t="str">
            <v>22 Walker Street</v>
          </cell>
          <cell r="P15"/>
          <cell r="Q15" t="str">
            <v>TOWNSVILLE</v>
          </cell>
          <cell r="R15" t="str">
            <v>Qld</v>
          </cell>
          <cell r="T15" t="str">
            <v>Po Box 264</v>
          </cell>
          <cell r="U15"/>
          <cell r="V15" t="str">
            <v>FORTITUDE VALLEY</v>
          </cell>
          <cell r="W15" t="str">
            <v>QLD</v>
          </cell>
          <cell r="Y15" t="str">
            <v>NO</v>
          </cell>
          <cell r="Z15" t="str">
            <v>YES</v>
          </cell>
          <cell r="AA15" t="str">
            <v>YES</v>
          </cell>
          <cell r="AB15" t="str">
            <v>YES</v>
          </cell>
          <cell r="AC15" t="str">
            <v>NO</v>
          </cell>
          <cell r="AD15" t="str">
            <v>CBD</v>
          </cell>
          <cell r="AE15" t="str">
            <v>Urban</v>
          </cell>
          <cell r="AF15" t="str">
            <v>Short rural</v>
          </cell>
          <cell r="AG15" t="str">
            <v>Long rural</v>
          </cell>
          <cell r="AH15"/>
          <cell r="AI15" t="str">
            <v>NO</v>
          </cell>
          <cell r="AJ15" t="str">
            <v>YES</v>
          </cell>
        </row>
        <row r="16">
          <cell r="B16" t="str">
            <v>Murraylink</v>
          </cell>
          <cell r="C16" t="str">
            <v>Murraylink</v>
          </cell>
          <cell r="D16">
            <v>79181207909</v>
          </cell>
          <cell r="E16" t="str">
            <v>SA</v>
          </cell>
          <cell r="F16" t="str">
            <v>Electricity</v>
          </cell>
          <cell r="G16" t="str">
            <v>Transmission</v>
          </cell>
          <cell r="H16" t="str">
            <v>Revenue cap</v>
          </cell>
          <cell r="J16" t="str">
            <v>June</v>
          </cell>
          <cell r="K16">
            <v>5</v>
          </cell>
          <cell r="L16">
            <v>5</v>
          </cell>
          <cell r="M16">
            <v>5</v>
          </cell>
          <cell r="N16">
            <v>5</v>
          </cell>
          <cell r="O16" t="str">
            <v>Level 19</v>
          </cell>
          <cell r="P16" t="str">
            <v>580 George Street</v>
          </cell>
          <cell r="Q16" t="str">
            <v>SYDNEY</v>
          </cell>
          <cell r="R16" t="str">
            <v>NSW</v>
          </cell>
          <cell r="T16" t="str">
            <v>PO Box R41</v>
          </cell>
          <cell r="U16"/>
          <cell r="V16" t="str">
            <v>ROYAL EXCHANGE</v>
          </cell>
          <cell r="W16" t="str">
            <v>NSW</v>
          </cell>
          <cell r="Y16" t="str">
            <v>NO</v>
          </cell>
          <cell r="Z16" t="str">
            <v>NO</v>
          </cell>
          <cell r="AA16" t="str">
            <v>NO</v>
          </cell>
          <cell r="AB16" t="str">
            <v>NO</v>
          </cell>
          <cell r="AC16" t="str">
            <v>NO</v>
          </cell>
          <cell r="AD16" t="str">
            <v>CBD</v>
          </cell>
          <cell r="AE16" t="str">
            <v>Urban</v>
          </cell>
          <cell r="AF16" t="str">
            <v>Short rural</v>
          </cell>
          <cell r="AG16" t="str">
            <v>Long rural</v>
          </cell>
          <cell r="AH16"/>
          <cell r="AI16" t="str">
            <v>NO</v>
          </cell>
          <cell r="AJ16" t="str">
            <v>NO</v>
          </cell>
        </row>
        <row r="17">
          <cell r="B17" t="str">
            <v>Powerlink</v>
          </cell>
          <cell r="C17" t="str">
            <v>Queensland Electricity Transmission Corporation Limited trading as Powerlink Queensland</v>
          </cell>
          <cell r="D17">
            <v>82078849233</v>
          </cell>
          <cell r="E17" t="str">
            <v>Qld</v>
          </cell>
          <cell r="F17" t="str">
            <v>Electricity</v>
          </cell>
          <cell r="G17" t="str">
            <v>Transmission</v>
          </cell>
          <cell r="H17" t="str">
            <v>Revenue cap</v>
          </cell>
          <cell r="J17" t="str">
            <v>June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 t="str">
            <v>33 Harold St</v>
          </cell>
          <cell r="P17"/>
          <cell r="Q17" t="str">
            <v>VIRGINIA</v>
          </cell>
          <cell r="R17" t="str">
            <v>Qld</v>
          </cell>
          <cell r="T17" t="str">
            <v>PO Box 1193</v>
          </cell>
          <cell r="U17"/>
          <cell r="V17" t="str">
            <v>VIRGINIA</v>
          </cell>
          <cell r="W17" t="str">
            <v>QLD</v>
          </cell>
          <cell r="Y17" t="str">
            <v>NO</v>
          </cell>
          <cell r="Z17" t="str">
            <v>NO</v>
          </cell>
          <cell r="AA17" t="str">
            <v>NO</v>
          </cell>
          <cell r="AB17" t="str">
            <v>NO</v>
          </cell>
          <cell r="AC17" t="str">
            <v>NO</v>
          </cell>
          <cell r="AD17" t="str">
            <v>CBD</v>
          </cell>
          <cell r="AE17" t="str">
            <v>Urban</v>
          </cell>
          <cell r="AF17" t="str">
            <v>Short rural</v>
          </cell>
          <cell r="AG17" t="str">
            <v>Long rural</v>
          </cell>
          <cell r="AH17"/>
          <cell r="AI17" t="str">
            <v>NO</v>
          </cell>
          <cell r="AJ17" t="str">
            <v>NO</v>
          </cell>
        </row>
        <row r="18">
          <cell r="B18" t="str">
            <v>SA Power Networks</v>
          </cell>
          <cell r="C18" t="str">
            <v>SA Power Networks</v>
          </cell>
          <cell r="D18">
            <v>13332330749</v>
          </cell>
          <cell r="E18" t="str">
            <v>SA</v>
          </cell>
          <cell r="F18" t="str">
            <v>Electricity</v>
          </cell>
          <cell r="G18" t="str">
            <v>Distribution</v>
          </cell>
          <cell r="H18" t="str">
            <v>Revenue cap</v>
          </cell>
          <cell r="J18" t="str">
            <v>June</v>
          </cell>
          <cell r="K18">
            <v>5</v>
          </cell>
          <cell r="L18">
            <v>5</v>
          </cell>
          <cell r="M18">
            <v>5</v>
          </cell>
          <cell r="N18">
            <v>5</v>
          </cell>
          <cell r="O18" t="str">
            <v>1 Anzac Highway</v>
          </cell>
          <cell r="P18"/>
          <cell r="Q18" t="str">
            <v>KESWICK</v>
          </cell>
          <cell r="R18" t="str">
            <v>SA</v>
          </cell>
          <cell r="T18" t="str">
            <v>GPO Box 77</v>
          </cell>
          <cell r="U18"/>
          <cell r="V18" t="str">
            <v>ADELAIDE</v>
          </cell>
          <cell r="W18" t="str">
            <v>SA</v>
          </cell>
          <cell r="Y18" t="str">
            <v>YES</v>
          </cell>
          <cell r="Z18" t="str">
            <v>YES</v>
          </cell>
          <cell r="AA18" t="str">
            <v>YES</v>
          </cell>
          <cell r="AB18" t="str">
            <v>YES</v>
          </cell>
          <cell r="AC18" t="str">
            <v>NO</v>
          </cell>
          <cell r="AD18" t="str">
            <v>CBD</v>
          </cell>
          <cell r="AE18" t="str">
            <v>Urban</v>
          </cell>
          <cell r="AF18" t="str">
            <v>Short rural</v>
          </cell>
          <cell r="AG18" t="str">
            <v>Long rural</v>
          </cell>
          <cell r="AH18"/>
          <cell r="AI18" t="str">
            <v>NO</v>
          </cell>
          <cell r="AJ18" t="str">
            <v>YES</v>
          </cell>
        </row>
        <row r="25">
          <cell r="B25" t="str">
            <v>ARR</v>
          </cell>
          <cell r="D25" t="str">
            <v>ANNUAL REPORTING</v>
          </cell>
          <cell r="E25">
            <v>1</v>
          </cell>
        </row>
        <row r="26">
          <cell r="B26" t="str">
            <v>CA</v>
          </cell>
          <cell r="D26" t="str">
            <v>CATEGORY ANALYSIS</v>
          </cell>
          <cell r="E26">
            <v>1</v>
          </cell>
        </row>
        <row r="27">
          <cell r="B27" t="str">
            <v>CESS</v>
          </cell>
          <cell r="D27" t="str">
            <v>CAPITLAL EXPENDITURE SHARING SCHEMING</v>
          </cell>
          <cell r="E27">
            <v>5</v>
          </cell>
        </row>
        <row r="28">
          <cell r="B28" t="str">
            <v>CPI</v>
          </cell>
          <cell r="D28" t="str">
            <v>CPI</v>
          </cell>
          <cell r="E28">
            <v>5</v>
          </cell>
        </row>
        <row r="29">
          <cell r="B29" t="str">
            <v>EB</v>
          </cell>
          <cell r="D29" t="str">
            <v>ECONOMIC BENCHMARKING</v>
          </cell>
          <cell r="E29">
            <v>1</v>
          </cell>
        </row>
        <row r="30">
          <cell r="B30" t="str">
            <v>EBSS</v>
          </cell>
          <cell r="D30" t="str">
            <v>EFFICIENCY BENEFIT SHARING SCHEME</v>
          </cell>
          <cell r="E30">
            <v>5</v>
          </cell>
        </row>
        <row r="31">
          <cell r="B31" t="str">
            <v>Pricing</v>
          </cell>
          <cell r="D31" t="str">
            <v>PRICING PROPOSAL</v>
          </cell>
          <cell r="E31">
            <v>5</v>
          </cell>
        </row>
        <row r="32">
          <cell r="B32" t="str">
            <v>Profitability</v>
          </cell>
          <cell r="D32" t="str">
            <v>PROFITABILITY</v>
          </cell>
          <cell r="E32">
            <v>5</v>
          </cell>
        </row>
        <row r="33">
          <cell r="B33" t="str">
            <v>PTRM</v>
          </cell>
          <cell r="D33" t="str">
            <v>POST TAX REVENUE MODEL</v>
          </cell>
          <cell r="E33">
            <v>5</v>
          </cell>
        </row>
        <row r="34">
          <cell r="B34" t="str">
            <v>Reset</v>
          </cell>
          <cell r="D34" t="str">
            <v>REGULATORY REPORTING STATEMENT</v>
          </cell>
          <cell r="E34">
            <v>5</v>
          </cell>
        </row>
        <row r="35">
          <cell r="B35" t="str">
            <v>RFM</v>
          </cell>
          <cell r="D35" t="str">
            <v>ROLL FORWARD MODEL</v>
          </cell>
          <cell r="E35">
            <v>5</v>
          </cell>
        </row>
        <row r="36">
          <cell r="B36" t="str">
            <v>WACC</v>
          </cell>
          <cell r="D36" t="str">
            <v>WEIGHTED AVERAGE COST OF CAPITAL</v>
          </cell>
          <cell r="E36">
            <v>1</v>
          </cell>
        </row>
        <row r="41">
          <cell r="E41" t="str">
            <v>2015-16</v>
          </cell>
          <cell r="G41" t="str">
            <v>2020-21</v>
          </cell>
        </row>
        <row r="42">
          <cell r="E42" t="str">
            <v>2016-17</v>
          </cell>
          <cell r="G42" t="str">
            <v>2021-22</v>
          </cell>
          <cell r="I42" t="str">
            <v>2026-27</v>
          </cell>
        </row>
        <row r="43">
          <cell r="E43" t="str">
            <v>2017-18</v>
          </cell>
          <cell r="G43" t="str">
            <v>2022-23</v>
          </cell>
          <cell r="I43" t="str">
            <v>2027-28</v>
          </cell>
        </row>
        <row r="44">
          <cell r="E44" t="str">
            <v>2018-19</v>
          </cell>
          <cell r="G44" t="str">
            <v>2023-24</v>
          </cell>
          <cell r="I44" t="str">
            <v>2028-29</v>
          </cell>
        </row>
        <row r="45">
          <cell r="E45" t="str">
            <v>2019-20</v>
          </cell>
          <cell r="G45" t="str">
            <v>2024-25</v>
          </cell>
          <cell r="I45" t="str">
            <v>2029-30</v>
          </cell>
        </row>
        <row r="46">
          <cell r="E46" t="str">
            <v>2020-21</v>
          </cell>
          <cell r="G46" t="str">
            <v>2025-26</v>
          </cell>
          <cell r="I46" t="str">
            <v>2030-31</v>
          </cell>
        </row>
        <row r="47">
          <cell r="E47" t="str">
            <v>2021-22</v>
          </cell>
          <cell r="G47" t="str">
            <v>2026-27</v>
          </cell>
          <cell r="I47" t="str">
            <v>2031-32</v>
          </cell>
        </row>
        <row r="48">
          <cell r="E48" t="str">
            <v>2022-23</v>
          </cell>
          <cell r="G48" t="str">
            <v>2027-28</v>
          </cell>
          <cell r="I48" t="str">
            <v>2032-33</v>
          </cell>
        </row>
        <row r="49">
          <cell r="E49" t="str">
            <v>2023-24</v>
          </cell>
          <cell r="G49" t="str">
            <v>2028-29</v>
          </cell>
          <cell r="I49" t="str">
            <v>2033-34</v>
          </cell>
        </row>
        <row r="50">
          <cell r="E50" t="str">
            <v>2024-25</v>
          </cell>
          <cell r="G50" t="str">
            <v>2029-30</v>
          </cell>
          <cell r="I50" t="str">
            <v>2034-35</v>
          </cell>
        </row>
        <row r="51">
          <cell r="E51" t="str">
            <v>2025-26</v>
          </cell>
          <cell r="G51" t="str">
            <v>2030-31</v>
          </cell>
          <cell r="I51" t="str">
            <v>2035-36</v>
          </cell>
        </row>
        <row r="52">
          <cell r="E52" t="str">
            <v>2026-27</v>
          </cell>
          <cell r="G52" t="str">
            <v>2031-32</v>
          </cell>
          <cell r="I52" t="str">
            <v>2036-37</v>
          </cell>
        </row>
        <row r="53">
          <cell r="E53" t="str">
            <v>2027-28</v>
          </cell>
          <cell r="G53" t="str">
            <v>2032-33</v>
          </cell>
          <cell r="I53" t="str">
            <v>2037-38</v>
          </cell>
        </row>
        <row r="54">
          <cell r="E54" t="str">
            <v>2028-29</v>
          </cell>
          <cell r="G54" t="str">
            <v>2033-34</v>
          </cell>
          <cell r="I54" t="str">
            <v>2038-39</v>
          </cell>
        </row>
        <row r="55">
          <cell r="E55" t="str">
            <v>2029-30</v>
          </cell>
          <cell r="G55" t="str">
            <v>2034-35</v>
          </cell>
          <cell r="I55" t="str">
            <v>2039-40</v>
          </cell>
        </row>
        <row r="76">
          <cell r="E76" t="str">
            <v>2022-23</v>
          </cell>
        </row>
        <row r="77">
          <cell r="E77" t="str">
            <v>2023-24</v>
          </cell>
        </row>
        <row r="78">
          <cell r="E78" t="str">
            <v>2024-25</v>
          </cell>
        </row>
        <row r="79">
          <cell r="E79" t="str">
            <v>2025-26</v>
          </cell>
        </row>
        <row r="80">
          <cell r="E80" t="str">
            <v>2026-27</v>
          </cell>
        </row>
        <row r="81">
          <cell r="E81" t="str">
            <v>2027-28</v>
          </cell>
        </row>
        <row r="82">
          <cell r="E82" t="str">
            <v>2028-29</v>
          </cell>
        </row>
      </sheetData>
      <sheetData sheetId="33">
        <row r="11">
          <cell r="C11" t="str">
            <v>Reset</v>
          </cell>
        </row>
        <row r="20">
          <cell r="C20" t="str">
            <v>Electricity</v>
          </cell>
        </row>
        <row r="21">
          <cell r="C21" t="str">
            <v>Distribution</v>
          </cell>
        </row>
        <row r="23">
          <cell r="C23" t="str">
            <v>Financial</v>
          </cell>
        </row>
        <row r="29">
          <cell r="C29" t="str">
            <v>2022</v>
          </cell>
        </row>
        <row r="30">
          <cell r="C30" t="str">
            <v>June</v>
          </cell>
        </row>
        <row r="31">
          <cell r="C31" t="str">
            <v>June 2025</v>
          </cell>
        </row>
        <row r="32">
          <cell r="C32" t="str">
            <v>June 2020</v>
          </cell>
        </row>
        <row r="36">
          <cell r="C36" t="str">
            <v>2025-26</v>
          </cell>
        </row>
        <row r="37">
          <cell r="C37" t="str">
            <v>2022-23</v>
          </cell>
        </row>
        <row r="38">
          <cell r="C38">
            <v>36</v>
          </cell>
        </row>
        <row r="39">
          <cell r="C39">
            <v>39</v>
          </cell>
        </row>
        <row r="40">
          <cell r="C40">
            <v>34</v>
          </cell>
        </row>
        <row r="41">
          <cell r="C41">
            <v>29</v>
          </cell>
        </row>
        <row r="42">
          <cell r="C42">
            <v>43</v>
          </cell>
        </row>
        <row r="46">
          <cell r="C46" t="str">
            <v>2029-30</v>
          </cell>
        </row>
        <row r="47">
          <cell r="C47" t="str">
            <v>2024-25</v>
          </cell>
        </row>
        <row r="48">
          <cell r="C48" t="str">
            <v>2019-20</v>
          </cell>
        </row>
        <row r="49">
          <cell r="C49" t="str">
            <v>2029-30</v>
          </cell>
        </row>
        <row r="51">
          <cell r="C51" t="str">
            <v>2025</v>
          </cell>
        </row>
        <row r="52">
          <cell r="C52" t="str">
            <v>2020</v>
          </cell>
        </row>
        <row r="53">
          <cell r="C53" t="str">
            <v>2023</v>
          </cell>
        </row>
        <row r="54">
          <cell r="C54" t="str">
            <v>2030</v>
          </cell>
        </row>
        <row r="55">
          <cell r="C55">
            <v>0</v>
          </cell>
        </row>
        <row r="56">
          <cell r="C56">
            <v>5</v>
          </cell>
        </row>
        <row r="57">
          <cell r="C57" t="str">
            <v>2030</v>
          </cell>
        </row>
        <row r="59">
          <cell r="C59">
            <v>0</v>
          </cell>
        </row>
        <row r="60">
          <cell r="C60" t="str">
            <v>2022-23 to 2029-30</v>
          </cell>
        </row>
        <row r="62">
          <cell r="C62" t="str">
            <v>No</v>
          </cell>
        </row>
        <row r="63">
          <cell r="C63">
            <v>0</v>
          </cell>
        </row>
        <row r="64">
          <cell r="C64" t="str">
            <v>not a Multiple year submission</v>
          </cell>
        </row>
        <row r="68">
          <cell r="C68">
            <v>5</v>
          </cell>
        </row>
        <row r="69">
          <cell r="C69">
            <v>5</v>
          </cell>
        </row>
        <row r="70">
          <cell r="C70">
            <v>5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 t="str">
            <v>no</v>
          </cell>
        </row>
        <row r="80">
          <cell r="C80" t="str">
            <v>2029-30</v>
          </cell>
        </row>
        <row r="90">
          <cell r="C90" t="str">
            <v>no</v>
          </cell>
        </row>
        <row r="92">
          <cell r="C92" t="str">
            <v>not a CA</v>
          </cell>
        </row>
        <row r="98">
          <cell r="C98" t="str">
            <v>dms_LeapYear not present</v>
          </cell>
        </row>
        <row r="99">
          <cell r="C99">
            <v>1826</v>
          </cell>
        </row>
        <row r="100">
          <cell r="C100">
            <v>365</v>
          </cell>
        </row>
        <row r="106">
          <cell r="C106" t="str">
            <v>1-Jul-2018</v>
          </cell>
        </row>
        <row r="108">
          <cell r="C108" t="str">
            <v>NO</v>
          </cell>
        </row>
        <row r="112">
          <cell r="C112">
            <v>12</v>
          </cell>
        </row>
        <row r="113">
          <cell r="C113" t="str">
            <v>0</v>
          </cell>
        </row>
        <row r="125">
          <cell r="C125" t="str">
            <v>NO</v>
          </cell>
        </row>
      </sheetData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55096-6174-4F35-9FBF-E4221DD40712}">
  <sheetPr codeName="Sheet9">
    <tabColor theme="3" tint="-0.249977111117893"/>
  </sheetPr>
  <dimension ref="A1:M527"/>
  <sheetViews>
    <sheetView showGridLines="0" tabSelected="1" zoomScale="70" zoomScaleNormal="70" workbookViewId="0">
      <selection activeCell="B12" sqref="B12:B30"/>
    </sheetView>
  </sheetViews>
  <sheetFormatPr defaultColWidth="0" defaultRowHeight="15" customHeight="1" zeroHeight="1" outlineLevelRow="1" x14ac:dyDescent="0.25"/>
  <cols>
    <col min="1" max="1" width="20.7109375" style="46" customWidth="1"/>
    <col min="2" max="2" width="39.140625" customWidth="1"/>
    <col min="3" max="3" width="40.5703125" customWidth="1"/>
    <col min="4" max="10" width="18.7109375" customWidth="1"/>
    <col min="11" max="12" width="9.140625" customWidth="1"/>
    <col min="13" max="13" width="0" hidden="1" customWidth="1"/>
    <col min="14" max="16384" width="9.140625" hidden="1"/>
  </cols>
  <sheetData>
    <row r="1" spans="1:10" ht="30" customHeight="1" x14ac:dyDescent="0.25">
      <c r="A1" s="1"/>
      <c r="B1" s="1" t="str">
        <f>INDEX(dms_Worksheet_List,MATCH(dms_Model,dms_Model_List))</f>
        <v>REGULATORY REPORTING STATEMENT</v>
      </c>
      <c r="C1" s="2"/>
      <c r="D1" s="2"/>
      <c r="E1" s="2"/>
      <c r="F1" s="2"/>
      <c r="G1" s="2"/>
      <c r="H1" s="2"/>
      <c r="I1" s="2"/>
      <c r="J1" s="2"/>
    </row>
    <row r="2" spans="1:10" ht="30" customHeight="1" x14ac:dyDescent="0.25">
      <c r="A2" s="3"/>
      <c r="B2" s="3" t="str">
        <f>INDEX(dms_TradingNameFull_List,MATCH(dms_TradingName,dms_TradingName_List))</f>
        <v>Ergon Energy</v>
      </c>
      <c r="C2" s="4"/>
      <c r="D2" s="4"/>
      <c r="E2" s="4"/>
      <c r="F2" s="4"/>
      <c r="G2" s="4"/>
      <c r="H2" s="4"/>
      <c r="I2" s="4"/>
      <c r="J2" s="4"/>
    </row>
    <row r="3" spans="1:10" ht="30" customHeight="1" x14ac:dyDescent="0.25">
      <c r="A3" s="5"/>
      <c r="B3" s="5" t="str">
        <f>CONCATENATE("REGULATORY PERIOD FROM ", FRCP_y1," TO ",dms_MultiYear_FinalYear_Result)</f>
        <v>REGULATORY PERIOD FROM 2025-26 TO 2029-30</v>
      </c>
      <c r="C3" s="2"/>
      <c r="D3" s="2"/>
      <c r="E3" s="2"/>
      <c r="F3" s="2"/>
      <c r="G3" s="2"/>
      <c r="H3" s="2"/>
      <c r="I3" s="2"/>
      <c r="J3" s="2"/>
    </row>
    <row r="4" spans="1:10" ht="30" customHeight="1" x14ac:dyDescent="0.25">
      <c r="A4" s="6"/>
      <c r="B4" s="6" t="s">
        <v>0</v>
      </c>
      <c r="C4" s="6"/>
      <c r="D4" s="6"/>
      <c r="E4" s="6"/>
      <c r="F4" s="6"/>
      <c r="G4" s="6"/>
      <c r="H4" s="6"/>
      <c r="I4" s="6"/>
      <c r="J4" s="6"/>
    </row>
    <row r="5" spans="1:10" ht="21" customHeight="1" x14ac:dyDescent="0.25">
      <c r="A5"/>
      <c r="B5" s="7" t="s">
        <v>1</v>
      </c>
      <c r="C5" s="7"/>
      <c r="D5" s="7"/>
      <c r="E5" s="7"/>
      <c r="F5" s="7"/>
      <c r="G5" s="7"/>
      <c r="H5" s="7"/>
      <c r="I5" s="7"/>
      <c r="J5" s="7"/>
    </row>
    <row r="6" spans="1:10" x14ac:dyDescent="0.25">
      <c r="A6" s="8"/>
      <c r="B6" s="9"/>
      <c r="C6" s="9"/>
      <c r="D6" s="9"/>
      <c r="E6" s="9"/>
      <c r="F6" s="9"/>
      <c r="G6" s="9"/>
      <c r="H6" s="9"/>
      <c r="I6" s="9"/>
      <c r="J6" s="9"/>
    </row>
    <row r="7" spans="1:10" ht="15.75" thickBot="1" x14ac:dyDescent="0.3">
      <c r="A7" s="8"/>
      <c r="B7" s="9"/>
      <c r="C7" s="9"/>
      <c r="D7" s="9"/>
      <c r="E7" s="9"/>
      <c r="F7" s="9"/>
      <c r="G7" s="9"/>
      <c r="H7" s="9"/>
      <c r="I7" s="9"/>
      <c r="J7" s="9"/>
    </row>
    <row r="8" spans="1:10" ht="28.5" customHeight="1" thickBot="1" x14ac:dyDescent="0.3">
      <c r="A8" s="8"/>
      <c r="B8" s="10" t="s">
        <v>2</v>
      </c>
      <c r="C8" s="10"/>
      <c r="D8" s="10"/>
      <c r="E8" s="10"/>
      <c r="F8" s="10"/>
      <c r="G8" s="10"/>
      <c r="H8" s="10"/>
      <c r="I8" s="10"/>
      <c r="J8" s="10"/>
    </row>
    <row r="9" spans="1:10" ht="26.25" customHeight="1" thickBot="1" x14ac:dyDescent="0.3">
      <c r="A9"/>
      <c r="B9" s="11" t="s">
        <v>3</v>
      </c>
      <c r="C9" s="12"/>
      <c r="D9" s="12"/>
      <c r="E9" s="12"/>
      <c r="F9" s="12"/>
      <c r="G9" s="12"/>
      <c r="H9" s="12"/>
      <c r="I9" s="12"/>
      <c r="J9" s="13"/>
    </row>
    <row r="10" spans="1:10" ht="30" outlineLevel="1" x14ac:dyDescent="0.25">
      <c r="A10" s="8"/>
      <c r="B10" s="14"/>
      <c r="C10" s="15"/>
      <c r="D10" s="16" t="str">
        <f>CONCATENATE("EXPENDITURE 
($, real ", dms_DollarReal, ")")</f>
        <v>EXPENDITURE 
($, real June 2025)</v>
      </c>
      <c r="E10" s="16"/>
      <c r="F10" s="16"/>
      <c r="G10" s="16"/>
      <c r="H10" s="16"/>
      <c r="I10" s="16"/>
      <c r="J10" s="17"/>
    </row>
    <row r="11" spans="1:10" ht="15.75" outlineLevel="1" thickBot="1" x14ac:dyDescent="0.3">
      <c r="A11" s="8"/>
      <c r="B11" s="18" t="s">
        <v>4</v>
      </c>
      <c r="C11" s="18" t="s">
        <v>5</v>
      </c>
      <c r="D11" s="19" t="str">
        <f>CRCP_y4</f>
        <v>2023-24</v>
      </c>
      <c r="E11" s="20" t="str">
        <f>CRCP_y5</f>
        <v>2024-25</v>
      </c>
      <c r="F11" s="21" t="str">
        <f>FRCP_y1</f>
        <v>2025-26</v>
      </c>
      <c r="G11" s="21" t="str">
        <f>FRCP_y2</f>
        <v>2026-27</v>
      </c>
      <c r="H11" s="21" t="str">
        <f>FRCP_y3</f>
        <v>2027-28</v>
      </c>
      <c r="I11" s="21" t="str">
        <f>FRCP_y4</f>
        <v>2028-29</v>
      </c>
      <c r="J11" s="22" t="str">
        <f>FRCP_y5</f>
        <v>2029-30</v>
      </c>
    </row>
    <row r="12" spans="1:10" ht="28.5" customHeight="1" outlineLevel="1" x14ac:dyDescent="0.25">
      <c r="A12" s="8"/>
      <c r="B12" s="101" t="s">
        <v>6</v>
      </c>
      <c r="C12" s="23" t="s">
        <v>7</v>
      </c>
      <c r="D12" s="24"/>
      <c r="E12" s="25"/>
      <c r="F12" s="26">
        <v>19919298.589898318</v>
      </c>
      <c r="G12" s="27">
        <v>20340859.549448315</v>
      </c>
      <c r="H12" s="27">
        <v>20651758.621704131</v>
      </c>
      <c r="I12" s="27">
        <v>20980962.490691602</v>
      </c>
      <c r="J12" s="28">
        <v>21215330.36347422</v>
      </c>
    </row>
    <row r="13" spans="1:10" outlineLevel="1" x14ac:dyDescent="0.25">
      <c r="A13" s="8"/>
      <c r="B13" s="96"/>
      <c r="C13" s="23" t="s">
        <v>8</v>
      </c>
      <c r="D13" s="29"/>
      <c r="E13" s="30"/>
      <c r="F13" s="31">
        <v>74439832.352006212</v>
      </c>
      <c r="G13" s="32">
        <v>75141829.443861395</v>
      </c>
      <c r="H13" s="32">
        <v>75716482.886282861</v>
      </c>
      <c r="I13" s="32">
        <v>76353968.86501649</v>
      </c>
      <c r="J13" s="33">
        <v>76923930.018708408</v>
      </c>
    </row>
    <row r="14" spans="1:10" outlineLevel="1" x14ac:dyDescent="0.25">
      <c r="A14" s="8"/>
      <c r="B14" s="96"/>
      <c r="C14" s="23" t="s">
        <v>9</v>
      </c>
      <c r="D14" s="29"/>
      <c r="E14" s="30"/>
      <c r="F14" s="31">
        <v>119546.25968617246</v>
      </c>
      <c r="G14" s="32">
        <v>122239.27805206008</v>
      </c>
      <c r="H14" s="32">
        <v>124214.73957479846</v>
      </c>
      <c r="I14" s="32">
        <v>126301.09813822639</v>
      </c>
      <c r="J14" s="33">
        <v>127764.75318237083</v>
      </c>
    </row>
    <row r="15" spans="1:10" outlineLevel="1" x14ac:dyDescent="0.25">
      <c r="A15" s="8"/>
      <c r="B15" s="96"/>
      <c r="C15" s="23" t="s">
        <v>10</v>
      </c>
      <c r="D15" s="34"/>
      <c r="E15" s="30"/>
      <c r="F15" s="31">
        <v>8274403.6153064165</v>
      </c>
      <c r="G15" s="32">
        <v>8347600.4036918264</v>
      </c>
      <c r="H15" s="32">
        <v>8408226.330872098</v>
      </c>
      <c r="I15" s="32">
        <v>8475805.5960980654</v>
      </c>
      <c r="J15" s="33">
        <v>8537466.9403728973</v>
      </c>
    </row>
    <row r="16" spans="1:10" outlineLevel="1" x14ac:dyDescent="0.25">
      <c r="A16" s="8"/>
      <c r="B16" s="96"/>
      <c r="C16" s="23" t="s">
        <v>11</v>
      </c>
      <c r="D16" s="29"/>
      <c r="E16" s="30"/>
      <c r="F16" s="31">
        <v>132352.94611471775</v>
      </c>
      <c r="G16" s="32">
        <v>132749.77207560721</v>
      </c>
      <c r="H16" s="32">
        <v>133199.15138071909</v>
      </c>
      <c r="I16" s="32">
        <v>133754.81321932905</v>
      </c>
      <c r="J16" s="33">
        <v>134470.04464667931</v>
      </c>
    </row>
    <row r="17" spans="1:10" outlineLevel="1" x14ac:dyDescent="0.25">
      <c r="A17" s="8"/>
      <c r="B17" s="96"/>
      <c r="C17" s="23" t="s">
        <v>12</v>
      </c>
      <c r="D17" s="29"/>
      <c r="E17" s="35"/>
      <c r="F17" s="31">
        <v>0</v>
      </c>
      <c r="G17" s="32">
        <v>0</v>
      </c>
      <c r="H17" s="32">
        <v>0</v>
      </c>
      <c r="I17" s="32">
        <v>0</v>
      </c>
      <c r="J17" s="33">
        <v>0</v>
      </c>
    </row>
    <row r="18" spans="1:10" outlineLevel="1" x14ac:dyDescent="0.25">
      <c r="A18" s="8"/>
      <c r="B18" s="96"/>
      <c r="C18" s="23" t="s">
        <v>13</v>
      </c>
      <c r="D18" s="29"/>
      <c r="E18" s="30"/>
      <c r="F18" s="31">
        <v>0</v>
      </c>
      <c r="G18" s="32">
        <v>0</v>
      </c>
      <c r="H18" s="32">
        <v>0</v>
      </c>
      <c r="I18" s="32">
        <v>0</v>
      </c>
      <c r="J18" s="33">
        <v>0</v>
      </c>
    </row>
    <row r="19" spans="1:10" outlineLevel="1" x14ac:dyDescent="0.25">
      <c r="A19" s="8"/>
      <c r="B19" s="96"/>
      <c r="C19" s="23" t="s">
        <v>14</v>
      </c>
      <c r="D19" s="29"/>
      <c r="E19" s="35"/>
      <c r="F19" s="31">
        <v>191952.09082538955</v>
      </c>
      <c r="G19" s="32">
        <v>198812.11535433255</v>
      </c>
      <c r="H19" s="32">
        <v>203688.97967931745</v>
      </c>
      <c r="I19" s="32">
        <v>208760.09168637526</v>
      </c>
      <c r="J19" s="33">
        <v>211998.3830624579</v>
      </c>
    </row>
    <row r="20" spans="1:10" outlineLevel="1" x14ac:dyDescent="0.25">
      <c r="A20" s="8"/>
      <c r="B20" s="96"/>
      <c r="C20" s="23" t="s">
        <v>15</v>
      </c>
      <c r="D20" s="29"/>
      <c r="E20" s="35"/>
      <c r="F20" s="31">
        <v>14644.229488018833</v>
      </c>
      <c r="G20" s="32">
        <v>15414.662316859183</v>
      </c>
      <c r="H20" s="32">
        <v>15952.833634600614</v>
      </c>
      <c r="I20" s="32">
        <v>16507.401060788699</v>
      </c>
      <c r="J20" s="33">
        <v>16840.985213228716</v>
      </c>
    </row>
    <row r="21" spans="1:10" outlineLevel="1" x14ac:dyDescent="0.25">
      <c r="A21" s="8"/>
      <c r="B21" s="96"/>
      <c r="C21" s="23" t="s">
        <v>16</v>
      </c>
      <c r="D21" s="29"/>
      <c r="E21" s="30"/>
      <c r="F21" s="31">
        <v>0</v>
      </c>
      <c r="G21" s="32">
        <v>0</v>
      </c>
      <c r="H21" s="32">
        <v>0</v>
      </c>
      <c r="I21" s="32">
        <v>0</v>
      </c>
      <c r="J21" s="33">
        <v>0</v>
      </c>
    </row>
    <row r="22" spans="1:10" outlineLevel="1" x14ac:dyDescent="0.25">
      <c r="A22" s="8"/>
      <c r="B22" s="96"/>
      <c r="C22" s="23" t="s">
        <v>17</v>
      </c>
      <c r="D22" s="29"/>
      <c r="E22" s="30"/>
      <c r="F22" s="31">
        <v>0</v>
      </c>
      <c r="G22" s="32">
        <v>0</v>
      </c>
      <c r="H22" s="32">
        <v>0</v>
      </c>
      <c r="I22" s="32">
        <v>0</v>
      </c>
      <c r="J22" s="33">
        <v>0</v>
      </c>
    </row>
    <row r="23" spans="1:10" outlineLevel="1" x14ac:dyDescent="0.25">
      <c r="A23" s="8"/>
      <c r="B23" s="96"/>
      <c r="C23" s="23" t="s">
        <v>18</v>
      </c>
      <c r="D23" s="29"/>
      <c r="E23" s="30"/>
      <c r="F23" s="31">
        <v>0</v>
      </c>
      <c r="G23" s="32">
        <v>0</v>
      </c>
      <c r="H23" s="32">
        <v>0</v>
      </c>
      <c r="I23" s="32">
        <v>0</v>
      </c>
      <c r="J23" s="33">
        <v>0</v>
      </c>
    </row>
    <row r="24" spans="1:10" outlineLevel="1" x14ac:dyDescent="0.25">
      <c r="A24" s="8"/>
      <c r="B24" s="96"/>
      <c r="C24" s="23" t="s">
        <v>19</v>
      </c>
      <c r="D24" s="29"/>
      <c r="E24" s="30"/>
      <c r="F24" s="31">
        <v>0</v>
      </c>
      <c r="G24" s="32">
        <v>0</v>
      </c>
      <c r="H24" s="32">
        <v>0</v>
      </c>
      <c r="I24" s="32">
        <v>0</v>
      </c>
      <c r="J24" s="33">
        <v>0</v>
      </c>
    </row>
    <row r="25" spans="1:10" outlineLevel="1" x14ac:dyDescent="0.25">
      <c r="A25" s="8"/>
      <c r="B25" s="96"/>
      <c r="C25" s="23" t="s">
        <v>20</v>
      </c>
      <c r="D25" s="29"/>
      <c r="E25" s="30"/>
      <c r="F25" s="31">
        <v>0</v>
      </c>
      <c r="G25" s="32">
        <v>0</v>
      </c>
      <c r="H25" s="32">
        <v>0</v>
      </c>
      <c r="I25" s="32">
        <v>0</v>
      </c>
      <c r="J25" s="33">
        <v>0</v>
      </c>
    </row>
    <row r="26" spans="1:10" outlineLevel="1" x14ac:dyDescent="0.25">
      <c r="A26" s="8"/>
      <c r="B26" s="96"/>
      <c r="C26" s="23" t="s">
        <v>21</v>
      </c>
      <c r="D26" s="29"/>
      <c r="E26" s="30"/>
      <c r="F26" s="31">
        <v>0</v>
      </c>
      <c r="G26" s="32">
        <v>0</v>
      </c>
      <c r="H26" s="32">
        <v>0</v>
      </c>
      <c r="I26" s="32">
        <v>0</v>
      </c>
      <c r="J26" s="33">
        <v>0</v>
      </c>
    </row>
    <row r="27" spans="1:10" outlineLevel="1" x14ac:dyDescent="0.25">
      <c r="A27" s="8"/>
      <c r="B27" s="96"/>
      <c r="C27" s="23" t="s">
        <v>22</v>
      </c>
      <c r="D27" s="29"/>
      <c r="E27" s="30"/>
      <c r="F27" s="31">
        <v>0</v>
      </c>
      <c r="G27" s="32">
        <v>0</v>
      </c>
      <c r="H27" s="32">
        <v>0</v>
      </c>
      <c r="I27" s="32">
        <v>0</v>
      </c>
      <c r="J27" s="33">
        <v>0</v>
      </c>
    </row>
    <row r="28" spans="1:10" outlineLevel="1" x14ac:dyDescent="0.25">
      <c r="A28" s="8"/>
      <c r="B28" s="96"/>
      <c r="C28" s="23" t="s">
        <v>23</v>
      </c>
      <c r="D28" s="29"/>
      <c r="E28" s="30"/>
      <c r="F28" s="31">
        <v>0</v>
      </c>
      <c r="G28" s="32">
        <v>0</v>
      </c>
      <c r="H28" s="32">
        <v>0</v>
      </c>
      <c r="I28" s="32">
        <v>0</v>
      </c>
      <c r="J28" s="33">
        <v>0</v>
      </c>
    </row>
    <row r="29" spans="1:10" outlineLevel="1" x14ac:dyDescent="0.25">
      <c r="A29" s="8"/>
      <c r="B29" s="96"/>
      <c r="C29" s="23" t="s">
        <v>24</v>
      </c>
      <c r="D29" s="29"/>
      <c r="E29" s="30"/>
      <c r="F29" s="31">
        <v>0</v>
      </c>
      <c r="G29" s="32">
        <v>0</v>
      </c>
      <c r="H29" s="32">
        <v>0</v>
      </c>
      <c r="I29" s="32">
        <v>0</v>
      </c>
      <c r="J29" s="33">
        <v>0</v>
      </c>
    </row>
    <row r="30" spans="1:10" ht="15.75" outlineLevel="1" thickBot="1" x14ac:dyDescent="0.3">
      <c r="A30" s="8"/>
      <c r="B30" s="96"/>
      <c r="C30" s="36" t="s">
        <v>25</v>
      </c>
      <c r="D30" s="37"/>
      <c r="E30" s="38"/>
      <c r="F30" s="39">
        <v>0</v>
      </c>
      <c r="G30" s="40">
        <v>0</v>
      </c>
      <c r="H30" s="40">
        <v>0</v>
      </c>
      <c r="I30" s="40">
        <v>0</v>
      </c>
      <c r="J30" s="41">
        <v>0</v>
      </c>
    </row>
    <row r="31" spans="1:10" ht="35.25" customHeight="1" outlineLevel="1" x14ac:dyDescent="0.25">
      <c r="A31" s="8"/>
      <c r="B31" s="98" t="s">
        <v>26</v>
      </c>
      <c r="C31" s="42" t="s">
        <v>27</v>
      </c>
      <c r="D31" s="43"/>
      <c r="E31" s="44"/>
      <c r="F31" s="45">
        <v>25215718.550435904</v>
      </c>
      <c r="G31" s="32">
        <v>25624228.464218333</v>
      </c>
      <c r="H31" s="32">
        <v>25936486.675946604</v>
      </c>
      <c r="I31" s="32">
        <v>26272866.33316838</v>
      </c>
      <c r="J31" s="33">
        <v>26533895.81207107</v>
      </c>
    </row>
    <row r="32" spans="1:10" outlineLevel="1" x14ac:dyDescent="0.25">
      <c r="A32" s="8"/>
      <c r="B32" s="99"/>
      <c r="C32" s="23" t="s">
        <v>28</v>
      </c>
      <c r="D32" s="29"/>
      <c r="E32" s="30"/>
      <c r="F32" s="31">
        <v>32499637.118419733</v>
      </c>
      <c r="G32" s="32">
        <v>32920608.380282063</v>
      </c>
      <c r="H32" s="32">
        <v>33251703.138118483</v>
      </c>
      <c r="I32" s="32">
        <v>33612874.585404605</v>
      </c>
      <c r="J32" s="33">
        <v>33911777.463249385</v>
      </c>
    </row>
    <row r="33" spans="1:10" outlineLevel="1" x14ac:dyDescent="0.25">
      <c r="A33" s="8"/>
      <c r="B33" s="99"/>
      <c r="C33" s="23" t="s">
        <v>29</v>
      </c>
      <c r="D33" s="29"/>
      <c r="E33" s="30"/>
      <c r="F33" s="31">
        <v>17953400.318233445</v>
      </c>
      <c r="G33" s="32">
        <v>18105437.886699732</v>
      </c>
      <c r="H33" s="32">
        <v>18233899.884518053</v>
      </c>
      <c r="I33" s="32">
        <v>18378204.340792723</v>
      </c>
      <c r="J33" s="33">
        <v>18514694.494492136</v>
      </c>
    </row>
    <row r="34" spans="1:10" outlineLevel="1" x14ac:dyDescent="0.25">
      <c r="A34" s="8"/>
      <c r="B34" s="99"/>
      <c r="C34" s="23" t="s">
        <v>30</v>
      </c>
      <c r="D34" s="29"/>
      <c r="E34" s="30"/>
      <c r="F34" s="31">
        <v>21031341.725957192</v>
      </c>
      <c r="G34" s="32">
        <v>21185163.040550333</v>
      </c>
      <c r="H34" s="32">
        <v>21319230.342303697</v>
      </c>
      <c r="I34" s="32">
        <v>21471623.183824837</v>
      </c>
      <c r="J34" s="33">
        <v>21622879.248147957</v>
      </c>
    </row>
    <row r="35" spans="1:10" outlineLevel="1" x14ac:dyDescent="0.25">
      <c r="A35" s="8"/>
      <c r="B35" s="99"/>
      <c r="C35" s="23" t="s">
        <v>31</v>
      </c>
      <c r="D35" s="29"/>
      <c r="E35" s="30"/>
      <c r="F35" s="31">
        <v>166669.73367412254</v>
      </c>
      <c r="G35" s="32">
        <v>167730.43389171085</v>
      </c>
      <c r="H35" s="32">
        <v>168685.85308509605</v>
      </c>
      <c r="I35" s="32">
        <v>169784.98019904949</v>
      </c>
      <c r="J35" s="33">
        <v>170927.3676706558</v>
      </c>
    </row>
    <row r="36" spans="1:10" outlineLevel="1" x14ac:dyDescent="0.25">
      <c r="A36" s="8"/>
      <c r="B36" s="99"/>
      <c r="C36" s="23" t="s">
        <v>32</v>
      </c>
      <c r="D36" s="29"/>
      <c r="E36" s="30"/>
      <c r="F36" s="31">
        <v>0</v>
      </c>
      <c r="G36" s="32">
        <v>0</v>
      </c>
      <c r="H36" s="32">
        <v>0</v>
      </c>
      <c r="I36" s="32">
        <v>0</v>
      </c>
      <c r="J36" s="33">
        <v>0</v>
      </c>
    </row>
    <row r="37" spans="1:10" ht="15.75" outlineLevel="1" thickBot="1" x14ac:dyDescent="0.3">
      <c r="A37" s="8"/>
      <c r="B37" s="100"/>
      <c r="C37" s="36" t="s">
        <v>25</v>
      </c>
      <c r="D37" s="37"/>
      <c r="E37" s="38"/>
      <c r="F37" s="39">
        <v>0</v>
      </c>
      <c r="G37" s="40">
        <v>0</v>
      </c>
      <c r="H37" s="40">
        <v>0</v>
      </c>
      <c r="I37" s="40">
        <v>0</v>
      </c>
      <c r="J37" s="41">
        <v>0</v>
      </c>
    </row>
    <row r="38" spans="1:10" ht="38.25" customHeight="1" outlineLevel="1" x14ac:dyDescent="0.25">
      <c r="B38" s="95" t="s">
        <v>33</v>
      </c>
      <c r="C38" s="42" t="s">
        <v>34</v>
      </c>
      <c r="D38" s="29"/>
      <c r="E38" s="30"/>
      <c r="F38" s="31">
        <v>2485336.7072659954</v>
      </c>
      <c r="G38" s="32">
        <v>2499245.7069547074</v>
      </c>
      <c r="H38" s="32">
        <v>2508402.7458746135</v>
      </c>
      <c r="I38" s="32">
        <v>2517468.8896123408</v>
      </c>
      <c r="J38" s="33">
        <v>2521968.2976704291</v>
      </c>
    </row>
    <row r="39" spans="1:10" outlineLevel="1" x14ac:dyDescent="0.25">
      <c r="A39" s="8"/>
      <c r="B39" s="96"/>
      <c r="C39" s="23" t="s">
        <v>28</v>
      </c>
      <c r="D39" s="29"/>
      <c r="E39" s="30"/>
      <c r="F39" s="31">
        <v>7184697.6730860658</v>
      </c>
      <c r="G39" s="32">
        <v>7170639.24692351</v>
      </c>
      <c r="H39" s="32">
        <v>7161383.8325584056</v>
      </c>
      <c r="I39" s="32">
        <v>7152220.2898760829</v>
      </c>
      <c r="J39" s="33">
        <v>7147672.5440010736</v>
      </c>
    </row>
    <row r="40" spans="1:10" outlineLevel="1" x14ac:dyDescent="0.25">
      <c r="A40" s="8"/>
      <c r="B40" s="96"/>
      <c r="C40" s="23" t="s">
        <v>29</v>
      </c>
      <c r="D40" s="29"/>
      <c r="E40" s="30"/>
      <c r="F40" s="31">
        <v>9222.3421880973019</v>
      </c>
      <c r="G40" s="32">
        <v>9371.7686619400483</v>
      </c>
      <c r="H40" s="32">
        <v>9470.1441071385161</v>
      </c>
      <c r="I40" s="32">
        <v>9567.5430517354798</v>
      </c>
      <c r="J40" s="33">
        <v>9615.8808686559441</v>
      </c>
    </row>
    <row r="41" spans="1:10" outlineLevel="1" x14ac:dyDescent="0.25">
      <c r="A41" s="8"/>
      <c r="B41" s="96"/>
      <c r="C41" s="23" t="s">
        <v>30</v>
      </c>
      <c r="D41" s="29"/>
      <c r="E41" s="30"/>
      <c r="F41" s="31">
        <v>0</v>
      </c>
      <c r="G41" s="32">
        <v>0</v>
      </c>
      <c r="H41" s="32">
        <v>0</v>
      </c>
      <c r="I41" s="32">
        <v>0</v>
      </c>
      <c r="J41" s="33">
        <v>0</v>
      </c>
    </row>
    <row r="42" spans="1:10" outlineLevel="1" x14ac:dyDescent="0.25">
      <c r="A42" s="8"/>
      <c r="B42" s="96"/>
      <c r="C42" s="23" t="s">
        <v>31</v>
      </c>
      <c r="D42" s="29"/>
      <c r="E42" s="30"/>
      <c r="F42" s="31">
        <v>0</v>
      </c>
      <c r="G42" s="32">
        <v>0</v>
      </c>
      <c r="H42" s="32">
        <v>0</v>
      </c>
      <c r="I42" s="32">
        <v>0</v>
      </c>
      <c r="J42" s="33">
        <v>0</v>
      </c>
    </row>
    <row r="43" spans="1:10" ht="15.75" outlineLevel="1" thickBot="1" x14ac:dyDescent="0.3">
      <c r="A43" s="8"/>
      <c r="B43" s="97"/>
      <c r="C43" s="36" t="s">
        <v>32</v>
      </c>
      <c r="D43" s="37"/>
      <c r="E43" s="38"/>
      <c r="F43" s="39">
        <v>0</v>
      </c>
      <c r="G43" s="40">
        <v>0</v>
      </c>
      <c r="H43" s="40">
        <v>0</v>
      </c>
      <c r="I43" s="40">
        <v>0</v>
      </c>
      <c r="J43" s="41">
        <v>0</v>
      </c>
    </row>
    <row r="44" spans="1:10" ht="30.75" customHeight="1" outlineLevel="1" x14ac:dyDescent="0.25">
      <c r="A44" s="8"/>
      <c r="B44" s="89" t="s">
        <v>35</v>
      </c>
      <c r="C44" s="42" t="s">
        <v>27</v>
      </c>
      <c r="D44" s="29"/>
      <c r="E44" s="30"/>
      <c r="F44" s="31">
        <v>22348573.866420481</v>
      </c>
      <c r="G44" s="32">
        <v>23281833.128277346</v>
      </c>
      <c r="H44" s="32">
        <v>23922490.775345042</v>
      </c>
      <c r="I44" s="32">
        <v>24575391.207160428</v>
      </c>
      <c r="J44" s="33">
        <v>24944732.380747743</v>
      </c>
    </row>
    <row r="45" spans="1:10" outlineLevel="1" x14ac:dyDescent="0.25">
      <c r="A45" s="47"/>
      <c r="B45" s="90"/>
      <c r="C45" s="23" t="s">
        <v>28</v>
      </c>
      <c r="D45" s="29"/>
      <c r="E45" s="30"/>
      <c r="F45" s="31">
        <v>12409993.526962318</v>
      </c>
      <c r="G45" s="32">
        <v>12976229.027931884</v>
      </c>
      <c r="H45" s="32">
        <v>13365035.20732723</v>
      </c>
      <c r="I45" s="32">
        <v>13761473.806276433</v>
      </c>
      <c r="J45" s="33">
        <v>13984025.052236559</v>
      </c>
    </row>
    <row r="46" spans="1:10" outlineLevel="1" x14ac:dyDescent="0.25">
      <c r="A46" s="8"/>
      <c r="B46" s="90"/>
      <c r="C46" s="23" t="s">
        <v>36</v>
      </c>
      <c r="D46" s="29"/>
      <c r="E46" s="30"/>
      <c r="F46" s="31">
        <v>2671904.2881861157</v>
      </c>
      <c r="G46" s="32">
        <v>2829591.1952129193</v>
      </c>
      <c r="H46" s="32">
        <v>2937117.4405075242</v>
      </c>
      <c r="I46" s="32">
        <v>3046311.8779311744</v>
      </c>
      <c r="J46" s="33">
        <v>3106316.2323430632</v>
      </c>
    </row>
    <row r="47" spans="1:10" outlineLevel="1" x14ac:dyDescent="0.25">
      <c r="B47" s="90"/>
      <c r="C47" s="23" t="s">
        <v>37</v>
      </c>
      <c r="D47" s="29"/>
      <c r="E47" s="30"/>
      <c r="F47" s="31">
        <v>0</v>
      </c>
      <c r="G47" s="32">
        <v>0</v>
      </c>
      <c r="H47" s="32">
        <v>0</v>
      </c>
      <c r="I47" s="32">
        <v>0</v>
      </c>
      <c r="J47" s="33">
        <v>0</v>
      </c>
    </row>
    <row r="48" spans="1:10" outlineLevel="1" x14ac:dyDescent="0.25">
      <c r="A48" s="8"/>
      <c r="B48" s="90"/>
      <c r="C48" s="23" t="s">
        <v>38</v>
      </c>
      <c r="D48" s="29"/>
      <c r="E48" s="30"/>
      <c r="F48" s="31">
        <v>2858784.6440507076</v>
      </c>
      <c r="G48" s="32">
        <v>2950236.0663740966</v>
      </c>
      <c r="H48" s="32">
        <v>3013266.7667890061</v>
      </c>
      <c r="I48" s="32">
        <v>3077604.4430746255</v>
      </c>
      <c r="J48" s="33">
        <v>3115041.8338929843</v>
      </c>
    </row>
    <row r="49" spans="1:10" outlineLevel="1" x14ac:dyDescent="0.25">
      <c r="A49" s="8"/>
      <c r="B49" s="90"/>
      <c r="C49" s="23" t="s">
        <v>30</v>
      </c>
      <c r="D49" s="29"/>
      <c r="E49" s="30"/>
      <c r="F49" s="31">
        <v>4588140.0144917099</v>
      </c>
      <c r="G49" s="32">
        <v>4864250.0148808751</v>
      </c>
      <c r="H49" s="32">
        <v>5053213.5941369981</v>
      </c>
      <c r="I49" s="32">
        <v>5245607.7429481028</v>
      </c>
      <c r="J49" s="33">
        <v>5351317.807931724</v>
      </c>
    </row>
    <row r="50" spans="1:10" outlineLevel="1" x14ac:dyDescent="0.25">
      <c r="A50" s="8"/>
      <c r="B50" s="90"/>
      <c r="C50" s="23" t="s">
        <v>31</v>
      </c>
      <c r="D50" s="29"/>
      <c r="E50" s="30"/>
      <c r="F50" s="31">
        <v>0</v>
      </c>
      <c r="G50" s="32">
        <v>0</v>
      </c>
      <c r="H50" s="32">
        <v>0</v>
      </c>
      <c r="I50" s="32">
        <v>0</v>
      </c>
      <c r="J50" s="33">
        <v>0</v>
      </c>
    </row>
    <row r="51" spans="1:10" outlineLevel="1" x14ac:dyDescent="0.25">
      <c r="A51" s="8"/>
      <c r="B51" s="90"/>
      <c r="C51" s="23" t="s">
        <v>32</v>
      </c>
      <c r="D51" s="29"/>
      <c r="E51" s="30"/>
      <c r="F51" s="31">
        <v>0</v>
      </c>
      <c r="G51" s="32">
        <v>0</v>
      </c>
      <c r="H51" s="32">
        <v>0</v>
      </c>
      <c r="I51" s="32">
        <v>0</v>
      </c>
      <c r="J51" s="33">
        <v>0</v>
      </c>
    </row>
    <row r="52" spans="1:10" ht="15.75" outlineLevel="1" thickBot="1" x14ac:dyDescent="0.3">
      <c r="A52" s="8"/>
      <c r="B52" s="91"/>
      <c r="C52" s="36" t="s">
        <v>25</v>
      </c>
      <c r="D52" s="37"/>
      <c r="E52" s="38"/>
      <c r="F52" s="39">
        <v>0</v>
      </c>
      <c r="G52" s="40">
        <v>0</v>
      </c>
      <c r="H52" s="40">
        <v>0</v>
      </c>
      <c r="I52" s="40">
        <v>0</v>
      </c>
      <c r="J52" s="41">
        <v>0</v>
      </c>
    </row>
    <row r="53" spans="1:10" ht="30.75" customHeight="1" outlineLevel="1" x14ac:dyDescent="0.25">
      <c r="A53" s="8"/>
      <c r="B53" s="89" t="s">
        <v>39</v>
      </c>
      <c r="C53" s="42" t="s">
        <v>27</v>
      </c>
      <c r="D53" s="29"/>
      <c r="E53" s="30"/>
      <c r="F53" s="31">
        <v>5873483.121013917</v>
      </c>
      <c r="G53" s="32">
        <v>6226802.7412763312</v>
      </c>
      <c r="H53" s="32">
        <v>6241709.140341403</v>
      </c>
      <c r="I53" s="32">
        <v>6600482.7949798303</v>
      </c>
      <c r="J53" s="33">
        <v>6622203.9824554212</v>
      </c>
    </row>
    <row r="54" spans="1:10" outlineLevel="1" x14ac:dyDescent="0.25">
      <c r="A54" s="47"/>
      <c r="B54" s="90"/>
      <c r="C54" s="23" t="s">
        <v>28</v>
      </c>
      <c r="D54" s="29"/>
      <c r="E54" s="30"/>
      <c r="F54" s="31">
        <v>1791440.5479255985</v>
      </c>
      <c r="G54" s="32">
        <v>1445397.3178212799</v>
      </c>
      <c r="H54" s="32">
        <v>1601386.1907050048</v>
      </c>
      <c r="I54" s="32">
        <v>1800024.4207270246</v>
      </c>
      <c r="J54" s="33">
        <v>2482033.4026881633</v>
      </c>
    </row>
    <row r="55" spans="1:10" outlineLevel="1" x14ac:dyDescent="0.25">
      <c r="A55" s="8"/>
      <c r="B55" s="90"/>
      <c r="C55" s="23" t="s">
        <v>40</v>
      </c>
      <c r="D55" s="29"/>
      <c r="E55" s="30"/>
      <c r="F55" s="31">
        <v>521309.32653590065</v>
      </c>
      <c r="G55" s="32">
        <v>522563.18717712554</v>
      </c>
      <c r="H55" s="32">
        <v>523814.15588906861</v>
      </c>
      <c r="I55" s="32">
        <v>525307.91277358297</v>
      </c>
      <c r="J55" s="33">
        <v>527036.62141659996</v>
      </c>
    </row>
    <row r="56" spans="1:10" outlineLevel="1" x14ac:dyDescent="0.25">
      <c r="B56" s="90"/>
      <c r="C56" s="23" t="s">
        <v>41</v>
      </c>
      <c r="D56" s="29"/>
      <c r="E56" s="30"/>
      <c r="F56" s="31">
        <v>0</v>
      </c>
      <c r="G56" s="32">
        <v>0</v>
      </c>
      <c r="H56" s="32">
        <v>4385.1251381691236</v>
      </c>
      <c r="I56" s="32">
        <v>12738.066064035187</v>
      </c>
      <c r="J56" s="33">
        <v>67392.265123909383</v>
      </c>
    </row>
    <row r="57" spans="1:10" outlineLevel="1" x14ac:dyDescent="0.25">
      <c r="A57" s="8"/>
      <c r="B57" s="90"/>
      <c r="C57" s="23" t="s">
        <v>42</v>
      </c>
      <c r="D57" s="29"/>
      <c r="E57" s="30"/>
      <c r="F57" s="31">
        <v>0</v>
      </c>
      <c r="G57" s="32">
        <v>0</v>
      </c>
      <c r="H57" s="32">
        <v>0</v>
      </c>
      <c r="I57" s="32">
        <v>0</v>
      </c>
      <c r="J57" s="33">
        <v>0</v>
      </c>
    </row>
    <row r="58" spans="1:10" outlineLevel="1" x14ac:dyDescent="0.25">
      <c r="A58" s="8"/>
      <c r="B58" s="90"/>
      <c r="C58" s="23" t="s">
        <v>31</v>
      </c>
      <c r="D58" s="29"/>
      <c r="E58" s="30"/>
      <c r="F58" s="31">
        <v>0</v>
      </c>
      <c r="G58" s="32">
        <v>0</v>
      </c>
      <c r="H58" s="32">
        <v>0</v>
      </c>
      <c r="I58" s="32">
        <v>0</v>
      </c>
      <c r="J58" s="33">
        <v>0</v>
      </c>
    </row>
    <row r="59" spans="1:10" outlineLevel="1" x14ac:dyDescent="0.25">
      <c r="A59" s="8"/>
      <c r="B59" s="90"/>
      <c r="C59" s="23" t="s">
        <v>43</v>
      </c>
      <c r="D59" s="29"/>
      <c r="E59" s="30"/>
      <c r="F59" s="31">
        <v>0</v>
      </c>
      <c r="G59" s="32">
        <v>0</v>
      </c>
      <c r="H59" s="32">
        <v>0</v>
      </c>
      <c r="I59" s="32">
        <v>0</v>
      </c>
      <c r="J59" s="33">
        <v>0</v>
      </c>
    </row>
    <row r="60" spans="1:10" ht="15.75" outlineLevel="1" thickBot="1" x14ac:dyDescent="0.3">
      <c r="A60" s="8"/>
      <c r="B60" s="91"/>
      <c r="C60" s="36" t="s">
        <v>25</v>
      </c>
      <c r="D60" s="37"/>
      <c r="E60" s="38"/>
      <c r="F60" s="39">
        <v>0</v>
      </c>
      <c r="G60" s="40">
        <v>0</v>
      </c>
      <c r="H60" s="40">
        <v>0</v>
      </c>
      <c r="I60" s="40">
        <v>0</v>
      </c>
      <c r="J60" s="41">
        <v>0</v>
      </c>
    </row>
    <row r="61" spans="1:10" ht="45.75" customHeight="1" outlineLevel="1" x14ac:dyDescent="0.25">
      <c r="A61" s="8"/>
      <c r="B61" s="89" t="s">
        <v>44</v>
      </c>
      <c r="C61" s="42" t="s">
        <v>45</v>
      </c>
      <c r="D61" s="29"/>
      <c r="E61" s="30"/>
      <c r="F61" s="31">
        <v>20886570.566651475</v>
      </c>
      <c r="G61" s="32">
        <v>21127906.164280944</v>
      </c>
      <c r="H61" s="32">
        <v>21322704.492232997</v>
      </c>
      <c r="I61" s="32">
        <v>21537594.082504567</v>
      </c>
      <c r="J61" s="33">
        <v>21724863.829647291</v>
      </c>
    </row>
    <row r="62" spans="1:10" ht="25.5" outlineLevel="1" x14ac:dyDescent="0.25">
      <c r="A62" s="8"/>
      <c r="B62" s="90"/>
      <c r="C62" s="23" t="s">
        <v>46</v>
      </c>
      <c r="D62" s="29"/>
      <c r="E62" s="30"/>
      <c r="F62" s="31">
        <v>6791388.9799725953</v>
      </c>
      <c r="G62" s="32">
        <v>6861793.701860154</v>
      </c>
      <c r="H62" s="32">
        <v>6919701.6542712739</v>
      </c>
      <c r="I62" s="32">
        <v>6984082.3461351385</v>
      </c>
      <c r="J62" s="33">
        <v>7042128.6111031398</v>
      </c>
    </row>
    <row r="63" spans="1:10" outlineLevel="1" x14ac:dyDescent="0.25">
      <c r="A63" s="8"/>
      <c r="B63" s="90"/>
      <c r="C63" s="23" t="s">
        <v>47</v>
      </c>
      <c r="D63" s="29"/>
      <c r="E63" s="30"/>
      <c r="F63" s="31">
        <v>0</v>
      </c>
      <c r="G63" s="32">
        <v>0</v>
      </c>
      <c r="H63" s="32">
        <v>0</v>
      </c>
      <c r="I63" s="32">
        <v>0</v>
      </c>
      <c r="J63" s="33">
        <v>0</v>
      </c>
    </row>
    <row r="64" spans="1:10" ht="25.5" outlineLevel="1" x14ac:dyDescent="0.25">
      <c r="A64" s="8"/>
      <c r="B64" s="90"/>
      <c r="C64" s="23" t="s">
        <v>48</v>
      </c>
      <c r="D64" s="29"/>
      <c r="E64" s="30"/>
      <c r="F64" s="31">
        <v>0</v>
      </c>
      <c r="G64" s="32">
        <v>0</v>
      </c>
      <c r="H64" s="32">
        <v>0</v>
      </c>
      <c r="I64" s="32">
        <v>0</v>
      </c>
      <c r="J64" s="33">
        <v>0</v>
      </c>
    </row>
    <row r="65" spans="1:10" outlineLevel="1" x14ac:dyDescent="0.25">
      <c r="A65" s="8"/>
      <c r="B65" s="90"/>
      <c r="C65" s="23" t="s">
        <v>49</v>
      </c>
      <c r="D65" s="29"/>
      <c r="E65" s="30"/>
      <c r="F65" s="31">
        <v>0</v>
      </c>
      <c r="G65" s="32">
        <v>0</v>
      </c>
      <c r="H65" s="32">
        <v>0</v>
      </c>
      <c r="I65" s="32">
        <v>0</v>
      </c>
      <c r="J65" s="33">
        <v>0</v>
      </c>
    </row>
    <row r="66" spans="1:10" ht="25.5" outlineLevel="1" x14ac:dyDescent="0.25">
      <c r="A66" s="8"/>
      <c r="B66" s="90"/>
      <c r="C66" s="23" t="s">
        <v>50</v>
      </c>
      <c r="D66" s="29"/>
      <c r="E66" s="30"/>
      <c r="F66" s="31">
        <v>0</v>
      </c>
      <c r="G66" s="32">
        <v>0</v>
      </c>
      <c r="H66" s="32">
        <v>0</v>
      </c>
      <c r="I66" s="32">
        <v>0</v>
      </c>
      <c r="J66" s="33">
        <v>0</v>
      </c>
    </row>
    <row r="67" spans="1:10" outlineLevel="1" x14ac:dyDescent="0.25">
      <c r="B67" s="90"/>
      <c r="C67" s="23" t="s">
        <v>51</v>
      </c>
      <c r="D67" s="29"/>
      <c r="E67" s="30"/>
      <c r="F67" s="31">
        <v>0</v>
      </c>
      <c r="G67" s="32">
        <v>0</v>
      </c>
      <c r="H67" s="32">
        <v>0</v>
      </c>
      <c r="I67" s="32">
        <v>0</v>
      </c>
      <c r="J67" s="33">
        <v>0</v>
      </c>
    </row>
    <row r="68" spans="1:10" ht="25.5" outlineLevel="1" x14ac:dyDescent="0.25">
      <c r="B68" s="90"/>
      <c r="C68" s="23" t="s">
        <v>52</v>
      </c>
      <c r="D68" s="29"/>
      <c r="E68" s="30"/>
      <c r="F68" s="31">
        <v>0</v>
      </c>
      <c r="G68" s="32">
        <v>0</v>
      </c>
      <c r="H68" s="32">
        <v>0</v>
      </c>
      <c r="I68" s="32">
        <v>0</v>
      </c>
      <c r="J68" s="33">
        <v>0</v>
      </c>
    </row>
    <row r="69" spans="1:10" outlineLevel="1" x14ac:dyDescent="0.25">
      <c r="A69" s="8"/>
      <c r="B69" s="90"/>
      <c r="C69" s="23" t="s">
        <v>53</v>
      </c>
      <c r="D69" s="29"/>
      <c r="E69" s="30"/>
      <c r="F69" s="31">
        <v>0</v>
      </c>
      <c r="G69" s="32">
        <v>0</v>
      </c>
      <c r="H69" s="32">
        <v>0</v>
      </c>
      <c r="I69" s="32">
        <v>0</v>
      </c>
      <c r="J69" s="33">
        <v>0</v>
      </c>
    </row>
    <row r="70" spans="1:10" ht="25.5" outlineLevel="1" x14ac:dyDescent="0.25">
      <c r="A70" s="8"/>
      <c r="B70" s="90"/>
      <c r="C70" s="23" t="s">
        <v>54</v>
      </c>
      <c r="D70" s="29"/>
      <c r="E70" s="30"/>
      <c r="F70" s="31">
        <v>0</v>
      </c>
      <c r="G70" s="32">
        <v>0</v>
      </c>
      <c r="H70" s="32">
        <v>0</v>
      </c>
      <c r="I70" s="32">
        <v>0</v>
      </c>
      <c r="J70" s="33">
        <v>0</v>
      </c>
    </row>
    <row r="71" spans="1:10" outlineLevel="1" x14ac:dyDescent="0.25">
      <c r="A71" s="8"/>
      <c r="B71" s="90"/>
      <c r="C71" s="23" t="s">
        <v>55</v>
      </c>
      <c r="D71" s="29"/>
      <c r="E71" s="30"/>
      <c r="F71" s="31">
        <v>0</v>
      </c>
      <c r="G71" s="32">
        <v>0</v>
      </c>
      <c r="H71" s="32">
        <v>0</v>
      </c>
      <c r="I71" s="32">
        <v>0</v>
      </c>
      <c r="J71" s="33">
        <v>0</v>
      </c>
    </row>
    <row r="72" spans="1:10" ht="25.5" outlineLevel="1" x14ac:dyDescent="0.25">
      <c r="A72" s="8"/>
      <c r="B72" s="90"/>
      <c r="C72" s="23" t="s">
        <v>56</v>
      </c>
      <c r="D72" s="29"/>
      <c r="E72" s="30"/>
      <c r="F72" s="31">
        <v>0</v>
      </c>
      <c r="G72" s="32">
        <v>0</v>
      </c>
      <c r="H72" s="32">
        <v>0</v>
      </c>
      <c r="I72" s="32">
        <v>0</v>
      </c>
      <c r="J72" s="33">
        <v>0</v>
      </c>
    </row>
    <row r="73" spans="1:10" outlineLevel="1" x14ac:dyDescent="0.25">
      <c r="A73" s="8"/>
      <c r="B73" s="90"/>
      <c r="C73" s="23" t="s">
        <v>57</v>
      </c>
      <c r="D73" s="29"/>
      <c r="E73" s="30"/>
      <c r="F73" s="31">
        <v>0</v>
      </c>
      <c r="G73" s="32">
        <v>0</v>
      </c>
      <c r="H73" s="32">
        <v>0</v>
      </c>
      <c r="I73" s="32">
        <v>0</v>
      </c>
      <c r="J73" s="33">
        <v>0</v>
      </c>
    </row>
    <row r="74" spans="1:10" outlineLevel="1" x14ac:dyDescent="0.25">
      <c r="A74" s="8"/>
      <c r="B74" s="90"/>
      <c r="C74" s="23" t="s">
        <v>58</v>
      </c>
      <c r="D74" s="29"/>
      <c r="E74" s="30"/>
      <c r="F74" s="31">
        <v>0</v>
      </c>
      <c r="G74" s="32">
        <v>0</v>
      </c>
      <c r="H74" s="32">
        <v>0</v>
      </c>
      <c r="I74" s="32">
        <v>0</v>
      </c>
      <c r="J74" s="33">
        <v>0</v>
      </c>
    </row>
    <row r="75" spans="1:10" outlineLevel="1" x14ac:dyDescent="0.25">
      <c r="A75" s="8"/>
      <c r="B75" s="90"/>
      <c r="C75" s="23" t="s">
        <v>59</v>
      </c>
      <c r="D75" s="29"/>
      <c r="E75" s="30"/>
      <c r="F75" s="31">
        <v>0</v>
      </c>
      <c r="G75" s="32">
        <v>0</v>
      </c>
      <c r="H75" s="32">
        <v>0</v>
      </c>
      <c r="I75" s="32">
        <v>0</v>
      </c>
      <c r="J75" s="33">
        <v>0</v>
      </c>
    </row>
    <row r="76" spans="1:10" ht="15.75" outlineLevel="1" thickBot="1" x14ac:dyDescent="0.3">
      <c r="A76" s="8"/>
      <c r="B76" s="91"/>
      <c r="C76" s="36" t="s">
        <v>25</v>
      </c>
      <c r="D76" s="37"/>
      <c r="E76" s="38"/>
      <c r="F76" s="39">
        <v>0</v>
      </c>
      <c r="G76" s="40">
        <v>0</v>
      </c>
      <c r="H76" s="40">
        <v>0</v>
      </c>
      <c r="I76" s="40">
        <v>0</v>
      </c>
      <c r="J76" s="41">
        <v>0</v>
      </c>
    </row>
    <row r="77" spans="1:10" ht="45.75" customHeight="1" outlineLevel="1" x14ac:dyDescent="0.25">
      <c r="A77" s="8"/>
      <c r="B77" s="89" t="s">
        <v>60</v>
      </c>
      <c r="C77" s="42" t="s">
        <v>61</v>
      </c>
      <c r="D77" s="29"/>
      <c r="E77" s="30"/>
      <c r="F77" s="31">
        <v>5143508.2321324656</v>
      </c>
      <c r="G77" s="32">
        <v>5221417.7705732882</v>
      </c>
      <c r="H77" s="32">
        <v>5281019.8572088303</v>
      </c>
      <c r="I77" s="32">
        <v>5345240.1266030399</v>
      </c>
      <c r="J77" s="33">
        <v>5395244.2038379265</v>
      </c>
    </row>
    <row r="78" spans="1:10" ht="25.5" outlineLevel="1" x14ac:dyDescent="0.25">
      <c r="A78" s="8"/>
      <c r="B78" s="90"/>
      <c r="C78" s="23" t="s">
        <v>62</v>
      </c>
      <c r="D78" s="29"/>
      <c r="E78" s="30"/>
      <c r="F78" s="31">
        <v>816410.60196890868</v>
      </c>
      <c r="G78" s="32">
        <v>820808.72480118531</v>
      </c>
      <c r="H78" s="32">
        <v>824896.22858313553</v>
      </c>
      <c r="I78" s="32">
        <v>829653.03740426188</v>
      </c>
      <c r="J78" s="33">
        <v>834779.18459854473</v>
      </c>
    </row>
    <row r="79" spans="1:10" ht="25.5" outlineLevel="1" x14ac:dyDescent="0.25">
      <c r="A79" s="8"/>
      <c r="B79" s="90"/>
      <c r="C79" s="23" t="s">
        <v>63</v>
      </c>
      <c r="D79" s="29"/>
      <c r="E79" s="30"/>
      <c r="F79" s="31">
        <v>0</v>
      </c>
      <c r="G79" s="32">
        <v>0</v>
      </c>
      <c r="H79" s="32">
        <v>0</v>
      </c>
      <c r="I79" s="32">
        <v>0</v>
      </c>
      <c r="J79" s="33">
        <v>0</v>
      </c>
    </row>
    <row r="80" spans="1:10" ht="25.5" outlineLevel="1" x14ac:dyDescent="0.25">
      <c r="A80" s="8"/>
      <c r="B80" s="90"/>
      <c r="C80" s="23" t="s">
        <v>64</v>
      </c>
      <c r="D80" s="29"/>
      <c r="E80" s="30"/>
      <c r="F80" s="31">
        <v>2735084.8312156051</v>
      </c>
      <c r="G80" s="32">
        <v>2789060.3078919416</v>
      </c>
      <c r="H80" s="32">
        <v>2829214.2131280778</v>
      </c>
      <c r="I80" s="32">
        <v>2871924.1965315654</v>
      </c>
      <c r="J80" s="33">
        <v>2902940.0251448196</v>
      </c>
    </row>
    <row r="81" spans="1:10" ht="25.5" outlineLevel="1" x14ac:dyDescent="0.25">
      <c r="A81" s="8"/>
      <c r="B81" s="90"/>
      <c r="C81" s="23" t="s">
        <v>65</v>
      </c>
      <c r="D81" s="29"/>
      <c r="E81" s="30"/>
      <c r="F81" s="31">
        <v>11114320.448919136</v>
      </c>
      <c r="G81" s="32">
        <v>11260405.171742771</v>
      </c>
      <c r="H81" s="32">
        <v>11374182.32642954</v>
      </c>
      <c r="I81" s="32">
        <v>11497760.593705997</v>
      </c>
      <c r="J81" s="33">
        <v>11597957.280484363</v>
      </c>
    </row>
    <row r="82" spans="1:10" ht="25.5" outlineLevel="1" x14ac:dyDescent="0.25">
      <c r="A82" s="8"/>
      <c r="B82" s="90"/>
      <c r="C82" s="23" t="s">
        <v>66</v>
      </c>
      <c r="D82" s="29"/>
      <c r="E82" s="30"/>
      <c r="F82" s="31">
        <v>3401065.1937499302</v>
      </c>
      <c r="G82" s="32">
        <v>3417337.5245536338</v>
      </c>
      <c r="H82" s="32">
        <v>3432983.4486448388</v>
      </c>
      <c r="I82" s="32">
        <v>3451401.2226878717</v>
      </c>
      <c r="J82" s="33">
        <v>3472033.07101032</v>
      </c>
    </row>
    <row r="83" spans="1:10" ht="25.5" outlineLevel="1" x14ac:dyDescent="0.25">
      <c r="A83" s="8"/>
      <c r="B83" s="90"/>
      <c r="C83" s="23" t="s">
        <v>67</v>
      </c>
      <c r="D83" s="29"/>
      <c r="E83" s="30"/>
      <c r="F83" s="31">
        <v>0</v>
      </c>
      <c r="G83" s="32">
        <v>0</v>
      </c>
      <c r="H83" s="32">
        <v>0</v>
      </c>
      <c r="I83" s="32">
        <v>0</v>
      </c>
      <c r="J83" s="33">
        <v>0</v>
      </c>
    </row>
    <row r="84" spans="1:10" ht="25.5" outlineLevel="1" x14ac:dyDescent="0.25">
      <c r="A84" s="8"/>
      <c r="B84" s="90"/>
      <c r="C84" s="23" t="s">
        <v>68</v>
      </c>
      <c r="D84" s="29"/>
      <c r="E84" s="30"/>
      <c r="F84" s="31">
        <v>0</v>
      </c>
      <c r="G84" s="32">
        <v>0</v>
      </c>
      <c r="H84" s="32">
        <v>0</v>
      </c>
      <c r="I84" s="32">
        <v>0</v>
      </c>
      <c r="J84" s="33">
        <v>0</v>
      </c>
    </row>
    <row r="85" spans="1:10" ht="25.5" outlineLevel="1" x14ac:dyDescent="0.25">
      <c r="A85" s="8"/>
      <c r="B85" s="90"/>
      <c r="C85" s="23" t="s">
        <v>69</v>
      </c>
      <c r="D85" s="29"/>
      <c r="E85" s="30"/>
      <c r="F85" s="31">
        <v>0</v>
      </c>
      <c r="G85" s="32">
        <v>0</v>
      </c>
      <c r="H85" s="32">
        <v>0</v>
      </c>
      <c r="I85" s="32">
        <v>0</v>
      </c>
      <c r="J85" s="33">
        <v>0</v>
      </c>
    </row>
    <row r="86" spans="1:10" ht="25.5" outlineLevel="1" x14ac:dyDescent="0.25">
      <c r="A86" s="8"/>
      <c r="B86" s="90"/>
      <c r="C86" s="23" t="s">
        <v>70</v>
      </c>
      <c r="D86" s="29"/>
      <c r="E86" s="30"/>
      <c r="F86" s="31">
        <v>0</v>
      </c>
      <c r="G86" s="32">
        <v>0</v>
      </c>
      <c r="H86" s="32">
        <v>0</v>
      </c>
      <c r="I86" s="32">
        <v>0</v>
      </c>
      <c r="J86" s="33">
        <v>0</v>
      </c>
    </row>
    <row r="87" spans="1:10" ht="25.5" outlineLevel="1" x14ac:dyDescent="0.25">
      <c r="A87" s="8"/>
      <c r="B87" s="90"/>
      <c r="C87" s="23" t="s">
        <v>71</v>
      </c>
      <c r="D87" s="29"/>
      <c r="E87" s="30"/>
      <c r="F87" s="31">
        <v>5823927.5759864468</v>
      </c>
      <c r="G87" s="32">
        <v>5851792.0451143598</v>
      </c>
      <c r="H87" s="32">
        <v>5878583.8657868979</v>
      </c>
      <c r="I87" s="32">
        <v>5910122.1563008884</v>
      </c>
      <c r="J87" s="33">
        <v>5945451.7908546422</v>
      </c>
    </row>
    <row r="88" spans="1:10" ht="25.5" outlineLevel="1" x14ac:dyDescent="0.25">
      <c r="A88" s="8"/>
      <c r="B88" s="90"/>
      <c r="C88" s="23" t="s">
        <v>72</v>
      </c>
      <c r="D88" s="29"/>
      <c r="E88" s="30"/>
      <c r="F88" s="31">
        <v>1285389.5342004625</v>
      </c>
      <c r="G88" s="32">
        <v>1291539.4556281862</v>
      </c>
      <c r="H88" s="32">
        <v>1297452.6345689157</v>
      </c>
      <c r="I88" s="32">
        <v>1304413.39910871</v>
      </c>
      <c r="J88" s="33">
        <v>1312210.9449933411</v>
      </c>
    </row>
    <row r="89" spans="1:10" ht="25.5" outlineLevel="1" x14ac:dyDescent="0.25">
      <c r="A89" s="8"/>
      <c r="B89" s="90"/>
      <c r="C89" s="23" t="s">
        <v>73</v>
      </c>
      <c r="D89" s="29"/>
      <c r="E89" s="30"/>
      <c r="F89" s="31">
        <v>0</v>
      </c>
      <c r="G89" s="32">
        <v>0</v>
      </c>
      <c r="H89" s="32">
        <v>0</v>
      </c>
      <c r="I89" s="32">
        <v>0</v>
      </c>
      <c r="J89" s="33">
        <v>0</v>
      </c>
    </row>
    <row r="90" spans="1:10" ht="38.25" outlineLevel="1" x14ac:dyDescent="0.25">
      <c r="A90" s="8"/>
      <c r="B90" s="90"/>
      <c r="C90" s="23" t="s">
        <v>74</v>
      </c>
      <c r="D90" s="29"/>
      <c r="E90" s="30"/>
      <c r="F90" s="31">
        <v>0</v>
      </c>
      <c r="G90" s="32">
        <v>0</v>
      </c>
      <c r="H90" s="32">
        <v>0</v>
      </c>
      <c r="I90" s="32">
        <v>0</v>
      </c>
      <c r="J90" s="33">
        <v>0</v>
      </c>
    </row>
    <row r="91" spans="1:10" ht="25.5" outlineLevel="1" x14ac:dyDescent="0.25">
      <c r="A91" s="8"/>
      <c r="B91" s="90"/>
      <c r="C91" s="23" t="s">
        <v>75</v>
      </c>
      <c r="D91" s="29"/>
      <c r="E91" s="30"/>
      <c r="F91" s="31">
        <v>0</v>
      </c>
      <c r="G91" s="32">
        <v>0</v>
      </c>
      <c r="H91" s="32">
        <v>0</v>
      </c>
      <c r="I91" s="32">
        <v>0</v>
      </c>
      <c r="J91" s="33">
        <v>0</v>
      </c>
    </row>
    <row r="92" spans="1:10" ht="25.5" outlineLevel="1" x14ac:dyDescent="0.25">
      <c r="A92" s="8"/>
      <c r="B92" s="90"/>
      <c r="C92" s="23" t="s">
        <v>76</v>
      </c>
      <c r="D92" s="29"/>
      <c r="E92" s="30"/>
      <c r="F92" s="31">
        <v>0</v>
      </c>
      <c r="G92" s="32">
        <v>0</v>
      </c>
      <c r="H92" s="32">
        <v>0</v>
      </c>
      <c r="I92" s="32">
        <v>0</v>
      </c>
      <c r="J92" s="33">
        <v>0</v>
      </c>
    </row>
    <row r="93" spans="1:10" ht="38.25" outlineLevel="1" x14ac:dyDescent="0.25">
      <c r="A93" s="8"/>
      <c r="B93" s="90"/>
      <c r="C93" s="23" t="s">
        <v>77</v>
      </c>
      <c r="D93" s="29"/>
      <c r="E93" s="30"/>
      <c r="F93" s="31">
        <v>57146.487351296273</v>
      </c>
      <c r="G93" s="32">
        <v>57419.90361751747</v>
      </c>
      <c r="H93" s="32">
        <v>57682.794668480114</v>
      </c>
      <c r="I93" s="32">
        <v>57992.259801146014</v>
      </c>
      <c r="J93" s="33">
        <v>58338.926975112379</v>
      </c>
    </row>
    <row r="94" spans="1:10" ht="25.5" outlineLevel="1" x14ac:dyDescent="0.25">
      <c r="A94" s="8"/>
      <c r="B94" s="90"/>
      <c r="C94" s="23" t="s">
        <v>78</v>
      </c>
      <c r="D94" s="29"/>
      <c r="E94" s="30"/>
      <c r="F94" s="31">
        <v>75941.801219235625</v>
      </c>
      <c r="G94" s="32">
        <v>76305.143302045282</v>
      </c>
      <c r="H94" s="32">
        <v>76654.498456838861</v>
      </c>
      <c r="I94" s="32">
        <v>77065.745773663919</v>
      </c>
      <c r="J94" s="33">
        <v>77526.430775224057</v>
      </c>
    </row>
    <row r="95" spans="1:10" ht="25.5" outlineLevel="1" x14ac:dyDescent="0.25">
      <c r="B95" s="90"/>
      <c r="C95" s="23" t="s">
        <v>79</v>
      </c>
      <c r="D95" s="29"/>
      <c r="E95" s="30"/>
      <c r="F95" s="31">
        <v>3690333.0678926683</v>
      </c>
      <c r="G95" s="32">
        <v>4580913.6787725734</v>
      </c>
      <c r="H95" s="32">
        <v>5789638.9678921374</v>
      </c>
      <c r="I95" s="32">
        <v>4543266.6122254068</v>
      </c>
      <c r="J95" s="33">
        <v>9251831.9417074081</v>
      </c>
    </row>
    <row r="96" spans="1:10" ht="38.25" outlineLevel="1" x14ac:dyDescent="0.25">
      <c r="B96" s="90"/>
      <c r="C96" s="23" t="s">
        <v>80</v>
      </c>
      <c r="D96" s="29"/>
      <c r="E96" s="30"/>
      <c r="F96" s="31">
        <v>0</v>
      </c>
      <c r="G96" s="32">
        <v>0</v>
      </c>
      <c r="H96" s="32">
        <v>0</v>
      </c>
      <c r="I96" s="32">
        <v>0</v>
      </c>
      <c r="J96" s="33">
        <v>0</v>
      </c>
    </row>
    <row r="97" spans="2:10" ht="25.5" outlineLevel="1" x14ac:dyDescent="0.25">
      <c r="B97" s="90"/>
      <c r="C97" s="23" t="s">
        <v>81</v>
      </c>
      <c r="D97" s="29"/>
      <c r="E97" s="30"/>
      <c r="F97" s="31">
        <v>0</v>
      </c>
      <c r="G97" s="32">
        <v>0</v>
      </c>
      <c r="H97" s="32">
        <v>0</v>
      </c>
      <c r="I97" s="32">
        <v>0</v>
      </c>
      <c r="J97" s="33">
        <v>0</v>
      </c>
    </row>
    <row r="98" spans="2:10" ht="25.5" outlineLevel="1" x14ac:dyDescent="0.25">
      <c r="B98" s="90"/>
      <c r="C98" s="23" t="s">
        <v>82</v>
      </c>
      <c r="D98" s="29"/>
      <c r="E98" s="30"/>
      <c r="F98" s="31">
        <v>5050947.0776173985</v>
      </c>
      <c r="G98" s="32">
        <v>6532545.7726652836</v>
      </c>
      <c r="H98" s="32">
        <v>7229526.3177307546</v>
      </c>
      <c r="I98" s="32">
        <v>11648819.245049668</v>
      </c>
      <c r="J98" s="33">
        <v>11130933.787101747</v>
      </c>
    </row>
    <row r="99" spans="2:10" ht="38.25" outlineLevel="1" x14ac:dyDescent="0.25">
      <c r="B99" s="90"/>
      <c r="C99" s="23" t="s">
        <v>83</v>
      </c>
      <c r="D99" s="29"/>
      <c r="E99" s="30"/>
      <c r="F99" s="31">
        <v>1871501.9804030296</v>
      </c>
      <c r="G99" s="32">
        <v>2138736.6748103737</v>
      </c>
      <c r="H99" s="32">
        <v>1752973.4284182887</v>
      </c>
      <c r="I99" s="32">
        <v>2906945.5614089356</v>
      </c>
      <c r="J99" s="33">
        <v>855823.10393041524</v>
      </c>
    </row>
    <row r="100" spans="2:10" ht="25.5" outlineLevel="1" x14ac:dyDescent="0.25">
      <c r="B100" s="90"/>
      <c r="C100" s="23" t="s">
        <v>84</v>
      </c>
      <c r="D100" s="29"/>
      <c r="E100" s="30"/>
      <c r="F100" s="31">
        <v>0</v>
      </c>
      <c r="G100" s="32">
        <v>0</v>
      </c>
      <c r="H100" s="32">
        <v>0</v>
      </c>
      <c r="I100" s="32">
        <v>0</v>
      </c>
      <c r="J100" s="33">
        <v>0</v>
      </c>
    </row>
    <row r="101" spans="2:10" ht="25.5" outlineLevel="1" x14ac:dyDescent="0.25">
      <c r="B101" s="90"/>
      <c r="C101" s="23" t="s">
        <v>85</v>
      </c>
      <c r="D101" s="29"/>
      <c r="E101" s="30"/>
      <c r="F101" s="31">
        <v>10843.92142643568</v>
      </c>
      <c r="G101" s="32">
        <v>15972.578060655806</v>
      </c>
      <c r="H101" s="32">
        <v>586977.23337779799</v>
      </c>
      <c r="I101" s="32">
        <v>2032809.6062093987</v>
      </c>
      <c r="J101" s="33">
        <v>4499508.5069725979</v>
      </c>
    </row>
    <row r="102" spans="2:10" ht="25.5" outlineLevel="1" x14ac:dyDescent="0.25">
      <c r="B102" s="90"/>
      <c r="C102" s="23" t="s">
        <v>86</v>
      </c>
      <c r="D102" s="29"/>
      <c r="E102" s="30"/>
      <c r="F102" s="31">
        <v>0</v>
      </c>
      <c r="G102" s="32">
        <v>0</v>
      </c>
      <c r="H102" s="32">
        <v>0</v>
      </c>
      <c r="I102" s="32">
        <v>0</v>
      </c>
      <c r="J102" s="33">
        <v>0</v>
      </c>
    </row>
    <row r="103" spans="2:10" ht="25.5" outlineLevel="1" x14ac:dyDescent="0.25">
      <c r="B103" s="90"/>
      <c r="C103" s="23" t="s">
        <v>87</v>
      </c>
      <c r="D103" s="29"/>
      <c r="E103" s="30"/>
      <c r="F103" s="31">
        <v>0</v>
      </c>
      <c r="G103" s="32">
        <v>0</v>
      </c>
      <c r="H103" s="32">
        <v>0</v>
      </c>
      <c r="I103" s="32">
        <v>0</v>
      </c>
      <c r="J103" s="33">
        <v>0</v>
      </c>
    </row>
    <row r="104" spans="2:10" ht="25.5" outlineLevel="1" x14ac:dyDescent="0.25">
      <c r="B104" s="90"/>
      <c r="C104" s="23" t="s">
        <v>88</v>
      </c>
      <c r="D104" s="29"/>
      <c r="E104" s="30"/>
      <c r="F104" s="31">
        <v>0</v>
      </c>
      <c r="G104" s="32">
        <v>0</v>
      </c>
      <c r="H104" s="32">
        <v>0</v>
      </c>
      <c r="I104" s="32">
        <v>0</v>
      </c>
      <c r="J104" s="33">
        <v>0</v>
      </c>
    </row>
    <row r="105" spans="2:10" ht="15.75" outlineLevel="1" thickBot="1" x14ac:dyDescent="0.3">
      <c r="B105" s="91"/>
      <c r="C105" s="36" t="s">
        <v>25</v>
      </c>
      <c r="D105" s="37"/>
      <c r="E105" s="38"/>
      <c r="F105" s="39">
        <v>3105.0440086029571</v>
      </c>
      <c r="G105" s="40">
        <v>3119.9000317573787</v>
      </c>
      <c r="H105" s="40">
        <v>3134.1841692528105</v>
      </c>
      <c r="I105" s="40">
        <v>3150.9989010166164</v>
      </c>
      <c r="J105" s="41">
        <v>3169.8349989361009</v>
      </c>
    </row>
    <row r="106" spans="2:10" ht="30.75" customHeight="1" outlineLevel="1" x14ac:dyDescent="0.25">
      <c r="B106" s="89" t="s">
        <v>89</v>
      </c>
      <c r="C106" s="42" t="s">
        <v>90</v>
      </c>
      <c r="D106" s="29"/>
      <c r="E106" s="30"/>
      <c r="F106" s="31">
        <v>21933421.394589961</v>
      </c>
      <c r="G106" s="32">
        <v>22196769.508326944</v>
      </c>
      <c r="H106" s="32">
        <v>22407504.398786101</v>
      </c>
      <c r="I106" s="32">
        <v>22637973.635054857</v>
      </c>
      <c r="J106" s="33">
        <v>22827875.408218514</v>
      </c>
    </row>
    <row r="107" spans="2:10" outlineLevel="1" x14ac:dyDescent="0.25">
      <c r="B107" s="90"/>
      <c r="C107" s="23" t="s">
        <v>91</v>
      </c>
      <c r="D107" s="29"/>
      <c r="E107" s="30"/>
      <c r="F107" s="31">
        <v>5232560.2735096049</v>
      </c>
      <c r="G107" s="32">
        <v>5294118.7226166818</v>
      </c>
      <c r="H107" s="32">
        <v>5242510.3583605699</v>
      </c>
      <c r="I107" s="32">
        <v>5244196.558495705</v>
      </c>
      <c r="J107" s="33">
        <v>5260416.2009823974</v>
      </c>
    </row>
    <row r="108" spans="2:10" outlineLevel="1" x14ac:dyDescent="0.25">
      <c r="B108" s="90"/>
      <c r="C108" s="23" t="s">
        <v>92</v>
      </c>
      <c r="D108" s="29"/>
      <c r="E108" s="30"/>
      <c r="F108" s="31">
        <v>4898641.0001130914</v>
      </c>
      <c r="G108" s="32">
        <v>4543467.0767347207</v>
      </c>
      <c r="H108" s="32">
        <v>5583290.6773441946</v>
      </c>
      <c r="I108" s="32">
        <v>5290460.1311393511</v>
      </c>
      <c r="J108" s="33">
        <v>7302839.9046186535</v>
      </c>
    </row>
    <row r="109" spans="2:10" outlineLevel="1" x14ac:dyDescent="0.25">
      <c r="B109" s="90"/>
      <c r="C109" s="23" t="s">
        <v>93</v>
      </c>
      <c r="D109" s="29"/>
      <c r="E109" s="30"/>
      <c r="F109" s="31">
        <v>3725855.0649224366</v>
      </c>
      <c r="G109" s="32">
        <v>3770859.7102569272</v>
      </c>
      <c r="H109" s="32">
        <v>3869293.5224520331</v>
      </c>
      <c r="I109" s="32">
        <v>3951528.4348047758</v>
      </c>
      <c r="J109" s="33">
        <v>3970239.4169519041</v>
      </c>
    </row>
    <row r="110" spans="2:10" outlineLevel="1" x14ac:dyDescent="0.25">
      <c r="B110" s="90"/>
      <c r="C110" s="23" t="s">
        <v>94</v>
      </c>
      <c r="D110" s="29"/>
      <c r="E110" s="30"/>
      <c r="F110" s="31">
        <v>957766.79909410037</v>
      </c>
      <c r="G110" s="32">
        <v>1005381.0409524449</v>
      </c>
      <c r="H110" s="32">
        <v>1275120.5462523585</v>
      </c>
      <c r="I110" s="32">
        <v>1135237.5241472095</v>
      </c>
      <c r="J110" s="33">
        <v>973918.13644536491</v>
      </c>
    </row>
    <row r="111" spans="2:10" outlineLevel="1" x14ac:dyDescent="0.25">
      <c r="B111" s="90"/>
      <c r="C111" s="23" t="s">
        <v>95</v>
      </c>
      <c r="D111" s="29"/>
      <c r="E111" s="30"/>
      <c r="F111" s="31">
        <v>186971.27015605243</v>
      </c>
      <c r="G111" s="32">
        <v>180284.7487355484</v>
      </c>
      <c r="H111" s="32">
        <v>185533.73117183009</v>
      </c>
      <c r="I111" s="32">
        <v>115140.43854008408</v>
      </c>
      <c r="J111" s="33">
        <v>196015.40346047498</v>
      </c>
    </row>
    <row r="112" spans="2:10" outlineLevel="1" x14ac:dyDescent="0.25">
      <c r="B112" s="90"/>
      <c r="C112" s="23" t="s">
        <v>96</v>
      </c>
      <c r="D112" s="29"/>
      <c r="E112" s="30"/>
      <c r="F112" s="31">
        <v>2409208.6704759621</v>
      </c>
      <c r="G112" s="32">
        <v>2162601.8442003885</v>
      </c>
      <c r="H112" s="32">
        <v>1029109.9259437313</v>
      </c>
      <c r="I112" s="32">
        <v>1714881.0583465691</v>
      </c>
      <c r="J112" s="33">
        <v>2639914.9713179786</v>
      </c>
    </row>
    <row r="113" spans="2:10" outlineLevel="1" x14ac:dyDescent="0.25">
      <c r="B113" s="90"/>
      <c r="C113" s="23" t="s">
        <v>97</v>
      </c>
      <c r="D113" s="29"/>
      <c r="E113" s="30"/>
      <c r="F113" s="31">
        <v>1437858.7537742888</v>
      </c>
      <c r="G113" s="32">
        <v>1403882.7468850212</v>
      </c>
      <c r="H113" s="32">
        <v>2091380.5241455371</v>
      </c>
      <c r="I113" s="32">
        <v>1021212.1335129078</v>
      </c>
      <c r="J113" s="33">
        <v>69254.894413652568</v>
      </c>
    </row>
    <row r="114" spans="2:10" outlineLevel="1" x14ac:dyDescent="0.25">
      <c r="B114" s="90"/>
      <c r="C114" s="23" t="s">
        <v>98</v>
      </c>
      <c r="D114" s="29"/>
      <c r="E114" s="30"/>
      <c r="F114" s="31">
        <v>1674939.1746166376</v>
      </c>
      <c r="G114" s="32">
        <v>1868658.1572883388</v>
      </c>
      <c r="H114" s="32">
        <v>2515390.7335641538</v>
      </c>
      <c r="I114" s="32">
        <v>1645424.8969017758</v>
      </c>
      <c r="J114" s="33">
        <v>1412107.002131884</v>
      </c>
    </row>
    <row r="115" spans="2:10" outlineLevel="1" x14ac:dyDescent="0.25">
      <c r="B115" s="90"/>
      <c r="C115" s="23" t="s">
        <v>99</v>
      </c>
      <c r="D115" s="29"/>
      <c r="E115" s="30"/>
      <c r="F115" s="31">
        <v>0</v>
      </c>
      <c r="G115" s="32">
        <v>0</v>
      </c>
      <c r="H115" s="32">
        <v>0</v>
      </c>
      <c r="I115" s="32">
        <v>0</v>
      </c>
      <c r="J115" s="33">
        <v>0</v>
      </c>
    </row>
    <row r="116" spans="2:10" outlineLevel="1" x14ac:dyDescent="0.25">
      <c r="B116" s="90"/>
      <c r="C116" s="23" t="s">
        <v>100</v>
      </c>
      <c r="D116" s="29"/>
      <c r="E116" s="30"/>
      <c r="F116" s="31">
        <v>106193.1265192834</v>
      </c>
      <c r="G116" s="32">
        <v>95705.163304512549</v>
      </c>
      <c r="H116" s="32">
        <v>25476.549812177749</v>
      </c>
      <c r="I116" s="32">
        <v>0</v>
      </c>
      <c r="J116" s="33">
        <v>0</v>
      </c>
    </row>
    <row r="117" spans="2:10" outlineLevel="1" x14ac:dyDescent="0.25">
      <c r="B117" s="90"/>
      <c r="C117" s="23" t="s">
        <v>101</v>
      </c>
      <c r="D117" s="29"/>
      <c r="E117" s="30"/>
      <c r="F117" s="31">
        <v>0</v>
      </c>
      <c r="G117" s="32">
        <v>0</v>
      </c>
      <c r="H117" s="32">
        <v>0</v>
      </c>
      <c r="I117" s="32">
        <v>0</v>
      </c>
      <c r="J117" s="33">
        <v>0</v>
      </c>
    </row>
    <row r="118" spans="2:10" outlineLevel="1" x14ac:dyDescent="0.25">
      <c r="B118" s="90"/>
      <c r="C118" s="23" t="s">
        <v>102</v>
      </c>
      <c r="D118" s="29"/>
      <c r="E118" s="30"/>
      <c r="F118" s="31">
        <v>0</v>
      </c>
      <c r="G118" s="32">
        <v>0</v>
      </c>
      <c r="H118" s="32">
        <v>0</v>
      </c>
      <c r="I118" s="32">
        <v>0</v>
      </c>
      <c r="J118" s="33">
        <v>0</v>
      </c>
    </row>
    <row r="119" spans="2:10" ht="15.75" outlineLevel="1" thickBot="1" x14ac:dyDescent="0.3">
      <c r="B119" s="91"/>
      <c r="C119" s="36" t="s">
        <v>25</v>
      </c>
      <c r="D119" s="37"/>
      <c r="E119" s="38"/>
      <c r="F119" s="39">
        <v>0</v>
      </c>
      <c r="G119" s="40">
        <v>0</v>
      </c>
      <c r="H119" s="40">
        <v>0</v>
      </c>
      <c r="I119" s="40">
        <v>0</v>
      </c>
      <c r="J119" s="41">
        <v>0</v>
      </c>
    </row>
    <row r="120" spans="2:10" ht="15" customHeight="1" outlineLevel="1" x14ac:dyDescent="0.25">
      <c r="B120" s="89" t="s">
        <v>103</v>
      </c>
      <c r="C120" s="42" t="s">
        <v>104</v>
      </c>
      <c r="D120" s="48"/>
      <c r="E120" s="49"/>
      <c r="F120" s="50"/>
      <c r="G120" s="51"/>
      <c r="H120" s="51"/>
      <c r="I120" s="51"/>
      <c r="J120" s="52"/>
    </row>
    <row r="121" spans="2:10" outlineLevel="1" x14ac:dyDescent="0.25">
      <c r="B121" s="90"/>
      <c r="C121" s="23" t="s">
        <v>105</v>
      </c>
      <c r="D121" s="48"/>
      <c r="E121" s="49"/>
      <c r="F121" s="50"/>
      <c r="G121" s="51"/>
      <c r="H121" s="51"/>
      <c r="I121" s="51"/>
      <c r="J121" s="52"/>
    </row>
    <row r="122" spans="2:10" outlineLevel="1" x14ac:dyDescent="0.25">
      <c r="B122" s="90"/>
      <c r="C122" s="23" t="s">
        <v>106</v>
      </c>
      <c r="D122" s="48"/>
      <c r="E122" s="49"/>
      <c r="F122" s="50"/>
      <c r="G122" s="51"/>
      <c r="H122" s="51"/>
      <c r="I122" s="51"/>
      <c r="J122" s="52"/>
    </row>
    <row r="123" spans="2:10" outlineLevel="1" x14ac:dyDescent="0.25">
      <c r="B123" s="90"/>
      <c r="C123" s="23" t="s">
        <v>107</v>
      </c>
      <c r="D123" s="48"/>
      <c r="E123" s="49"/>
      <c r="F123" s="50"/>
      <c r="G123" s="51"/>
      <c r="H123" s="51"/>
      <c r="I123" s="51"/>
      <c r="J123" s="52"/>
    </row>
    <row r="124" spans="2:10" outlineLevel="1" x14ac:dyDescent="0.25">
      <c r="B124" s="90"/>
      <c r="C124" s="23" t="s">
        <v>108</v>
      </c>
      <c r="D124" s="48"/>
      <c r="E124" s="49"/>
      <c r="F124" s="50"/>
      <c r="G124" s="51"/>
      <c r="H124" s="51"/>
      <c r="I124" s="51"/>
      <c r="J124" s="52"/>
    </row>
    <row r="125" spans="2:10" outlineLevel="1" x14ac:dyDescent="0.25">
      <c r="B125" s="90"/>
      <c r="C125" s="23" t="s">
        <v>109</v>
      </c>
      <c r="D125" s="48"/>
      <c r="E125" s="49"/>
      <c r="F125" s="50"/>
      <c r="G125" s="51"/>
      <c r="H125" s="51"/>
      <c r="I125" s="51"/>
      <c r="J125" s="52"/>
    </row>
    <row r="126" spans="2:10" outlineLevel="1" x14ac:dyDescent="0.25">
      <c r="B126" s="90"/>
      <c r="C126" s="23" t="s">
        <v>110</v>
      </c>
      <c r="D126" s="48"/>
      <c r="E126" s="49"/>
      <c r="F126" s="50"/>
      <c r="G126" s="51"/>
      <c r="H126" s="51"/>
      <c r="I126" s="51"/>
      <c r="J126" s="52"/>
    </row>
    <row r="127" spans="2:10" outlineLevel="1" x14ac:dyDescent="0.25">
      <c r="B127" s="90"/>
      <c r="C127" s="23" t="s">
        <v>111</v>
      </c>
      <c r="D127" s="48"/>
      <c r="E127" s="49"/>
      <c r="F127" s="50"/>
      <c r="G127" s="51"/>
      <c r="H127" s="51"/>
      <c r="I127" s="51"/>
      <c r="J127" s="52"/>
    </row>
    <row r="128" spans="2:10" ht="15.75" outlineLevel="1" thickBot="1" x14ac:dyDescent="0.3">
      <c r="B128" s="91"/>
      <c r="C128" s="36" t="s">
        <v>25</v>
      </c>
      <c r="D128" s="53"/>
      <c r="E128" s="54"/>
      <c r="F128" s="55"/>
      <c r="G128" s="56"/>
      <c r="H128" s="56"/>
      <c r="I128" s="56"/>
      <c r="J128" s="57"/>
    </row>
    <row r="129" spans="2:10" ht="46.5" customHeight="1" outlineLevel="1" x14ac:dyDescent="0.25">
      <c r="B129" s="89" t="s">
        <v>112</v>
      </c>
      <c r="C129" s="42" t="s">
        <v>113</v>
      </c>
      <c r="D129" s="29"/>
      <c r="E129" s="30"/>
      <c r="F129" s="31">
        <v>18546238.319711953</v>
      </c>
      <c r="G129" s="32">
        <v>18912459.532091904</v>
      </c>
      <c r="H129" s="32">
        <v>22290924.789106578</v>
      </c>
      <c r="I129" s="32">
        <v>20541972.958999179</v>
      </c>
      <c r="J129" s="33">
        <v>19247568.08119012</v>
      </c>
    </row>
    <row r="130" spans="2:10" outlineLevel="1" x14ac:dyDescent="0.25">
      <c r="B130" s="90"/>
      <c r="C130" s="23" t="s">
        <v>114</v>
      </c>
      <c r="D130" s="29"/>
      <c r="E130" s="30"/>
      <c r="F130" s="31">
        <v>0</v>
      </c>
      <c r="G130" s="32">
        <v>0</v>
      </c>
      <c r="H130" s="32">
        <v>0</v>
      </c>
      <c r="I130" s="32">
        <v>0</v>
      </c>
      <c r="J130" s="33">
        <v>0</v>
      </c>
    </row>
    <row r="131" spans="2:10" outlineLevel="1" x14ac:dyDescent="0.25">
      <c r="B131" s="90"/>
      <c r="C131" s="23" t="s">
        <v>115</v>
      </c>
      <c r="D131" s="29"/>
      <c r="E131" s="30"/>
      <c r="F131" s="31">
        <v>7412609.7272177413</v>
      </c>
      <c r="G131" s="32">
        <v>7543300.4030644111</v>
      </c>
      <c r="H131" s="32">
        <v>10922277.297201702</v>
      </c>
      <c r="I131" s="32">
        <v>15395184.005730432</v>
      </c>
      <c r="J131" s="33">
        <v>16479529.890598517</v>
      </c>
    </row>
    <row r="132" spans="2:10" outlineLevel="1" x14ac:dyDescent="0.25">
      <c r="B132" s="90"/>
      <c r="C132" s="23" t="s">
        <v>116</v>
      </c>
      <c r="D132" s="29"/>
      <c r="E132" s="30"/>
      <c r="F132" s="31">
        <v>0</v>
      </c>
      <c r="G132" s="32">
        <v>0</v>
      </c>
      <c r="H132" s="32">
        <v>0</v>
      </c>
      <c r="I132" s="32">
        <v>0</v>
      </c>
      <c r="J132" s="33">
        <v>0</v>
      </c>
    </row>
    <row r="133" spans="2:10" outlineLevel="1" x14ac:dyDescent="0.25">
      <c r="B133" s="90"/>
      <c r="C133" s="23" t="s">
        <v>117</v>
      </c>
      <c r="D133" s="29"/>
      <c r="E133" s="30"/>
      <c r="F133" s="31">
        <v>3242291.6601543818</v>
      </c>
      <c r="G133" s="32">
        <v>4040475.7847504294</v>
      </c>
      <c r="H133" s="32">
        <v>4281891.3568566572</v>
      </c>
      <c r="I133" s="32">
        <v>4603697.3246121071</v>
      </c>
      <c r="J133" s="33">
        <v>5736055.1744616367</v>
      </c>
    </row>
    <row r="134" spans="2:10" outlineLevel="1" x14ac:dyDescent="0.25">
      <c r="B134" s="90"/>
      <c r="C134" s="23" t="s">
        <v>118</v>
      </c>
      <c r="D134" s="29"/>
      <c r="E134" s="30"/>
      <c r="F134" s="31">
        <v>547104.07855527941</v>
      </c>
      <c r="G134" s="32">
        <v>685601.04126881831</v>
      </c>
      <c r="H134" s="32">
        <v>1838667.5933966071</v>
      </c>
      <c r="I134" s="32">
        <v>1853688.7803369379</v>
      </c>
      <c r="J134" s="33">
        <v>3177428.7781975139</v>
      </c>
    </row>
    <row r="135" spans="2:10" outlineLevel="1" x14ac:dyDescent="0.25">
      <c r="B135" s="90"/>
      <c r="C135" s="23" t="s">
        <v>119</v>
      </c>
      <c r="D135" s="29"/>
      <c r="E135" s="30"/>
      <c r="F135" s="31">
        <v>24826.401869798097</v>
      </c>
      <c r="G135" s="32">
        <v>2395.3323531318852</v>
      </c>
      <c r="H135" s="32">
        <v>0</v>
      </c>
      <c r="I135" s="32">
        <v>0</v>
      </c>
      <c r="J135" s="33">
        <v>0</v>
      </c>
    </row>
    <row r="136" spans="2:10" ht="15.75" outlineLevel="1" thickBot="1" x14ac:dyDescent="0.3">
      <c r="B136" s="102"/>
      <c r="C136" s="36" t="s">
        <v>25</v>
      </c>
      <c r="D136" s="37"/>
      <c r="E136" s="38"/>
      <c r="F136" s="39">
        <v>0</v>
      </c>
      <c r="G136" s="40">
        <v>0</v>
      </c>
      <c r="H136" s="40">
        <v>0</v>
      </c>
      <c r="I136" s="40">
        <v>0</v>
      </c>
      <c r="J136" s="41">
        <v>0</v>
      </c>
    </row>
    <row r="137" spans="2:10" ht="25.5" customHeight="1" outlineLevel="1" x14ac:dyDescent="0.25">
      <c r="B137" s="103" t="s">
        <v>120</v>
      </c>
      <c r="C137" s="58" t="s">
        <v>121</v>
      </c>
      <c r="D137" s="43"/>
      <c r="E137" s="44"/>
      <c r="F137" s="45">
        <v>4034969.8817345472</v>
      </c>
      <c r="G137" s="32">
        <v>3893524.8105729441</v>
      </c>
      <c r="H137" s="32">
        <v>4445747.147595264</v>
      </c>
      <c r="I137" s="32">
        <v>1691472.3945446126</v>
      </c>
      <c r="J137" s="33">
        <v>2453646.8558149361</v>
      </c>
    </row>
    <row r="138" spans="2:10" outlineLevel="1" x14ac:dyDescent="0.25">
      <c r="B138" s="104"/>
      <c r="C138" s="59" t="s">
        <v>122</v>
      </c>
      <c r="D138" s="29"/>
      <c r="E138" s="30"/>
      <c r="F138" s="31">
        <v>3819438.0468998831</v>
      </c>
      <c r="G138" s="32">
        <v>3670705.9008712503</v>
      </c>
      <c r="H138" s="32">
        <v>4192393.8388391966</v>
      </c>
      <c r="I138" s="32">
        <v>2231117.6216962887</v>
      </c>
      <c r="J138" s="33">
        <v>2959622.2608021041</v>
      </c>
    </row>
    <row r="139" spans="2:10" outlineLevel="1" x14ac:dyDescent="0.25">
      <c r="B139" s="104"/>
      <c r="C139" s="59" t="s">
        <v>123</v>
      </c>
      <c r="D139" s="29"/>
      <c r="E139" s="30"/>
      <c r="F139" s="31">
        <v>0</v>
      </c>
      <c r="G139" s="32">
        <v>0</v>
      </c>
      <c r="H139" s="32">
        <v>0</v>
      </c>
      <c r="I139" s="32">
        <v>0</v>
      </c>
      <c r="J139" s="33">
        <v>0</v>
      </c>
    </row>
    <row r="140" spans="2:10" outlineLevel="1" x14ac:dyDescent="0.25">
      <c r="B140" s="104"/>
      <c r="C140" s="59" t="s">
        <v>124</v>
      </c>
      <c r="D140" s="29"/>
      <c r="E140" s="30"/>
      <c r="F140" s="31">
        <v>3171752.4288309971</v>
      </c>
      <c r="G140" s="32">
        <v>2238832.8489571149</v>
      </c>
      <c r="H140" s="32">
        <v>675370.70670926571</v>
      </c>
      <c r="I140" s="32">
        <v>294344.60806668404</v>
      </c>
      <c r="J140" s="33">
        <v>0</v>
      </c>
    </row>
    <row r="141" spans="2:10" outlineLevel="1" x14ac:dyDescent="0.25">
      <c r="B141" s="104"/>
      <c r="C141" s="59" t="s">
        <v>125</v>
      </c>
      <c r="D141" s="29"/>
      <c r="E141" s="30"/>
      <c r="F141" s="31">
        <v>17061068.413156822</v>
      </c>
      <c r="G141" s="32">
        <v>16425807.932420468</v>
      </c>
      <c r="H141" s="32">
        <v>16222074.732034843</v>
      </c>
      <c r="I141" s="32">
        <v>26317439.250652581</v>
      </c>
      <c r="J141" s="33">
        <v>29988968.082136706</v>
      </c>
    </row>
    <row r="142" spans="2:10" outlineLevel="1" x14ac:dyDescent="0.25">
      <c r="B142" s="104"/>
      <c r="C142" s="59"/>
      <c r="D142" s="29"/>
      <c r="E142" s="30"/>
      <c r="F142" s="31"/>
      <c r="G142" s="32"/>
      <c r="H142" s="32"/>
      <c r="I142" s="32"/>
      <c r="J142" s="33"/>
    </row>
    <row r="143" spans="2:10" outlineLevel="1" x14ac:dyDescent="0.25">
      <c r="B143" s="104"/>
      <c r="C143" s="59"/>
      <c r="D143" s="29"/>
      <c r="E143" s="30"/>
      <c r="F143" s="31"/>
      <c r="G143" s="32"/>
      <c r="H143" s="32"/>
      <c r="I143" s="32"/>
      <c r="J143" s="33"/>
    </row>
    <row r="144" spans="2:10" outlineLevel="1" x14ac:dyDescent="0.25">
      <c r="B144" s="104"/>
      <c r="C144" s="59"/>
      <c r="D144" s="29"/>
      <c r="E144" s="30"/>
      <c r="F144" s="31"/>
      <c r="G144" s="32"/>
      <c r="H144" s="32"/>
      <c r="I144" s="32"/>
      <c r="J144" s="33"/>
    </row>
    <row r="145" spans="2:10" outlineLevel="1" x14ac:dyDescent="0.25">
      <c r="B145" s="104"/>
      <c r="C145" s="59"/>
      <c r="D145" s="29"/>
      <c r="E145" s="30"/>
      <c r="F145" s="31"/>
      <c r="G145" s="32"/>
      <c r="H145" s="32"/>
      <c r="I145" s="32"/>
      <c r="J145" s="33"/>
    </row>
    <row r="146" spans="2:10" outlineLevel="1" x14ac:dyDescent="0.25">
      <c r="B146" s="104"/>
      <c r="C146" s="59"/>
      <c r="D146" s="29"/>
      <c r="E146" s="30"/>
      <c r="F146" s="31"/>
      <c r="G146" s="32"/>
      <c r="H146" s="32"/>
      <c r="I146" s="32"/>
      <c r="J146" s="33"/>
    </row>
    <row r="147" spans="2:10" outlineLevel="1" x14ac:dyDescent="0.25">
      <c r="B147" s="104"/>
      <c r="C147" s="59"/>
      <c r="D147" s="29"/>
      <c r="E147" s="30"/>
      <c r="F147" s="31"/>
      <c r="G147" s="32"/>
      <c r="H147" s="32"/>
      <c r="I147" s="32"/>
      <c r="J147" s="33"/>
    </row>
    <row r="148" spans="2:10" outlineLevel="1" x14ac:dyDescent="0.25">
      <c r="B148" s="104"/>
      <c r="C148" s="59"/>
      <c r="D148" s="29"/>
      <c r="E148" s="30"/>
      <c r="F148" s="31"/>
      <c r="G148" s="32"/>
      <c r="H148" s="32"/>
      <c r="I148" s="32"/>
      <c r="J148" s="33"/>
    </row>
    <row r="149" spans="2:10" outlineLevel="1" x14ac:dyDescent="0.25">
      <c r="B149" s="104"/>
      <c r="C149" s="59"/>
      <c r="D149" s="29"/>
      <c r="E149" s="30"/>
      <c r="F149" s="31"/>
      <c r="G149" s="32"/>
      <c r="H149" s="32"/>
      <c r="I149" s="32"/>
      <c r="J149" s="33"/>
    </row>
    <row r="150" spans="2:10" outlineLevel="1" x14ac:dyDescent="0.25">
      <c r="B150" s="104"/>
      <c r="C150" s="59"/>
      <c r="D150" s="29"/>
      <c r="E150" s="30"/>
      <c r="F150" s="31"/>
      <c r="G150" s="32"/>
      <c r="H150" s="32"/>
      <c r="I150" s="32"/>
      <c r="J150" s="33"/>
    </row>
    <row r="151" spans="2:10" outlineLevel="1" x14ac:dyDescent="0.25">
      <c r="B151" s="104"/>
      <c r="C151" s="59"/>
      <c r="D151" s="29"/>
      <c r="E151" s="30"/>
      <c r="F151" s="31"/>
      <c r="G151" s="32"/>
      <c r="H151" s="32"/>
      <c r="I151" s="32"/>
      <c r="J151" s="33"/>
    </row>
    <row r="152" spans="2:10" outlineLevel="1" x14ac:dyDescent="0.25">
      <c r="B152" s="104"/>
      <c r="C152" s="59"/>
      <c r="D152" s="29"/>
      <c r="E152" s="30"/>
      <c r="F152" s="31"/>
      <c r="G152" s="32"/>
      <c r="H152" s="32"/>
      <c r="I152" s="32"/>
      <c r="J152" s="33"/>
    </row>
    <row r="153" spans="2:10" outlineLevel="1" x14ac:dyDescent="0.25">
      <c r="B153" s="104"/>
      <c r="C153" s="59"/>
      <c r="D153" s="29"/>
      <c r="E153" s="30"/>
      <c r="F153" s="31"/>
      <c r="G153" s="32"/>
      <c r="H153" s="32"/>
      <c r="I153" s="32"/>
      <c r="J153" s="33"/>
    </row>
    <row r="154" spans="2:10" outlineLevel="1" x14ac:dyDescent="0.25">
      <c r="B154" s="104"/>
      <c r="C154" s="59"/>
      <c r="D154" s="29"/>
      <c r="E154" s="30"/>
      <c r="F154" s="31"/>
      <c r="G154" s="32"/>
      <c r="H154" s="32"/>
      <c r="I154" s="32"/>
      <c r="J154" s="33"/>
    </row>
    <row r="155" spans="2:10" outlineLevel="1" x14ac:dyDescent="0.25">
      <c r="B155" s="104"/>
      <c r="C155" s="59"/>
      <c r="D155" s="29"/>
      <c r="E155" s="30"/>
      <c r="F155" s="31"/>
      <c r="G155" s="32"/>
      <c r="H155" s="32"/>
      <c r="I155" s="32"/>
      <c r="J155" s="33"/>
    </row>
    <row r="156" spans="2:10" outlineLevel="1" x14ac:dyDescent="0.25">
      <c r="B156" s="104"/>
      <c r="C156" s="59"/>
      <c r="D156" s="29"/>
      <c r="E156" s="30"/>
      <c r="F156" s="31"/>
      <c r="G156" s="32"/>
      <c r="H156" s="32"/>
      <c r="I156" s="32"/>
      <c r="J156" s="33"/>
    </row>
    <row r="157" spans="2:10" outlineLevel="1" x14ac:dyDescent="0.25">
      <c r="B157" s="104"/>
      <c r="C157" s="59"/>
      <c r="D157" s="29"/>
      <c r="E157" s="30"/>
      <c r="F157" s="31"/>
      <c r="G157" s="32"/>
      <c r="H157" s="32"/>
      <c r="I157" s="32"/>
      <c r="J157" s="33"/>
    </row>
    <row r="158" spans="2:10" outlineLevel="1" x14ac:dyDescent="0.25">
      <c r="B158" s="104"/>
      <c r="C158" s="59"/>
      <c r="D158" s="29"/>
      <c r="E158" s="30"/>
      <c r="F158" s="31"/>
      <c r="G158" s="32"/>
      <c r="H158" s="32"/>
      <c r="I158" s="32"/>
      <c r="J158" s="33"/>
    </row>
    <row r="159" spans="2:10" outlineLevel="1" x14ac:dyDescent="0.25">
      <c r="B159" s="104"/>
      <c r="C159" s="59"/>
      <c r="D159" s="29"/>
      <c r="E159" s="30"/>
      <c r="F159" s="31"/>
      <c r="G159" s="32"/>
      <c r="H159" s="32"/>
      <c r="I159" s="32"/>
      <c r="J159" s="33"/>
    </row>
    <row r="160" spans="2:10" outlineLevel="1" x14ac:dyDescent="0.25">
      <c r="B160" s="104"/>
      <c r="C160" s="59"/>
      <c r="D160" s="29"/>
      <c r="E160" s="30"/>
      <c r="F160" s="31"/>
      <c r="G160" s="32"/>
      <c r="H160" s="32"/>
      <c r="I160" s="32"/>
      <c r="J160" s="33"/>
    </row>
    <row r="161" spans="2:10" outlineLevel="1" x14ac:dyDescent="0.25">
      <c r="B161" s="104"/>
      <c r="C161" s="59"/>
      <c r="D161" s="29"/>
      <c r="E161" s="30"/>
      <c r="F161" s="31"/>
      <c r="G161" s="32"/>
      <c r="H161" s="32"/>
      <c r="I161" s="32"/>
      <c r="J161" s="33"/>
    </row>
    <row r="162" spans="2:10" outlineLevel="1" x14ac:dyDescent="0.25">
      <c r="B162" s="104"/>
      <c r="C162" s="59"/>
      <c r="D162" s="29"/>
      <c r="E162" s="30"/>
      <c r="F162" s="31"/>
      <c r="G162" s="32"/>
      <c r="H162" s="32"/>
      <c r="I162" s="32"/>
      <c r="J162" s="33"/>
    </row>
    <row r="163" spans="2:10" outlineLevel="1" x14ac:dyDescent="0.25">
      <c r="B163" s="104"/>
      <c r="C163" s="59"/>
      <c r="D163" s="29"/>
      <c r="E163" s="30"/>
      <c r="F163" s="31"/>
      <c r="G163" s="32"/>
      <c r="H163" s="32"/>
      <c r="I163" s="32"/>
      <c r="J163" s="33"/>
    </row>
    <row r="164" spans="2:10" outlineLevel="1" x14ac:dyDescent="0.25">
      <c r="B164" s="104"/>
      <c r="C164" s="59"/>
      <c r="D164" s="29"/>
      <c r="E164" s="30"/>
      <c r="F164" s="31"/>
      <c r="G164" s="32"/>
      <c r="H164" s="32"/>
      <c r="I164" s="32"/>
      <c r="J164" s="33"/>
    </row>
    <row r="165" spans="2:10" outlineLevel="1" x14ac:dyDescent="0.25">
      <c r="B165" s="104"/>
      <c r="C165" s="59"/>
      <c r="D165" s="29"/>
      <c r="E165" s="30"/>
      <c r="F165" s="31"/>
      <c r="G165" s="32"/>
      <c r="H165" s="32"/>
      <c r="I165" s="32"/>
      <c r="J165" s="33"/>
    </row>
    <row r="166" spans="2:10" outlineLevel="1" x14ac:dyDescent="0.25">
      <c r="B166" s="104"/>
      <c r="C166" s="59"/>
      <c r="D166" s="29"/>
      <c r="E166" s="30"/>
      <c r="F166" s="31"/>
      <c r="G166" s="32"/>
      <c r="H166" s="32"/>
      <c r="I166" s="32"/>
      <c r="J166" s="33"/>
    </row>
    <row r="167" spans="2:10" outlineLevel="1" x14ac:dyDescent="0.25">
      <c r="B167" s="104"/>
      <c r="C167" s="59"/>
      <c r="D167" s="29"/>
      <c r="E167" s="30"/>
      <c r="F167" s="31"/>
      <c r="G167" s="32"/>
      <c r="H167" s="32"/>
      <c r="I167" s="32"/>
      <c r="J167" s="33"/>
    </row>
    <row r="168" spans="2:10" outlineLevel="1" x14ac:dyDescent="0.25">
      <c r="B168" s="104"/>
      <c r="C168" s="59"/>
      <c r="D168" s="29"/>
      <c r="E168" s="30"/>
      <c r="F168" s="31"/>
      <c r="G168" s="32"/>
      <c r="H168" s="32"/>
      <c r="I168" s="32"/>
      <c r="J168" s="33"/>
    </row>
    <row r="169" spans="2:10" outlineLevel="1" x14ac:dyDescent="0.25">
      <c r="B169" s="104"/>
      <c r="C169" s="59"/>
      <c r="D169" s="29"/>
      <c r="E169" s="30"/>
      <c r="F169" s="31"/>
      <c r="G169" s="32"/>
      <c r="H169" s="32"/>
      <c r="I169" s="32"/>
      <c r="J169" s="33"/>
    </row>
    <row r="170" spans="2:10" outlineLevel="1" x14ac:dyDescent="0.25">
      <c r="B170" s="104"/>
      <c r="C170" s="59"/>
      <c r="D170" s="29"/>
      <c r="E170" s="30"/>
      <c r="F170" s="31"/>
      <c r="G170" s="32"/>
      <c r="H170" s="32"/>
      <c r="I170" s="32"/>
      <c r="J170" s="33"/>
    </row>
    <row r="171" spans="2:10" outlineLevel="1" x14ac:dyDescent="0.25">
      <c r="B171" s="104"/>
      <c r="C171" s="59"/>
      <c r="D171" s="29"/>
      <c r="E171" s="30"/>
      <c r="F171" s="31"/>
      <c r="G171" s="32"/>
      <c r="H171" s="32"/>
      <c r="I171" s="32"/>
      <c r="J171" s="33"/>
    </row>
    <row r="172" spans="2:10" outlineLevel="1" x14ac:dyDescent="0.25">
      <c r="B172" s="104"/>
      <c r="C172" s="59"/>
      <c r="D172" s="29"/>
      <c r="E172" s="30"/>
      <c r="F172" s="31"/>
      <c r="G172" s="32"/>
      <c r="H172" s="32"/>
      <c r="I172" s="32"/>
      <c r="J172" s="33"/>
    </row>
    <row r="173" spans="2:10" outlineLevel="1" x14ac:dyDescent="0.25">
      <c r="B173" s="104"/>
      <c r="C173" s="59"/>
      <c r="D173" s="29"/>
      <c r="E173" s="30"/>
      <c r="F173" s="31"/>
      <c r="G173" s="32"/>
      <c r="H173" s="32"/>
      <c r="I173" s="32"/>
      <c r="J173" s="33"/>
    </row>
    <row r="174" spans="2:10" outlineLevel="1" x14ac:dyDescent="0.25">
      <c r="B174" s="104"/>
      <c r="C174" s="59"/>
      <c r="D174" s="29"/>
      <c r="E174" s="30"/>
      <c r="F174" s="31"/>
      <c r="G174" s="32"/>
      <c r="H174" s="32"/>
      <c r="I174" s="32"/>
      <c r="J174" s="33"/>
    </row>
    <row r="175" spans="2:10" outlineLevel="1" x14ac:dyDescent="0.25">
      <c r="B175" s="104"/>
      <c r="C175" s="59"/>
      <c r="D175" s="29"/>
      <c r="E175" s="30"/>
      <c r="F175" s="31"/>
      <c r="G175" s="32"/>
      <c r="H175" s="32"/>
      <c r="I175" s="32"/>
      <c r="J175" s="33"/>
    </row>
    <row r="176" spans="2:10" outlineLevel="1" x14ac:dyDescent="0.25">
      <c r="B176" s="104"/>
      <c r="C176" s="59"/>
      <c r="D176" s="29"/>
      <c r="E176" s="30"/>
      <c r="F176" s="31"/>
      <c r="G176" s="32"/>
      <c r="H176" s="32"/>
      <c r="I176" s="32"/>
      <c r="J176" s="33"/>
    </row>
    <row r="177" spans="2:10" ht="15.75" outlineLevel="1" thickBot="1" x14ac:dyDescent="0.3">
      <c r="B177" s="105"/>
      <c r="C177" s="60"/>
      <c r="D177" s="61"/>
      <c r="E177" s="62"/>
      <c r="F177" s="63"/>
      <c r="G177" s="64"/>
      <c r="H177" s="64"/>
      <c r="I177" s="64"/>
      <c r="J177" s="65"/>
    </row>
    <row r="178" spans="2:10" x14ac:dyDescent="0.25"/>
    <row r="179" spans="2:10" x14ac:dyDescent="0.25"/>
    <row r="180" spans="2:10" ht="15.75" thickBot="1" x14ac:dyDescent="0.3"/>
    <row r="181" spans="2:10" ht="22.5" customHeight="1" thickBot="1" x14ac:dyDescent="0.3">
      <c r="B181" s="11" t="s">
        <v>126</v>
      </c>
      <c r="C181" s="12"/>
      <c r="D181" s="12"/>
      <c r="E181" s="12"/>
      <c r="F181" s="12"/>
      <c r="G181" s="12"/>
      <c r="H181" s="12"/>
      <c r="I181" s="12"/>
      <c r="J181" s="13"/>
    </row>
    <row r="182" spans="2:10" ht="48" customHeight="1" outlineLevel="1" thickBot="1" x14ac:dyDescent="0.3">
      <c r="B182" s="14"/>
      <c r="C182" s="15"/>
      <c r="D182" s="66" t="s">
        <v>127</v>
      </c>
      <c r="E182" s="67"/>
      <c r="F182" s="67"/>
      <c r="G182" s="67"/>
      <c r="H182" s="67"/>
      <c r="I182" s="67"/>
      <c r="J182" s="68"/>
    </row>
    <row r="183" spans="2:10" ht="15.75" outlineLevel="1" thickBot="1" x14ac:dyDescent="0.3">
      <c r="B183" s="18" t="s">
        <v>4</v>
      </c>
      <c r="C183" s="18" t="s">
        <v>5</v>
      </c>
      <c r="D183" s="69" t="str">
        <f>CRCP_y4</f>
        <v>2023-24</v>
      </c>
      <c r="E183" s="70" t="str">
        <f>CRCP_y5</f>
        <v>2024-25</v>
      </c>
      <c r="F183" s="71" t="str">
        <f>FRCP_y1</f>
        <v>2025-26</v>
      </c>
      <c r="G183" s="71" t="str">
        <f>FRCP_y2</f>
        <v>2026-27</v>
      </c>
      <c r="H183" s="71" t="str">
        <f>FRCP_y3</f>
        <v>2027-28</v>
      </c>
      <c r="I183" s="71" t="str">
        <f>FRCP_y4</f>
        <v>2028-29</v>
      </c>
      <c r="J183" s="72" t="str">
        <f>FRCP_y5</f>
        <v>2029-30</v>
      </c>
    </row>
    <row r="184" spans="2:10" ht="43.5" customHeight="1" outlineLevel="1" x14ac:dyDescent="0.25">
      <c r="B184" s="101" t="s">
        <v>6</v>
      </c>
      <c r="C184" s="73" t="s">
        <v>7</v>
      </c>
      <c r="D184" s="24"/>
      <c r="E184" s="25"/>
      <c r="F184" s="26">
        <v>3546.0683268273033</v>
      </c>
      <c r="G184" s="27">
        <v>3592.930081879309</v>
      </c>
      <c r="H184" s="27">
        <v>3624.1712519139792</v>
      </c>
      <c r="I184" s="27">
        <v>3655.4124219486494</v>
      </c>
      <c r="J184" s="28">
        <v>3671.033006965984</v>
      </c>
    </row>
    <row r="185" spans="2:10" outlineLevel="1" x14ac:dyDescent="0.25">
      <c r="B185" s="96"/>
      <c r="C185" s="74" t="s">
        <v>8</v>
      </c>
      <c r="D185" s="29"/>
      <c r="E185" s="30"/>
      <c r="F185" s="31">
        <v>10251.097479820703</v>
      </c>
      <c r="G185" s="32">
        <v>10308.552450398498</v>
      </c>
      <c r="H185" s="32">
        <v>10346.855764117026</v>
      </c>
      <c r="I185" s="32">
        <v>10385.159077835557</v>
      </c>
      <c r="J185" s="33">
        <v>10404.31073469482</v>
      </c>
    </row>
    <row r="186" spans="2:10" outlineLevel="1" x14ac:dyDescent="0.25">
      <c r="B186" s="96"/>
      <c r="C186" s="74" t="s">
        <v>9</v>
      </c>
      <c r="D186" s="29"/>
      <c r="E186" s="30"/>
      <c r="F186" s="31">
        <v>13.158400403762666</v>
      </c>
      <c r="G186" s="32">
        <v>13.472908826930485</v>
      </c>
      <c r="H186" s="32">
        <v>13.682581109042365</v>
      </c>
      <c r="I186" s="32">
        <v>13.892253391154247</v>
      </c>
      <c r="J186" s="33">
        <v>13.997089532210186</v>
      </c>
    </row>
    <row r="187" spans="2:10" outlineLevel="1" x14ac:dyDescent="0.25">
      <c r="B187" s="96"/>
      <c r="C187" s="74" t="s">
        <v>10</v>
      </c>
      <c r="D187" s="29"/>
      <c r="E187" s="30"/>
      <c r="F187" s="31">
        <v>661.63181057540669</v>
      </c>
      <c r="G187" s="32">
        <v>665.14858657991965</v>
      </c>
      <c r="H187" s="32">
        <v>667.49310391626159</v>
      </c>
      <c r="I187" s="32">
        <v>669.83762125260353</v>
      </c>
      <c r="J187" s="33">
        <v>671.00987992077444</v>
      </c>
    </row>
    <row r="188" spans="2:10" outlineLevel="1" x14ac:dyDescent="0.25">
      <c r="B188" s="96"/>
      <c r="C188" s="74" t="s">
        <v>11</v>
      </c>
      <c r="D188" s="29"/>
      <c r="E188" s="30"/>
      <c r="F188" s="31">
        <v>8.8666666666666654</v>
      </c>
      <c r="G188" s="32">
        <v>8.8666666666666654</v>
      </c>
      <c r="H188" s="32">
        <v>8.8666666666666654</v>
      </c>
      <c r="I188" s="32">
        <v>8.8666666666666654</v>
      </c>
      <c r="J188" s="33">
        <v>8.8666666666666654</v>
      </c>
    </row>
    <row r="189" spans="2:10" outlineLevel="1" x14ac:dyDescent="0.25">
      <c r="B189" s="96"/>
      <c r="C189" s="74" t="s">
        <v>12</v>
      </c>
      <c r="D189" s="29"/>
      <c r="E189" s="30"/>
      <c r="F189" s="31">
        <v>0</v>
      </c>
      <c r="G189" s="32">
        <v>0</v>
      </c>
      <c r="H189" s="32">
        <v>0</v>
      </c>
      <c r="I189" s="32">
        <v>0</v>
      </c>
      <c r="J189" s="33">
        <v>0</v>
      </c>
    </row>
    <row r="190" spans="2:10" outlineLevel="1" x14ac:dyDescent="0.25">
      <c r="B190" s="96"/>
      <c r="C190" s="74" t="s">
        <v>13</v>
      </c>
      <c r="D190" s="29"/>
      <c r="E190" s="30"/>
      <c r="F190" s="31">
        <v>0</v>
      </c>
      <c r="G190" s="32">
        <v>0</v>
      </c>
      <c r="H190" s="32">
        <v>0</v>
      </c>
      <c r="I190" s="32">
        <v>0</v>
      </c>
      <c r="J190" s="33">
        <v>0</v>
      </c>
    </row>
    <row r="191" spans="2:10" outlineLevel="1" x14ac:dyDescent="0.25">
      <c r="B191" s="96"/>
      <c r="C191" s="74" t="s">
        <v>14</v>
      </c>
      <c r="D191" s="29"/>
      <c r="E191" s="30"/>
      <c r="F191" s="31">
        <v>19.938376473336845</v>
      </c>
      <c r="G191" s="32">
        <v>20.495914132588894</v>
      </c>
      <c r="H191" s="32">
        <v>20.867605905423584</v>
      </c>
      <c r="I191" s="32">
        <v>21.239297678258286</v>
      </c>
      <c r="J191" s="33">
        <v>21.425143564675633</v>
      </c>
    </row>
    <row r="192" spans="2:10" outlineLevel="1" x14ac:dyDescent="0.25">
      <c r="B192" s="96"/>
      <c r="C192" s="74" t="s">
        <v>15</v>
      </c>
      <c r="D192" s="29"/>
      <c r="E192" s="30"/>
      <c r="F192" s="31">
        <v>0.86705460051309069</v>
      </c>
      <c r="G192" s="32">
        <v>0.9099421127632481</v>
      </c>
      <c r="H192" s="32">
        <v>0.93853378759668615</v>
      </c>
      <c r="I192" s="32">
        <v>0.96712546243012432</v>
      </c>
      <c r="J192" s="33">
        <v>0.98142129984684345</v>
      </c>
    </row>
    <row r="193" spans="2:10" outlineLevel="1" x14ac:dyDescent="0.25">
      <c r="B193" s="96"/>
      <c r="C193" s="74" t="s">
        <v>16</v>
      </c>
      <c r="D193" s="29"/>
      <c r="E193" s="30"/>
      <c r="F193" s="31">
        <v>0</v>
      </c>
      <c r="G193" s="32">
        <v>0</v>
      </c>
      <c r="H193" s="32">
        <v>0</v>
      </c>
      <c r="I193" s="32">
        <v>0</v>
      </c>
      <c r="J193" s="33">
        <v>0</v>
      </c>
    </row>
    <row r="194" spans="2:10" outlineLevel="1" x14ac:dyDescent="0.25">
      <c r="B194" s="96"/>
      <c r="C194" s="74" t="s">
        <v>17</v>
      </c>
      <c r="D194" s="29"/>
      <c r="E194" s="30"/>
      <c r="F194" s="31">
        <v>0</v>
      </c>
      <c r="G194" s="32">
        <v>0</v>
      </c>
      <c r="H194" s="32">
        <v>0</v>
      </c>
      <c r="I194" s="32">
        <v>0</v>
      </c>
      <c r="J194" s="33">
        <v>0</v>
      </c>
    </row>
    <row r="195" spans="2:10" outlineLevel="1" x14ac:dyDescent="0.25">
      <c r="B195" s="96"/>
      <c r="C195" s="74" t="s">
        <v>18</v>
      </c>
      <c r="D195" s="29"/>
      <c r="E195" s="30"/>
      <c r="F195" s="31">
        <v>0</v>
      </c>
      <c r="G195" s="32">
        <v>0</v>
      </c>
      <c r="H195" s="32">
        <v>0</v>
      </c>
      <c r="I195" s="32">
        <v>0</v>
      </c>
      <c r="J195" s="33">
        <v>0</v>
      </c>
    </row>
    <row r="196" spans="2:10" outlineLevel="1" x14ac:dyDescent="0.25">
      <c r="B196" s="96"/>
      <c r="C196" s="74" t="s">
        <v>19</v>
      </c>
      <c r="D196" s="29"/>
      <c r="E196" s="30"/>
      <c r="F196" s="31">
        <v>0</v>
      </c>
      <c r="G196" s="32">
        <v>0</v>
      </c>
      <c r="H196" s="32">
        <v>0</v>
      </c>
      <c r="I196" s="32">
        <v>0</v>
      </c>
      <c r="J196" s="33">
        <v>0</v>
      </c>
    </row>
    <row r="197" spans="2:10" outlineLevel="1" x14ac:dyDescent="0.25">
      <c r="B197" s="96"/>
      <c r="C197" s="74" t="s">
        <v>20</v>
      </c>
      <c r="D197" s="29"/>
      <c r="E197" s="30"/>
      <c r="F197" s="31">
        <v>0</v>
      </c>
      <c r="G197" s="32">
        <v>0</v>
      </c>
      <c r="H197" s="32">
        <v>0</v>
      </c>
      <c r="I197" s="32">
        <v>0</v>
      </c>
      <c r="J197" s="33">
        <v>0</v>
      </c>
    </row>
    <row r="198" spans="2:10" outlineLevel="1" x14ac:dyDescent="0.25">
      <c r="B198" s="96"/>
      <c r="C198" s="74" t="s">
        <v>21</v>
      </c>
      <c r="D198" s="29"/>
      <c r="E198" s="30"/>
      <c r="F198" s="31">
        <v>0</v>
      </c>
      <c r="G198" s="32">
        <v>0</v>
      </c>
      <c r="H198" s="32">
        <v>0</v>
      </c>
      <c r="I198" s="32">
        <v>0</v>
      </c>
      <c r="J198" s="33">
        <v>0</v>
      </c>
    </row>
    <row r="199" spans="2:10" outlineLevel="1" x14ac:dyDescent="0.25">
      <c r="B199" s="96"/>
      <c r="C199" s="74" t="s">
        <v>22</v>
      </c>
      <c r="D199" s="29"/>
      <c r="E199" s="30"/>
      <c r="F199" s="31">
        <v>0</v>
      </c>
      <c r="G199" s="32">
        <v>0</v>
      </c>
      <c r="H199" s="32">
        <v>0</v>
      </c>
      <c r="I199" s="32">
        <v>0</v>
      </c>
      <c r="J199" s="33">
        <v>0</v>
      </c>
    </row>
    <row r="200" spans="2:10" outlineLevel="1" x14ac:dyDescent="0.25">
      <c r="B200" s="96"/>
      <c r="C200" s="74" t="s">
        <v>23</v>
      </c>
      <c r="D200" s="29"/>
      <c r="E200" s="30"/>
      <c r="F200" s="31">
        <v>0</v>
      </c>
      <c r="G200" s="32">
        <v>0</v>
      </c>
      <c r="H200" s="32">
        <v>0</v>
      </c>
      <c r="I200" s="32">
        <v>0</v>
      </c>
      <c r="J200" s="33">
        <v>0</v>
      </c>
    </row>
    <row r="201" spans="2:10" outlineLevel="1" x14ac:dyDescent="0.25">
      <c r="B201" s="96"/>
      <c r="C201" s="74" t="s">
        <v>24</v>
      </c>
      <c r="D201" s="29"/>
      <c r="E201" s="30"/>
      <c r="F201" s="31">
        <v>0</v>
      </c>
      <c r="G201" s="32">
        <v>0</v>
      </c>
      <c r="H201" s="32">
        <v>0</v>
      </c>
      <c r="I201" s="32">
        <v>0</v>
      </c>
      <c r="J201" s="33">
        <v>0</v>
      </c>
    </row>
    <row r="202" spans="2:10" outlineLevel="1" x14ac:dyDescent="0.25">
      <c r="B202" s="96"/>
      <c r="C202" s="75" t="s">
        <v>25</v>
      </c>
      <c r="D202" s="37"/>
      <c r="E202" s="38"/>
      <c r="F202" s="39">
        <v>0</v>
      </c>
      <c r="G202" s="40">
        <v>0</v>
      </c>
      <c r="H202" s="40">
        <v>0</v>
      </c>
      <c r="I202" s="40">
        <v>0</v>
      </c>
      <c r="J202" s="41">
        <v>0</v>
      </c>
    </row>
    <row r="203" spans="2:10" ht="36" customHeight="1" outlineLevel="1" x14ac:dyDescent="0.25">
      <c r="B203" s="98" t="s">
        <v>26</v>
      </c>
      <c r="C203" s="76" t="s">
        <v>27</v>
      </c>
      <c r="D203" s="43"/>
      <c r="E203" s="44"/>
      <c r="F203" s="45">
        <v>9495.4960353210172</v>
      </c>
      <c r="G203" s="32">
        <v>9604.7019181582855</v>
      </c>
      <c r="H203" s="32">
        <v>9677.5058400497983</v>
      </c>
      <c r="I203" s="32">
        <v>9750.3097619413111</v>
      </c>
      <c r="J203" s="33">
        <v>9786.7117228870666</v>
      </c>
    </row>
    <row r="204" spans="2:10" outlineLevel="1" x14ac:dyDescent="0.25">
      <c r="B204" s="99"/>
      <c r="C204" s="74" t="s">
        <v>28</v>
      </c>
      <c r="D204" s="29"/>
      <c r="E204" s="30"/>
      <c r="F204" s="31">
        <v>10550.152210096836</v>
      </c>
      <c r="G204" s="32">
        <v>10638.594399167741</v>
      </c>
      <c r="H204" s="32">
        <v>10697.555858548345</v>
      </c>
      <c r="I204" s="32">
        <v>10756.517317928949</v>
      </c>
      <c r="J204" s="33">
        <v>10785.99804761925</v>
      </c>
    </row>
    <row r="205" spans="2:10" outlineLevel="1" x14ac:dyDescent="0.25">
      <c r="B205" s="99"/>
      <c r="C205" s="74" t="s">
        <v>29</v>
      </c>
      <c r="D205" s="29"/>
      <c r="E205" s="30"/>
      <c r="F205" s="31">
        <v>5941.5745180929098</v>
      </c>
      <c r="G205" s="32">
        <v>5959.4230064027433</v>
      </c>
      <c r="H205" s="32">
        <v>5971.321998609299</v>
      </c>
      <c r="I205" s="32">
        <v>5983.2209908158547</v>
      </c>
      <c r="J205" s="33">
        <v>5989.1704869191326</v>
      </c>
    </row>
    <row r="206" spans="2:10" outlineLevel="1" x14ac:dyDescent="0.25">
      <c r="B206" s="99"/>
      <c r="C206" s="74" t="s">
        <v>30</v>
      </c>
      <c r="D206" s="29"/>
      <c r="E206" s="30"/>
      <c r="F206" s="31">
        <v>4175.7842611203041</v>
      </c>
      <c r="G206" s="32">
        <v>4178.7423372453122</v>
      </c>
      <c r="H206" s="32">
        <v>4180.7143879953182</v>
      </c>
      <c r="I206" s="32">
        <v>4182.6864387453243</v>
      </c>
      <c r="J206" s="33">
        <v>4183.6724641203264</v>
      </c>
    </row>
    <row r="207" spans="2:10" outlineLevel="1" x14ac:dyDescent="0.25">
      <c r="B207" s="99"/>
      <c r="C207" s="74" t="s">
        <v>31</v>
      </c>
      <c r="D207" s="29"/>
      <c r="E207" s="30"/>
      <c r="F207" s="31">
        <v>21.278019904533334</v>
      </c>
      <c r="G207" s="32">
        <v>21.278019904533334</v>
      </c>
      <c r="H207" s="32">
        <v>21.278019904533334</v>
      </c>
      <c r="I207" s="32">
        <v>21.278019904533334</v>
      </c>
      <c r="J207" s="33">
        <v>21.278019904533334</v>
      </c>
    </row>
    <row r="208" spans="2:10" outlineLevel="1" x14ac:dyDescent="0.25">
      <c r="B208" s="99"/>
      <c r="C208" s="74" t="s">
        <v>32</v>
      </c>
      <c r="D208" s="29"/>
      <c r="E208" s="30"/>
      <c r="F208" s="31">
        <v>0</v>
      </c>
      <c r="G208" s="32">
        <v>0</v>
      </c>
      <c r="H208" s="32">
        <v>0</v>
      </c>
      <c r="I208" s="32">
        <v>0</v>
      </c>
      <c r="J208" s="33">
        <v>0</v>
      </c>
    </row>
    <row r="209" spans="2:10" outlineLevel="1" x14ac:dyDescent="0.25">
      <c r="B209" s="100"/>
      <c r="C209" s="75" t="s">
        <v>25</v>
      </c>
      <c r="D209" s="37"/>
      <c r="E209" s="38"/>
      <c r="F209" s="39">
        <v>0</v>
      </c>
      <c r="G209" s="40">
        <v>0</v>
      </c>
      <c r="H209" s="40">
        <v>0</v>
      </c>
      <c r="I209" s="40">
        <v>0</v>
      </c>
      <c r="J209" s="41">
        <v>0</v>
      </c>
    </row>
    <row r="210" spans="2:10" ht="38.25" customHeight="1" outlineLevel="1" x14ac:dyDescent="0.25">
      <c r="B210" s="95" t="s">
        <v>33</v>
      </c>
      <c r="C210" s="74" t="s">
        <v>34</v>
      </c>
      <c r="D210" s="29"/>
      <c r="E210" s="30"/>
      <c r="F210" s="31">
        <v>1196.0317526743827</v>
      </c>
      <c r="G210" s="32">
        <v>1202.7252542941039</v>
      </c>
      <c r="H210" s="32">
        <v>1207.1319446538705</v>
      </c>
      <c r="I210" s="32">
        <v>1211.4948930434914</v>
      </c>
      <c r="J210" s="33">
        <v>1213.660167024268</v>
      </c>
    </row>
    <row r="211" spans="2:10" outlineLevel="1" x14ac:dyDescent="0.25">
      <c r="B211" s="96"/>
      <c r="C211" s="74" t="s">
        <v>28</v>
      </c>
      <c r="D211" s="29"/>
      <c r="E211" s="30"/>
      <c r="F211" s="31">
        <v>3457.5301307280774</v>
      </c>
      <c r="G211" s="32">
        <v>3450.7647198145833</v>
      </c>
      <c r="H211" s="32">
        <v>3446.3106877180626</v>
      </c>
      <c r="I211" s="32">
        <v>3441.9008675182467</v>
      </c>
      <c r="J211" s="33">
        <v>3439.7123316737061</v>
      </c>
    </row>
    <row r="212" spans="2:10" outlineLevel="1" x14ac:dyDescent="0.25">
      <c r="B212" s="96"/>
      <c r="C212" s="74" t="s">
        <v>29</v>
      </c>
      <c r="D212" s="29"/>
      <c r="E212" s="30"/>
      <c r="F212" s="31">
        <v>4.4381165975401169</v>
      </c>
      <c r="G212" s="32">
        <v>4.5100258913125062</v>
      </c>
      <c r="H212" s="32">
        <v>4.55736762806667</v>
      </c>
      <c r="I212" s="32">
        <v>4.6042394382621943</v>
      </c>
      <c r="J212" s="33">
        <v>4.6275013020260918</v>
      </c>
    </row>
    <row r="213" spans="2:10" outlineLevel="1" x14ac:dyDescent="0.25">
      <c r="B213" s="96"/>
      <c r="C213" s="74" t="s">
        <v>30</v>
      </c>
      <c r="D213" s="29"/>
      <c r="E213" s="30"/>
      <c r="F213" s="31"/>
      <c r="G213" s="32"/>
      <c r="H213" s="32"/>
      <c r="I213" s="32"/>
      <c r="J213" s="33"/>
    </row>
    <row r="214" spans="2:10" outlineLevel="1" x14ac:dyDescent="0.25">
      <c r="B214" s="96"/>
      <c r="C214" s="74" t="s">
        <v>31</v>
      </c>
      <c r="D214" s="29"/>
      <c r="E214" s="30"/>
      <c r="F214" s="31"/>
      <c r="G214" s="32"/>
      <c r="H214" s="32"/>
      <c r="I214" s="32"/>
      <c r="J214" s="33"/>
    </row>
    <row r="215" spans="2:10" outlineLevel="1" x14ac:dyDescent="0.25">
      <c r="B215" s="97"/>
      <c r="C215" s="75" t="s">
        <v>32</v>
      </c>
      <c r="D215" s="37"/>
      <c r="E215" s="38"/>
      <c r="F215" s="39"/>
      <c r="G215" s="40"/>
      <c r="H215" s="40"/>
      <c r="I215" s="40"/>
      <c r="J215" s="41"/>
    </row>
    <row r="216" spans="2:10" ht="30.75" customHeight="1" outlineLevel="1" x14ac:dyDescent="0.25">
      <c r="B216" s="89" t="s">
        <v>35</v>
      </c>
      <c r="C216" s="76" t="s">
        <v>27</v>
      </c>
      <c r="D216" s="29"/>
      <c r="E216" s="30"/>
      <c r="F216" s="31">
        <v>331.67759136931437</v>
      </c>
      <c r="G216" s="32">
        <v>345.60751142760466</v>
      </c>
      <c r="H216" s="32">
        <v>354.89792906116696</v>
      </c>
      <c r="I216" s="32">
        <v>364.19104122623412</v>
      </c>
      <c r="J216" s="33">
        <v>368.83852636428321</v>
      </c>
    </row>
    <row r="217" spans="2:10" outlineLevel="1" x14ac:dyDescent="0.25">
      <c r="B217" s="90"/>
      <c r="C217" s="74" t="s">
        <v>28</v>
      </c>
      <c r="D217" s="29"/>
      <c r="E217" s="30"/>
      <c r="F217" s="31">
        <v>218.51252193526636</v>
      </c>
      <c r="G217" s="32">
        <v>226.60649780011798</v>
      </c>
      <c r="H217" s="32">
        <v>232.01243390053722</v>
      </c>
      <c r="I217" s="32">
        <v>237.4254129107772</v>
      </c>
      <c r="J217" s="33">
        <v>240.1343293382788</v>
      </c>
    </row>
    <row r="218" spans="2:10" outlineLevel="1" x14ac:dyDescent="0.25">
      <c r="B218" s="90"/>
      <c r="C218" s="74" t="s">
        <v>36</v>
      </c>
      <c r="D218" s="29"/>
      <c r="E218" s="30"/>
      <c r="F218" s="31">
        <v>80.870125299563369</v>
      </c>
      <c r="G218" s="32">
        <v>86.404000485845515</v>
      </c>
      <c r="H218" s="32">
        <v>90.076548890123902</v>
      </c>
      <c r="I218" s="32">
        <v>93.737276754844714</v>
      </c>
      <c r="J218" s="33">
        <v>95.563567168604024</v>
      </c>
    </row>
    <row r="219" spans="2:10" outlineLevel="1" x14ac:dyDescent="0.25">
      <c r="B219" s="90"/>
      <c r="C219" s="74" t="s">
        <v>37</v>
      </c>
      <c r="D219" s="29"/>
      <c r="E219" s="30"/>
      <c r="F219" s="31">
        <v>0</v>
      </c>
      <c r="G219" s="32">
        <v>0</v>
      </c>
      <c r="H219" s="32">
        <v>0</v>
      </c>
      <c r="I219" s="32">
        <v>0</v>
      </c>
      <c r="J219" s="33">
        <v>0</v>
      </c>
    </row>
    <row r="220" spans="2:10" outlineLevel="1" x14ac:dyDescent="0.25">
      <c r="B220" s="90"/>
      <c r="C220" s="74" t="s">
        <v>38</v>
      </c>
      <c r="D220" s="29"/>
      <c r="E220" s="30"/>
      <c r="F220" s="31">
        <v>56.152640392414114</v>
      </c>
      <c r="G220" s="32">
        <v>58.124349026461473</v>
      </c>
      <c r="H220" s="32">
        <v>59.441704303829283</v>
      </c>
      <c r="I220" s="32">
        <v>60.7610991841198</v>
      </c>
      <c r="J220" s="33">
        <v>61.42149933262138</v>
      </c>
    </row>
    <row r="221" spans="2:10" outlineLevel="1" x14ac:dyDescent="0.25">
      <c r="B221" s="90"/>
      <c r="C221" s="74" t="s">
        <v>30</v>
      </c>
      <c r="D221" s="29"/>
      <c r="E221" s="30"/>
      <c r="F221" s="31">
        <v>12.815897005441695</v>
      </c>
      <c r="G221" s="32">
        <v>13.286417261970323</v>
      </c>
      <c r="H221" s="32">
        <v>13.600159846342658</v>
      </c>
      <c r="I221" s="32">
        <v>13.913945926024271</v>
      </c>
      <c r="J221" s="33">
        <v>14.070853798212644</v>
      </c>
    </row>
    <row r="222" spans="2:10" outlineLevel="1" x14ac:dyDescent="0.25">
      <c r="B222" s="90"/>
      <c r="C222" s="74" t="s">
        <v>31</v>
      </c>
      <c r="D222" s="29"/>
      <c r="E222" s="30"/>
      <c r="F222" s="31">
        <v>0</v>
      </c>
      <c r="G222" s="32">
        <v>0</v>
      </c>
      <c r="H222" s="32">
        <v>0</v>
      </c>
      <c r="I222" s="32">
        <v>0</v>
      </c>
      <c r="J222" s="33">
        <v>0</v>
      </c>
    </row>
    <row r="223" spans="2:10" outlineLevel="1" x14ac:dyDescent="0.25">
      <c r="B223" s="90"/>
      <c r="C223" s="74" t="s">
        <v>32</v>
      </c>
      <c r="D223" s="29"/>
      <c r="E223" s="30"/>
      <c r="F223" s="31">
        <v>0</v>
      </c>
      <c r="G223" s="32">
        <v>0</v>
      </c>
      <c r="H223" s="32">
        <v>0</v>
      </c>
      <c r="I223" s="32">
        <v>0</v>
      </c>
      <c r="J223" s="33">
        <v>0</v>
      </c>
    </row>
    <row r="224" spans="2:10" outlineLevel="1" x14ac:dyDescent="0.25">
      <c r="B224" s="91"/>
      <c r="C224" s="75" t="s">
        <v>25</v>
      </c>
      <c r="D224" s="37"/>
      <c r="E224" s="38"/>
      <c r="F224" s="39">
        <v>0</v>
      </c>
      <c r="G224" s="40">
        <v>0</v>
      </c>
      <c r="H224" s="40">
        <v>0</v>
      </c>
      <c r="I224" s="40">
        <v>0</v>
      </c>
      <c r="J224" s="41">
        <v>0</v>
      </c>
    </row>
    <row r="225" spans="2:10" ht="30.75" customHeight="1" outlineLevel="1" x14ac:dyDescent="0.25">
      <c r="B225" s="89" t="s">
        <v>39</v>
      </c>
      <c r="C225" s="76" t="s">
        <v>27</v>
      </c>
      <c r="D225" s="29"/>
      <c r="E225" s="30"/>
      <c r="F225" s="31">
        <v>17.710135995866665</v>
      </c>
      <c r="G225" s="32">
        <v>18.710135995866665</v>
      </c>
      <c r="H225" s="32">
        <v>18.710135995866665</v>
      </c>
      <c r="I225" s="32">
        <v>19.710135995866665</v>
      </c>
      <c r="J225" s="33">
        <v>19.710135995866665</v>
      </c>
    </row>
    <row r="226" spans="2:10" outlineLevel="1" x14ac:dyDescent="0.25">
      <c r="B226" s="90"/>
      <c r="C226" s="74" t="s">
        <v>28</v>
      </c>
      <c r="D226" s="29"/>
      <c r="E226" s="30"/>
      <c r="F226" s="31">
        <v>1.6692000015777779</v>
      </c>
      <c r="G226" s="32">
        <v>6.1942000015777783</v>
      </c>
      <c r="H226" s="32">
        <v>1.6692000015777779</v>
      </c>
      <c r="I226" s="32">
        <v>1.6692000015777779</v>
      </c>
      <c r="J226" s="33">
        <v>8.1702000015777791</v>
      </c>
    </row>
    <row r="227" spans="2:10" outlineLevel="1" x14ac:dyDescent="0.25">
      <c r="B227" s="90"/>
      <c r="C227" s="74" t="s">
        <v>40</v>
      </c>
      <c r="D227" s="29"/>
      <c r="E227" s="30"/>
      <c r="F227" s="31">
        <v>0.60135555248888872</v>
      </c>
      <c r="G227" s="32">
        <v>0.60135555248888872</v>
      </c>
      <c r="H227" s="32">
        <v>0.60135555248888872</v>
      </c>
      <c r="I227" s="32">
        <v>0.60135555248888872</v>
      </c>
      <c r="J227" s="33">
        <v>0.60135555248888872</v>
      </c>
    </row>
    <row r="228" spans="2:10" outlineLevel="1" x14ac:dyDescent="0.25">
      <c r="B228" s="90"/>
      <c r="C228" s="74" t="s">
        <v>41</v>
      </c>
      <c r="D228" s="29"/>
      <c r="E228" s="30"/>
      <c r="F228" s="31">
        <v>0</v>
      </c>
      <c r="G228" s="32">
        <v>0</v>
      </c>
      <c r="H228" s="32">
        <v>0</v>
      </c>
      <c r="I228" s="32">
        <v>0</v>
      </c>
      <c r="J228" s="33">
        <v>0.2</v>
      </c>
    </row>
    <row r="229" spans="2:10" outlineLevel="1" x14ac:dyDescent="0.25">
      <c r="B229" s="90"/>
      <c r="C229" s="74" t="s">
        <v>42</v>
      </c>
      <c r="D229" s="29"/>
      <c r="E229" s="30"/>
      <c r="F229" s="31">
        <v>0</v>
      </c>
      <c r="G229" s="32">
        <v>0</v>
      </c>
      <c r="H229" s="32">
        <v>0</v>
      </c>
      <c r="I229" s="32">
        <v>0</v>
      </c>
      <c r="J229" s="33">
        <v>0</v>
      </c>
    </row>
    <row r="230" spans="2:10" outlineLevel="1" x14ac:dyDescent="0.25">
      <c r="B230" s="90"/>
      <c r="C230" s="74" t="s">
        <v>31</v>
      </c>
      <c r="D230" s="29"/>
      <c r="E230" s="30"/>
      <c r="F230" s="31">
        <v>0</v>
      </c>
      <c r="G230" s="32">
        <v>0</v>
      </c>
      <c r="H230" s="32">
        <v>0</v>
      </c>
      <c r="I230" s="32">
        <v>0</v>
      </c>
      <c r="J230" s="33">
        <v>0</v>
      </c>
    </row>
    <row r="231" spans="2:10" outlineLevel="1" x14ac:dyDescent="0.25">
      <c r="B231" s="90"/>
      <c r="C231" s="74" t="s">
        <v>43</v>
      </c>
      <c r="D231" s="29"/>
      <c r="E231" s="30"/>
      <c r="F231" s="31">
        <v>0</v>
      </c>
      <c r="G231" s="32">
        <v>0</v>
      </c>
      <c r="H231" s="32">
        <v>0</v>
      </c>
      <c r="I231" s="32">
        <v>0</v>
      </c>
      <c r="J231" s="33">
        <v>0</v>
      </c>
    </row>
    <row r="232" spans="2:10" outlineLevel="1" x14ac:dyDescent="0.25">
      <c r="B232" s="91"/>
      <c r="C232" s="75" t="s">
        <v>25</v>
      </c>
      <c r="D232" s="37"/>
      <c r="E232" s="38"/>
      <c r="F232" s="39">
        <v>0</v>
      </c>
      <c r="G232" s="40">
        <v>0</v>
      </c>
      <c r="H232" s="40">
        <v>0</v>
      </c>
      <c r="I232" s="40">
        <v>0</v>
      </c>
      <c r="J232" s="41">
        <v>0</v>
      </c>
    </row>
    <row r="233" spans="2:10" ht="45.75" customHeight="1" outlineLevel="1" x14ac:dyDescent="0.25">
      <c r="B233" s="89" t="s">
        <v>44</v>
      </c>
      <c r="C233" s="76" t="s">
        <v>45</v>
      </c>
      <c r="D233" s="29"/>
      <c r="E233" s="30"/>
      <c r="F233" s="31">
        <v>17315.770586805509</v>
      </c>
      <c r="G233" s="32">
        <v>17428.539753673507</v>
      </c>
      <c r="H233" s="32">
        <v>17503.719198252169</v>
      </c>
      <c r="I233" s="32">
        <v>17578.898642830834</v>
      </c>
      <c r="J233" s="33">
        <v>17616.488365120164</v>
      </c>
    </row>
    <row r="234" spans="2:10" outlineLevel="1" x14ac:dyDescent="0.25">
      <c r="B234" s="90"/>
      <c r="C234" s="74" t="s">
        <v>46</v>
      </c>
      <c r="D234" s="29"/>
      <c r="E234" s="30"/>
      <c r="F234" s="31">
        <v>757.6745064254867</v>
      </c>
      <c r="G234" s="32">
        <v>762.70654479243865</v>
      </c>
      <c r="H234" s="32">
        <v>766.06123703707328</v>
      </c>
      <c r="I234" s="32">
        <v>769.41592928170792</v>
      </c>
      <c r="J234" s="33">
        <v>771.09327540402523</v>
      </c>
    </row>
    <row r="235" spans="2:10" outlineLevel="1" x14ac:dyDescent="0.25">
      <c r="B235" s="90"/>
      <c r="C235" s="74" t="s">
        <v>47</v>
      </c>
      <c r="D235" s="29"/>
      <c r="E235" s="30"/>
      <c r="F235" s="31">
        <v>0</v>
      </c>
      <c r="G235" s="32">
        <v>0</v>
      </c>
      <c r="H235" s="32">
        <v>0</v>
      </c>
      <c r="I235" s="32">
        <v>0</v>
      </c>
      <c r="J235" s="33">
        <v>0</v>
      </c>
    </row>
    <row r="236" spans="2:10" outlineLevel="1" x14ac:dyDescent="0.25">
      <c r="B236" s="90"/>
      <c r="C236" s="74" t="s">
        <v>48</v>
      </c>
      <c r="D236" s="29"/>
      <c r="E236" s="30"/>
      <c r="F236" s="31">
        <v>0</v>
      </c>
      <c r="G236" s="32">
        <v>0</v>
      </c>
      <c r="H236" s="32">
        <v>0</v>
      </c>
      <c r="I236" s="32">
        <v>0</v>
      </c>
      <c r="J236" s="33">
        <v>0</v>
      </c>
    </row>
    <row r="237" spans="2:10" outlineLevel="1" x14ac:dyDescent="0.25">
      <c r="B237" s="90"/>
      <c r="C237" s="74" t="s">
        <v>49</v>
      </c>
      <c r="D237" s="29"/>
      <c r="E237" s="30"/>
      <c r="F237" s="31">
        <v>0</v>
      </c>
      <c r="G237" s="32">
        <v>0</v>
      </c>
      <c r="H237" s="32">
        <v>0</v>
      </c>
      <c r="I237" s="32">
        <v>0</v>
      </c>
      <c r="J237" s="33">
        <v>0</v>
      </c>
    </row>
    <row r="238" spans="2:10" outlineLevel="1" x14ac:dyDescent="0.25">
      <c r="B238" s="90"/>
      <c r="C238" s="74" t="s">
        <v>50</v>
      </c>
      <c r="D238" s="29"/>
      <c r="E238" s="30"/>
      <c r="F238" s="31">
        <v>0</v>
      </c>
      <c r="G238" s="32">
        <v>0</v>
      </c>
      <c r="H238" s="32">
        <v>0</v>
      </c>
      <c r="I238" s="32">
        <v>0</v>
      </c>
      <c r="J238" s="33">
        <v>0</v>
      </c>
    </row>
    <row r="239" spans="2:10" outlineLevel="1" x14ac:dyDescent="0.25">
      <c r="B239" s="90"/>
      <c r="C239" s="74" t="s">
        <v>51</v>
      </c>
      <c r="D239" s="29"/>
      <c r="E239" s="30"/>
      <c r="F239" s="31">
        <v>0</v>
      </c>
      <c r="G239" s="32">
        <v>0</v>
      </c>
      <c r="H239" s="32">
        <v>0</v>
      </c>
      <c r="I239" s="32">
        <v>0</v>
      </c>
      <c r="J239" s="33">
        <v>0</v>
      </c>
    </row>
    <row r="240" spans="2:10" outlineLevel="1" x14ac:dyDescent="0.25">
      <c r="B240" s="90"/>
      <c r="C240" s="74" t="s">
        <v>52</v>
      </c>
      <c r="D240" s="29"/>
      <c r="E240" s="30"/>
      <c r="F240" s="31">
        <v>0</v>
      </c>
      <c r="G240" s="32">
        <v>0</v>
      </c>
      <c r="H240" s="32">
        <v>0</v>
      </c>
      <c r="I240" s="32">
        <v>0</v>
      </c>
      <c r="J240" s="33">
        <v>0</v>
      </c>
    </row>
    <row r="241" spans="2:10" outlineLevel="1" x14ac:dyDescent="0.25">
      <c r="B241" s="90"/>
      <c r="C241" s="74" t="s">
        <v>53</v>
      </c>
      <c r="D241" s="29"/>
      <c r="E241" s="30"/>
      <c r="F241" s="31">
        <v>0</v>
      </c>
      <c r="G241" s="32">
        <v>0</v>
      </c>
      <c r="H241" s="32">
        <v>0</v>
      </c>
      <c r="I241" s="32">
        <v>0</v>
      </c>
      <c r="J241" s="33">
        <v>0</v>
      </c>
    </row>
    <row r="242" spans="2:10" outlineLevel="1" x14ac:dyDescent="0.25">
      <c r="B242" s="90"/>
      <c r="C242" s="74" t="s">
        <v>54</v>
      </c>
      <c r="D242" s="29"/>
      <c r="E242" s="30"/>
      <c r="F242" s="31">
        <v>0</v>
      </c>
      <c r="G242" s="32">
        <v>0</v>
      </c>
      <c r="H242" s="32">
        <v>0</v>
      </c>
      <c r="I242" s="32">
        <v>0</v>
      </c>
      <c r="J242" s="33">
        <v>0</v>
      </c>
    </row>
    <row r="243" spans="2:10" outlineLevel="1" x14ac:dyDescent="0.25">
      <c r="B243" s="90"/>
      <c r="C243" s="74" t="s">
        <v>55</v>
      </c>
      <c r="D243" s="29"/>
      <c r="E243" s="30"/>
      <c r="F243" s="31">
        <v>0</v>
      </c>
      <c r="G243" s="32">
        <v>0</v>
      </c>
      <c r="H243" s="32">
        <v>0</v>
      </c>
      <c r="I243" s="32">
        <v>0</v>
      </c>
      <c r="J243" s="33">
        <v>0</v>
      </c>
    </row>
    <row r="244" spans="2:10" outlineLevel="1" x14ac:dyDescent="0.25">
      <c r="B244" s="90"/>
      <c r="C244" s="74" t="s">
        <v>56</v>
      </c>
      <c r="D244" s="29"/>
      <c r="E244" s="30"/>
      <c r="F244" s="31">
        <v>0</v>
      </c>
      <c r="G244" s="32">
        <v>0</v>
      </c>
      <c r="H244" s="32">
        <v>0</v>
      </c>
      <c r="I244" s="32">
        <v>0</v>
      </c>
      <c r="J244" s="33">
        <v>0</v>
      </c>
    </row>
    <row r="245" spans="2:10" outlineLevel="1" x14ac:dyDescent="0.25">
      <c r="B245" s="90"/>
      <c r="C245" s="74" t="s">
        <v>57</v>
      </c>
      <c r="D245" s="29"/>
      <c r="E245" s="30"/>
      <c r="F245" s="31">
        <v>0</v>
      </c>
      <c r="G245" s="32">
        <v>0</v>
      </c>
      <c r="H245" s="32">
        <v>0</v>
      </c>
      <c r="I245" s="32">
        <v>0</v>
      </c>
      <c r="J245" s="33">
        <v>0</v>
      </c>
    </row>
    <row r="246" spans="2:10" outlineLevel="1" x14ac:dyDescent="0.25">
      <c r="B246" s="90"/>
      <c r="C246" s="74" t="s">
        <v>58</v>
      </c>
      <c r="D246" s="29"/>
      <c r="E246" s="30"/>
      <c r="F246" s="31">
        <v>0</v>
      </c>
      <c r="G246" s="32">
        <v>0</v>
      </c>
      <c r="H246" s="32">
        <v>0</v>
      </c>
      <c r="I246" s="32">
        <v>0</v>
      </c>
      <c r="J246" s="33">
        <v>0</v>
      </c>
    </row>
    <row r="247" spans="2:10" outlineLevel="1" x14ac:dyDescent="0.25">
      <c r="B247" s="90"/>
      <c r="C247" s="74" t="s">
        <v>59</v>
      </c>
      <c r="D247" s="29"/>
      <c r="E247" s="30"/>
      <c r="F247" s="31">
        <v>0</v>
      </c>
      <c r="G247" s="32">
        <v>0</v>
      </c>
      <c r="H247" s="32">
        <v>0</v>
      </c>
      <c r="I247" s="32">
        <v>0</v>
      </c>
      <c r="J247" s="33">
        <v>0</v>
      </c>
    </row>
    <row r="248" spans="2:10" outlineLevel="1" x14ac:dyDescent="0.25">
      <c r="B248" s="91"/>
      <c r="C248" s="75" t="s">
        <v>25</v>
      </c>
      <c r="D248" s="37"/>
      <c r="E248" s="38"/>
      <c r="F248" s="39">
        <v>0</v>
      </c>
      <c r="G248" s="40">
        <v>0</v>
      </c>
      <c r="H248" s="40">
        <v>0</v>
      </c>
      <c r="I248" s="40">
        <v>0</v>
      </c>
      <c r="J248" s="41">
        <v>0</v>
      </c>
    </row>
    <row r="249" spans="2:10" ht="45.75" customHeight="1" outlineLevel="1" x14ac:dyDescent="0.25">
      <c r="B249" s="89" t="s">
        <v>60</v>
      </c>
      <c r="C249" s="76" t="s">
        <v>61</v>
      </c>
      <c r="D249" s="29"/>
      <c r="E249" s="30"/>
      <c r="F249" s="31">
        <v>380.83841145478141</v>
      </c>
      <c r="G249" s="32">
        <v>383.45269364301907</v>
      </c>
      <c r="H249" s="32">
        <v>385.19554843517744</v>
      </c>
      <c r="I249" s="32">
        <v>386.93840322733587</v>
      </c>
      <c r="J249" s="33">
        <v>387.80983062341511</v>
      </c>
    </row>
    <row r="250" spans="2:10" outlineLevel="1" x14ac:dyDescent="0.25">
      <c r="B250" s="90"/>
      <c r="C250" s="74" t="s">
        <v>62</v>
      </c>
      <c r="D250" s="29"/>
      <c r="E250" s="30"/>
      <c r="F250" s="31">
        <v>17.28033810332235</v>
      </c>
      <c r="G250" s="32">
        <v>17.295537418370245</v>
      </c>
      <c r="H250" s="32">
        <v>17.30567029506884</v>
      </c>
      <c r="I250" s="32">
        <v>17.315803171767435</v>
      </c>
      <c r="J250" s="33">
        <v>17.320869610116734</v>
      </c>
    </row>
    <row r="251" spans="2:10" outlineLevel="1" x14ac:dyDescent="0.25">
      <c r="B251" s="90"/>
      <c r="C251" s="74" t="s">
        <v>63</v>
      </c>
      <c r="D251" s="29"/>
      <c r="E251" s="30"/>
      <c r="F251" s="31">
        <v>0</v>
      </c>
      <c r="G251" s="32">
        <v>0</v>
      </c>
      <c r="H251" s="32">
        <v>0</v>
      </c>
      <c r="I251" s="32">
        <v>0</v>
      </c>
      <c r="J251" s="33">
        <v>0</v>
      </c>
    </row>
    <row r="252" spans="2:10" outlineLevel="1" x14ac:dyDescent="0.25">
      <c r="B252" s="90"/>
      <c r="C252" s="74" t="s">
        <v>64</v>
      </c>
      <c r="D252" s="29"/>
      <c r="E252" s="30"/>
      <c r="F252" s="31">
        <v>127.82310309867987</v>
      </c>
      <c r="G252" s="32">
        <v>129.38103289108892</v>
      </c>
      <c r="H252" s="32">
        <v>130.41965275269496</v>
      </c>
      <c r="I252" s="32">
        <v>131.45827261430099</v>
      </c>
      <c r="J252" s="33">
        <v>131.97758254510401</v>
      </c>
    </row>
    <row r="253" spans="2:10" outlineLevel="1" x14ac:dyDescent="0.25">
      <c r="B253" s="90"/>
      <c r="C253" s="74" t="s">
        <v>65</v>
      </c>
      <c r="D253" s="29"/>
      <c r="E253" s="30"/>
      <c r="F253" s="31">
        <v>285.78159134793799</v>
      </c>
      <c r="G253" s="32">
        <v>287.84869819445146</v>
      </c>
      <c r="H253" s="32">
        <v>289.22676942546042</v>
      </c>
      <c r="I253" s="32">
        <v>290.60484065646943</v>
      </c>
      <c r="J253" s="33">
        <v>291.29387627197389</v>
      </c>
    </row>
    <row r="254" spans="2:10" outlineLevel="1" x14ac:dyDescent="0.25">
      <c r="B254" s="90"/>
      <c r="C254" s="74" t="s">
        <v>66</v>
      </c>
      <c r="D254" s="29"/>
      <c r="E254" s="30"/>
      <c r="F254" s="31">
        <v>57.792420821261011</v>
      </c>
      <c r="G254" s="32">
        <v>57.792420821261011</v>
      </c>
      <c r="H254" s="32">
        <v>57.792420821261011</v>
      </c>
      <c r="I254" s="32">
        <v>57.792420821261011</v>
      </c>
      <c r="J254" s="33">
        <v>57.792420821261011</v>
      </c>
    </row>
    <row r="255" spans="2:10" outlineLevel="1" x14ac:dyDescent="0.25">
      <c r="B255" s="90"/>
      <c r="C255" s="74" t="s">
        <v>67</v>
      </c>
      <c r="D255" s="29"/>
      <c r="E255" s="30"/>
      <c r="F255" s="31">
        <v>0</v>
      </c>
      <c r="G255" s="32">
        <v>0</v>
      </c>
      <c r="H255" s="32">
        <v>0</v>
      </c>
      <c r="I255" s="32">
        <v>0</v>
      </c>
      <c r="J255" s="33">
        <v>0</v>
      </c>
    </row>
    <row r="256" spans="2:10" outlineLevel="1" x14ac:dyDescent="0.25">
      <c r="B256" s="90"/>
      <c r="C256" s="74" t="s">
        <v>68</v>
      </c>
      <c r="D256" s="29"/>
      <c r="E256" s="30"/>
      <c r="F256" s="31">
        <v>0</v>
      </c>
      <c r="G256" s="32">
        <v>0</v>
      </c>
      <c r="H256" s="32">
        <v>0</v>
      </c>
      <c r="I256" s="32">
        <v>0</v>
      </c>
      <c r="J256" s="33">
        <v>0</v>
      </c>
    </row>
    <row r="257" spans="2:10" outlineLevel="1" x14ac:dyDescent="0.25">
      <c r="B257" s="90"/>
      <c r="C257" s="74" t="s">
        <v>69</v>
      </c>
      <c r="D257" s="29"/>
      <c r="E257" s="30"/>
      <c r="F257" s="31">
        <v>0</v>
      </c>
      <c r="G257" s="32">
        <v>0</v>
      </c>
      <c r="H257" s="32">
        <v>0</v>
      </c>
      <c r="I257" s="32">
        <v>0</v>
      </c>
      <c r="J257" s="33">
        <v>0</v>
      </c>
    </row>
    <row r="258" spans="2:10" outlineLevel="1" x14ac:dyDescent="0.25">
      <c r="B258" s="90"/>
      <c r="C258" s="74" t="s">
        <v>70</v>
      </c>
      <c r="D258" s="29"/>
      <c r="E258" s="30"/>
      <c r="F258" s="31">
        <v>0</v>
      </c>
      <c r="G258" s="32">
        <v>0</v>
      </c>
      <c r="H258" s="32">
        <v>0</v>
      </c>
      <c r="I258" s="32">
        <v>0</v>
      </c>
      <c r="J258" s="33">
        <v>0</v>
      </c>
    </row>
    <row r="259" spans="2:10" outlineLevel="1" x14ac:dyDescent="0.25">
      <c r="B259" s="90"/>
      <c r="C259" s="74" t="s">
        <v>71</v>
      </c>
      <c r="D259" s="29"/>
      <c r="E259" s="30"/>
      <c r="F259" s="31">
        <v>54.318426573432006</v>
      </c>
      <c r="G259" s="32">
        <v>54.318426573432006</v>
      </c>
      <c r="H259" s="32">
        <v>54.318426573432006</v>
      </c>
      <c r="I259" s="32">
        <v>54.318426573432006</v>
      </c>
      <c r="J259" s="33">
        <v>54.318426573432006</v>
      </c>
    </row>
    <row r="260" spans="2:10" outlineLevel="1" x14ac:dyDescent="0.25">
      <c r="B260" s="90"/>
      <c r="C260" s="74" t="s">
        <v>72</v>
      </c>
      <c r="D260" s="29"/>
      <c r="E260" s="30"/>
      <c r="F260" s="31">
        <v>10.213006993007999</v>
      </c>
      <c r="G260" s="32">
        <v>10.213006993007999</v>
      </c>
      <c r="H260" s="32">
        <v>10.213006993007999</v>
      </c>
      <c r="I260" s="32">
        <v>10.213006993007999</v>
      </c>
      <c r="J260" s="33">
        <v>10.213006993007999</v>
      </c>
    </row>
    <row r="261" spans="2:10" outlineLevel="1" x14ac:dyDescent="0.25">
      <c r="B261" s="90"/>
      <c r="C261" s="74" t="s">
        <v>73</v>
      </c>
      <c r="D261" s="29"/>
      <c r="E261" s="30"/>
      <c r="F261" s="31">
        <v>0</v>
      </c>
      <c r="G261" s="32">
        <v>0</v>
      </c>
      <c r="H261" s="32">
        <v>0</v>
      </c>
      <c r="I261" s="32">
        <v>0</v>
      </c>
      <c r="J261" s="33">
        <v>0</v>
      </c>
    </row>
    <row r="262" spans="2:10" outlineLevel="1" x14ac:dyDescent="0.25">
      <c r="B262" s="90"/>
      <c r="C262" s="74" t="s">
        <v>74</v>
      </c>
      <c r="D262" s="29"/>
      <c r="E262" s="30"/>
      <c r="F262" s="31">
        <v>0</v>
      </c>
      <c r="G262" s="32">
        <v>0</v>
      </c>
      <c r="H262" s="32">
        <v>0</v>
      </c>
      <c r="I262" s="32">
        <v>0</v>
      </c>
      <c r="J262" s="33">
        <v>0</v>
      </c>
    </row>
    <row r="263" spans="2:10" outlineLevel="1" x14ac:dyDescent="0.25">
      <c r="B263" s="90"/>
      <c r="C263" s="74" t="s">
        <v>75</v>
      </c>
      <c r="D263" s="29"/>
      <c r="E263" s="30"/>
      <c r="F263" s="31">
        <v>0</v>
      </c>
      <c r="G263" s="32">
        <v>0</v>
      </c>
      <c r="H263" s="32">
        <v>0</v>
      </c>
      <c r="I263" s="32">
        <v>0</v>
      </c>
      <c r="J263" s="33">
        <v>0</v>
      </c>
    </row>
    <row r="264" spans="2:10" outlineLevel="1" x14ac:dyDescent="0.25">
      <c r="B264" s="90"/>
      <c r="C264" s="74" t="s">
        <v>76</v>
      </c>
      <c r="D264" s="29"/>
      <c r="E264" s="30"/>
      <c r="F264" s="31">
        <v>0</v>
      </c>
      <c r="G264" s="32">
        <v>0</v>
      </c>
      <c r="H264" s="32">
        <v>0</v>
      </c>
      <c r="I264" s="32">
        <v>0</v>
      </c>
      <c r="J264" s="33">
        <v>0</v>
      </c>
    </row>
    <row r="265" spans="2:10" outlineLevel="1" x14ac:dyDescent="0.25">
      <c r="B265" s="90"/>
      <c r="C265" s="74" t="s">
        <v>77</v>
      </c>
      <c r="D265" s="29"/>
      <c r="E265" s="30"/>
      <c r="F265" s="31">
        <v>1.6081118881119998</v>
      </c>
      <c r="G265" s="32">
        <v>1.6081118881119998</v>
      </c>
      <c r="H265" s="32">
        <v>1.6081118881119998</v>
      </c>
      <c r="I265" s="32">
        <v>1.6081118881119998</v>
      </c>
      <c r="J265" s="33">
        <v>1.6081118881119998</v>
      </c>
    </row>
    <row r="266" spans="2:10" outlineLevel="1" x14ac:dyDescent="0.25">
      <c r="B266" s="90"/>
      <c r="C266" s="74" t="s">
        <v>78</v>
      </c>
      <c r="D266" s="29"/>
      <c r="E266" s="30"/>
      <c r="F266" s="31">
        <v>1.6081118881119998</v>
      </c>
      <c r="G266" s="32">
        <v>1.6081118881119998</v>
      </c>
      <c r="H266" s="32">
        <v>1.6081118881119998</v>
      </c>
      <c r="I266" s="32">
        <v>1.6081118881119998</v>
      </c>
      <c r="J266" s="33">
        <v>1.6081118881119998</v>
      </c>
    </row>
    <row r="267" spans="2:10" outlineLevel="1" x14ac:dyDescent="0.25">
      <c r="B267" s="90"/>
      <c r="C267" s="74" t="s">
        <v>79</v>
      </c>
      <c r="D267" s="29"/>
      <c r="E267" s="30"/>
      <c r="F267" s="31">
        <v>0.5673892773893332</v>
      </c>
      <c r="G267" s="32">
        <v>0.5673892773893332</v>
      </c>
      <c r="H267" s="32">
        <v>5.5673892773893332</v>
      </c>
      <c r="I267" s="32">
        <v>4.5673892773893332</v>
      </c>
      <c r="J267" s="33">
        <v>1.5673892773893332</v>
      </c>
    </row>
    <row r="268" spans="2:10" outlineLevel="1" x14ac:dyDescent="0.25">
      <c r="B268" s="90"/>
      <c r="C268" s="74" t="s">
        <v>80</v>
      </c>
      <c r="D268" s="29"/>
      <c r="E268" s="30"/>
      <c r="F268" s="31">
        <v>0</v>
      </c>
      <c r="G268" s="32">
        <v>0</v>
      </c>
      <c r="H268" s="32">
        <v>0</v>
      </c>
      <c r="I268" s="32">
        <v>0</v>
      </c>
      <c r="J268" s="33">
        <v>0</v>
      </c>
    </row>
    <row r="269" spans="2:10" outlineLevel="1" x14ac:dyDescent="0.25">
      <c r="B269" s="90"/>
      <c r="C269" s="74" t="s">
        <v>81</v>
      </c>
      <c r="D269" s="29"/>
      <c r="E269" s="30"/>
      <c r="F269" s="31">
        <v>0</v>
      </c>
      <c r="G269" s="32">
        <v>0</v>
      </c>
      <c r="H269" s="32">
        <v>0</v>
      </c>
      <c r="I269" s="32">
        <v>0</v>
      </c>
      <c r="J269" s="33">
        <v>0</v>
      </c>
    </row>
    <row r="270" spans="2:10" outlineLevel="1" x14ac:dyDescent="0.25">
      <c r="B270" s="90"/>
      <c r="C270" s="74" t="s">
        <v>82</v>
      </c>
      <c r="D270" s="29"/>
      <c r="E270" s="30"/>
      <c r="F270" s="31">
        <v>0</v>
      </c>
      <c r="G270" s="32">
        <v>4</v>
      </c>
      <c r="H270" s="32">
        <v>6</v>
      </c>
      <c r="I270" s="32">
        <v>1</v>
      </c>
      <c r="J270" s="33">
        <v>8</v>
      </c>
    </row>
    <row r="271" spans="2:10" outlineLevel="1" x14ac:dyDescent="0.25">
      <c r="B271" s="90"/>
      <c r="C271" s="74" t="s">
        <v>83</v>
      </c>
      <c r="D271" s="29"/>
      <c r="E271" s="30"/>
      <c r="F271" s="31">
        <v>3</v>
      </c>
      <c r="G271" s="32">
        <v>1</v>
      </c>
      <c r="H271" s="32">
        <v>3</v>
      </c>
      <c r="I271" s="32">
        <v>1</v>
      </c>
      <c r="J271" s="33">
        <v>0</v>
      </c>
    </row>
    <row r="272" spans="2:10" outlineLevel="1" x14ac:dyDescent="0.25">
      <c r="B272" s="90"/>
      <c r="C272" s="74" t="s">
        <v>84</v>
      </c>
      <c r="D272" s="29"/>
      <c r="E272" s="30"/>
      <c r="F272" s="31">
        <v>0</v>
      </c>
      <c r="G272" s="32">
        <v>0</v>
      </c>
      <c r="H272" s="32">
        <v>0</v>
      </c>
      <c r="I272" s="32">
        <v>0</v>
      </c>
      <c r="J272" s="33">
        <v>0</v>
      </c>
    </row>
    <row r="273" spans="2:10" outlineLevel="1" x14ac:dyDescent="0.25">
      <c r="B273" s="90"/>
      <c r="C273" s="74" t="s">
        <v>85</v>
      </c>
      <c r="D273" s="29"/>
      <c r="E273" s="30"/>
      <c r="F273" s="31">
        <v>1</v>
      </c>
      <c r="G273" s="32">
        <v>0</v>
      </c>
      <c r="H273" s="32">
        <v>0</v>
      </c>
      <c r="I273" s="32">
        <v>0</v>
      </c>
      <c r="J273" s="33">
        <v>2</v>
      </c>
    </row>
    <row r="274" spans="2:10" outlineLevel="1" x14ac:dyDescent="0.25">
      <c r="B274" s="90"/>
      <c r="C274" s="74" t="s">
        <v>86</v>
      </c>
      <c r="D274" s="29"/>
      <c r="E274" s="30"/>
      <c r="F274" s="31">
        <v>0</v>
      </c>
      <c r="G274" s="32">
        <v>0</v>
      </c>
      <c r="H274" s="32">
        <v>0</v>
      </c>
      <c r="I274" s="32">
        <v>0</v>
      </c>
      <c r="J274" s="33">
        <v>0</v>
      </c>
    </row>
    <row r="275" spans="2:10" outlineLevel="1" x14ac:dyDescent="0.25">
      <c r="B275" s="90"/>
      <c r="C275" s="74" t="s">
        <v>87</v>
      </c>
      <c r="D275" s="29"/>
      <c r="E275" s="30"/>
      <c r="F275" s="31">
        <v>0</v>
      </c>
      <c r="G275" s="32">
        <v>0</v>
      </c>
      <c r="H275" s="32">
        <v>0</v>
      </c>
      <c r="I275" s="32">
        <v>0</v>
      </c>
      <c r="J275" s="33">
        <v>0</v>
      </c>
    </row>
    <row r="276" spans="2:10" outlineLevel="1" x14ac:dyDescent="0.25">
      <c r="B276" s="90"/>
      <c r="C276" s="74" t="s">
        <v>88</v>
      </c>
      <c r="D276" s="29"/>
      <c r="E276" s="30"/>
      <c r="F276" s="31">
        <v>0</v>
      </c>
      <c r="G276" s="32">
        <v>0</v>
      </c>
      <c r="H276" s="32">
        <v>0</v>
      </c>
      <c r="I276" s="32">
        <v>0</v>
      </c>
      <c r="J276" s="33">
        <v>0</v>
      </c>
    </row>
    <row r="277" spans="2:10" outlineLevel="1" x14ac:dyDescent="0.25">
      <c r="B277" s="91"/>
      <c r="C277" s="75" t="s">
        <v>25</v>
      </c>
      <c r="D277" s="37"/>
      <c r="E277" s="38"/>
      <c r="F277" s="39">
        <v>1</v>
      </c>
      <c r="G277" s="40">
        <v>0</v>
      </c>
      <c r="H277" s="40">
        <v>1</v>
      </c>
      <c r="I277" s="40">
        <v>0</v>
      </c>
      <c r="J277" s="41">
        <v>1</v>
      </c>
    </row>
    <row r="278" spans="2:10" ht="30.75" customHeight="1" outlineLevel="1" x14ac:dyDescent="0.25">
      <c r="B278" s="89" t="s">
        <v>89</v>
      </c>
      <c r="C278" s="76" t="s">
        <v>128</v>
      </c>
      <c r="D278" s="29"/>
      <c r="E278" s="30"/>
      <c r="F278" s="31">
        <v>1522.3022671353715</v>
      </c>
      <c r="G278" s="32">
        <v>1534.8113034197877</v>
      </c>
      <c r="H278" s="32">
        <v>1543.1506609427315</v>
      </c>
      <c r="I278" s="32">
        <v>1551.4900184656756</v>
      </c>
      <c r="J278" s="33">
        <v>1555.6596972271477</v>
      </c>
    </row>
    <row r="279" spans="2:10" outlineLevel="1" x14ac:dyDescent="0.25">
      <c r="B279" s="90"/>
      <c r="C279" s="74" t="s">
        <v>91</v>
      </c>
      <c r="D279" s="29"/>
      <c r="E279" s="30"/>
      <c r="F279" s="31">
        <v>198.38707472484677</v>
      </c>
      <c r="G279" s="32">
        <v>201.3679431265459</v>
      </c>
      <c r="H279" s="32">
        <v>218.02185539434529</v>
      </c>
      <c r="I279" s="32">
        <v>217.67576766214472</v>
      </c>
      <c r="J279" s="33">
        <v>201.00272379604442</v>
      </c>
    </row>
    <row r="280" spans="2:10" outlineLevel="1" x14ac:dyDescent="0.25">
      <c r="B280" s="90"/>
      <c r="C280" s="74" t="s">
        <v>92</v>
      </c>
      <c r="D280" s="29"/>
      <c r="E280" s="30"/>
      <c r="F280" s="31">
        <v>0.26783333333333331</v>
      </c>
      <c r="G280" s="32">
        <v>51.267833333333336</v>
      </c>
      <c r="H280" s="32">
        <v>26.267833333333332</v>
      </c>
      <c r="I280" s="32">
        <v>15.267833333333334</v>
      </c>
      <c r="J280" s="33">
        <v>45.267833333333336</v>
      </c>
    </row>
    <row r="281" spans="2:10" outlineLevel="1" x14ac:dyDescent="0.25">
      <c r="B281" s="90"/>
      <c r="C281" s="74" t="s">
        <v>93</v>
      </c>
      <c r="D281" s="29"/>
      <c r="E281" s="30"/>
      <c r="F281" s="31">
        <v>650.47326195690448</v>
      </c>
      <c r="G281" s="32">
        <v>643.15704403460745</v>
      </c>
      <c r="H281" s="32">
        <v>653.94623208640928</v>
      </c>
      <c r="I281" s="32">
        <v>651.73542013821134</v>
      </c>
      <c r="J281" s="33">
        <v>672.63001416411225</v>
      </c>
    </row>
    <row r="282" spans="2:10" outlineLevel="1" x14ac:dyDescent="0.25">
      <c r="B282" s="90"/>
      <c r="C282" s="74" t="s">
        <v>94</v>
      </c>
      <c r="D282" s="29"/>
      <c r="E282" s="30"/>
      <c r="F282" s="31">
        <v>45.617309523806668</v>
      </c>
      <c r="G282" s="32">
        <v>38.617309523806668</v>
      </c>
      <c r="H282" s="32">
        <v>38.617309523806668</v>
      </c>
      <c r="I282" s="32">
        <v>41.617309523806668</v>
      </c>
      <c r="J282" s="33">
        <v>38.617309523806668</v>
      </c>
    </row>
    <row r="283" spans="2:10" outlineLevel="1" x14ac:dyDescent="0.25">
      <c r="B283" s="90"/>
      <c r="C283" s="74" t="s">
        <v>95</v>
      </c>
      <c r="D283" s="29"/>
      <c r="E283" s="30"/>
      <c r="F283" s="31">
        <v>13.381690864428883</v>
      </c>
      <c r="G283" s="32">
        <v>13.381690864428883</v>
      </c>
      <c r="H283" s="32">
        <v>19.381690864428883</v>
      </c>
      <c r="I283" s="32">
        <v>23.381690864428883</v>
      </c>
      <c r="J283" s="33">
        <v>17.381690864428883</v>
      </c>
    </row>
    <row r="284" spans="2:10" outlineLevel="1" x14ac:dyDescent="0.25">
      <c r="B284" s="90"/>
      <c r="C284" s="74" t="s">
        <v>96</v>
      </c>
      <c r="D284" s="29"/>
      <c r="E284" s="30"/>
      <c r="F284" s="31">
        <v>0</v>
      </c>
      <c r="G284" s="32">
        <v>0</v>
      </c>
      <c r="H284" s="32">
        <v>7</v>
      </c>
      <c r="I284" s="32">
        <v>4</v>
      </c>
      <c r="J284" s="33">
        <v>2</v>
      </c>
    </row>
    <row r="285" spans="2:10" outlineLevel="1" x14ac:dyDescent="0.25">
      <c r="B285" s="90"/>
      <c r="C285" s="74" t="s">
        <v>97</v>
      </c>
      <c r="D285" s="29"/>
      <c r="E285" s="30"/>
      <c r="F285" s="31">
        <v>26</v>
      </c>
      <c r="G285" s="32">
        <v>43</v>
      </c>
      <c r="H285" s="32">
        <v>10</v>
      </c>
      <c r="I285" s="32">
        <v>34</v>
      </c>
      <c r="J285" s="33">
        <v>7</v>
      </c>
    </row>
    <row r="286" spans="2:10" outlineLevel="1" x14ac:dyDescent="0.25">
      <c r="B286" s="90"/>
      <c r="C286" s="74" t="s">
        <v>98</v>
      </c>
      <c r="D286" s="29"/>
      <c r="E286" s="30"/>
      <c r="F286" s="31">
        <v>4</v>
      </c>
      <c r="G286" s="32">
        <v>21</v>
      </c>
      <c r="H286" s="32">
        <v>14</v>
      </c>
      <c r="I286" s="32">
        <v>23</v>
      </c>
      <c r="J286" s="33">
        <v>9</v>
      </c>
    </row>
    <row r="287" spans="2:10" outlineLevel="1" x14ac:dyDescent="0.25">
      <c r="B287" s="90"/>
      <c r="C287" s="74" t="s">
        <v>99</v>
      </c>
      <c r="D287" s="29"/>
      <c r="E287" s="30"/>
      <c r="F287" s="31">
        <v>0</v>
      </c>
      <c r="G287" s="32">
        <v>0</v>
      </c>
      <c r="H287" s="32">
        <v>0</v>
      </c>
      <c r="I287" s="32">
        <v>0</v>
      </c>
      <c r="J287" s="33">
        <v>0</v>
      </c>
    </row>
    <row r="288" spans="2:10" outlineLevel="1" x14ac:dyDescent="0.25">
      <c r="B288" s="90"/>
      <c r="C288" s="74" t="s">
        <v>100</v>
      </c>
      <c r="D288" s="29"/>
      <c r="E288" s="30"/>
      <c r="F288" s="31">
        <v>1</v>
      </c>
      <c r="G288" s="32">
        <v>0</v>
      </c>
      <c r="H288" s="32">
        <v>3</v>
      </c>
      <c r="I288" s="32">
        <v>0</v>
      </c>
      <c r="J288" s="33">
        <v>0</v>
      </c>
    </row>
    <row r="289" spans="2:10" outlineLevel="1" x14ac:dyDescent="0.25">
      <c r="B289" s="90"/>
      <c r="C289" s="74" t="s">
        <v>101</v>
      </c>
      <c r="D289" s="29"/>
      <c r="E289" s="30"/>
      <c r="F289" s="31">
        <v>0</v>
      </c>
      <c r="G289" s="32">
        <v>0</v>
      </c>
      <c r="H289" s="32">
        <v>0</v>
      </c>
      <c r="I289" s="32">
        <v>0</v>
      </c>
      <c r="J289" s="33">
        <v>0</v>
      </c>
    </row>
    <row r="290" spans="2:10" outlineLevel="1" x14ac:dyDescent="0.25">
      <c r="B290" s="90"/>
      <c r="C290" s="74" t="s">
        <v>102</v>
      </c>
      <c r="D290" s="29"/>
      <c r="E290" s="30"/>
      <c r="F290" s="31">
        <v>0</v>
      </c>
      <c r="G290" s="32">
        <v>0</v>
      </c>
      <c r="H290" s="32">
        <v>0</v>
      </c>
      <c r="I290" s="32">
        <v>0</v>
      </c>
      <c r="J290" s="33">
        <v>0</v>
      </c>
    </row>
    <row r="291" spans="2:10" outlineLevel="1" x14ac:dyDescent="0.25">
      <c r="B291" s="91"/>
      <c r="C291" s="75" t="s">
        <v>25</v>
      </c>
      <c r="D291" s="37"/>
      <c r="E291" s="38"/>
      <c r="F291" s="39">
        <v>0</v>
      </c>
      <c r="G291" s="40">
        <v>0</v>
      </c>
      <c r="H291" s="40">
        <v>0</v>
      </c>
      <c r="I291" s="40">
        <v>0</v>
      </c>
      <c r="J291" s="41">
        <v>0</v>
      </c>
    </row>
    <row r="292" spans="2:10" ht="42.75" customHeight="1" outlineLevel="1" x14ac:dyDescent="0.25">
      <c r="B292" s="89" t="s">
        <v>103</v>
      </c>
      <c r="C292" s="76" t="s">
        <v>104</v>
      </c>
      <c r="D292" s="77"/>
      <c r="E292" s="78"/>
      <c r="F292" s="79"/>
      <c r="G292" s="80"/>
      <c r="H292" s="80"/>
      <c r="I292" s="80"/>
      <c r="J292" s="81"/>
    </row>
    <row r="293" spans="2:10" outlineLevel="1" x14ac:dyDescent="0.25">
      <c r="B293" s="90"/>
      <c r="C293" s="74" t="s">
        <v>105</v>
      </c>
      <c r="D293" s="77"/>
      <c r="E293" s="78"/>
      <c r="F293" s="79"/>
      <c r="G293" s="80"/>
      <c r="H293" s="80"/>
      <c r="I293" s="80"/>
      <c r="J293" s="81"/>
    </row>
    <row r="294" spans="2:10" outlineLevel="1" x14ac:dyDescent="0.25">
      <c r="B294" s="90"/>
      <c r="C294" s="74" t="s">
        <v>106</v>
      </c>
      <c r="D294" s="77"/>
      <c r="E294" s="78"/>
      <c r="F294" s="79"/>
      <c r="G294" s="80"/>
      <c r="H294" s="80"/>
      <c r="I294" s="80"/>
      <c r="J294" s="81"/>
    </row>
    <row r="295" spans="2:10" outlineLevel="1" x14ac:dyDescent="0.25">
      <c r="B295" s="90"/>
      <c r="C295" s="74" t="s">
        <v>107</v>
      </c>
      <c r="D295" s="77"/>
      <c r="E295" s="78"/>
      <c r="F295" s="79"/>
      <c r="G295" s="80"/>
      <c r="H295" s="80"/>
      <c r="I295" s="80"/>
      <c r="J295" s="81"/>
    </row>
    <row r="296" spans="2:10" outlineLevel="1" x14ac:dyDescent="0.25">
      <c r="B296" s="90"/>
      <c r="C296" s="74" t="s">
        <v>108</v>
      </c>
      <c r="D296" s="77"/>
      <c r="E296" s="78"/>
      <c r="F296" s="79"/>
      <c r="G296" s="80"/>
      <c r="H296" s="80"/>
      <c r="I296" s="80"/>
      <c r="J296" s="81"/>
    </row>
    <row r="297" spans="2:10" outlineLevel="1" x14ac:dyDescent="0.25">
      <c r="B297" s="90"/>
      <c r="C297" s="74" t="s">
        <v>109</v>
      </c>
      <c r="D297" s="77"/>
      <c r="E297" s="78"/>
      <c r="F297" s="79"/>
      <c r="G297" s="80"/>
      <c r="H297" s="80"/>
      <c r="I297" s="80"/>
      <c r="J297" s="81"/>
    </row>
    <row r="298" spans="2:10" outlineLevel="1" x14ac:dyDescent="0.25">
      <c r="B298" s="90"/>
      <c r="C298" s="74" t="s">
        <v>110</v>
      </c>
      <c r="D298" s="77"/>
      <c r="E298" s="78"/>
      <c r="F298" s="79"/>
      <c r="G298" s="80"/>
      <c r="H298" s="80"/>
      <c r="I298" s="80"/>
      <c r="J298" s="81"/>
    </row>
    <row r="299" spans="2:10" outlineLevel="1" x14ac:dyDescent="0.25">
      <c r="B299" s="90"/>
      <c r="C299" s="74" t="s">
        <v>111</v>
      </c>
      <c r="D299" s="77"/>
      <c r="E299" s="78"/>
      <c r="F299" s="79"/>
      <c r="G299" s="80"/>
      <c r="H299" s="80"/>
      <c r="I299" s="80"/>
      <c r="J299" s="81"/>
    </row>
    <row r="300" spans="2:10" outlineLevel="1" x14ac:dyDescent="0.25">
      <c r="B300" s="91"/>
      <c r="C300" s="75" t="s">
        <v>25</v>
      </c>
      <c r="D300" s="82"/>
      <c r="E300" s="83"/>
      <c r="F300" s="84"/>
      <c r="G300" s="85"/>
      <c r="H300" s="85"/>
      <c r="I300" s="85"/>
      <c r="J300" s="86"/>
    </row>
    <row r="301" spans="2:10" ht="46.5" customHeight="1" outlineLevel="1" x14ac:dyDescent="0.25">
      <c r="B301" s="89" t="s">
        <v>112</v>
      </c>
      <c r="C301" s="76" t="s">
        <v>113</v>
      </c>
      <c r="D301" s="29"/>
      <c r="E301" s="30"/>
      <c r="F301" s="31">
        <v>141</v>
      </c>
      <c r="G301" s="32">
        <v>374</v>
      </c>
      <c r="H301" s="32">
        <v>305</v>
      </c>
      <c r="I301" s="32">
        <v>257</v>
      </c>
      <c r="J301" s="33">
        <v>288</v>
      </c>
    </row>
    <row r="302" spans="2:10" outlineLevel="1" x14ac:dyDescent="0.25">
      <c r="B302" s="90"/>
      <c r="C302" s="74" t="s">
        <v>114</v>
      </c>
      <c r="D302" s="29"/>
      <c r="E302" s="30"/>
      <c r="F302" s="31">
        <v>0</v>
      </c>
      <c r="G302" s="32">
        <v>0</v>
      </c>
      <c r="H302" s="32">
        <v>0</v>
      </c>
      <c r="I302" s="32">
        <v>0</v>
      </c>
      <c r="J302" s="33">
        <v>0</v>
      </c>
    </row>
    <row r="303" spans="2:10" outlineLevel="1" x14ac:dyDescent="0.25">
      <c r="B303" s="90"/>
      <c r="C303" s="74" t="s">
        <v>115</v>
      </c>
      <c r="D303" s="29"/>
      <c r="E303" s="30"/>
      <c r="F303" s="31">
        <v>78.8</v>
      </c>
      <c r="G303" s="32">
        <v>78.8</v>
      </c>
      <c r="H303" s="32">
        <v>77.599999999999994</v>
      </c>
      <c r="I303" s="32">
        <v>77.8</v>
      </c>
      <c r="J303" s="33">
        <v>77.599999999999994</v>
      </c>
    </row>
    <row r="304" spans="2:10" outlineLevel="1" x14ac:dyDescent="0.25">
      <c r="B304" s="90"/>
      <c r="C304" s="74" t="s">
        <v>116</v>
      </c>
      <c r="D304" s="29"/>
      <c r="E304" s="30"/>
      <c r="F304" s="31">
        <v>0</v>
      </c>
      <c r="G304" s="32">
        <v>0</v>
      </c>
      <c r="H304" s="32">
        <v>0</v>
      </c>
      <c r="I304" s="32">
        <v>0</v>
      </c>
      <c r="J304" s="33">
        <v>0</v>
      </c>
    </row>
    <row r="305" spans="2:10" outlineLevel="1" x14ac:dyDescent="0.25">
      <c r="B305" s="90"/>
      <c r="C305" s="74" t="s">
        <v>117</v>
      </c>
      <c r="D305" s="29"/>
      <c r="E305" s="30"/>
      <c r="F305" s="31">
        <v>48.4</v>
      </c>
      <c r="G305" s="32">
        <v>46.4</v>
      </c>
      <c r="H305" s="32">
        <v>46.4</v>
      </c>
      <c r="I305" s="32">
        <v>46.4</v>
      </c>
      <c r="J305" s="33">
        <v>46.4</v>
      </c>
    </row>
    <row r="306" spans="2:10" outlineLevel="1" x14ac:dyDescent="0.25">
      <c r="B306" s="90"/>
      <c r="C306" s="74" t="s">
        <v>118</v>
      </c>
      <c r="D306" s="29"/>
      <c r="E306" s="30"/>
      <c r="F306" s="31">
        <v>4</v>
      </c>
      <c r="G306" s="32">
        <v>3</v>
      </c>
      <c r="H306" s="32">
        <v>3</v>
      </c>
      <c r="I306" s="32">
        <v>3</v>
      </c>
      <c r="J306" s="33">
        <v>3</v>
      </c>
    </row>
    <row r="307" spans="2:10" outlineLevel="1" x14ac:dyDescent="0.25">
      <c r="B307" s="90"/>
      <c r="C307" s="74" t="s">
        <v>119</v>
      </c>
      <c r="D307" s="29"/>
      <c r="E307" s="30"/>
      <c r="F307" s="31">
        <v>0</v>
      </c>
      <c r="G307" s="32">
        <v>1</v>
      </c>
      <c r="H307" s="32">
        <v>0</v>
      </c>
      <c r="I307" s="32">
        <v>0</v>
      </c>
      <c r="J307" s="33">
        <v>0</v>
      </c>
    </row>
    <row r="308" spans="2:10" outlineLevel="1" x14ac:dyDescent="0.25">
      <c r="B308" s="91"/>
      <c r="C308" s="75" t="s">
        <v>25</v>
      </c>
      <c r="D308" s="37"/>
      <c r="E308" s="38"/>
      <c r="F308" s="39">
        <v>0</v>
      </c>
      <c r="G308" s="40">
        <v>0</v>
      </c>
      <c r="H308" s="40">
        <v>0</v>
      </c>
      <c r="I308" s="40">
        <v>0</v>
      </c>
      <c r="J308" s="41">
        <v>0</v>
      </c>
    </row>
    <row r="309" spans="2:10" ht="35.25" customHeight="1" outlineLevel="1" x14ac:dyDescent="0.25">
      <c r="B309" s="92" t="str">
        <f t="shared" ref="B309:C324" si="0">IF(ISBLANK(B137),"",B137)</f>
        <v xml:space="preserve">OTHER: </v>
      </c>
      <c r="C309" s="87" t="str">
        <f t="shared" si="0"/>
        <v>CURRENT TRANSFORMERS</v>
      </c>
      <c r="D309" s="29"/>
      <c r="E309" s="30"/>
      <c r="F309" s="31">
        <v>21</v>
      </c>
      <c r="G309" s="32">
        <v>71</v>
      </c>
      <c r="H309" s="32">
        <v>45</v>
      </c>
      <c r="I309" s="32">
        <v>88</v>
      </c>
      <c r="J309" s="33">
        <v>30</v>
      </c>
    </row>
    <row r="310" spans="2:10" outlineLevel="1" x14ac:dyDescent="0.25">
      <c r="B310" s="93"/>
      <c r="C310" s="74" t="str">
        <f t="shared" si="0"/>
        <v>VOLTAGE TRANSFORMERS</v>
      </c>
      <c r="D310" s="29"/>
      <c r="E310" s="30"/>
      <c r="F310" s="31">
        <v>15</v>
      </c>
      <c r="G310" s="32">
        <v>99</v>
      </c>
      <c r="H310" s="32">
        <v>23</v>
      </c>
      <c r="I310" s="32">
        <v>96</v>
      </c>
      <c r="J310" s="33">
        <v>16</v>
      </c>
    </row>
    <row r="311" spans="2:10" outlineLevel="1" x14ac:dyDescent="0.25">
      <c r="B311" s="93"/>
      <c r="C311" s="74" t="str">
        <f t="shared" si="0"/>
        <v>CAPACITOR BANKS</v>
      </c>
      <c r="D311" s="29"/>
      <c r="E311" s="30"/>
      <c r="F311" s="31">
        <v>0</v>
      </c>
      <c r="G311" s="32">
        <v>0</v>
      </c>
      <c r="H311" s="32">
        <v>0</v>
      </c>
      <c r="I311" s="32">
        <v>0</v>
      </c>
      <c r="J311" s="33">
        <v>0</v>
      </c>
    </row>
    <row r="312" spans="2:10" outlineLevel="1" x14ac:dyDescent="0.25">
      <c r="B312" s="93"/>
      <c r="C312" s="74" t="str">
        <f t="shared" si="0"/>
        <v>STATIC VAR COMPENSATOR</v>
      </c>
      <c r="D312" s="29"/>
      <c r="E312" s="30"/>
      <c r="F312" s="31">
        <v>0</v>
      </c>
      <c r="G312" s="32">
        <v>1</v>
      </c>
      <c r="H312" s="32">
        <v>0</v>
      </c>
      <c r="I312" s="32">
        <v>1</v>
      </c>
      <c r="J312" s="33">
        <v>0</v>
      </c>
    </row>
    <row r="313" spans="2:10" outlineLevel="1" x14ac:dyDescent="0.25">
      <c r="B313" s="93"/>
      <c r="C313" s="74" t="str">
        <f t="shared" si="0"/>
        <v>OTHER</v>
      </c>
      <c r="D313" s="29"/>
      <c r="E313" s="30"/>
      <c r="F313" s="31">
        <v>0</v>
      </c>
      <c r="G313" s="32">
        <v>0</v>
      </c>
      <c r="H313" s="32">
        <v>0</v>
      </c>
      <c r="I313" s="32">
        <v>0</v>
      </c>
      <c r="J313" s="33">
        <v>0</v>
      </c>
    </row>
    <row r="314" spans="2:10" outlineLevel="1" x14ac:dyDescent="0.25">
      <c r="B314" s="93"/>
      <c r="C314" s="74" t="str">
        <f t="shared" si="0"/>
        <v/>
      </c>
      <c r="D314" s="29"/>
      <c r="E314" s="30"/>
      <c r="F314" s="31"/>
      <c r="G314" s="32"/>
      <c r="H314" s="32"/>
      <c r="I314" s="32"/>
      <c r="J314" s="33"/>
    </row>
    <row r="315" spans="2:10" outlineLevel="1" x14ac:dyDescent="0.25">
      <c r="B315" s="93"/>
      <c r="C315" s="74" t="str">
        <f t="shared" si="0"/>
        <v/>
      </c>
      <c r="D315" s="29"/>
      <c r="E315" s="30"/>
      <c r="F315" s="31"/>
      <c r="G315" s="32"/>
      <c r="H315" s="32"/>
      <c r="I315" s="32"/>
      <c r="J315" s="33"/>
    </row>
    <row r="316" spans="2:10" outlineLevel="1" x14ac:dyDescent="0.25">
      <c r="B316" s="93"/>
      <c r="C316" s="74" t="str">
        <f t="shared" si="0"/>
        <v/>
      </c>
      <c r="D316" s="29"/>
      <c r="E316" s="30"/>
      <c r="F316" s="31"/>
      <c r="G316" s="32"/>
      <c r="H316" s="32"/>
      <c r="I316" s="32"/>
      <c r="J316" s="33"/>
    </row>
    <row r="317" spans="2:10" outlineLevel="1" x14ac:dyDescent="0.25">
      <c r="B317" s="93"/>
      <c r="C317" s="74" t="str">
        <f t="shared" si="0"/>
        <v/>
      </c>
      <c r="D317" s="29"/>
      <c r="E317" s="30"/>
      <c r="F317" s="31"/>
      <c r="G317" s="32"/>
      <c r="H317" s="32"/>
      <c r="I317" s="32"/>
      <c r="J317" s="33"/>
    </row>
    <row r="318" spans="2:10" outlineLevel="1" x14ac:dyDescent="0.25">
      <c r="B318" s="93"/>
      <c r="C318" s="74" t="str">
        <f t="shared" si="0"/>
        <v/>
      </c>
      <c r="D318" s="29"/>
      <c r="E318" s="30"/>
      <c r="F318" s="31"/>
      <c r="G318" s="32"/>
      <c r="H318" s="32"/>
      <c r="I318" s="32"/>
      <c r="J318" s="33"/>
    </row>
    <row r="319" spans="2:10" outlineLevel="1" x14ac:dyDescent="0.25">
      <c r="B319" s="93"/>
      <c r="C319" s="74" t="str">
        <f t="shared" si="0"/>
        <v/>
      </c>
      <c r="D319" s="29"/>
      <c r="E319" s="30"/>
      <c r="F319" s="31"/>
      <c r="G319" s="32"/>
      <c r="H319" s="32"/>
      <c r="I319" s="32"/>
      <c r="J319" s="33"/>
    </row>
    <row r="320" spans="2:10" outlineLevel="1" x14ac:dyDescent="0.25">
      <c r="B320" s="93"/>
      <c r="C320" s="74" t="str">
        <f t="shared" si="0"/>
        <v/>
      </c>
      <c r="D320" s="29"/>
      <c r="E320" s="30"/>
      <c r="F320" s="31"/>
      <c r="G320" s="32"/>
      <c r="H320" s="32"/>
      <c r="I320" s="32"/>
      <c r="J320" s="33"/>
    </row>
    <row r="321" spans="2:10" outlineLevel="1" x14ac:dyDescent="0.25">
      <c r="B321" s="93"/>
      <c r="C321" s="74" t="str">
        <f t="shared" si="0"/>
        <v/>
      </c>
      <c r="D321" s="29"/>
      <c r="E321" s="30"/>
      <c r="F321" s="31"/>
      <c r="G321" s="32"/>
      <c r="H321" s="32"/>
      <c r="I321" s="32"/>
      <c r="J321" s="33"/>
    </row>
    <row r="322" spans="2:10" outlineLevel="1" x14ac:dyDescent="0.25">
      <c r="B322" s="93"/>
      <c r="C322" s="74" t="str">
        <f t="shared" si="0"/>
        <v/>
      </c>
      <c r="D322" s="29"/>
      <c r="E322" s="30"/>
      <c r="F322" s="31"/>
      <c r="G322" s="32"/>
      <c r="H322" s="32"/>
      <c r="I322" s="32"/>
      <c r="J322" s="33"/>
    </row>
    <row r="323" spans="2:10" outlineLevel="1" x14ac:dyDescent="0.25">
      <c r="B323" s="93"/>
      <c r="C323" s="74" t="str">
        <f t="shared" si="0"/>
        <v/>
      </c>
      <c r="D323" s="29"/>
      <c r="E323" s="30"/>
      <c r="F323" s="31"/>
      <c r="G323" s="32"/>
      <c r="H323" s="32"/>
      <c r="I323" s="32"/>
      <c r="J323" s="33"/>
    </row>
    <row r="324" spans="2:10" outlineLevel="1" x14ac:dyDescent="0.25">
      <c r="B324" s="93"/>
      <c r="C324" s="74" t="str">
        <f t="shared" si="0"/>
        <v/>
      </c>
      <c r="D324" s="29"/>
      <c r="E324" s="30"/>
      <c r="F324" s="31"/>
      <c r="G324" s="32"/>
      <c r="H324" s="32"/>
      <c r="I324" s="32"/>
      <c r="J324" s="33"/>
    </row>
    <row r="325" spans="2:10" outlineLevel="1" x14ac:dyDescent="0.25">
      <c r="B325" s="93"/>
      <c r="C325" s="74" t="str">
        <f t="shared" ref="C325:C340" si="1">IF(ISBLANK(C153),"",C153)</f>
        <v/>
      </c>
      <c r="D325" s="29"/>
      <c r="E325" s="30"/>
      <c r="F325" s="31"/>
      <c r="G325" s="32"/>
      <c r="H325" s="32"/>
      <c r="I325" s="32"/>
      <c r="J325" s="33"/>
    </row>
    <row r="326" spans="2:10" outlineLevel="1" x14ac:dyDescent="0.25">
      <c r="B326" s="93"/>
      <c r="C326" s="74" t="str">
        <f t="shared" si="1"/>
        <v/>
      </c>
      <c r="D326" s="29"/>
      <c r="E326" s="30"/>
      <c r="F326" s="31"/>
      <c r="G326" s="32"/>
      <c r="H326" s="32"/>
      <c r="I326" s="32"/>
      <c r="J326" s="33"/>
    </row>
    <row r="327" spans="2:10" outlineLevel="1" x14ac:dyDescent="0.25">
      <c r="B327" s="93"/>
      <c r="C327" s="74" t="str">
        <f t="shared" si="1"/>
        <v/>
      </c>
      <c r="D327" s="29"/>
      <c r="E327" s="30"/>
      <c r="F327" s="31"/>
      <c r="G327" s="32"/>
      <c r="H327" s="32"/>
      <c r="I327" s="32"/>
      <c r="J327" s="33"/>
    </row>
    <row r="328" spans="2:10" outlineLevel="1" x14ac:dyDescent="0.25">
      <c r="B328" s="93"/>
      <c r="C328" s="74" t="str">
        <f t="shared" si="1"/>
        <v/>
      </c>
      <c r="D328" s="29"/>
      <c r="E328" s="30"/>
      <c r="F328" s="31"/>
      <c r="G328" s="32"/>
      <c r="H328" s="32"/>
      <c r="I328" s="32"/>
      <c r="J328" s="33"/>
    </row>
    <row r="329" spans="2:10" outlineLevel="1" x14ac:dyDescent="0.25">
      <c r="B329" s="93"/>
      <c r="C329" s="74" t="str">
        <f t="shared" si="1"/>
        <v/>
      </c>
      <c r="D329" s="29"/>
      <c r="E329" s="30"/>
      <c r="F329" s="31"/>
      <c r="G329" s="32"/>
      <c r="H329" s="32"/>
      <c r="I329" s="32"/>
      <c r="J329" s="33"/>
    </row>
    <row r="330" spans="2:10" outlineLevel="1" x14ac:dyDescent="0.25">
      <c r="B330" s="93"/>
      <c r="C330" s="74" t="str">
        <f t="shared" si="1"/>
        <v/>
      </c>
      <c r="D330" s="29"/>
      <c r="E330" s="30"/>
      <c r="F330" s="31"/>
      <c r="G330" s="32"/>
      <c r="H330" s="32"/>
      <c r="I330" s="32"/>
      <c r="J330" s="33"/>
    </row>
    <row r="331" spans="2:10" outlineLevel="1" x14ac:dyDescent="0.25">
      <c r="B331" s="93"/>
      <c r="C331" s="74" t="str">
        <f t="shared" si="1"/>
        <v/>
      </c>
      <c r="D331" s="29"/>
      <c r="E331" s="30"/>
      <c r="F331" s="31"/>
      <c r="G331" s="32"/>
      <c r="H331" s="32"/>
      <c r="I331" s="32"/>
      <c r="J331" s="33"/>
    </row>
    <row r="332" spans="2:10" outlineLevel="1" x14ac:dyDescent="0.25">
      <c r="B332" s="93"/>
      <c r="C332" s="74" t="str">
        <f t="shared" si="1"/>
        <v/>
      </c>
      <c r="D332" s="29"/>
      <c r="E332" s="30"/>
      <c r="F332" s="31"/>
      <c r="G332" s="32"/>
      <c r="H332" s="32"/>
      <c r="I332" s="32"/>
      <c r="J332" s="33"/>
    </row>
    <row r="333" spans="2:10" outlineLevel="1" x14ac:dyDescent="0.25">
      <c r="B333" s="93"/>
      <c r="C333" s="74" t="str">
        <f t="shared" si="1"/>
        <v/>
      </c>
      <c r="D333" s="29"/>
      <c r="E333" s="30"/>
      <c r="F333" s="31"/>
      <c r="G333" s="32"/>
      <c r="H333" s="32"/>
      <c r="I333" s="32"/>
      <c r="J333" s="33"/>
    </row>
    <row r="334" spans="2:10" outlineLevel="1" x14ac:dyDescent="0.25">
      <c r="B334" s="93"/>
      <c r="C334" s="74" t="str">
        <f t="shared" si="1"/>
        <v/>
      </c>
      <c r="D334" s="29"/>
      <c r="E334" s="30"/>
      <c r="F334" s="31"/>
      <c r="G334" s="32"/>
      <c r="H334" s="32"/>
      <c r="I334" s="32"/>
      <c r="J334" s="33"/>
    </row>
    <row r="335" spans="2:10" outlineLevel="1" x14ac:dyDescent="0.25">
      <c r="B335" s="93"/>
      <c r="C335" s="74" t="str">
        <f t="shared" si="1"/>
        <v/>
      </c>
      <c r="D335" s="29"/>
      <c r="E335" s="30"/>
      <c r="F335" s="31"/>
      <c r="G335" s="32"/>
      <c r="H335" s="32"/>
      <c r="I335" s="32"/>
      <c r="J335" s="33"/>
    </row>
    <row r="336" spans="2:10" outlineLevel="1" x14ac:dyDescent="0.25">
      <c r="B336" s="93"/>
      <c r="C336" s="74" t="str">
        <f t="shared" si="1"/>
        <v/>
      </c>
      <c r="D336" s="29"/>
      <c r="E336" s="30"/>
      <c r="F336" s="31"/>
      <c r="G336" s="32"/>
      <c r="H336" s="32"/>
      <c r="I336" s="32"/>
      <c r="J336" s="33"/>
    </row>
    <row r="337" spans="2:10" outlineLevel="1" x14ac:dyDescent="0.25">
      <c r="B337" s="93"/>
      <c r="C337" s="74" t="str">
        <f t="shared" si="1"/>
        <v/>
      </c>
      <c r="D337" s="29"/>
      <c r="E337" s="30"/>
      <c r="F337" s="31"/>
      <c r="G337" s="32"/>
      <c r="H337" s="32"/>
      <c r="I337" s="32"/>
      <c r="J337" s="33"/>
    </row>
    <row r="338" spans="2:10" outlineLevel="1" x14ac:dyDescent="0.25">
      <c r="B338" s="93"/>
      <c r="C338" s="74" t="str">
        <f t="shared" si="1"/>
        <v/>
      </c>
      <c r="D338" s="29"/>
      <c r="E338" s="30"/>
      <c r="F338" s="31"/>
      <c r="G338" s="32"/>
      <c r="H338" s="32"/>
      <c r="I338" s="32"/>
      <c r="J338" s="33"/>
    </row>
    <row r="339" spans="2:10" outlineLevel="1" x14ac:dyDescent="0.25">
      <c r="B339" s="93"/>
      <c r="C339" s="74" t="str">
        <f t="shared" si="1"/>
        <v/>
      </c>
      <c r="D339" s="29"/>
      <c r="E339" s="30"/>
      <c r="F339" s="31"/>
      <c r="G339" s="32"/>
      <c r="H339" s="32"/>
      <c r="I339" s="32"/>
      <c r="J339" s="33"/>
    </row>
    <row r="340" spans="2:10" outlineLevel="1" x14ac:dyDescent="0.25">
      <c r="B340" s="93"/>
      <c r="C340" s="74" t="str">
        <f t="shared" si="1"/>
        <v/>
      </c>
      <c r="D340" s="29"/>
      <c r="E340" s="30"/>
      <c r="F340" s="31"/>
      <c r="G340" s="32"/>
      <c r="H340" s="32"/>
      <c r="I340" s="32"/>
      <c r="J340" s="33"/>
    </row>
    <row r="341" spans="2:10" outlineLevel="1" x14ac:dyDescent="0.25">
      <c r="B341" s="93"/>
      <c r="C341" s="74" t="str">
        <f t="shared" ref="C341:C349" si="2">IF(ISBLANK(C169),"",C169)</f>
        <v/>
      </c>
      <c r="D341" s="29"/>
      <c r="E341" s="30"/>
      <c r="F341" s="31"/>
      <c r="G341" s="32"/>
      <c r="H341" s="32"/>
      <c r="I341" s="32"/>
      <c r="J341" s="33"/>
    </row>
    <row r="342" spans="2:10" outlineLevel="1" x14ac:dyDescent="0.25">
      <c r="B342" s="93"/>
      <c r="C342" s="74" t="str">
        <f t="shared" si="2"/>
        <v/>
      </c>
      <c r="D342" s="29"/>
      <c r="E342" s="30"/>
      <c r="F342" s="31"/>
      <c r="G342" s="32"/>
      <c r="H342" s="32"/>
      <c r="I342" s="32"/>
      <c r="J342" s="33"/>
    </row>
    <row r="343" spans="2:10" outlineLevel="1" x14ac:dyDescent="0.25">
      <c r="B343" s="93"/>
      <c r="C343" s="74" t="str">
        <f t="shared" si="2"/>
        <v/>
      </c>
      <c r="D343" s="29"/>
      <c r="E343" s="30"/>
      <c r="F343" s="31"/>
      <c r="G343" s="32"/>
      <c r="H343" s="32"/>
      <c r="I343" s="32"/>
      <c r="J343" s="33"/>
    </row>
    <row r="344" spans="2:10" outlineLevel="1" x14ac:dyDescent="0.25">
      <c r="B344" s="93"/>
      <c r="C344" s="74" t="str">
        <f t="shared" si="2"/>
        <v/>
      </c>
      <c r="D344" s="29"/>
      <c r="E344" s="30"/>
      <c r="F344" s="31"/>
      <c r="G344" s="32"/>
      <c r="H344" s="32"/>
      <c r="I344" s="32"/>
      <c r="J344" s="33"/>
    </row>
    <row r="345" spans="2:10" outlineLevel="1" x14ac:dyDescent="0.25">
      <c r="B345" s="93"/>
      <c r="C345" s="74" t="str">
        <f t="shared" si="2"/>
        <v/>
      </c>
      <c r="D345" s="29"/>
      <c r="E345" s="30"/>
      <c r="F345" s="31"/>
      <c r="G345" s="32"/>
      <c r="H345" s="32"/>
      <c r="I345" s="32"/>
      <c r="J345" s="33"/>
    </row>
    <row r="346" spans="2:10" outlineLevel="1" x14ac:dyDescent="0.25">
      <c r="B346" s="93"/>
      <c r="C346" s="74" t="str">
        <f t="shared" si="2"/>
        <v/>
      </c>
      <c r="D346" s="29"/>
      <c r="E346" s="30"/>
      <c r="F346" s="31"/>
      <c r="G346" s="32"/>
      <c r="H346" s="32"/>
      <c r="I346" s="32"/>
      <c r="J346" s="33"/>
    </row>
    <row r="347" spans="2:10" outlineLevel="1" x14ac:dyDescent="0.25">
      <c r="B347" s="93"/>
      <c r="C347" s="74" t="str">
        <f t="shared" si="2"/>
        <v/>
      </c>
      <c r="D347" s="29"/>
      <c r="E347" s="30"/>
      <c r="F347" s="31"/>
      <c r="G347" s="32"/>
      <c r="H347" s="32"/>
      <c r="I347" s="32"/>
      <c r="J347" s="33"/>
    </row>
    <row r="348" spans="2:10" outlineLevel="1" x14ac:dyDescent="0.25">
      <c r="B348" s="93"/>
      <c r="C348" s="74" t="str">
        <f t="shared" si="2"/>
        <v/>
      </c>
      <c r="D348" s="29"/>
      <c r="E348" s="30"/>
      <c r="F348" s="31"/>
      <c r="G348" s="32"/>
      <c r="H348" s="32"/>
      <c r="I348" s="32"/>
      <c r="J348" s="33"/>
    </row>
    <row r="349" spans="2:10" ht="15.75" outlineLevel="1" thickBot="1" x14ac:dyDescent="0.3">
      <c r="B349" s="94"/>
      <c r="C349" s="88" t="str">
        <f t="shared" si="2"/>
        <v/>
      </c>
      <c r="D349" s="61"/>
      <c r="E349" s="62"/>
      <c r="F349" s="63"/>
      <c r="G349" s="64"/>
      <c r="H349" s="64"/>
      <c r="I349" s="64"/>
      <c r="J349" s="65"/>
    </row>
    <row r="350" spans="2:10" x14ac:dyDescent="0.25"/>
    <row r="351" spans="2:10" x14ac:dyDescent="0.25"/>
    <row r="352" spans="2:10" ht="15.75" thickBot="1" x14ac:dyDescent="0.3"/>
    <row r="353" spans="2:10" ht="24" customHeight="1" thickBot="1" x14ac:dyDescent="0.3">
      <c r="B353" s="11" t="s">
        <v>129</v>
      </c>
      <c r="C353" s="12"/>
      <c r="D353" s="12"/>
      <c r="E353" s="12"/>
      <c r="F353" s="12"/>
      <c r="G353" s="12"/>
      <c r="H353" s="12"/>
      <c r="I353" s="12"/>
      <c r="J353" s="13"/>
    </row>
    <row r="354" spans="2:10" ht="37.5" customHeight="1" outlineLevel="1" thickBot="1" x14ac:dyDescent="0.3">
      <c r="B354" s="14"/>
      <c r="C354" s="15"/>
      <c r="D354" s="66" t="s">
        <v>127</v>
      </c>
      <c r="E354" s="67"/>
      <c r="F354" s="67"/>
      <c r="G354" s="67"/>
      <c r="H354" s="67"/>
      <c r="I354" s="67"/>
      <c r="J354" s="68"/>
    </row>
    <row r="355" spans="2:10" ht="15.75" outlineLevel="1" thickBot="1" x14ac:dyDescent="0.3">
      <c r="B355" s="18" t="s">
        <v>4</v>
      </c>
      <c r="C355" s="18" t="s">
        <v>5</v>
      </c>
      <c r="D355" s="69" t="str">
        <f>CRCP_y4</f>
        <v>2023-24</v>
      </c>
      <c r="E355" s="70" t="str">
        <f>CRCP_y5</f>
        <v>2024-25</v>
      </c>
      <c r="F355" s="71" t="str">
        <f>FRCP_y1</f>
        <v>2025-26</v>
      </c>
      <c r="G355" s="71" t="str">
        <f>FRCP_y2</f>
        <v>2026-27</v>
      </c>
      <c r="H355" s="71" t="str">
        <f>FRCP_y3</f>
        <v>2027-28</v>
      </c>
      <c r="I355" s="71" t="str">
        <f>FRCP_y4</f>
        <v>2028-29</v>
      </c>
      <c r="J355" s="72" t="str">
        <f>FRCP_y5</f>
        <v>2029-30</v>
      </c>
    </row>
    <row r="356" spans="2:10" ht="40.5" customHeight="1" outlineLevel="1" x14ac:dyDescent="0.25">
      <c r="B356" s="101" t="s">
        <v>6</v>
      </c>
      <c r="C356" s="73" t="s">
        <v>7</v>
      </c>
      <c r="D356" s="24"/>
      <c r="E356" s="25"/>
      <c r="F356" s="26"/>
      <c r="G356" s="27"/>
      <c r="H356" s="27"/>
      <c r="I356" s="27"/>
      <c r="J356" s="28"/>
    </row>
    <row r="357" spans="2:10" outlineLevel="1" x14ac:dyDescent="0.25">
      <c r="B357" s="96"/>
      <c r="C357" s="74" t="s">
        <v>8</v>
      </c>
      <c r="D357" s="29"/>
      <c r="E357" s="30"/>
      <c r="F357" s="31"/>
      <c r="G357" s="32"/>
      <c r="H357" s="32"/>
      <c r="I357" s="32"/>
      <c r="J357" s="33"/>
    </row>
    <row r="358" spans="2:10" outlineLevel="1" x14ac:dyDescent="0.25">
      <c r="B358" s="96"/>
      <c r="C358" s="74" t="s">
        <v>9</v>
      </c>
      <c r="D358" s="29"/>
      <c r="E358" s="30"/>
      <c r="F358" s="31"/>
      <c r="G358" s="32"/>
      <c r="H358" s="32"/>
      <c r="I358" s="32"/>
      <c r="J358" s="33"/>
    </row>
    <row r="359" spans="2:10" outlineLevel="1" x14ac:dyDescent="0.25">
      <c r="B359" s="96"/>
      <c r="C359" s="74" t="s">
        <v>10</v>
      </c>
      <c r="D359" s="29"/>
      <c r="E359" s="30"/>
      <c r="F359" s="31"/>
      <c r="G359" s="32"/>
      <c r="H359" s="32"/>
      <c r="I359" s="32"/>
      <c r="J359" s="33"/>
    </row>
    <row r="360" spans="2:10" outlineLevel="1" x14ac:dyDescent="0.25">
      <c r="B360" s="96"/>
      <c r="C360" s="74" t="s">
        <v>11</v>
      </c>
      <c r="D360" s="29"/>
      <c r="E360" s="30"/>
      <c r="F360" s="31"/>
      <c r="G360" s="32"/>
      <c r="H360" s="32"/>
      <c r="I360" s="32"/>
      <c r="J360" s="33"/>
    </row>
    <row r="361" spans="2:10" outlineLevel="1" x14ac:dyDescent="0.25">
      <c r="B361" s="96"/>
      <c r="C361" s="74" t="s">
        <v>12</v>
      </c>
      <c r="D361" s="29"/>
      <c r="E361" s="30"/>
      <c r="F361" s="31"/>
      <c r="G361" s="32"/>
      <c r="H361" s="32"/>
      <c r="I361" s="32"/>
      <c r="J361" s="33"/>
    </row>
    <row r="362" spans="2:10" outlineLevel="1" x14ac:dyDescent="0.25">
      <c r="B362" s="96"/>
      <c r="C362" s="74" t="s">
        <v>13</v>
      </c>
      <c r="D362" s="29"/>
      <c r="E362" s="30"/>
      <c r="F362" s="31"/>
      <c r="G362" s="32"/>
      <c r="H362" s="32"/>
      <c r="I362" s="32"/>
      <c r="J362" s="33"/>
    </row>
    <row r="363" spans="2:10" outlineLevel="1" x14ac:dyDescent="0.25">
      <c r="B363" s="96"/>
      <c r="C363" s="74" t="s">
        <v>14</v>
      </c>
      <c r="D363" s="29"/>
      <c r="E363" s="30"/>
      <c r="F363" s="31"/>
      <c r="G363" s="32"/>
      <c r="H363" s="32"/>
      <c r="I363" s="32"/>
      <c r="J363" s="33"/>
    </row>
    <row r="364" spans="2:10" outlineLevel="1" x14ac:dyDescent="0.25">
      <c r="B364" s="96"/>
      <c r="C364" s="74" t="s">
        <v>15</v>
      </c>
      <c r="D364" s="29"/>
      <c r="E364" s="30"/>
      <c r="F364" s="31"/>
      <c r="G364" s="32"/>
      <c r="H364" s="32"/>
      <c r="I364" s="32"/>
      <c r="J364" s="33"/>
    </row>
    <row r="365" spans="2:10" outlineLevel="1" x14ac:dyDescent="0.25">
      <c r="B365" s="96"/>
      <c r="C365" s="74" t="s">
        <v>16</v>
      </c>
      <c r="D365" s="29"/>
      <c r="E365" s="30"/>
      <c r="F365" s="31"/>
      <c r="G365" s="32"/>
      <c r="H365" s="32"/>
      <c r="I365" s="32"/>
      <c r="J365" s="33"/>
    </row>
    <row r="366" spans="2:10" outlineLevel="1" x14ac:dyDescent="0.25">
      <c r="B366" s="96"/>
      <c r="C366" s="74" t="s">
        <v>17</v>
      </c>
      <c r="D366" s="29"/>
      <c r="E366" s="30"/>
      <c r="F366" s="31"/>
      <c r="G366" s="32"/>
      <c r="H366" s="32"/>
      <c r="I366" s="32"/>
      <c r="J366" s="33"/>
    </row>
    <row r="367" spans="2:10" outlineLevel="1" x14ac:dyDescent="0.25">
      <c r="B367" s="96"/>
      <c r="C367" s="74" t="s">
        <v>18</v>
      </c>
      <c r="D367" s="29"/>
      <c r="E367" s="30"/>
      <c r="F367" s="31"/>
      <c r="G367" s="32"/>
      <c r="H367" s="32"/>
      <c r="I367" s="32"/>
      <c r="J367" s="33"/>
    </row>
    <row r="368" spans="2:10" outlineLevel="1" x14ac:dyDescent="0.25">
      <c r="B368" s="96"/>
      <c r="C368" s="74" t="s">
        <v>19</v>
      </c>
      <c r="D368" s="29"/>
      <c r="E368" s="30"/>
      <c r="F368" s="31"/>
      <c r="G368" s="32"/>
      <c r="H368" s="32"/>
      <c r="I368" s="32"/>
      <c r="J368" s="33"/>
    </row>
    <row r="369" spans="2:10" outlineLevel="1" x14ac:dyDescent="0.25">
      <c r="B369" s="96"/>
      <c r="C369" s="74" t="s">
        <v>20</v>
      </c>
      <c r="D369" s="29"/>
      <c r="E369" s="30"/>
      <c r="F369" s="31"/>
      <c r="G369" s="32"/>
      <c r="H369" s="32"/>
      <c r="I369" s="32"/>
      <c r="J369" s="33"/>
    </row>
    <row r="370" spans="2:10" outlineLevel="1" x14ac:dyDescent="0.25">
      <c r="B370" s="96"/>
      <c r="C370" s="74" t="s">
        <v>21</v>
      </c>
      <c r="D370" s="29"/>
      <c r="E370" s="30"/>
      <c r="F370" s="31"/>
      <c r="G370" s="32"/>
      <c r="H370" s="32"/>
      <c r="I370" s="32"/>
      <c r="J370" s="33"/>
    </row>
    <row r="371" spans="2:10" outlineLevel="1" x14ac:dyDescent="0.25">
      <c r="B371" s="96"/>
      <c r="C371" s="74" t="s">
        <v>22</v>
      </c>
      <c r="D371" s="29"/>
      <c r="E371" s="30"/>
      <c r="F371" s="31"/>
      <c r="G371" s="32"/>
      <c r="H371" s="32"/>
      <c r="I371" s="32"/>
      <c r="J371" s="33"/>
    </row>
    <row r="372" spans="2:10" outlineLevel="1" x14ac:dyDescent="0.25">
      <c r="B372" s="96"/>
      <c r="C372" s="74" t="s">
        <v>23</v>
      </c>
      <c r="D372" s="29"/>
      <c r="E372" s="30"/>
      <c r="F372" s="31"/>
      <c r="G372" s="32"/>
      <c r="H372" s="32"/>
      <c r="I372" s="32"/>
      <c r="J372" s="33"/>
    </row>
    <row r="373" spans="2:10" outlineLevel="1" x14ac:dyDescent="0.25">
      <c r="B373" s="96"/>
      <c r="C373" s="74" t="s">
        <v>24</v>
      </c>
      <c r="D373" s="29"/>
      <c r="E373" s="30"/>
      <c r="F373" s="31"/>
      <c r="G373" s="32"/>
      <c r="H373" s="32"/>
      <c r="I373" s="32"/>
      <c r="J373" s="33"/>
    </row>
    <row r="374" spans="2:10" outlineLevel="1" x14ac:dyDescent="0.25">
      <c r="B374" s="96"/>
      <c r="C374" s="75" t="s">
        <v>25</v>
      </c>
      <c r="D374" s="37"/>
      <c r="E374" s="38"/>
      <c r="F374" s="39"/>
      <c r="G374" s="40"/>
      <c r="H374" s="40"/>
      <c r="I374" s="40"/>
      <c r="J374" s="41"/>
    </row>
    <row r="375" spans="2:10" ht="33" customHeight="1" outlineLevel="1" x14ac:dyDescent="0.25">
      <c r="B375" s="98" t="s">
        <v>26</v>
      </c>
      <c r="C375" s="76" t="s">
        <v>27</v>
      </c>
      <c r="D375" s="43"/>
      <c r="E375" s="44"/>
      <c r="F375" s="45"/>
      <c r="G375" s="32"/>
      <c r="H375" s="32"/>
      <c r="I375" s="32"/>
      <c r="J375" s="33"/>
    </row>
    <row r="376" spans="2:10" outlineLevel="1" x14ac:dyDescent="0.25">
      <c r="B376" s="99"/>
      <c r="C376" s="74" t="s">
        <v>28</v>
      </c>
      <c r="D376" s="29"/>
      <c r="E376" s="30"/>
      <c r="F376" s="31"/>
      <c r="G376" s="32"/>
      <c r="H376" s="32"/>
      <c r="I376" s="32"/>
      <c r="J376" s="33"/>
    </row>
    <row r="377" spans="2:10" outlineLevel="1" x14ac:dyDescent="0.25">
      <c r="B377" s="99"/>
      <c r="C377" s="74" t="s">
        <v>29</v>
      </c>
      <c r="D377" s="29"/>
      <c r="E377" s="30"/>
      <c r="F377" s="31"/>
      <c r="G377" s="32"/>
      <c r="H377" s="32"/>
      <c r="I377" s="32"/>
      <c r="J377" s="33"/>
    </row>
    <row r="378" spans="2:10" outlineLevel="1" x14ac:dyDescent="0.25">
      <c r="B378" s="99"/>
      <c r="C378" s="74" t="s">
        <v>30</v>
      </c>
      <c r="D378" s="29"/>
      <c r="E378" s="30"/>
      <c r="F378" s="31"/>
      <c r="G378" s="32"/>
      <c r="H378" s="32"/>
      <c r="I378" s="32"/>
      <c r="J378" s="33"/>
    </row>
    <row r="379" spans="2:10" outlineLevel="1" x14ac:dyDescent="0.25">
      <c r="B379" s="99"/>
      <c r="C379" s="74" t="s">
        <v>31</v>
      </c>
      <c r="D379" s="29"/>
      <c r="E379" s="30"/>
      <c r="F379" s="31"/>
      <c r="G379" s="32"/>
      <c r="H379" s="32"/>
      <c r="I379" s="32"/>
      <c r="J379" s="33"/>
    </row>
    <row r="380" spans="2:10" outlineLevel="1" x14ac:dyDescent="0.25">
      <c r="B380" s="99"/>
      <c r="C380" s="74" t="s">
        <v>32</v>
      </c>
      <c r="D380" s="29"/>
      <c r="E380" s="30"/>
      <c r="F380" s="31"/>
      <c r="G380" s="32"/>
      <c r="H380" s="32"/>
      <c r="I380" s="32"/>
      <c r="J380" s="33"/>
    </row>
    <row r="381" spans="2:10" outlineLevel="1" x14ac:dyDescent="0.25">
      <c r="B381" s="100"/>
      <c r="C381" s="75" t="s">
        <v>25</v>
      </c>
      <c r="D381" s="37"/>
      <c r="E381" s="38"/>
      <c r="F381" s="39"/>
      <c r="G381" s="40"/>
      <c r="H381" s="40"/>
      <c r="I381" s="40"/>
      <c r="J381" s="41"/>
    </row>
    <row r="382" spans="2:10" ht="35.25" customHeight="1" outlineLevel="1" x14ac:dyDescent="0.25">
      <c r="B382" s="95" t="s">
        <v>33</v>
      </c>
      <c r="C382" s="74" t="s">
        <v>34</v>
      </c>
      <c r="D382" s="29"/>
      <c r="E382" s="30"/>
      <c r="F382" s="31"/>
      <c r="G382" s="32"/>
      <c r="H382" s="32"/>
      <c r="I382" s="32"/>
      <c r="J382" s="33"/>
    </row>
    <row r="383" spans="2:10" outlineLevel="1" x14ac:dyDescent="0.25">
      <c r="B383" s="96"/>
      <c r="C383" s="74" t="s">
        <v>28</v>
      </c>
      <c r="D383" s="29"/>
      <c r="E383" s="30"/>
      <c r="F383" s="31"/>
      <c r="G383" s="32"/>
      <c r="H383" s="32"/>
      <c r="I383" s="32"/>
      <c r="J383" s="33"/>
    </row>
    <row r="384" spans="2:10" outlineLevel="1" x14ac:dyDescent="0.25">
      <c r="B384" s="96"/>
      <c r="C384" s="74" t="s">
        <v>29</v>
      </c>
      <c r="D384" s="29"/>
      <c r="E384" s="30"/>
      <c r="F384" s="31"/>
      <c r="G384" s="32"/>
      <c r="H384" s="32"/>
      <c r="I384" s="32"/>
      <c r="J384" s="33"/>
    </row>
    <row r="385" spans="2:10" outlineLevel="1" x14ac:dyDescent="0.25">
      <c r="B385" s="96"/>
      <c r="C385" s="74" t="s">
        <v>30</v>
      </c>
      <c r="D385" s="29"/>
      <c r="E385" s="30"/>
      <c r="F385" s="31"/>
      <c r="G385" s="32"/>
      <c r="H385" s="32"/>
      <c r="I385" s="32"/>
      <c r="J385" s="33"/>
    </row>
    <row r="386" spans="2:10" outlineLevel="1" x14ac:dyDescent="0.25">
      <c r="B386" s="96"/>
      <c r="C386" s="74" t="s">
        <v>31</v>
      </c>
      <c r="D386" s="29"/>
      <c r="E386" s="30"/>
      <c r="F386" s="31"/>
      <c r="G386" s="32"/>
      <c r="H386" s="32"/>
      <c r="I386" s="32"/>
      <c r="J386" s="33"/>
    </row>
    <row r="387" spans="2:10" outlineLevel="1" x14ac:dyDescent="0.25">
      <c r="B387" s="97"/>
      <c r="C387" s="75" t="s">
        <v>32</v>
      </c>
      <c r="D387" s="37"/>
      <c r="E387" s="38"/>
      <c r="F387" s="39"/>
      <c r="G387" s="40"/>
      <c r="H387" s="40"/>
      <c r="I387" s="40"/>
      <c r="J387" s="41"/>
    </row>
    <row r="388" spans="2:10" ht="30.75" customHeight="1" outlineLevel="1" x14ac:dyDescent="0.25">
      <c r="B388" s="89" t="s">
        <v>35</v>
      </c>
      <c r="C388" s="76" t="s">
        <v>27</v>
      </c>
      <c r="D388" s="29"/>
      <c r="E388" s="30"/>
      <c r="F388" s="31"/>
      <c r="G388" s="32"/>
      <c r="H388" s="32"/>
      <c r="I388" s="32"/>
      <c r="J388" s="33"/>
    </row>
    <row r="389" spans="2:10" outlineLevel="1" x14ac:dyDescent="0.25">
      <c r="B389" s="90"/>
      <c r="C389" s="74" t="s">
        <v>28</v>
      </c>
      <c r="D389" s="29"/>
      <c r="E389" s="30"/>
      <c r="F389" s="31"/>
      <c r="G389" s="32"/>
      <c r="H389" s="32"/>
      <c r="I389" s="32"/>
      <c r="J389" s="33"/>
    </row>
    <row r="390" spans="2:10" outlineLevel="1" x14ac:dyDescent="0.25">
      <c r="B390" s="90"/>
      <c r="C390" s="74" t="s">
        <v>36</v>
      </c>
      <c r="D390" s="29"/>
      <c r="E390" s="30"/>
      <c r="F390" s="31"/>
      <c r="G390" s="32"/>
      <c r="H390" s="32"/>
      <c r="I390" s="32"/>
      <c r="J390" s="33"/>
    </row>
    <row r="391" spans="2:10" outlineLevel="1" x14ac:dyDescent="0.25">
      <c r="B391" s="90"/>
      <c r="C391" s="74" t="s">
        <v>37</v>
      </c>
      <c r="D391" s="29"/>
      <c r="E391" s="30"/>
      <c r="F391" s="31"/>
      <c r="G391" s="32"/>
      <c r="H391" s="32"/>
      <c r="I391" s="32"/>
      <c r="J391" s="33"/>
    </row>
    <row r="392" spans="2:10" outlineLevel="1" x14ac:dyDescent="0.25">
      <c r="B392" s="90"/>
      <c r="C392" s="74" t="s">
        <v>38</v>
      </c>
      <c r="D392" s="29"/>
      <c r="E392" s="30"/>
      <c r="F392" s="31"/>
      <c r="G392" s="32"/>
      <c r="H392" s="32"/>
      <c r="I392" s="32"/>
      <c r="J392" s="33"/>
    </row>
    <row r="393" spans="2:10" outlineLevel="1" x14ac:dyDescent="0.25">
      <c r="B393" s="90"/>
      <c r="C393" s="74" t="s">
        <v>30</v>
      </c>
      <c r="D393" s="29"/>
      <c r="E393" s="30"/>
      <c r="F393" s="31"/>
      <c r="G393" s="32"/>
      <c r="H393" s="32"/>
      <c r="I393" s="32"/>
      <c r="J393" s="33"/>
    </row>
    <row r="394" spans="2:10" outlineLevel="1" x14ac:dyDescent="0.25">
      <c r="B394" s="90"/>
      <c r="C394" s="74" t="s">
        <v>31</v>
      </c>
      <c r="D394" s="29"/>
      <c r="E394" s="30"/>
      <c r="F394" s="31"/>
      <c r="G394" s="32"/>
      <c r="H394" s="32"/>
      <c r="I394" s="32"/>
      <c r="J394" s="33"/>
    </row>
    <row r="395" spans="2:10" outlineLevel="1" x14ac:dyDescent="0.25">
      <c r="B395" s="90"/>
      <c r="C395" s="74" t="s">
        <v>32</v>
      </c>
      <c r="D395" s="29"/>
      <c r="E395" s="30"/>
      <c r="F395" s="31"/>
      <c r="G395" s="32"/>
      <c r="H395" s="32"/>
      <c r="I395" s="32"/>
      <c r="J395" s="33"/>
    </row>
    <row r="396" spans="2:10" outlineLevel="1" x14ac:dyDescent="0.25">
      <c r="B396" s="91"/>
      <c r="C396" s="75" t="s">
        <v>25</v>
      </c>
      <c r="D396" s="37"/>
      <c r="E396" s="38"/>
      <c r="F396" s="39"/>
      <c r="G396" s="40"/>
      <c r="H396" s="40"/>
      <c r="I396" s="40"/>
      <c r="J396" s="41"/>
    </row>
    <row r="397" spans="2:10" ht="30.75" customHeight="1" outlineLevel="1" x14ac:dyDescent="0.25">
      <c r="B397" s="89" t="s">
        <v>39</v>
      </c>
      <c r="C397" s="76" t="s">
        <v>27</v>
      </c>
      <c r="D397" s="29"/>
      <c r="E397" s="30"/>
      <c r="F397" s="31"/>
      <c r="G397" s="32"/>
      <c r="H397" s="32"/>
      <c r="I397" s="32"/>
      <c r="J397" s="33"/>
    </row>
    <row r="398" spans="2:10" outlineLevel="1" x14ac:dyDescent="0.25">
      <c r="B398" s="90"/>
      <c r="C398" s="74" t="s">
        <v>28</v>
      </c>
      <c r="D398" s="29"/>
      <c r="E398" s="30"/>
      <c r="F398" s="31"/>
      <c r="G398" s="32"/>
      <c r="H398" s="32"/>
      <c r="I398" s="32"/>
      <c r="J398" s="33"/>
    </row>
    <row r="399" spans="2:10" outlineLevel="1" x14ac:dyDescent="0.25">
      <c r="B399" s="90"/>
      <c r="C399" s="74" t="s">
        <v>40</v>
      </c>
      <c r="D399" s="29"/>
      <c r="E399" s="30"/>
      <c r="F399" s="31"/>
      <c r="G399" s="32"/>
      <c r="H399" s="32"/>
      <c r="I399" s="32"/>
      <c r="J399" s="33"/>
    </row>
    <row r="400" spans="2:10" outlineLevel="1" x14ac:dyDescent="0.25">
      <c r="B400" s="90"/>
      <c r="C400" s="74" t="s">
        <v>41</v>
      </c>
      <c r="D400" s="29"/>
      <c r="E400" s="30"/>
      <c r="F400" s="31"/>
      <c r="G400" s="32"/>
      <c r="H400" s="32"/>
      <c r="I400" s="32"/>
      <c r="J400" s="33"/>
    </row>
    <row r="401" spans="2:10" outlineLevel="1" x14ac:dyDescent="0.25">
      <c r="B401" s="90"/>
      <c r="C401" s="74" t="s">
        <v>42</v>
      </c>
      <c r="D401" s="29"/>
      <c r="E401" s="30"/>
      <c r="F401" s="31"/>
      <c r="G401" s="32"/>
      <c r="H401" s="32"/>
      <c r="I401" s="32"/>
      <c r="J401" s="33"/>
    </row>
    <row r="402" spans="2:10" outlineLevel="1" x14ac:dyDescent="0.25">
      <c r="B402" s="90"/>
      <c r="C402" s="74" t="s">
        <v>31</v>
      </c>
      <c r="D402" s="29"/>
      <c r="E402" s="30"/>
      <c r="F402" s="31"/>
      <c r="G402" s="32"/>
      <c r="H402" s="32"/>
      <c r="I402" s="32"/>
      <c r="J402" s="33"/>
    </row>
    <row r="403" spans="2:10" outlineLevel="1" x14ac:dyDescent="0.25">
      <c r="B403" s="90"/>
      <c r="C403" s="74" t="s">
        <v>43</v>
      </c>
      <c r="D403" s="29"/>
      <c r="E403" s="30"/>
      <c r="F403" s="31"/>
      <c r="G403" s="32"/>
      <c r="H403" s="32"/>
      <c r="I403" s="32"/>
      <c r="J403" s="33"/>
    </row>
    <row r="404" spans="2:10" outlineLevel="1" x14ac:dyDescent="0.25">
      <c r="B404" s="91"/>
      <c r="C404" s="75" t="s">
        <v>25</v>
      </c>
      <c r="D404" s="37"/>
      <c r="E404" s="38"/>
      <c r="F404" s="39"/>
      <c r="G404" s="40"/>
      <c r="H404" s="40"/>
      <c r="I404" s="40"/>
      <c r="J404" s="41"/>
    </row>
    <row r="405" spans="2:10" ht="45.75" customHeight="1" outlineLevel="1" x14ac:dyDescent="0.25">
      <c r="B405" s="89" t="s">
        <v>44</v>
      </c>
      <c r="C405" s="76" t="s">
        <v>45</v>
      </c>
      <c r="D405" s="29"/>
      <c r="E405" s="30"/>
      <c r="F405" s="31"/>
      <c r="G405" s="32"/>
      <c r="H405" s="32"/>
      <c r="I405" s="32"/>
      <c r="J405" s="33"/>
    </row>
    <row r="406" spans="2:10" outlineLevel="1" x14ac:dyDescent="0.25">
      <c r="B406" s="90"/>
      <c r="C406" s="74" t="s">
        <v>46</v>
      </c>
      <c r="D406" s="29"/>
      <c r="E406" s="30"/>
      <c r="F406" s="31"/>
      <c r="G406" s="32"/>
      <c r="H406" s="32"/>
      <c r="I406" s="32"/>
      <c r="J406" s="33"/>
    </row>
    <row r="407" spans="2:10" outlineLevel="1" x14ac:dyDescent="0.25">
      <c r="B407" s="90"/>
      <c r="C407" s="74" t="s">
        <v>47</v>
      </c>
      <c r="D407" s="29"/>
      <c r="E407" s="30"/>
      <c r="F407" s="31"/>
      <c r="G407" s="32"/>
      <c r="H407" s="32"/>
      <c r="I407" s="32"/>
      <c r="J407" s="33"/>
    </row>
    <row r="408" spans="2:10" outlineLevel="1" x14ac:dyDescent="0.25">
      <c r="B408" s="90"/>
      <c r="C408" s="74" t="s">
        <v>48</v>
      </c>
      <c r="D408" s="29"/>
      <c r="E408" s="30"/>
      <c r="F408" s="31"/>
      <c r="G408" s="32"/>
      <c r="H408" s="32"/>
      <c r="I408" s="32"/>
      <c r="J408" s="33"/>
    </row>
    <row r="409" spans="2:10" outlineLevel="1" x14ac:dyDescent="0.25">
      <c r="B409" s="90"/>
      <c r="C409" s="74" t="s">
        <v>49</v>
      </c>
      <c r="D409" s="29"/>
      <c r="E409" s="30"/>
      <c r="F409" s="31"/>
      <c r="G409" s="32"/>
      <c r="H409" s="32"/>
      <c r="I409" s="32"/>
      <c r="J409" s="33"/>
    </row>
    <row r="410" spans="2:10" outlineLevel="1" x14ac:dyDescent="0.25">
      <c r="B410" s="90"/>
      <c r="C410" s="74" t="s">
        <v>50</v>
      </c>
      <c r="D410" s="29"/>
      <c r="E410" s="30"/>
      <c r="F410" s="31"/>
      <c r="G410" s="32"/>
      <c r="H410" s="32"/>
      <c r="I410" s="32"/>
      <c r="J410" s="33"/>
    </row>
    <row r="411" spans="2:10" outlineLevel="1" x14ac:dyDescent="0.25">
      <c r="B411" s="90"/>
      <c r="C411" s="74" t="s">
        <v>51</v>
      </c>
      <c r="D411" s="29"/>
      <c r="E411" s="30"/>
      <c r="F411" s="31"/>
      <c r="G411" s="32"/>
      <c r="H411" s="32"/>
      <c r="I411" s="32"/>
      <c r="J411" s="33"/>
    </row>
    <row r="412" spans="2:10" outlineLevel="1" x14ac:dyDescent="0.25">
      <c r="B412" s="90"/>
      <c r="C412" s="74" t="s">
        <v>52</v>
      </c>
      <c r="D412" s="29"/>
      <c r="E412" s="30"/>
      <c r="F412" s="31"/>
      <c r="G412" s="32"/>
      <c r="H412" s="32"/>
      <c r="I412" s="32"/>
      <c r="J412" s="33"/>
    </row>
    <row r="413" spans="2:10" outlineLevel="1" x14ac:dyDescent="0.25">
      <c r="B413" s="90"/>
      <c r="C413" s="74" t="s">
        <v>53</v>
      </c>
      <c r="D413" s="29"/>
      <c r="E413" s="30"/>
      <c r="F413" s="31"/>
      <c r="G413" s="32"/>
      <c r="H413" s="32"/>
      <c r="I413" s="32"/>
      <c r="J413" s="33"/>
    </row>
    <row r="414" spans="2:10" outlineLevel="1" x14ac:dyDescent="0.25">
      <c r="B414" s="90"/>
      <c r="C414" s="74" t="s">
        <v>54</v>
      </c>
      <c r="D414" s="29"/>
      <c r="E414" s="30"/>
      <c r="F414" s="31"/>
      <c r="G414" s="32"/>
      <c r="H414" s="32"/>
      <c r="I414" s="32"/>
      <c r="J414" s="33"/>
    </row>
    <row r="415" spans="2:10" outlineLevel="1" x14ac:dyDescent="0.25">
      <c r="B415" s="90"/>
      <c r="C415" s="74" t="s">
        <v>55</v>
      </c>
      <c r="D415" s="29"/>
      <c r="E415" s="30"/>
      <c r="F415" s="31"/>
      <c r="G415" s="32"/>
      <c r="H415" s="32"/>
      <c r="I415" s="32"/>
      <c r="J415" s="33"/>
    </row>
    <row r="416" spans="2:10" outlineLevel="1" x14ac:dyDescent="0.25">
      <c r="B416" s="90"/>
      <c r="C416" s="74" t="s">
        <v>56</v>
      </c>
      <c r="D416" s="29"/>
      <c r="E416" s="30"/>
      <c r="F416" s="31"/>
      <c r="G416" s="32"/>
      <c r="H416" s="32"/>
      <c r="I416" s="32"/>
      <c r="J416" s="33"/>
    </row>
    <row r="417" spans="2:10" outlineLevel="1" x14ac:dyDescent="0.25">
      <c r="B417" s="90"/>
      <c r="C417" s="74" t="s">
        <v>57</v>
      </c>
      <c r="D417" s="29"/>
      <c r="E417" s="30"/>
      <c r="F417" s="31"/>
      <c r="G417" s="32"/>
      <c r="H417" s="32"/>
      <c r="I417" s="32"/>
      <c r="J417" s="33"/>
    </row>
    <row r="418" spans="2:10" outlineLevel="1" x14ac:dyDescent="0.25">
      <c r="B418" s="90"/>
      <c r="C418" s="74" t="s">
        <v>58</v>
      </c>
      <c r="D418" s="29"/>
      <c r="E418" s="30"/>
      <c r="F418" s="31"/>
      <c r="G418" s="32"/>
      <c r="H418" s="32"/>
      <c r="I418" s="32"/>
      <c r="J418" s="33"/>
    </row>
    <row r="419" spans="2:10" outlineLevel="1" x14ac:dyDescent="0.25">
      <c r="B419" s="90"/>
      <c r="C419" s="74" t="s">
        <v>59</v>
      </c>
      <c r="D419" s="29"/>
      <c r="E419" s="30"/>
      <c r="F419" s="31"/>
      <c r="G419" s="32"/>
      <c r="H419" s="32"/>
      <c r="I419" s="32"/>
      <c r="J419" s="33"/>
    </row>
    <row r="420" spans="2:10" outlineLevel="1" x14ac:dyDescent="0.25">
      <c r="B420" s="91"/>
      <c r="C420" s="75" t="s">
        <v>25</v>
      </c>
      <c r="D420" s="37"/>
      <c r="E420" s="38"/>
      <c r="F420" s="39"/>
      <c r="G420" s="40"/>
      <c r="H420" s="40"/>
      <c r="I420" s="40"/>
      <c r="J420" s="41"/>
    </row>
    <row r="421" spans="2:10" ht="45.75" customHeight="1" outlineLevel="1" x14ac:dyDescent="0.25">
      <c r="B421" s="89" t="s">
        <v>60</v>
      </c>
      <c r="C421" s="76" t="s">
        <v>61</v>
      </c>
      <c r="D421" s="29"/>
      <c r="E421" s="30"/>
      <c r="F421" s="31"/>
      <c r="G421" s="32"/>
      <c r="H421" s="32"/>
      <c r="I421" s="32"/>
      <c r="J421" s="33"/>
    </row>
    <row r="422" spans="2:10" outlineLevel="1" x14ac:dyDescent="0.25">
      <c r="B422" s="90"/>
      <c r="C422" s="74" t="s">
        <v>62</v>
      </c>
      <c r="D422" s="29"/>
      <c r="E422" s="30"/>
      <c r="F422" s="31"/>
      <c r="G422" s="32"/>
      <c r="H422" s="32"/>
      <c r="I422" s="32"/>
      <c r="J422" s="33"/>
    </row>
    <row r="423" spans="2:10" outlineLevel="1" x14ac:dyDescent="0.25">
      <c r="B423" s="90"/>
      <c r="C423" s="74" t="s">
        <v>63</v>
      </c>
      <c r="D423" s="29"/>
      <c r="E423" s="30"/>
      <c r="F423" s="31"/>
      <c r="G423" s="32"/>
      <c r="H423" s="32"/>
      <c r="I423" s="32"/>
      <c r="J423" s="33"/>
    </row>
    <row r="424" spans="2:10" outlineLevel="1" x14ac:dyDescent="0.25">
      <c r="B424" s="90"/>
      <c r="C424" s="74" t="s">
        <v>64</v>
      </c>
      <c r="D424" s="29"/>
      <c r="E424" s="30"/>
      <c r="F424" s="31"/>
      <c r="G424" s="32"/>
      <c r="H424" s="32"/>
      <c r="I424" s="32"/>
      <c r="J424" s="33"/>
    </row>
    <row r="425" spans="2:10" outlineLevel="1" x14ac:dyDescent="0.25">
      <c r="B425" s="90"/>
      <c r="C425" s="74" t="s">
        <v>65</v>
      </c>
      <c r="D425" s="29"/>
      <c r="E425" s="30"/>
      <c r="F425" s="31"/>
      <c r="G425" s="32"/>
      <c r="H425" s="32"/>
      <c r="I425" s="32"/>
      <c r="J425" s="33"/>
    </row>
    <row r="426" spans="2:10" outlineLevel="1" x14ac:dyDescent="0.25">
      <c r="B426" s="90"/>
      <c r="C426" s="74" t="s">
        <v>66</v>
      </c>
      <c r="D426" s="29"/>
      <c r="E426" s="30"/>
      <c r="F426" s="31"/>
      <c r="G426" s="32"/>
      <c r="H426" s="32"/>
      <c r="I426" s="32"/>
      <c r="J426" s="33"/>
    </row>
    <row r="427" spans="2:10" outlineLevel="1" x14ac:dyDescent="0.25">
      <c r="B427" s="90"/>
      <c r="C427" s="74" t="s">
        <v>67</v>
      </c>
      <c r="D427" s="29"/>
      <c r="E427" s="30"/>
      <c r="F427" s="31"/>
      <c r="G427" s="32"/>
      <c r="H427" s="32"/>
      <c r="I427" s="32"/>
      <c r="J427" s="33"/>
    </row>
    <row r="428" spans="2:10" outlineLevel="1" x14ac:dyDescent="0.25">
      <c r="B428" s="90"/>
      <c r="C428" s="74" t="s">
        <v>68</v>
      </c>
      <c r="D428" s="29"/>
      <c r="E428" s="30"/>
      <c r="F428" s="31"/>
      <c r="G428" s="32"/>
      <c r="H428" s="32"/>
      <c r="I428" s="32"/>
      <c r="J428" s="33"/>
    </row>
    <row r="429" spans="2:10" outlineLevel="1" x14ac:dyDescent="0.25">
      <c r="B429" s="90"/>
      <c r="C429" s="74" t="s">
        <v>69</v>
      </c>
      <c r="D429" s="29"/>
      <c r="E429" s="30"/>
      <c r="F429" s="31"/>
      <c r="G429" s="32"/>
      <c r="H429" s="32"/>
      <c r="I429" s="32"/>
      <c r="J429" s="33"/>
    </row>
    <row r="430" spans="2:10" outlineLevel="1" x14ac:dyDescent="0.25">
      <c r="B430" s="90"/>
      <c r="C430" s="74" t="s">
        <v>70</v>
      </c>
      <c r="D430" s="29"/>
      <c r="E430" s="30"/>
      <c r="F430" s="31"/>
      <c r="G430" s="32"/>
      <c r="H430" s="32"/>
      <c r="I430" s="32"/>
      <c r="J430" s="33"/>
    </row>
    <row r="431" spans="2:10" outlineLevel="1" x14ac:dyDescent="0.25">
      <c r="B431" s="90"/>
      <c r="C431" s="74" t="s">
        <v>71</v>
      </c>
      <c r="D431" s="29"/>
      <c r="E431" s="30"/>
      <c r="F431" s="31"/>
      <c r="G431" s="32"/>
      <c r="H431" s="32"/>
      <c r="I431" s="32"/>
      <c r="J431" s="33"/>
    </row>
    <row r="432" spans="2:10" outlineLevel="1" x14ac:dyDescent="0.25">
      <c r="B432" s="90"/>
      <c r="C432" s="74" t="s">
        <v>72</v>
      </c>
      <c r="D432" s="29"/>
      <c r="E432" s="30"/>
      <c r="F432" s="31"/>
      <c r="G432" s="32"/>
      <c r="H432" s="32"/>
      <c r="I432" s="32"/>
      <c r="J432" s="33"/>
    </row>
    <row r="433" spans="2:10" outlineLevel="1" x14ac:dyDescent="0.25">
      <c r="B433" s="90"/>
      <c r="C433" s="74" t="s">
        <v>73</v>
      </c>
      <c r="D433" s="29"/>
      <c r="E433" s="30"/>
      <c r="F433" s="31"/>
      <c r="G433" s="32"/>
      <c r="H433" s="32"/>
      <c r="I433" s="32"/>
      <c r="J433" s="33"/>
    </row>
    <row r="434" spans="2:10" outlineLevel="1" x14ac:dyDescent="0.25">
      <c r="B434" s="90"/>
      <c r="C434" s="74" t="s">
        <v>74</v>
      </c>
      <c r="D434" s="29"/>
      <c r="E434" s="30"/>
      <c r="F434" s="31"/>
      <c r="G434" s="32"/>
      <c r="H434" s="32"/>
      <c r="I434" s="32"/>
      <c r="J434" s="33"/>
    </row>
    <row r="435" spans="2:10" outlineLevel="1" x14ac:dyDescent="0.25">
      <c r="B435" s="90"/>
      <c r="C435" s="74" t="s">
        <v>75</v>
      </c>
      <c r="D435" s="29"/>
      <c r="E435" s="30"/>
      <c r="F435" s="31"/>
      <c r="G435" s="32"/>
      <c r="H435" s="32"/>
      <c r="I435" s="32"/>
      <c r="J435" s="33"/>
    </row>
    <row r="436" spans="2:10" outlineLevel="1" x14ac:dyDescent="0.25">
      <c r="B436" s="90"/>
      <c r="C436" s="74" t="s">
        <v>76</v>
      </c>
      <c r="D436" s="29"/>
      <c r="E436" s="30"/>
      <c r="F436" s="31"/>
      <c r="G436" s="32"/>
      <c r="H436" s="32"/>
      <c r="I436" s="32"/>
      <c r="J436" s="33"/>
    </row>
    <row r="437" spans="2:10" outlineLevel="1" x14ac:dyDescent="0.25">
      <c r="B437" s="90"/>
      <c r="C437" s="74" t="s">
        <v>77</v>
      </c>
      <c r="D437" s="29"/>
      <c r="E437" s="30"/>
      <c r="F437" s="31"/>
      <c r="G437" s="32"/>
      <c r="H437" s="32"/>
      <c r="I437" s="32"/>
      <c r="J437" s="33"/>
    </row>
    <row r="438" spans="2:10" outlineLevel="1" x14ac:dyDescent="0.25">
      <c r="B438" s="90"/>
      <c r="C438" s="74" t="s">
        <v>78</v>
      </c>
      <c r="D438" s="29"/>
      <c r="E438" s="30"/>
      <c r="F438" s="31"/>
      <c r="G438" s="32"/>
      <c r="H438" s="32"/>
      <c r="I438" s="32"/>
      <c r="J438" s="33"/>
    </row>
    <row r="439" spans="2:10" outlineLevel="1" x14ac:dyDescent="0.25">
      <c r="B439" s="90"/>
      <c r="C439" s="74" t="s">
        <v>79</v>
      </c>
      <c r="D439" s="29"/>
      <c r="E439" s="30"/>
      <c r="F439" s="31"/>
      <c r="G439" s="32"/>
      <c r="H439" s="32"/>
      <c r="I439" s="32"/>
      <c r="J439" s="33"/>
    </row>
    <row r="440" spans="2:10" outlineLevel="1" x14ac:dyDescent="0.25">
      <c r="B440" s="90"/>
      <c r="C440" s="74" t="s">
        <v>80</v>
      </c>
      <c r="D440" s="29"/>
      <c r="E440" s="30"/>
      <c r="F440" s="31"/>
      <c r="G440" s="32"/>
      <c r="H440" s="32"/>
      <c r="I440" s="32"/>
      <c r="J440" s="33"/>
    </row>
    <row r="441" spans="2:10" outlineLevel="1" x14ac:dyDescent="0.25">
      <c r="B441" s="90"/>
      <c r="C441" s="74" t="s">
        <v>81</v>
      </c>
      <c r="D441" s="29"/>
      <c r="E441" s="30"/>
      <c r="F441" s="31"/>
      <c r="G441" s="32"/>
      <c r="H441" s="32"/>
      <c r="I441" s="32"/>
      <c r="J441" s="33"/>
    </row>
    <row r="442" spans="2:10" outlineLevel="1" x14ac:dyDescent="0.25">
      <c r="B442" s="90"/>
      <c r="C442" s="74" t="s">
        <v>82</v>
      </c>
      <c r="D442" s="29"/>
      <c r="E442" s="30"/>
      <c r="F442" s="31"/>
      <c r="G442" s="32"/>
      <c r="H442" s="32"/>
      <c r="I442" s="32"/>
      <c r="J442" s="33"/>
    </row>
    <row r="443" spans="2:10" outlineLevel="1" x14ac:dyDescent="0.25">
      <c r="B443" s="90"/>
      <c r="C443" s="74" t="s">
        <v>83</v>
      </c>
      <c r="D443" s="29"/>
      <c r="E443" s="30"/>
      <c r="F443" s="31"/>
      <c r="G443" s="32"/>
      <c r="H443" s="32"/>
      <c r="I443" s="32"/>
      <c r="J443" s="33"/>
    </row>
    <row r="444" spans="2:10" outlineLevel="1" x14ac:dyDescent="0.25">
      <c r="B444" s="90"/>
      <c r="C444" s="74" t="s">
        <v>84</v>
      </c>
      <c r="D444" s="29"/>
      <c r="E444" s="30"/>
      <c r="F444" s="31"/>
      <c r="G444" s="32"/>
      <c r="H444" s="32"/>
      <c r="I444" s="32"/>
      <c r="J444" s="33"/>
    </row>
    <row r="445" spans="2:10" outlineLevel="1" x14ac:dyDescent="0.25">
      <c r="B445" s="90"/>
      <c r="C445" s="74" t="s">
        <v>85</v>
      </c>
      <c r="D445" s="29"/>
      <c r="E445" s="30"/>
      <c r="F445" s="31"/>
      <c r="G445" s="32"/>
      <c r="H445" s="32"/>
      <c r="I445" s="32"/>
      <c r="J445" s="33"/>
    </row>
    <row r="446" spans="2:10" outlineLevel="1" x14ac:dyDescent="0.25">
      <c r="B446" s="90"/>
      <c r="C446" s="74" t="s">
        <v>86</v>
      </c>
      <c r="D446" s="29"/>
      <c r="E446" s="30"/>
      <c r="F446" s="31"/>
      <c r="G446" s="32"/>
      <c r="H446" s="32"/>
      <c r="I446" s="32"/>
      <c r="J446" s="33"/>
    </row>
    <row r="447" spans="2:10" outlineLevel="1" x14ac:dyDescent="0.25">
      <c r="B447" s="90"/>
      <c r="C447" s="74" t="s">
        <v>87</v>
      </c>
      <c r="D447" s="29"/>
      <c r="E447" s="30"/>
      <c r="F447" s="31"/>
      <c r="G447" s="32"/>
      <c r="H447" s="32"/>
      <c r="I447" s="32"/>
      <c r="J447" s="33"/>
    </row>
    <row r="448" spans="2:10" outlineLevel="1" x14ac:dyDescent="0.25">
      <c r="B448" s="90"/>
      <c r="C448" s="74" t="s">
        <v>88</v>
      </c>
      <c r="D448" s="29"/>
      <c r="E448" s="30"/>
      <c r="F448" s="31"/>
      <c r="G448" s="32"/>
      <c r="H448" s="32"/>
      <c r="I448" s="32"/>
      <c r="J448" s="33"/>
    </row>
    <row r="449" spans="2:10" outlineLevel="1" x14ac:dyDescent="0.25">
      <c r="B449" s="91"/>
      <c r="C449" s="75" t="s">
        <v>25</v>
      </c>
      <c r="D449" s="37"/>
      <c r="E449" s="38"/>
      <c r="F449" s="39"/>
      <c r="G449" s="40"/>
      <c r="H449" s="40"/>
      <c r="I449" s="40"/>
      <c r="J449" s="41"/>
    </row>
    <row r="450" spans="2:10" ht="30.75" customHeight="1" outlineLevel="1" x14ac:dyDescent="0.25">
      <c r="B450" s="89" t="s">
        <v>89</v>
      </c>
      <c r="C450" s="76" t="s">
        <v>128</v>
      </c>
      <c r="D450" s="29"/>
      <c r="E450" s="30"/>
      <c r="F450" s="31"/>
      <c r="G450" s="32"/>
      <c r="H450" s="32"/>
      <c r="I450" s="32"/>
      <c r="J450" s="33"/>
    </row>
    <row r="451" spans="2:10" outlineLevel="1" x14ac:dyDescent="0.25">
      <c r="B451" s="90"/>
      <c r="C451" s="74" t="s">
        <v>91</v>
      </c>
      <c r="D451" s="29"/>
      <c r="E451" s="30"/>
      <c r="F451" s="31"/>
      <c r="G451" s="32"/>
      <c r="H451" s="32"/>
      <c r="I451" s="32"/>
      <c r="J451" s="33"/>
    </row>
    <row r="452" spans="2:10" outlineLevel="1" x14ac:dyDescent="0.25">
      <c r="B452" s="90"/>
      <c r="C452" s="74" t="s">
        <v>92</v>
      </c>
      <c r="D452" s="29"/>
      <c r="E452" s="30"/>
      <c r="F452" s="31"/>
      <c r="G452" s="32"/>
      <c r="H452" s="32"/>
      <c r="I452" s="32"/>
      <c r="J452" s="33"/>
    </row>
    <row r="453" spans="2:10" outlineLevel="1" x14ac:dyDescent="0.25">
      <c r="B453" s="90"/>
      <c r="C453" s="74" t="s">
        <v>93</v>
      </c>
      <c r="D453" s="29"/>
      <c r="E453" s="30"/>
      <c r="F453" s="31"/>
      <c r="G453" s="32"/>
      <c r="H453" s="32"/>
      <c r="I453" s="32"/>
      <c r="J453" s="33"/>
    </row>
    <row r="454" spans="2:10" outlineLevel="1" x14ac:dyDescent="0.25">
      <c r="B454" s="90"/>
      <c r="C454" s="74" t="s">
        <v>94</v>
      </c>
      <c r="D454" s="29"/>
      <c r="E454" s="30"/>
      <c r="F454" s="31"/>
      <c r="G454" s="32"/>
      <c r="H454" s="32"/>
      <c r="I454" s="32"/>
      <c r="J454" s="33"/>
    </row>
    <row r="455" spans="2:10" outlineLevel="1" x14ac:dyDescent="0.25">
      <c r="B455" s="90"/>
      <c r="C455" s="74" t="s">
        <v>95</v>
      </c>
      <c r="D455" s="29"/>
      <c r="E455" s="30"/>
      <c r="F455" s="31"/>
      <c r="G455" s="32"/>
      <c r="H455" s="32"/>
      <c r="I455" s="32"/>
      <c r="J455" s="33"/>
    </row>
    <row r="456" spans="2:10" outlineLevel="1" x14ac:dyDescent="0.25">
      <c r="B456" s="90"/>
      <c r="C456" s="74" t="s">
        <v>96</v>
      </c>
      <c r="D456" s="29"/>
      <c r="E456" s="30"/>
      <c r="F456" s="31"/>
      <c r="G456" s="32"/>
      <c r="H456" s="32"/>
      <c r="I456" s="32"/>
      <c r="J456" s="33"/>
    </row>
    <row r="457" spans="2:10" outlineLevel="1" x14ac:dyDescent="0.25">
      <c r="B457" s="90"/>
      <c r="C457" s="74" t="s">
        <v>97</v>
      </c>
      <c r="D457" s="29"/>
      <c r="E457" s="30"/>
      <c r="F457" s="31"/>
      <c r="G457" s="32"/>
      <c r="H457" s="32"/>
      <c r="I457" s="32"/>
      <c r="J457" s="33"/>
    </row>
    <row r="458" spans="2:10" outlineLevel="1" x14ac:dyDescent="0.25">
      <c r="B458" s="90"/>
      <c r="C458" s="74" t="s">
        <v>98</v>
      </c>
      <c r="D458" s="29"/>
      <c r="E458" s="30"/>
      <c r="F458" s="31"/>
      <c r="G458" s="32"/>
      <c r="H458" s="32"/>
      <c r="I458" s="32"/>
      <c r="J458" s="33"/>
    </row>
    <row r="459" spans="2:10" outlineLevel="1" x14ac:dyDescent="0.25">
      <c r="B459" s="90"/>
      <c r="C459" s="74" t="s">
        <v>99</v>
      </c>
      <c r="D459" s="29"/>
      <c r="E459" s="30"/>
      <c r="F459" s="31"/>
      <c r="G459" s="32"/>
      <c r="H459" s="32"/>
      <c r="I459" s="32"/>
      <c r="J459" s="33"/>
    </row>
    <row r="460" spans="2:10" outlineLevel="1" x14ac:dyDescent="0.25">
      <c r="B460" s="90"/>
      <c r="C460" s="74" t="s">
        <v>100</v>
      </c>
      <c r="D460" s="29"/>
      <c r="E460" s="30"/>
      <c r="F460" s="31"/>
      <c r="G460" s="32"/>
      <c r="H460" s="32"/>
      <c r="I460" s="32"/>
      <c r="J460" s="33"/>
    </row>
    <row r="461" spans="2:10" outlineLevel="1" x14ac:dyDescent="0.25">
      <c r="B461" s="90"/>
      <c r="C461" s="74" t="s">
        <v>101</v>
      </c>
      <c r="D461" s="29"/>
      <c r="E461" s="30"/>
      <c r="F461" s="31"/>
      <c r="G461" s="32"/>
      <c r="H461" s="32"/>
      <c r="I461" s="32"/>
      <c r="J461" s="33"/>
    </row>
    <row r="462" spans="2:10" outlineLevel="1" x14ac:dyDescent="0.25">
      <c r="B462" s="90"/>
      <c r="C462" s="74" t="s">
        <v>102</v>
      </c>
      <c r="D462" s="29"/>
      <c r="E462" s="30"/>
      <c r="F462" s="31"/>
      <c r="G462" s="32"/>
      <c r="H462" s="32"/>
      <c r="I462" s="32"/>
      <c r="J462" s="33"/>
    </row>
    <row r="463" spans="2:10" outlineLevel="1" x14ac:dyDescent="0.25">
      <c r="B463" s="91"/>
      <c r="C463" s="75" t="s">
        <v>25</v>
      </c>
      <c r="D463" s="37"/>
      <c r="E463" s="38"/>
      <c r="F463" s="39"/>
      <c r="G463" s="40"/>
      <c r="H463" s="40"/>
      <c r="I463" s="40"/>
      <c r="J463" s="41"/>
    </row>
    <row r="464" spans="2:10" ht="30.75" customHeight="1" outlineLevel="1" x14ac:dyDescent="0.25">
      <c r="B464" s="89" t="s">
        <v>103</v>
      </c>
      <c r="C464" s="76" t="s">
        <v>104</v>
      </c>
      <c r="D464" s="77"/>
      <c r="E464" s="78"/>
      <c r="F464" s="79"/>
      <c r="G464" s="80"/>
      <c r="H464" s="80"/>
      <c r="I464" s="80"/>
      <c r="J464" s="81"/>
    </row>
    <row r="465" spans="2:10" outlineLevel="1" x14ac:dyDescent="0.25">
      <c r="B465" s="90"/>
      <c r="C465" s="74" t="s">
        <v>105</v>
      </c>
      <c r="D465" s="77"/>
      <c r="E465" s="78"/>
      <c r="F465" s="79"/>
      <c r="G465" s="80"/>
      <c r="H465" s="80"/>
      <c r="I465" s="80"/>
      <c r="J465" s="81"/>
    </row>
    <row r="466" spans="2:10" outlineLevel="1" x14ac:dyDescent="0.25">
      <c r="B466" s="90"/>
      <c r="C466" s="74" t="s">
        <v>106</v>
      </c>
      <c r="D466" s="77"/>
      <c r="E466" s="78"/>
      <c r="F466" s="79"/>
      <c r="G466" s="80"/>
      <c r="H466" s="80"/>
      <c r="I466" s="80"/>
      <c r="J466" s="81"/>
    </row>
    <row r="467" spans="2:10" outlineLevel="1" x14ac:dyDescent="0.25">
      <c r="B467" s="90"/>
      <c r="C467" s="74" t="s">
        <v>107</v>
      </c>
      <c r="D467" s="77"/>
      <c r="E467" s="78"/>
      <c r="F467" s="79"/>
      <c r="G467" s="80"/>
      <c r="H467" s="80"/>
      <c r="I467" s="80"/>
      <c r="J467" s="81"/>
    </row>
    <row r="468" spans="2:10" outlineLevel="1" x14ac:dyDescent="0.25">
      <c r="B468" s="90"/>
      <c r="C468" s="74" t="s">
        <v>108</v>
      </c>
      <c r="D468" s="77"/>
      <c r="E468" s="78"/>
      <c r="F468" s="79"/>
      <c r="G468" s="80"/>
      <c r="H468" s="80"/>
      <c r="I468" s="80"/>
      <c r="J468" s="81"/>
    </row>
    <row r="469" spans="2:10" outlineLevel="1" x14ac:dyDescent="0.25">
      <c r="B469" s="90"/>
      <c r="C469" s="74" t="s">
        <v>109</v>
      </c>
      <c r="D469" s="77"/>
      <c r="E469" s="78"/>
      <c r="F469" s="79"/>
      <c r="G469" s="80"/>
      <c r="H469" s="80"/>
      <c r="I469" s="80"/>
      <c r="J469" s="81"/>
    </row>
    <row r="470" spans="2:10" outlineLevel="1" x14ac:dyDescent="0.25">
      <c r="B470" s="90"/>
      <c r="C470" s="74" t="s">
        <v>110</v>
      </c>
      <c r="D470" s="77"/>
      <c r="E470" s="78"/>
      <c r="F470" s="79"/>
      <c r="G470" s="80"/>
      <c r="H470" s="80"/>
      <c r="I470" s="80"/>
      <c r="J470" s="81"/>
    </row>
    <row r="471" spans="2:10" outlineLevel="1" x14ac:dyDescent="0.25">
      <c r="B471" s="90"/>
      <c r="C471" s="74" t="s">
        <v>111</v>
      </c>
      <c r="D471" s="77"/>
      <c r="E471" s="78"/>
      <c r="F471" s="79"/>
      <c r="G471" s="80"/>
      <c r="H471" s="80"/>
      <c r="I471" s="80"/>
      <c r="J471" s="81"/>
    </row>
    <row r="472" spans="2:10" outlineLevel="1" x14ac:dyDescent="0.25">
      <c r="B472" s="91"/>
      <c r="C472" s="75" t="s">
        <v>25</v>
      </c>
      <c r="D472" s="82"/>
      <c r="E472" s="83"/>
      <c r="F472" s="84"/>
      <c r="G472" s="85"/>
      <c r="H472" s="85"/>
      <c r="I472" s="85"/>
      <c r="J472" s="86"/>
    </row>
    <row r="473" spans="2:10" ht="46.5" customHeight="1" outlineLevel="1" x14ac:dyDescent="0.25">
      <c r="B473" s="89" t="s">
        <v>112</v>
      </c>
      <c r="C473" s="76" t="s">
        <v>113</v>
      </c>
      <c r="D473" s="29"/>
      <c r="E473" s="30"/>
      <c r="F473" s="31"/>
      <c r="G473" s="32"/>
      <c r="H473" s="32"/>
      <c r="I473" s="32"/>
      <c r="J473" s="33"/>
    </row>
    <row r="474" spans="2:10" outlineLevel="1" x14ac:dyDescent="0.25">
      <c r="B474" s="90"/>
      <c r="C474" s="74" t="s">
        <v>114</v>
      </c>
      <c r="D474" s="29"/>
      <c r="E474" s="30"/>
      <c r="F474" s="31"/>
      <c r="G474" s="32"/>
      <c r="H474" s="32"/>
      <c r="I474" s="32"/>
      <c r="J474" s="33"/>
    </row>
    <row r="475" spans="2:10" outlineLevel="1" x14ac:dyDescent="0.25">
      <c r="B475" s="90"/>
      <c r="C475" s="74" t="s">
        <v>115</v>
      </c>
      <c r="D475" s="29"/>
      <c r="E475" s="30"/>
      <c r="F475" s="31"/>
      <c r="G475" s="32"/>
      <c r="H475" s="32"/>
      <c r="I475" s="32"/>
      <c r="J475" s="33"/>
    </row>
    <row r="476" spans="2:10" outlineLevel="1" x14ac:dyDescent="0.25">
      <c r="B476" s="90"/>
      <c r="C476" s="74" t="s">
        <v>116</v>
      </c>
      <c r="D476" s="29"/>
      <c r="E476" s="30"/>
      <c r="F476" s="31"/>
      <c r="G476" s="32"/>
      <c r="H476" s="32"/>
      <c r="I476" s="32"/>
      <c r="J476" s="33"/>
    </row>
    <row r="477" spans="2:10" outlineLevel="1" x14ac:dyDescent="0.25">
      <c r="B477" s="90"/>
      <c r="C477" s="74" t="s">
        <v>117</v>
      </c>
      <c r="D477" s="29"/>
      <c r="E477" s="30"/>
      <c r="F477" s="31"/>
      <c r="G477" s="32"/>
      <c r="H477" s="32"/>
      <c r="I477" s="32"/>
      <c r="J477" s="33"/>
    </row>
    <row r="478" spans="2:10" outlineLevel="1" x14ac:dyDescent="0.25">
      <c r="B478" s="90"/>
      <c r="C478" s="74" t="s">
        <v>118</v>
      </c>
      <c r="D478" s="29"/>
      <c r="E478" s="30"/>
      <c r="F478" s="31"/>
      <c r="G478" s="32"/>
      <c r="H478" s="32"/>
      <c r="I478" s="32"/>
      <c r="J478" s="33"/>
    </row>
    <row r="479" spans="2:10" outlineLevel="1" x14ac:dyDescent="0.25">
      <c r="B479" s="90"/>
      <c r="C479" s="74" t="s">
        <v>119</v>
      </c>
      <c r="D479" s="29"/>
      <c r="E479" s="30"/>
      <c r="F479" s="31"/>
      <c r="G479" s="32"/>
      <c r="H479" s="32"/>
      <c r="I479" s="32"/>
      <c r="J479" s="33"/>
    </row>
    <row r="480" spans="2:10" outlineLevel="1" x14ac:dyDescent="0.25">
      <c r="B480" s="91"/>
      <c r="C480" s="75" t="s">
        <v>25</v>
      </c>
      <c r="D480" s="37"/>
      <c r="E480" s="38"/>
      <c r="F480" s="39"/>
      <c r="G480" s="40"/>
      <c r="H480" s="40"/>
      <c r="I480" s="40"/>
      <c r="J480" s="41"/>
    </row>
    <row r="481" spans="2:10" outlineLevel="1" x14ac:dyDescent="0.25">
      <c r="B481" s="92" t="str">
        <f t="shared" ref="B481:C496" si="3">IF(ISBLANK(B137),"",B137)</f>
        <v xml:space="preserve">OTHER: </v>
      </c>
      <c r="C481" s="87" t="str">
        <f t="shared" si="3"/>
        <v>CURRENT TRANSFORMERS</v>
      </c>
      <c r="D481" s="29"/>
      <c r="E481" s="30"/>
      <c r="F481" s="31"/>
      <c r="G481" s="32"/>
      <c r="H481" s="32"/>
      <c r="I481" s="32"/>
      <c r="J481" s="33"/>
    </row>
    <row r="482" spans="2:10" outlineLevel="1" x14ac:dyDescent="0.25">
      <c r="B482" s="93"/>
      <c r="C482" s="74" t="str">
        <f t="shared" si="3"/>
        <v>VOLTAGE TRANSFORMERS</v>
      </c>
      <c r="D482" s="29"/>
      <c r="E482" s="30"/>
      <c r="F482" s="31"/>
      <c r="G482" s="32"/>
      <c r="H482" s="32"/>
      <c r="I482" s="32"/>
      <c r="J482" s="33"/>
    </row>
    <row r="483" spans="2:10" outlineLevel="1" x14ac:dyDescent="0.25">
      <c r="B483" s="93"/>
      <c r="C483" s="74" t="str">
        <f t="shared" si="3"/>
        <v>CAPACITOR BANKS</v>
      </c>
      <c r="D483" s="29"/>
      <c r="E483" s="30"/>
      <c r="F483" s="31"/>
      <c r="G483" s="32"/>
      <c r="H483" s="32"/>
      <c r="I483" s="32"/>
      <c r="J483" s="33"/>
    </row>
    <row r="484" spans="2:10" outlineLevel="1" x14ac:dyDescent="0.25">
      <c r="B484" s="93"/>
      <c r="C484" s="74" t="str">
        <f t="shared" si="3"/>
        <v>STATIC VAR COMPENSATOR</v>
      </c>
      <c r="D484" s="29"/>
      <c r="E484" s="30"/>
      <c r="F484" s="31"/>
      <c r="G484" s="32"/>
      <c r="H484" s="32"/>
      <c r="I484" s="32"/>
      <c r="J484" s="33"/>
    </row>
    <row r="485" spans="2:10" outlineLevel="1" x14ac:dyDescent="0.25">
      <c r="B485" s="93"/>
      <c r="C485" s="74" t="str">
        <f t="shared" si="3"/>
        <v>OTHER</v>
      </c>
      <c r="D485" s="29"/>
      <c r="E485" s="30"/>
      <c r="F485" s="31"/>
      <c r="G485" s="32"/>
      <c r="H485" s="32"/>
      <c r="I485" s="32"/>
      <c r="J485" s="33"/>
    </row>
    <row r="486" spans="2:10" outlineLevel="1" x14ac:dyDescent="0.25">
      <c r="B486" s="93"/>
      <c r="C486" s="74" t="str">
        <f t="shared" si="3"/>
        <v/>
      </c>
      <c r="D486" s="29"/>
      <c r="E486" s="30"/>
      <c r="F486" s="31"/>
      <c r="G486" s="32"/>
      <c r="H486" s="32"/>
      <c r="I486" s="32"/>
      <c r="J486" s="33"/>
    </row>
    <row r="487" spans="2:10" outlineLevel="1" x14ac:dyDescent="0.25">
      <c r="B487" s="93"/>
      <c r="C487" s="74" t="str">
        <f t="shared" si="3"/>
        <v/>
      </c>
      <c r="D487" s="29"/>
      <c r="E487" s="30"/>
      <c r="F487" s="31"/>
      <c r="G487" s="32"/>
      <c r="H487" s="32"/>
      <c r="I487" s="32"/>
      <c r="J487" s="33"/>
    </row>
    <row r="488" spans="2:10" outlineLevel="1" x14ac:dyDescent="0.25">
      <c r="B488" s="93"/>
      <c r="C488" s="74" t="str">
        <f t="shared" si="3"/>
        <v/>
      </c>
      <c r="D488" s="29"/>
      <c r="E488" s="30"/>
      <c r="F488" s="31"/>
      <c r="G488" s="32"/>
      <c r="H488" s="32"/>
      <c r="I488" s="32"/>
      <c r="J488" s="33"/>
    </row>
    <row r="489" spans="2:10" outlineLevel="1" x14ac:dyDescent="0.25">
      <c r="B489" s="93"/>
      <c r="C489" s="74" t="str">
        <f t="shared" si="3"/>
        <v/>
      </c>
      <c r="D489" s="29"/>
      <c r="E489" s="30"/>
      <c r="F489" s="31"/>
      <c r="G489" s="32"/>
      <c r="H489" s="32"/>
      <c r="I489" s="32"/>
      <c r="J489" s="33"/>
    </row>
    <row r="490" spans="2:10" outlineLevel="1" x14ac:dyDescent="0.25">
      <c r="B490" s="93"/>
      <c r="C490" s="74" t="str">
        <f t="shared" si="3"/>
        <v/>
      </c>
      <c r="D490" s="29"/>
      <c r="E490" s="30"/>
      <c r="F490" s="31"/>
      <c r="G490" s="32"/>
      <c r="H490" s="32"/>
      <c r="I490" s="32"/>
      <c r="J490" s="33"/>
    </row>
    <row r="491" spans="2:10" outlineLevel="1" x14ac:dyDescent="0.25">
      <c r="B491" s="93"/>
      <c r="C491" s="74" t="str">
        <f t="shared" si="3"/>
        <v/>
      </c>
      <c r="D491" s="29"/>
      <c r="E491" s="30"/>
      <c r="F491" s="31"/>
      <c r="G491" s="32"/>
      <c r="H491" s="32"/>
      <c r="I491" s="32"/>
      <c r="J491" s="33"/>
    </row>
    <row r="492" spans="2:10" outlineLevel="1" x14ac:dyDescent="0.25">
      <c r="B492" s="93"/>
      <c r="C492" s="74" t="str">
        <f t="shared" si="3"/>
        <v/>
      </c>
      <c r="D492" s="29"/>
      <c r="E492" s="30"/>
      <c r="F492" s="31"/>
      <c r="G492" s="32"/>
      <c r="H492" s="32"/>
      <c r="I492" s="32"/>
      <c r="J492" s="33"/>
    </row>
    <row r="493" spans="2:10" outlineLevel="1" x14ac:dyDescent="0.25">
      <c r="B493" s="93"/>
      <c r="C493" s="74" t="str">
        <f t="shared" si="3"/>
        <v/>
      </c>
      <c r="D493" s="29"/>
      <c r="E493" s="30"/>
      <c r="F493" s="31"/>
      <c r="G493" s="32"/>
      <c r="H493" s="32"/>
      <c r="I493" s="32"/>
      <c r="J493" s="33"/>
    </row>
    <row r="494" spans="2:10" outlineLevel="1" x14ac:dyDescent="0.25">
      <c r="B494" s="93"/>
      <c r="C494" s="74" t="str">
        <f t="shared" si="3"/>
        <v/>
      </c>
      <c r="D494" s="29"/>
      <c r="E494" s="30"/>
      <c r="F494" s="31"/>
      <c r="G494" s="32"/>
      <c r="H494" s="32"/>
      <c r="I494" s="32"/>
      <c r="J494" s="33"/>
    </row>
    <row r="495" spans="2:10" outlineLevel="1" x14ac:dyDescent="0.25">
      <c r="B495" s="93"/>
      <c r="C495" s="74" t="str">
        <f t="shared" si="3"/>
        <v/>
      </c>
      <c r="D495" s="29"/>
      <c r="E495" s="30"/>
      <c r="F495" s="31"/>
      <c r="G495" s="32"/>
      <c r="H495" s="32"/>
      <c r="I495" s="32"/>
      <c r="J495" s="33"/>
    </row>
    <row r="496" spans="2:10" outlineLevel="1" x14ac:dyDescent="0.25">
      <c r="B496" s="93"/>
      <c r="C496" s="74" t="str">
        <f t="shared" si="3"/>
        <v/>
      </c>
      <c r="D496" s="29"/>
      <c r="E496" s="30"/>
      <c r="F496" s="31"/>
      <c r="G496" s="32"/>
      <c r="H496" s="32"/>
      <c r="I496" s="32"/>
      <c r="J496" s="33"/>
    </row>
    <row r="497" spans="2:10" outlineLevel="1" x14ac:dyDescent="0.25">
      <c r="B497" s="93"/>
      <c r="C497" s="74" t="str">
        <f t="shared" ref="C497:C512" si="4">IF(ISBLANK(C153),"",C153)</f>
        <v/>
      </c>
      <c r="D497" s="29"/>
      <c r="E497" s="30"/>
      <c r="F497" s="31"/>
      <c r="G497" s="32"/>
      <c r="H497" s="32"/>
      <c r="I497" s="32"/>
      <c r="J497" s="33"/>
    </row>
    <row r="498" spans="2:10" outlineLevel="1" x14ac:dyDescent="0.25">
      <c r="B498" s="93"/>
      <c r="C498" s="74" t="str">
        <f t="shared" si="4"/>
        <v/>
      </c>
      <c r="D498" s="29"/>
      <c r="E498" s="30"/>
      <c r="F498" s="31"/>
      <c r="G498" s="32"/>
      <c r="H498" s="32"/>
      <c r="I498" s="32"/>
      <c r="J498" s="33"/>
    </row>
    <row r="499" spans="2:10" outlineLevel="1" x14ac:dyDescent="0.25">
      <c r="B499" s="93"/>
      <c r="C499" s="74" t="str">
        <f t="shared" si="4"/>
        <v/>
      </c>
      <c r="D499" s="29"/>
      <c r="E499" s="30"/>
      <c r="F499" s="31"/>
      <c r="G499" s="32"/>
      <c r="H499" s="32"/>
      <c r="I499" s="32"/>
      <c r="J499" s="33"/>
    </row>
    <row r="500" spans="2:10" outlineLevel="1" x14ac:dyDescent="0.25">
      <c r="B500" s="93"/>
      <c r="C500" s="74" t="str">
        <f t="shared" si="4"/>
        <v/>
      </c>
      <c r="D500" s="29"/>
      <c r="E500" s="30"/>
      <c r="F500" s="31"/>
      <c r="G500" s="32"/>
      <c r="H500" s="32"/>
      <c r="I500" s="32"/>
      <c r="J500" s="33"/>
    </row>
    <row r="501" spans="2:10" outlineLevel="1" x14ac:dyDescent="0.25">
      <c r="B501" s="93"/>
      <c r="C501" s="74" t="str">
        <f t="shared" si="4"/>
        <v/>
      </c>
      <c r="D501" s="29"/>
      <c r="E501" s="30"/>
      <c r="F501" s="31"/>
      <c r="G501" s="32"/>
      <c r="H501" s="32"/>
      <c r="I501" s="32"/>
      <c r="J501" s="33"/>
    </row>
    <row r="502" spans="2:10" outlineLevel="1" x14ac:dyDescent="0.25">
      <c r="B502" s="93"/>
      <c r="C502" s="74" t="str">
        <f t="shared" si="4"/>
        <v/>
      </c>
      <c r="D502" s="29"/>
      <c r="E502" s="30"/>
      <c r="F502" s="31"/>
      <c r="G502" s="32"/>
      <c r="H502" s="32"/>
      <c r="I502" s="32"/>
      <c r="J502" s="33"/>
    </row>
    <row r="503" spans="2:10" outlineLevel="1" x14ac:dyDescent="0.25">
      <c r="B503" s="93"/>
      <c r="C503" s="74" t="str">
        <f t="shared" si="4"/>
        <v/>
      </c>
      <c r="D503" s="29"/>
      <c r="E503" s="30"/>
      <c r="F503" s="31"/>
      <c r="G503" s="32"/>
      <c r="H503" s="32"/>
      <c r="I503" s="32"/>
      <c r="J503" s="33"/>
    </row>
    <row r="504" spans="2:10" outlineLevel="1" x14ac:dyDescent="0.25">
      <c r="B504" s="93"/>
      <c r="C504" s="74" t="str">
        <f t="shared" si="4"/>
        <v/>
      </c>
      <c r="D504" s="29"/>
      <c r="E504" s="30"/>
      <c r="F504" s="31"/>
      <c r="G504" s="32"/>
      <c r="H504" s="32"/>
      <c r="I504" s="32"/>
      <c r="J504" s="33"/>
    </row>
    <row r="505" spans="2:10" outlineLevel="1" x14ac:dyDescent="0.25">
      <c r="B505" s="93"/>
      <c r="C505" s="74" t="str">
        <f t="shared" si="4"/>
        <v/>
      </c>
      <c r="D505" s="29"/>
      <c r="E505" s="30"/>
      <c r="F505" s="31"/>
      <c r="G505" s="32"/>
      <c r="H505" s="32"/>
      <c r="I505" s="32"/>
      <c r="J505" s="33"/>
    </row>
    <row r="506" spans="2:10" outlineLevel="1" x14ac:dyDescent="0.25">
      <c r="B506" s="93"/>
      <c r="C506" s="74" t="str">
        <f t="shared" si="4"/>
        <v/>
      </c>
      <c r="D506" s="29"/>
      <c r="E506" s="30"/>
      <c r="F506" s="31"/>
      <c r="G506" s="32"/>
      <c r="H506" s="32"/>
      <c r="I506" s="32"/>
      <c r="J506" s="33"/>
    </row>
    <row r="507" spans="2:10" outlineLevel="1" x14ac:dyDescent="0.25">
      <c r="B507" s="93"/>
      <c r="C507" s="74" t="str">
        <f t="shared" si="4"/>
        <v/>
      </c>
      <c r="D507" s="29"/>
      <c r="E507" s="30"/>
      <c r="F507" s="31"/>
      <c r="G507" s="32"/>
      <c r="H507" s="32"/>
      <c r="I507" s="32"/>
      <c r="J507" s="33"/>
    </row>
    <row r="508" spans="2:10" outlineLevel="1" x14ac:dyDescent="0.25">
      <c r="B508" s="93"/>
      <c r="C508" s="74" t="str">
        <f t="shared" si="4"/>
        <v/>
      </c>
      <c r="D508" s="29"/>
      <c r="E508" s="30"/>
      <c r="F508" s="31"/>
      <c r="G508" s="32"/>
      <c r="H508" s="32"/>
      <c r="I508" s="32"/>
      <c r="J508" s="33"/>
    </row>
    <row r="509" spans="2:10" outlineLevel="1" x14ac:dyDescent="0.25">
      <c r="B509" s="93"/>
      <c r="C509" s="74" t="str">
        <f t="shared" si="4"/>
        <v/>
      </c>
      <c r="D509" s="29"/>
      <c r="E509" s="30"/>
      <c r="F509" s="31"/>
      <c r="G509" s="32"/>
      <c r="H509" s="32"/>
      <c r="I509" s="32"/>
      <c r="J509" s="33"/>
    </row>
    <row r="510" spans="2:10" outlineLevel="1" x14ac:dyDescent="0.25">
      <c r="B510" s="93"/>
      <c r="C510" s="74" t="str">
        <f t="shared" si="4"/>
        <v/>
      </c>
      <c r="D510" s="29"/>
      <c r="E510" s="30"/>
      <c r="F510" s="31"/>
      <c r="G510" s="32"/>
      <c r="H510" s="32"/>
      <c r="I510" s="32"/>
      <c r="J510" s="33"/>
    </row>
    <row r="511" spans="2:10" outlineLevel="1" x14ac:dyDescent="0.25">
      <c r="B511" s="93"/>
      <c r="C511" s="74" t="str">
        <f t="shared" si="4"/>
        <v/>
      </c>
      <c r="D511" s="29"/>
      <c r="E511" s="30"/>
      <c r="F511" s="31"/>
      <c r="G511" s="32"/>
      <c r="H511" s="32"/>
      <c r="I511" s="32"/>
      <c r="J511" s="33"/>
    </row>
    <row r="512" spans="2:10" outlineLevel="1" x14ac:dyDescent="0.25">
      <c r="B512" s="93"/>
      <c r="C512" s="74" t="str">
        <f t="shared" si="4"/>
        <v/>
      </c>
      <c r="D512" s="29"/>
      <c r="E512" s="30"/>
      <c r="F512" s="31"/>
      <c r="G512" s="32"/>
      <c r="H512" s="32"/>
      <c r="I512" s="32"/>
      <c r="J512" s="33"/>
    </row>
    <row r="513" spans="2:10" outlineLevel="1" x14ac:dyDescent="0.25">
      <c r="B513" s="93"/>
      <c r="C513" s="74" t="str">
        <f t="shared" ref="C513:C521" si="5">IF(ISBLANK(C169),"",C169)</f>
        <v/>
      </c>
      <c r="D513" s="29"/>
      <c r="E513" s="30"/>
      <c r="F513" s="31"/>
      <c r="G513" s="32"/>
      <c r="H513" s="32"/>
      <c r="I513" s="32"/>
      <c r="J513" s="33"/>
    </row>
    <row r="514" spans="2:10" outlineLevel="1" x14ac:dyDescent="0.25">
      <c r="B514" s="93"/>
      <c r="C514" s="74" t="str">
        <f t="shared" si="5"/>
        <v/>
      </c>
      <c r="D514" s="29"/>
      <c r="E514" s="30"/>
      <c r="F514" s="31"/>
      <c r="G514" s="32"/>
      <c r="H514" s="32"/>
      <c r="I514" s="32"/>
      <c r="J514" s="33"/>
    </row>
    <row r="515" spans="2:10" outlineLevel="1" x14ac:dyDescent="0.25">
      <c r="B515" s="93"/>
      <c r="C515" s="74" t="str">
        <f t="shared" si="5"/>
        <v/>
      </c>
      <c r="D515" s="29"/>
      <c r="E515" s="30"/>
      <c r="F515" s="31"/>
      <c r="G515" s="32"/>
      <c r="H515" s="32"/>
      <c r="I515" s="32"/>
      <c r="J515" s="33"/>
    </row>
    <row r="516" spans="2:10" outlineLevel="1" x14ac:dyDescent="0.25">
      <c r="B516" s="93"/>
      <c r="C516" s="74" t="str">
        <f t="shared" si="5"/>
        <v/>
      </c>
      <c r="D516" s="29"/>
      <c r="E516" s="30"/>
      <c r="F516" s="31"/>
      <c r="G516" s="32"/>
      <c r="H516" s="32"/>
      <c r="I516" s="32"/>
      <c r="J516" s="33"/>
    </row>
    <row r="517" spans="2:10" outlineLevel="1" x14ac:dyDescent="0.25">
      <c r="B517" s="93"/>
      <c r="C517" s="74" t="str">
        <f t="shared" si="5"/>
        <v/>
      </c>
      <c r="D517" s="29"/>
      <c r="E517" s="30"/>
      <c r="F517" s="31"/>
      <c r="G517" s="32"/>
      <c r="H517" s="32"/>
      <c r="I517" s="32"/>
      <c r="J517" s="33"/>
    </row>
    <row r="518" spans="2:10" outlineLevel="1" x14ac:dyDescent="0.25">
      <c r="B518" s="93"/>
      <c r="C518" s="74" t="str">
        <f t="shared" si="5"/>
        <v/>
      </c>
      <c r="D518" s="29"/>
      <c r="E518" s="30"/>
      <c r="F518" s="31"/>
      <c r="G518" s="32"/>
      <c r="H518" s="32"/>
      <c r="I518" s="32"/>
      <c r="J518" s="33"/>
    </row>
    <row r="519" spans="2:10" outlineLevel="1" x14ac:dyDescent="0.25">
      <c r="B519" s="93"/>
      <c r="C519" s="74" t="str">
        <f t="shared" si="5"/>
        <v/>
      </c>
      <c r="D519" s="29"/>
      <c r="E519" s="30"/>
      <c r="F519" s="31"/>
      <c r="G519" s="32"/>
      <c r="H519" s="32"/>
      <c r="I519" s="32"/>
      <c r="J519" s="33"/>
    </row>
    <row r="520" spans="2:10" outlineLevel="1" x14ac:dyDescent="0.25">
      <c r="B520" s="93"/>
      <c r="C520" s="74" t="str">
        <f t="shared" si="5"/>
        <v/>
      </c>
      <c r="D520" s="29"/>
      <c r="E520" s="30"/>
      <c r="F520" s="31"/>
      <c r="G520" s="32"/>
      <c r="H520" s="32"/>
      <c r="I520" s="32"/>
      <c r="J520" s="33"/>
    </row>
    <row r="521" spans="2:10" ht="15.75" outlineLevel="1" thickBot="1" x14ac:dyDescent="0.3">
      <c r="B521" s="94"/>
      <c r="C521" s="88" t="str">
        <f t="shared" si="5"/>
        <v/>
      </c>
      <c r="D521" s="61"/>
      <c r="E521" s="62"/>
      <c r="F521" s="63"/>
      <c r="G521" s="64"/>
      <c r="H521" s="64"/>
      <c r="I521" s="64"/>
      <c r="J521" s="65"/>
    </row>
    <row r="522" spans="2:10" x14ac:dyDescent="0.25"/>
    <row r="523" spans="2:10" x14ac:dyDescent="0.25"/>
    <row r="524" spans="2:10" x14ac:dyDescent="0.25"/>
    <row r="525" spans="2:10" x14ac:dyDescent="0.25"/>
    <row r="526" spans="2:10" x14ac:dyDescent="0.25"/>
    <row r="527" spans="2:10" x14ac:dyDescent="0.25"/>
  </sheetData>
  <sheetProtection algorithmName="SHA-512" hashValue="lBMI5O0EKr4lfg2frco1NH+3oagOSphDjLcAVP1drZuEfCMTJevYQnA2/8Xcxo5yBWN6+aw/9oZbp5rTwfk8qA==" saltValue="6cH2LFQjKZglSB0tBwrXzQ==" spinCount="100000" sheet="1" objects="1" scenarios="1" formatColumns="0"/>
  <mergeCells count="33">
    <mergeCell ref="B184:B202"/>
    <mergeCell ref="B12:B30"/>
    <mergeCell ref="B31:B37"/>
    <mergeCell ref="B38:B43"/>
    <mergeCell ref="B44:B52"/>
    <mergeCell ref="B53:B60"/>
    <mergeCell ref="B61:B76"/>
    <mergeCell ref="B77:B105"/>
    <mergeCell ref="B106:B119"/>
    <mergeCell ref="B120:B128"/>
    <mergeCell ref="B129:B136"/>
    <mergeCell ref="B137:B177"/>
    <mergeCell ref="B375:B381"/>
    <mergeCell ref="B203:B209"/>
    <mergeCell ref="B210:B215"/>
    <mergeCell ref="B216:B224"/>
    <mergeCell ref="B225:B232"/>
    <mergeCell ref="B233:B248"/>
    <mergeCell ref="B249:B277"/>
    <mergeCell ref="B278:B291"/>
    <mergeCell ref="B292:B300"/>
    <mergeCell ref="B301:B308"/>
    <mergeCell ref="B309:B349"/>
    <mergeCell ref="B356:B374"/>
    <mergeCell ref="B464:B472"/>
    <mergeCell ref="B473:B480"/>
    <mergeCell ref="B481:B521"/>
    <mergeCell ref="B382:B387"/>
    <mergeCell ref="B388:B396"/>
    <mergeCell ref="B397:B404"/>
    <mergeCell ref="B405:B420"/>
    <mergeCell ref="B421:B449"/>
    <mergeCell ref="B450:B463"/>
  </mergeCells>
  <conditionalFormatting sqref="H39:H42 H45:H51 H54:H59 H62:H75 H78:H104 H107:H118 H125:H127 H130:H135 H138:H177 H12:H35 H184:H207 H356:H379">
    <cfRule type="expression" dxfId="179" priority="180">
      <formula>(dms_FRCPlength_Num)&lt;3</formula>
    </cfRule>
  </conditionalFormatting>
  <conditionalFormatting sqref="I39:I42 I45:I51 I54:I59 I62:I75 I78:I104 I107:I118 I125:I127 I130:I135 I138:I177 I12:I35 I184:I207 I356:I379">
    <cfRule type="expression" dxfId="178" priority="179">
      <formula>(dms_FRCPlength_Num)&lt;4</formula>
    </cfRule>
  </conditionalFormatting>
  <conditionalFormatting sqref="J39:J42 J45:J51 J54:J59 J62:J75 J78:J104 J107:J118 J125:J127 J130:J135 J138:J177 J12:J35 J184:J207 J356:J379">
    <cfRule type="expression" dxfId="177" priority="178">
      <formula>(dms_FRCPlength_Num)&lt;5</formula>
    </cfRule>
  </conditionalFormatting>
  <conditionalFormatting sqref="H60">
    <cfRule type="expression" dxfId="176" priority="171">
      <formula>(dms_FRCPlength_Num)&lt;3</formula>
    </cfRule>
  </conditionalFormatting>
  <conditionalFormatting sqref="I60">
    <cfRule type="expression" dxfId="175" priority="170">
      <formula>(dms_FRCPlength_Num)&lt;4</formula>
    </cfRule>
  </conditionalFormatting>
  <conditionalFormatting sqref="J60">
    <cfRule type="expression" dxfId="174" priority="169">
      <formula>(dms_FRCPlength_Num)&lt;5</formula>
    </cfRule>
  </conditionalFormatting>
  <conditionalFormatting sqref="H43">
    <cfRule type="expression" dxfId="173" priority="177">
      <formula>(dms_FRCPlength_Num)&lt;3</formula>
    </cfRule>
  </conditionalFormatting>
  <conditionalFormatting sqref="I43">
    <cfRule type="expression" dxfId="172" priority="176">
      <formula>(dms_FRCPlength_Num)&lt;4</formula>
    </cfRule>
  </conditionalFormatting>
  <conditionalFormatting sqref="J43">
    <cfRule type="expression" dxfId="171" priority="175">
      <formula>(dms_FRCPlength_Num)&lt;5</formula>
    </cfRule>
  </conditionalFormatting>
  <conditionalFormatting sqref="H52">
    <cfRule type="expression" dxfId="170" priority="174">
      <formula>(dms_FRCPlength_Num)&lt;3</formula>
    </cfRule>
  </conditionalFormatting>
  <conditionalFormatting sqref="I52">
    <cfRule type="expression" dxfId="169" priority="173">
      <formula>(dms_FRCPlength_Num)&lt;4</formula>
    </cfRule>
  </conditionalFormatting>
  <conditionalFormatting sqref="J52">
    <cfRule type="expression" dxfId="168" priority="172">
      <formula>(dms_FRCPlength_Num)&lt;5</formula>
    </cfRule>
  </conditionalFormatting>
  <conditionalFormatting sqref="H76">
    <cfRule type="expression" dxfId="167" priority="168">
      <formula>(dms_FRCPlength_Num)&lt;3</formula>
    </cfRule>
  </conditionalFormatting>
  <conditionalFormatting sqref="I76">
    <cfRule type="expression" dxfId="166" priority="167">
      <formula>(dms_FRCPlength_Num)&lt;4</formula>
    </cfRule>
  </conditionalFormatting>
  <conditionalFormatting sqref="J76">
    <cfRule type="expression" dxfId="165" priority="166">
      <formula>(dms_FRCPlength_Num)&lt;5</formula>
    </cfRule>
  </conditionalFormatting>
  <conditionalFormatting sqref="H105">
    <cfRule type="expression" dxfId="164" priority="165">
      <formula>(dms_FRCPlength_Num)&lt;3</formula>
    </cfRule>
  </conditionalFormatting>
  <conditionalFormatting sqref="I105">
    <cfRule type="expression" dxfId="163" priority="164">
      <formula>(dms_FRCPlength_Num)&lt;4</formula>
    </cfRule>
  </conditionalFormatting>
  <conditionalFormatting sqref="J105">
    <cfRule type="expression" dxfId="162" priority="163">
      <formula>(dms_FRCPlength_Num)&lt;5</formula>
    </cfRule>
  </conditionalFormatting>
  <conditionalFormatting sqref="H119">
    <cfRule type="expression" dxfId="161" priority="162">
      <formula>(dms_FRCPlength_Num)&lt;3</formula>
    </cfRule>
  </conditionalFormatting>
  <conditionalFormatting sqref="I119">
    <cfRule type="expression" dxfId="160" priority="161">
      <formula>(dms_FRCPlength_Num)&lt;4</formula>
    </cfRule>
  </conditionalFormatting>
  <conditionalFormatting sqref="J119">
    <cfRule type="expression" dxfId="159" priority="160">
      <formula>(dms_FRCPlength_Num)&lt;5</formula>
    </cfRule>
  </conditionalFormatting>
  <conditionalFormatting sqref="H128">
    <cfRule type="expression" dxfId="158" priority="159">
      <formula>(dms_FRCPlength_Num)&lt;3</formula>
    </cfRule>
  </conditionalFormatting>
  <conditionalFormatting sqref="I128">
    <cfRule type="expression" dxfId="157" priority="158">
      <formula>(dms_FRCPlength_Num)&lt;4</formula>
    </cfRule>
  </conditionalFormatting>
  <conditionalFormatting sqref="J128">
    <cfRule type="expression" dxfId="156" priority="157">
      <formula>(dms_FRCPlength_Num)&lt;5</formula>
    </cfRule>
  </conditionalFormatting>
  <conditionalFormatting sqref="H136">
    <cfRule type="expression" dxfId="155" priority="156">
      <formula>(dms_FRCPlength_Num)&lt;3</formula>
    </cfRule>
  </conditionalFormatting>
  <conditionalFormatting sqref="I136">
    <cfRule type="expression" dxfId="154" priority="155">
      <formula>(dms_FRCPlength_Num)&lt;4</formula>
    </cfRule>
  </conditionalFormatting>
  <conditionalFormatting sqref="J136">
    <cfRule type="expression" dxfId="153" priority="154">
      <formula>(dms_FRCPlength_Num)&lt;5</formula>
    </cfRule>
  </conditionalFormatting>
  <conditionalFormatting sqref="H38">
    <cfRule type="expression" dxfId="152" priority="153">
      <formula>(dms_FRCPlength_Num)&lt;3</formula>
    </cfRule>
  </conditionalFormatting>
  <conditionalFormatting sqref="I38">
    <cfRule type="expression" dxfId="151" priority="152">
      <formula>(dms_FRCPlength_Num)&lt;4</formula>
    </cfRule>
  </conditionalFormatting>
  <conditionalFormatting sqref="J38">
    <cfRule type="expression" dxfId="150" priority="151">
      <formula>(dms_FRCPlength_Num)&lt;5</formula>
    </cfRule>
  </conditionalFormatting>
  <conditionalFormatting sqref="H44">
    <cfRule type="expression" dxfId="149" priority="150">
      <formula>(dms_FRCPlength_Num)&lt;3</formula>
    </cfRule>
  </conditionalFormatting>
  <conditionalFormatting sqref="I44">
    <cfRule type="expression" dxfId="148" priority="149">
      <formula>(dms_FRCPlength_Num)&lt;4</formula>
    </cfRule>
  </conditionalFormatting>
  <conditionalFormatting sqref="J44">
    <cfRule type="expression" dxfId="147" priority="148">
      <formula>(dms_FRCPlength_Num)&lt;5</formula>
    </cfRule>
  </conditionalFormatting>
  <conditionalFormatting sqref="H53">
    <cfRule type="expression" dxfId="146" priority="147">
      <formula>(dms_FRCPlength_Num)&lt;3</formula>
    </cfRule>
  </conditionalFormatting>
  <conditionalFormatting sqref="I53">
    <cfRule type="expression" dxfId="145" priority="146">
      <formula>(dms_FRCPlength_Num)&lt;4</formula>
    </cfRule>
  </conditionalFormatting>
  <conditionalFormatting sqref="J53">
    <cfRule type="expression" dxfId="144" priority="145">
      <formula>(dms_FRCPlength_Num)&lt;5</formula>
    </cfRule>
  </conditionalFormatting>
  <conditionalFormatting sqref="H61">
    <cfRule type="expression" dxfId="143" priority="144">
      <formula>(dms_FRCPlength_Num)&lt;3</formula>
    </cfRule>
  </conditionalFormatting>
  <conditionalFormatting sqref="I61">
    <cfRule type="expression" dxfId="142" priority="143">
      <formula>(dms_FRCPlength_Num)&lt;4</formula>
    </cfRule>
  </conditionalFormatting>
  <conditionalFormatting sqref="J61">
    <cfRule type="expression" dxfId="141" priority="142">
      <formula>(dms_FRCPlength_Num)&lt;5</formula>
    </cfRule>
  </conditionalFormatting>
  <conditionalFormatting sqref="H77">
    <cfRule type="expression" dxfId="140" priority="141">
      <formula>(dms_FRCPlength_Num)&lt;3</formula>
    </cfRule>
  </conditionalFormatting>
  <conditionalFormatting sqref="I77">
    <cfRule type="expression" dxfId="139" priority="140">
      <formula>(dms_FRCPlength_Num)&lt;4</formula>
    </cfRule>
  </conditionalFormatting>
  <conditionalFormatting sqref="J77">
    <cfRule type="expression" dxfId="138" priority="139">
      <formula>(dms_FRCPlength_Num)&lt;5</formula>
    </cfRule>
  </conditionalFormatting>
  <conditionalFormatting sqref="H106">
    <cfRule type="expression" dxfId="137" priority="138">
      <formula>(dms_FRCPlength_Num)&lt;3</formula>
    </cfRule>
  </conditionalFormatting>
  <conditionalFormatting sqref="I106">
    <cfRule type="expression" dxfId="136" priority="137">
      <formula>(dms_FRCPlength_Num)&lt;4</formula>
    </cfRule>
  </conditionalFormatting>
  <conditionalFormatting sqref="J106">
    <cfRule type="expression" dxfId="135" priority="136">
      <formula>(dms_FRCPlength_Num)&lt;5</formula>
    </cfRule>
  </conditionalFormatting>
  <conditionalFormatting sqref="H120:H124">
    <cfRule type="expression" dxfId="134" priority="135">
      <formula>(dms_FRCPlength_Num)&lt;3</formula>
    </cfRule>
  </conditionalFormatting>
  <conditionalFormatting sqref="I120:I124">
    <cfRule type="expression" dxfId="133" priority="134">
      <formula>(dms_FRCPlength_Num)&lt;4</formula>
    </cfRule>
  </conditionalFormatting>
  <conditionalFormatting sqref="J120:J124">
    <cfRule type="expression" dxfId="132" priority="133">
      <formula>(dms_FRCPlength_Num)&lt;5</formula>
    </cfRule>
  </conditionalFormatting>
  <conditionalFormatting sqref="H129">
    <cfRule type="expression" dxfId="131" priority="132">
      <formula>(dms_FRCPlength_Num)&lt;3</formula>
    </cfRule>
  </conditionalFormatting>
  <conditionalFormatting sqref="I129">
    <cfRule type="expression" dxfId="130" priority="131">
      <formula>(dms_FRCPlength_Num)&lt;4</formula>
    </cfRule>
  </conditionalFormatting>
  <conditionalFormatting sqref="J129">
    <cfRule type="expression" dxfId="129" priority="130">
      <formula>(dms_FRCPlength_Num)&lt;5</formula>
    </cfRule>
  </conditionalFormatting>
  <conditionalFormatting sqref="H137">
    <cfRule type="expression" dxfId="128" priority="129">
      <formula>(dms_FRCPlength_Num)&lt;3</formula>
    </cfRule>
  </conditionalFormatting>
  <conditionalFormatting sqref="I137">
    <cfRule type="expression" dxfId="127" priority="128">
      <formula>(dms_FRCPlength_Num)&lt;4</formula>
    </cfRule>
  </conditionalFormatting>
  <conditionalFormatting sqref="J137">
    <cfRule type="expression" dxfId="126" priority="127">
      <formula>(dms_FRCPlength_Num)&lt;5</formula>
    </cfRule>
  </conditionalFormatting>
  <conditionalFormatting sqref="H37">
    <cfRule type="expression" dxfId="125" priority="126">
      <formula>(dms_FRCPlength_Num)&lt;3</formula>
    </cfRule>
  </conditionalFormatting>
  <conditionalFormatting sqref="I37">
    <cfRule type="expression" dxfId="124" priority="125">
      <formula>(dms_FRCPlength_Num)&lt;4</formula>
    </cfRule>
  </conditionalFormatting>
  <conditionalFormatting sqref="J37">
    <cfRule type="expression" dxfId="123" priority="124">
      <formula>(dms_FRCPlength_Num)&lt;5</formula>
    </cfRule>
  </conditionalFormatting>
  <conditionalFormatting sqref="H36">
    <cfRule type="expression" dxfId="122" priority="123">
      <formula>(dms_FRCPlength_Num)&lt;3</formula>
    </cfRule>
  </conditionalFormatting>
  <conditionalFormatting sqref="I36">
    <cfRule type="expression" dxfId="121" priority="122">
      <formula>(dms_FRCPlength_Num)&lt;4</formula>
    </cfRule>
  </conditionalFormatting>
  <conditionalFormatting sqref="J36">
    <cfRule type="expression" dxfId="120" priority="121">
      <formula>(dms_FRCPlength_Num)&lt;5</formula>
    </cfRule>
  </conditionalFormatting>
  <conditionalFormatting sqref="H211:H214 H217:H223 H226:H231 H234:H247 H250:H276 H279:H290 H297:H299 H302:H307 H310:H349">
    <cfRule type="expression" dxfId="119" priority="120">
      <formula>(dms_FRCPlength_Num)&lt;3</formula>
    </cfRule>
  </conditionalFormatting>
  <conditionalFormatting sqref="I211:I214 I217:I223 I226:I231 I234:I247 I250:I276 I279:I290 I297:I299 I302:I307 I310:I349">
    <cfRule type="expression" dxfId="118" priority="119">
      <formula>(dms_FRCPlength_Num)&lt;4</formula>
    </cfRule>
  </conditionalFormatting>
  <conditionalFormatting sqref="J211:J214 J217:J223 J226:J231 J234:J247 J250:J276 J279:J290 J297:J299 J302:J307 J310:J349">
    <cfRule type="expression" dxfId="117" priority="118">
      <formula>(dms_FRCPlength_Num)&lt;5</formula>
    </cfRule>
  </conditionalFormatting>
  <conditionalFormatting sqref="H232">
    <cfRule type="expression" dxfId="116" priority="111">
      <formula>(dms_FRCPlength_Num)&lt;3</formula>
    </cfRule>
  </conditionalFormatting>
  <conditionalFormatting sqref="I232">
    <cfRule type="expression" dxfId="115" priority="110">
      <formula>(dms_FRCPlength_Num)&lt;4</formula>
    </cfRule>
  </conditionalFormatting>
  <conditionalFormatting sqref="J232">
    <cfRule type="expression" dxfId="114" priority="109">
      <formula>(dms_FRCPlength_Num)&lt;5</formula>
    </cfRule>
  </conditionalFormatting>
  <conditionalFormatting sqref="H215">
    <cfRule type="expression" dxfId="113" priority="117">
      <formula>(dms_FRCPlength_Num)&lt;3</formula>
    </cfRule>
  </conditionalFormatting>
  <conditionalFormatting sqref="I215">
    <cfRule type="expression" dxfId="112" priority="116">
      <formula>(dms_FRCPlength_Num)&lt;4</formula>
    </cfRule>
  </conditionalFormatting>
  <conditionalFormatting sqref="J215">
    <cfRule type="expression" dxfId="111" priority="115">
      <formula>(dms_FRCPlength_Num)&lt;5</formula>
    </cfRule>
  </conditionalFormatting>
  <conditionalFormatting sqref="H224">
    <cfRule type="expression" dxfId="110" priority="114">
      <formula>(dms_FRCPlength_Num)&lt;3</formula>
    </cfRule>
  </conditionalFormatting>
  <conditionalFormatting sqref="I224">
    <cfRule type="expression" dxfId="109" priority="113">
      <formula>(dms_FRCPlength_Num)&lt;4</formula>
    </cfRule>
  </conditionalFormatting>
  <conditionalFormatting sqref="J224">
    <cfRule type="expression" dxfId="108" priority="112">
      <formula>(dms_FRCPlength_Num)&lt;5</formula>
    </cfRule>
  </conditionalFormatting>
  <conditionalFormatting sqref="H248">
    <cfRule type="expression" dxfId="107" priority="108">
      <formula>(dms_FRCPlength_Num)&lt;3</formula>
    </cfRule>
  </conditionalFormatting>
  <conditionalFormatting sqref="I248">
    <cfRule type="expression" dxfId="106" priority="107">
      <formula>(dms_FRCPlength_Num)&lt;4</formula>
    </cfRule>
  </conditionalFormatting>
  <conditionalFormatting sqref="J248">
    <cfRule type="expression" dxfId="105" priority="106">
      <formula>(dms_FRCPlength_Num)&lt;5</formula>
    </cfRule>
  </conditionalFormatting>
  <conditionalFormatting sqref="H277">
    <cfRule type="expression" dxfId="104" priority="105">
      <formula>(dms_FRCPlength_Num)&lt;3</formula>
    </cfRule>
  </conditionalFormatting>
  <conditionalFormatting sqref="I277">
    <cfRule type="expression" dxfId="103" priority="104">
      <formula>(dms_FRCPlength_Num)&lt;4</formula>
    </cfRule>
  </conditionalFormatting>
  <conditionalFormatting sqref="J277">
    <cfRule type="expression" dxfId="102" priority="103">
      <formula>(dms_FRCPlength_Num)&lt;5</formula>
    </cfRule>
  </conditionalFormatting>
  <conditionalFormatting sqref="H291">
    <cfRule type="expression" dxfId="101" priority="102">
      <formula>(dms_FRCPlength_Num)&lt;3</formula>
    </cfRule>
  </conditionalFormatting>
  <conditionalFormatting sqref="I291">
    <cfRule type="expression" dxfId="100" priority="101">
      <formula>(dms_FRCPlength_Num)&lt;4</formula>
    </cfRule>
  </conditionalFormatting>
  <conditionalFormatting sqref="J291">
    <cfRule type="expression" dxfId="99" priority="100">
      <formula>(dms_FRCPlength_Num)&lt;5</formula>
    </cfRule>
  </conditionalFormatting>
  <conditionalFormatting sqref="H300">
    <cfRule type="expression" dxfId="98" priority="99">
      <formula>(dms_FRCPlength_Num)&lt;3</formula>
    </cfRule>
  </conditionalFormatting>
  <conditionalFormatting sqref="I300">
    <cfRule type="expression" dxfId="97" priority="98">
      <formula>(dms_FRCPlength_Num)&lt;4</formula>
    </cfRule>
  </conditionalFormatting>
  <conditionalFormatting sqref="J300">
    <cfRule type="expression" dxfId="96" priority="97">
      <formula>(dms_FRCPlength_Num)&lt;5</formula>
    </cfRule>
  </conditionalFormatting>
  <conditionalFormatting sqref="H308">
    <cfRule type="expression" dxfId="95" priority="96">
      <formula>(dms_FRCPlength_Num)&lt;3</formula>
    </cfRule>
  </conditionalFormatting>
  <conditionalFormatting sqref="I308">
    <cfRule type="expression" dxfId="94" priority="95">
      <formula>(dms_FRCPlength_Num)&lt;4</formula>
    </cfRule>
  </conditionalFormatting>
  <conditionalFormatting sqref="J308">
    <cfRule type="expression" dxfId="93" priority="94">
      <formula>(dms_FRCPlength_Num)&lt;5</formula>
    </cfRule>
  </conditionalFormatting>
  <conditionalFormatting sqref="H210">
    <cfRule type="expression" dxfId="92" priority="93">
      <formula>(dms_FRCPlength_Num)&lt;3</formula>
    </cfRule>
  </conditionalFormatting>
  <conditionalFormatting sqref="I210">
    <cfRule type="expression" dxfId="91" priority="92">
      <formula>(dms_FRCPlength_Num)&lt;4</formula>
    </cfRule>
  </conditionalFormatting>
  <conditionalFormatting sqref="J210">
    <cfRule type="expression" dxfId="90" priority="91">
      <formula>(dms_FRCPlength_Num)&lt;5</formula>
    </cfRule>
  </conditionalFormatting>
  <conditionalFormatting sqref="H216">
    <cfRule type="expression" dxfId="89" priority="90">
      <formula>(dms_FRCPlength_Num)&lt;3</formula>
    </cfRule>
  </conditionalFormatting>
  <conditionalFormatting sqref="I216">
    <cfRule type="expression" dxfId="88" priority="89">
      <formula>(dms_FRCPlength_Num)&lt;4</formula>
    </cfRule>
  </conditionalFormatting>
  <conditionalFormatting sqref="J216">
    <cfRule type="expression" dxfId="87" priority="88">
      <formula>(dms_FRCPlength_Num)&lt;5</formula>
    </cfRule>
  </conditionalFormatting>
  <conditionalFormatting sqref="H225">
    <cfRule type="expression" dxfId="86" priority="87">
      <formula>(dms_FRCPlength_Num)&lt;3</formula>
    </cfRule>
  </conditionalFormatting>
  <conditionalFormatting sqref="I225">
    <cfRule type="expression" dxfId="85" priority="86">
      <formula>(dms_FRCPlength_Num)&lt;4</formula>
    </cfRule>
  </conditionalFormatting>
  <conditionalFormatting sqref="J225">
    <cfRule type="expression" dxfId="84" priority="85">
      <formula>(dms_FRCPlength_Num)&lt;5</formula>
    </cfRule>
  </conditionalFormatting>
  <conditionalFormatting sqref="H233">
    <cfRule type="expression" dxfId="83" priority="84">
      <formula>(dms_FRCPlength_Num)&lt;3</formula>
    </cfRule>
  </conditionalFormatting>
  <conditionalFormatting sqref="I233">
    <cfRule type="expression" dxfId="82" priority="83">
      <formula>(dms_FRCPlength_Num)&lt;4</formula>
    </cfRule>
  </conditionalFormatting>
  <conditionalFormatting sqref="J233">
    <cfRule type="expression" dxfId="81" priority="82">
      <formula>(dms_FRCPlength_Num)&lt;5</formula>
    </cfRule>
  </conditionalFormatting>
  <conditionalFormatting sqref="H249">
    <cfRule type="expression" dxfId="80" priority="81">
      <formula>(dms_FRCPlength_Num)&lt;3</formula>
    </cfRule>
  </conditionalFormatting>
  <conditionalFormatting sqref="I249">
    <cfRule type="expression" dxfId="79" priority="80">
      <formula>(dms_FRCPlength_Num)&lt;4</formula>
    </cfRule>
  </conditionalFormatting>
  <conditionalFormatting sqref="J249">
    <cfRule type="expression" dxfId="78" priority="79">
      <formula>(dms_FRCPlength_Num)&lt;5</formula>
    </cfRule>
  </conditionalFormatting>
  <conditionalFormatting sqref="H278">
    <cfRule type="expression" dxfId="77" priority="78">
      <formula>(dms_FRCPlength_Num)&lt;3</formula>
    </cfRule>
  </conditionalFormatting>
  <conditionalFormatting sqref="I278">
    <cfRule type="expression" dxfId="76" priority="77">
      <formula>(dms_FRCPlength_Num)&lt;4</formula>
    </cfRule>
  </conditionalFormatting>
  <conditionalFormatting sqref="J278">
    <cfRule type="expression" dxfId="75" priority="76">
      <formula>(dms_FRCPlength_Num)&lt;5</formula>
    </cfRule>
  </conditionalFormatting>
  <conditionalFormatting sqref="H292:H296">
    <cfRule type="expression" dxfId="74" priority="75">
      <formula>(dms_FRCPlength_Num)&lt;3</formula>
    </cfRule>
  </conditionalFormatting>
  <conditionalFormatting sqref="I292:I296">
    <cfRule type="expression" dxfId="73" priority="74">
      <formula>(dms_FRCPlength_Num)&lt;4</formula>
    </cfRule>
  </conditionalFormatting>
  <conditionalFormatting sqref="J292:J296">
    <cfRule type="expression" dxfId="72" priority="73">
      <formula>(dms_FRCPlength_Num)&lt;5</formula>
    </cfRule>
  </conditionalFormatting>
  <conditionalFormatting sqref="H301">
    <cfRule type="expression" dxfId="71" priority="72">
      <formula>(dms_FRCPlength_Num)&lt;3</formula>
    </cfRule>
  </conditionalFormatting>
  <conditionalFormatting sqref="I301">
    <cfRule type="expression" dxfId="70" priority="71">
      <formula>(dms_FRCPlength_Num)&lt;4</formula>
    </cfRule>
  </conditionalFormatting>
  <conditionalFormatting sqref="J301">
    <cfRule type="expression" dxfId="69" priority="70">
      <formula>(dms_FRCPlength_Num)&lt;5</formula>
    </cfRule>
  </conditionalFormatting>
  <conditionalFormatting sqref="H309">
    <cfRule type="expression" dxfId="68" priority="69">
      <formula>(dms_FRCPlength_Num)&lt;3</formula>
    </cfRule>
  </conditionalFormatting>
  <conditionalFormatting sqref="I309">
    <cfRule type="expression" dxfId="67" priority="68">
      <formula>(dms_FRCPlength_Num)&lt;4</formula>
    </cfRule>
  </conditionalFormatting>
  <conditionalFormatting sqref="J309">
    <cfRule type="expression" dxfId="66" priority="67">
      <formula>(dms_FRCPlength_Num)&lt;5</formula>
    </cfRule>
  </conditionalFormatting>
  <conditionalFormatting sqref="H209">
    <cfRule type="expression" dxfId="65" priority="66">
      <formula>(dms_FRCPlength_Num)&lt;3</formula>
    </cfRule>
  </conditionalFormatting>
  <conditionalFormatting sqref="I209">
    <cfRule type="expression" dxfId="64" priority="65">
      <formula>(dms_FRCPlength_Num)&lt;4</formula>
    </cfRule>
  </conditionalFormatting>
  <conditionalFormatting sqref="J209">
    <cfRule type="expression" dxfId="63" priority="64">
      <formula>(dms_FRCPlength_Num)&lt;5</formula>
    </cfRule>
  </conditionalFormatting>
  <conditionalFormatting sqref="H208">
    <cfRule type="expression" dxfId="62" priority="63">
      <formula>(dms_FRCPlength_Num)&lt;3</formula>
    </cfRule>
  </conditionalFormatting>
  <conditionalFormatting sqref="I208">
    <cfRule type="expression" dxfId="61" priority="62">
      <formula>(dms_FRCPlength_Num)&lt;4</formula>
    </cfRule>
  </conditionalFormatting>
  <conditionalFormatting sqref="J208">
    <cfRule type="expression" dxfId="60" priority="61">
      <formula>(dms_FRCPlength_Num)&lt;5</formula>
    </cfRule>
  </conditionalFormatting>
  <conditionalFormatting sqref="H383:H386 H389:H395 H398:H403 H406:H419 H422:H448 H451:H462 H469:H471 H474:H479 H482:H521">
    <cfRule type="expression" dxfId="59" priority="60">
      <formula>(dms_FRCPlength_Num)&lt;3</formula>
    </cfRule>
  </conditionalFormatting>
  <conditionalFormatting sqref="I383:I386 I389:I395 I398:I403 I406:I419 I422:I448 I451:I462 I469:I471 I474:I479 I482:I521">
    <cfRule type="expression" dxfId="58" priority="59">
      <formula>(dms_FRCPlength_Num)&lt;4</formula>
    </cfRule>
  </conditionalFormatting>
  <conditionalFormatting sqref="J383:J386 J389:J395 J398:J403 J406:J419 J422:J448 J451:J462 J469:J471 J474:J479 J482:J521">
    <cfRule type="expression" dxfId="57" priority="58">
      <formula>(dms_FRCPlength_Num)&lt;5</formula>
    </cfRule>
  </conditionalFormatting>
  <conditionalFormatting sqref="H404">
    <cfRule type="expression" dxfId="56" priority="51">
      <formula>(dms_FRCPlength_Num)&lt;3</formula>
    </cfRule>
  </conditionalFormatting>
  <conditionalFormatting sqref="I404">
    <cfRule type="expression" dxfId="55" priority="50">
      <formula>(dms_FRCPlength_Num)&lt;4</formula>
    </cfRule>
  </conditionalFormatting>
  <conditionalFormatting sqref="J404">
    <cfRule type="expression" dxfId="54" priority="49">
      <formula>(dms_FRCPlength_Num)&lt;5</formula>
    </cfRule>
  </conditionalFormatting>
  <conditionalFormatting sqref="H387">
    <cfRule type="expression" dxfId="53" priority="57">
      <formula>(dms_FRCPlength_Num)&lt;3</formula>
    </cfRule>
  </conditionalFormatting>
  <conditionalFormatting sqref="I387">
    <cfRule type="expression" dxfId="52" priority="56">
      <formula>(dms_FRCPlength_Num)&lt;4</formula>
    </cfRule>
  </conditionalFormatting>
  <conditionalFormatting sqref="J387">
    <cfRule type="expression" dxfId="51" priority="55">
      <formula>(dms_FRCPlength_Num)&lt;5</formula>
    </cfRule>
  </conditionalFormatting>
  <conditionalFormatting sqref="H396">
    <cfRule type="expression" dxfId="50" priority="54">
      <formula>(dms_FRCPlength_Num)&lt;3</formula>
    </cfRule>
  </conditionalFormatting>
  <conditionalFormatting sqref="I396">
    <cfRule type="expression" dxfId="49" priority="53">
      <formula>(dms_FRCPlength_Num)&lt;4</formula>
    </cfRule>
  </conditionalFormatting>
  <conditionalFormatting sqref="J396">
    <cfRule type="expression" dxfId="48" priority="52">
      <formula>(dms_FRCPlength_Num)&lt;5</formula>
    </cfRule>
  </conditionalFormatting>
  <conditionalFormatting sqref="H420">
    <cfRule type="expression" dxfId="47" priority="48">
      <formula>(dms_FRCPlength_Num)&lt;3</formula>
    </cfRule>
  </conditionalFormatting>
  <conditionalFormatting sqref="I420">
    <cfRule type="expression" dxfId="46" priority="47">
      <formula>(dms_FRCPlength_Num)&lt;4</formula>
    </cfRule>
  </conditionalFormatting>
  <conditionalFormatting sqref="J420">
    <cfRule type="expression" dxfId="45" priority="46">
      <formula>(dms_FRCPlength_Num)&lt;5</formula>
    </cfRule>
  </conditionalFormatting>
  <conditionalFormatting sqref="H449">
    <cfRule type="expression" dxfId="44" priority="45">
      <formula>(dms_FRCPlength_Num)&lt;3</formula>
    </cfRule>
  </conditionalFormatting>
  <conditionalFormatting sqref="I449">
    <cfRule type="expression" dxfId="43" priority="44">
      <formula>(dms_FRCPlength_Num)&lt;4</formula>
    </cfRule>
  </conditionalFormatting>
  <conditionalFormatting sqref="J449">
    <cfRule type="expression" dxfId="42" priority="43">
      <formula>(dms_FRCPlength_Num)&lt;5</formula>
    </cfRule>
  </conditionalFormatting>
  <conditionalFormatting sqref="H463">
    <cfRule type="expression" dxfId="41" priority="42">
      <formula>(dms_FRCPlength_Num)&lt;3</formula>
    </cfRule>
  </conditionalFormatting>
  <conditionalFormatting sqref="I463">
    <cfRule type="expression" dxfId="40" priority="41">
      <formula>(dms_FRCPlength_Num)&lt;4</formula>
    </cfRule>
  </conditionalFormatting>
  <conditionalFormatting sqref="J463">
    <cfRule type="expression" dxfId="39" priority="40">
      <formula>(dms_FRCPlength_Num)&lt;5</formula>
    </cfRule>
  </conditionalFormatting>
  <conditionalFormatting sqref="H472">
    <cfRule type="expression" dxfId="38" priority="39">
      <formula>(dms_FRCPlength_Num)&lt;3</formula>
    </cfRule>
  </conditionalFormatting>
  <conditionalFormatting sqref="I472">
    <cfRule type="expression" dxfId="37" priority="38">
      <formula>(dms_FRCPlength_Num)&lt;4</formula>
    </cfRule>
  </conditionalFormatting>
  <conditionalFormatting sqref="J472">
    <cfRule type="expression" dxfId="36" priority="37">
      <formula>(dms_FRCPlength_Num)&lt;5</formula>
    </cfRule>
  </conditionalFormatting>
  <conditionalFormatting sqref="H480">
    <cfRule type="expression" dxfId="35" priority="36">
      <formula>(dms_FRCPlength_Num)&lt;3</formula>
    </cfRule>
  </conditionalFormatting>
  <conditionalFormatting sqref="I480">
    <cfRule type="expression" dxfId="34" priority="35">
      <formula>(dms_FRCPlength_Num)&lt;4</formula>
    </cfRule>
  </conditionalFormatting>
  <conditionalFormatting sqref="J480">
    <cfRule type="expression" dxfId="33" priority="34">
      <formula>(dms_FRCPlength_Num)&lt;5</formula>
    </cfRule>
  </conditionalFormatting>
  <conditionalFormatting sqref="H382">
    <cfRule type="expression" dxfId="32" priority="33">
      <formula>(dms_FRCPlength_Num)&lt;3</formula>
    </cfRule>
  </conditionalFormatting>
  <conditionalFormatting sqref="I382">
    <cfRule type="expression" dxfId="31" priority="32">
      <formula>(dms_FRCPlength_Num)&lt;4</formula>
    </cfRule>
  </conditionalFormatting>
  <conditionalFormatting sqref="J382">
    <cfRule type="expression" dxfId="30" priority="31">
      <formula>(dms_FRCPlength_Num)&lt;5</formula>
    </cfRule>
  </conditionalFormatting>
  <conditionalFormatting sqref="H388">
    <cfRule type="expression" dxfId="29" priority="30">
      <formula>(dms_FRCPlength_Num)&lt;3</formula>
    </cfRule>
  </conditionalFormatting>
  <conditionalFormatting sqref="I388">
    <cfRule type="expression" dxfId="28" priority="29">
      <formula>(dms_FRCPlength_Num)&lt;4</formula>
    </cfRule>
  </conditionalFormatting>
  <conditionalFormatting sqref="J388">
    <cfRule type="expression" dxfId="27" priority="28">
      <formula>(dms_FRCPlength_Num)&lt;5</formula>
    </cfRule>
  </conditionalFormatting>
  <conditionalFormatting sqref="H397">
    <cfRule type="expression" dxfId="26" priority="27">
      <formula>(dms_FRCPlength_Num)&lt;3</formula>
    </cfRule>
  </conditionalFormatting>
  <conditionalFormatting sqref="I397">
    <cfRule type="expression" dxfId="25" priority="26">
      <formula>(dms_FRCPlength_Num)&lt;4</formula>
    </cfRule>
  </conditionalFormatting>
  <conditionalFormatting sqref="J397">
    <cfRule type="expression" dxfId="24" priority="25">
      <formula>(dms_FRCPlength_Num)&lt;5</formula>
    </cfRule>
  </conditionalFormatting>
  <conditionalFormatting sqref="H405">
    <cfRule type="expression" dxfId="23" priority="24">
      <formula>(dms_FRCPlength_Num)&lt;3</formula>
    </cfRule>
  </conditionalFormatting>
  <conditionalFormatting sqref="I405">
    <cfRule type="expression" dxfId="22" priority="23">
      <formula>(dms_FRCPlength_Num)&lt;4</formula>
    </cfRule>
  </conditionalFormatting>
  <conditionalFormatting sqref="J405">
    <cfRule type="expression" dxfId="21" priority="22">
      <formula>(dms_FRCPlength_Num)&lt;5</formula>
    </cfRule>
  </conditionalFormatting>
  <conditionalFormatting sqref="H421">
    <cfRule type="expression" dxfId="20" priority="21">
      <formula>(dms_FRCPlength_Num)&lt;3</formula>
    </cfRule>
  </conditionalFormatting>
  <conditionalFormatting sqref="I421">
    <cfRule type="expression" dxfId="19" priority="20">
      <formula>(dms_FRCPlength_Num)&lt;4</formula>
    </cfRule>
  </conditionalFormatting>
  <conditionalFormatting sqref="J421">
    <cfRule type="expression" dxfId="18" priority="19">
      <formula>(dms_FRCPlength_Num)&lt;5</formula>
    </cfRule>
  </conditionalFormatting>
  <conditionalFormatting sqref="H450">
    <cfRule type="expression" dxfId="17" priority="18">
      <formula>(dms_FRCPlength_Num)&lt;3</formula>
    </cfRule>
  </conditionalFormatting>
  <conditionalFormatting sqref="I450">
    <cfRule type="expression" dxfId="16" priority="17">
      <formula>(dms_FRCPlength_Num)&lt;4</formula>
    </cfRule>
  </conditionalFormatting>
  <conditionalFormatting sqref="J450">
    <cfRule type="expression" dxfId="15" priority="16">
      <formula>(dms_FRCPlength_Num)&lt;5</formula>
    </cfRule>
  </conditionalFormatting>
  <conditionalFormatting sqref="H464:H468">
    <cfRule type="expression" dxfId="14" priority="15">
      <formula>(dms_FRCPlength_Num)&lt;3</formula>
    </cfRule>
  </conditionalFormatting>
  <conditionalFormatting sqref="I464:I468">
    <cfRule type="expression" dxfId="13" priority="14">
      <formula>(dms_FRCPlength_Num)&lt;4</formula>
    </cfRule>
  </conditionalFormatting>
  <conditionalFormatting sqref="J464:J468">
    <cfRule type="expression" dxfId="12" priority="13">
      <formula>(dms_FRCPlength_Num)&lt;5</formula>
    </cfRule>
  </conditionalFormatting>
  <conditionalFormatting sqref="H473">
    <cfRule type="expression" dxfId="11" priority="12">
      <formula>(dms_FRCPlength_Num)&lt;3</formula>
    </cfRule>
  </conditionalFormatting>
  <conditionalFormatting sqref="I473">
    <cfRule type="expression" dxfId="10" priority="11">
      <formula>(dms_FRCPlength_Num)&lt;4</formula>
    </cfRule>
  </conditionalFormatting>
  <conditionalFormatting sqref="J473">
    <cfRule type="expression" dxfId="9" priority="10">
      <formula>(dms_FRCPlength_Num)&lt;5</formula>
    </cfRule>
  </conditionalFormatting>
  <conditionalFormatting sqref="H481">
    <cfRule type="expression" dxfId="8" priority="9">
      <formula>(dms_FRCPlength_Num)&lt;3</formula>
    </cfRule>
  </conditionalFormatting>
  <conditionalFormatting sqref="I481">
    <cfRule type="expression" dxfId="7" priority="8">
      <formula>(dms_FRCPlength_Num)&lt;4</formula>
    </cfRule>
  </conditionalFormatting>
  <conditionalFormatting sqref="J481">
    <cfRule type="expression" dxfId="6" priority="7">
      <formula>(dms_FRCPlength_Num)&lt;5</formula>
    </cfRule>
  </conditionalFormatting>
  <conditionalFormatting sqref="H381">
    <cfRule type="expression" dxfId="5" priority="6">
      <formula>(dms_FRCPlength_Num)&lt;3</formula>
    </cfRule>
  </conditionalFormatting>
  <conditionalFormatting sqref="I381">
    <cfRule type="expression" dxfId="4" priority="5">
      <formula>(dms_FRCPlength_Num)&lt;4</formula>
    </cfRule>
  </conditionalFormatting>
  <conditionalFormatting sqref="J381">
    <cfRule type="expression" dxfId="3" priority="4">
      <formula>(dms_FRCPlength_Num)&lt;5</formula>
    </cfRule>
  </conditionalFormatting>
  <conditionalFormatting sqref="H380">
    <cfRule type="expression" dxfId="2" priority="3">
      <formula>(dms_FRCPlength_Num)&lt;3</formula>
    </cfRule>
  </conditionalFormatting>
  <conditionalFormatting sqref="I380">
    <cfRule type="expression" dxfId="1" priority="2">
      <formula>(dms_FRCPlength_Num)&lt;4</formula>
    </cfRule>
  </conditionalFormatting>
  <conditionalFormatting sqref="J380">
    <cfRule type="expression" dxfId="0" priority="1">
      <formula>(dms_FRCPlength_Num)&lt;5</formula>
    </cfRule>
  </conditionalFormatting>
  <dataValidations count="5">
    <dataValidation allowBlank="1" showInputMessage="1" showErrorMessage="1" sqref="D12:J521" xr:uid="{B339F0DD-D3E4-4664-A5B2-8209B0283823}"/>
    <dataValidation type="textLength" operator="lessThanOrEqual" allowBlank="1" showInputMessage="1" showErrorMessage="1" errorTitle="Asset category" error="Must be max 150 chars" promptTitle="Autopopulated cells" prompt="These cells are autopopulated from the values entered in the EXPENDITURE table above." sqref="C481:C521" xr:uid="{30E7882F-83DD-4418-925D-06812F683368}">
      <formula1>150</formula1>
    </dataValidation>
    <dataValidation type="textLength" operator="lessThanOrEqual" allowBlank="1" showInputMessage="1" showErrorMessage="1" errorTitle="Asset category" error="Must be max 150 chars" promptTitle="Autopopulated cells" prompt="These cells are autopopulated from the values entered in the table above." sqref="C309:C349" xr:uid="{46E03AC0-ED00-4E71-85CA-9AA474F435CD}">
      <formula1>150</formula1>
    </dataValidation>
    <dataValidation type="textLength" operator="lessThanOrEqual" allowBlank="1" showInputMessage="1" showErrorMessage="1" errorTitle="Asset category" error="Must be max 150 chars" promptTitle="Asset category" prompt="Provide description of asset category here. Do NOT record assets here if those assets fit within an AER defined Asset GROUP descriptor listed above." sqref="C137:C177" xr:uid="{A4FFE4FD-E410-4B37-971E-1166CA4ED847}">
      <formula1>150</formula1>
    </dataValidation>
    <dataValidation type="textLength" allowBlank="1" promptTitle="DNSP defined" sqref="C472 C381 C52 C76 C105 C128 C37 C232 C248 C60 C277 C300 C209 C404 C420 C224 C449 C396" xr:uid="{AF9C9DE7-B647-4A4E-BEFF-A81A746FFFF7}">
      <formula1>0</formula1>
      <formula2>150</formula2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7E261F1861D46A9AC2E8912814C9C" ma:contentTypeVersion="19" ma:contentTypeDescription="Create a new document." ma:contentTypeScope="" ma:versionID="7e66c6d821b81934021b30d09778e8f3">
  <xsd:schema xmlns:xsd="http://www.w3.org/2001/XMLSchema" xmlns:xs="http://www.w3.org/2001/XMLSchema" xmlns:p="http://schemas.microsoft.com/office/2006/metadata/properties" xmlns:ns1="http://schemas.microsoft.com/sharepoint/v3" xmlns:ns2="db304e25-41f7-439f-a0b4-57d6fe7814bb" xmlns:ns3="2b6314a3-02c5-49ae-9e9b-4170ca21d125" targetNamespace="http://schemas.microsoft.com/office/2006/metadata/properties" ma:root="true" ma:fieldsID="d0fba248f1d7bcfe80765fa22ba57fab" ns1:_="" ns2:_="" ns3:_="">
    <xsd:import namespace="http://schemas.microsoft.com/sharepoint/v3"/>
    <xsd:import namespace="db304e25-41f7-439f-a0b4-57d6fe7814bb"/>
    <xsd:import namespace="2b6314a3-02c5-49ae-9e9b-4170ca21d1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04e25-41f7-439f-a0b4-57d6fe7814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123674a-7107-482d-9678-6238db5811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314a3-02c5-49ae-9e9b-4170ca21d12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b024dee-35df-4756-b282-d7f9fc42c13b}" ma:internalName="TaxCatchAll" ma:showField="CatchAllData" ma:web="2b6314a3-02c5-49ae-9e9b-4170ca21d1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b6314a3-02c5-49ae-9e9b-4170ca21d125">
      <UserInfo>
        <DisplayName>Jonathan Khor</DisplayName>
        <AccountId>623</AccountId>
        <AccountType/>
      </UserInfo>
      <UserInfo>
        <DisplayName>Brendon Crown</DisplayName>
        <AccountId>290</AccountId>
        <AccountType/>
      </UserInfo>
    </SharedWithUsers>
    <lcf76f155ced4ddcb4097134ff3c332f xmlns="db304e25-41f7-439f-a0b4-57d6fe7814bb">
      <Terms xmlns="http://schemas.microsoft.com/office/infopath/2007/PartnerControls"/>
    </lcf76f155ced4ddcb4097134ff3c332f>
    <TaxCatchAll xmlns="2b6314a3-02c5-49ae-9e9b-4170ca21d125" xsi:nil="true"/>
  </documentManagement>
</p:properties>
</file>

<file path=customXml/itemProps1.xml><?xml version="1.0" encoding="utf-8"?>
<ds:datastoreItem xmlns:ds="http://schemas.openxmlformats.org/officeDocument/2006/customXml" ds:itemID="{489D47C7-EF60-4958-8280-7A99454A24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BC4216-C0E3-4135-B6C0-CED9AB9138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304e25-41f7-439f-a0b4-57d6fe7814bb"/>
    <ds:schemaRef ds:uri="2b6314a3-02c5-49ae-9e9b-4170ca21d1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A9DB8D-1BCD-4CE9-B956-8455E42710F9}">
  <ds:schemaRefs>
    <ds:schemaRef ds:uri="http://schemas.microsoft.com/office/infopath/2007/PartnerControls"/>
    <ds:schemaRef ds:uri="http://purl.org/dc/elements/1.1/"/>
    <ds:schemaRef ds:uri="ecf0c605-3b75-408b-b44f-963e987856cc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265ecbaa-682b-4cbd-9416-2565c5a28a70"/>
    <ds:schemaRef ds:uri="http://purl.org/dc/dcmitype/"/>
    <ds:schemaRef ds:uri="http://schemas.microsoft.com/sharepoint/v3"/>
    <ds:schemaRef ds:uri="http://schemas.microsoft.com/office/2006/metadata/properties"/>
    <ds:schemaRef ds:uri="http://purl.org/dc/terms/"/>
    <ds:schemaRef ds:uri="2b6314a3-02c5-49ae-9e9b-4170ca21d125"/>
    <ds:schemaRef ds:uri="db304e25-41f7-439f-a0b4-57d6fe7814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44</vt:i4>
      </vt:variant>
    </vt:vector>
  </HeadingPairs>
  <TitlesOfParts>
    <vt:vector size="45" baseType="lpstr">
      <vt:lpstr>2.2 Repex</vt:lpstr>
      <vt:lpstr>dms_020201_01_Exp_Values</vt:lpstr>
      <vt:lpstr>dms_020201_01_Fail_Values</vt:lpstr>
      <vt:lpstr>dms_020201_01_Repl_Values</vt:lpstr>
      <vt:lpstr>dms_020201_01_Rows</vt:lpstr>
      <vt:lpstr>dms_020201_02_Exp_Values</vt:lpstr>
      <vt:lpstr>dms_020201_02_Fail_Values</vt:lpstr>
      <vt:lpstr>dms_020201_02_Repl_Values</vt:lpstr>
      <vt:lpstr>dms_020201_02_Rows</vt:lpstr>
      <vt:lpstr>dms_020201_02b_Exp_Values</vt:lpstr>
      <vt:lpstr>dms_020201_02b_Fail_Values</vt:lpstr>
      <vt:lpstr>dms_020201_02b_Repl_Values</vt:lpstr>
      <vt:lpstr>dms_020201_02b_Rows</vt:lpstr>
      <vt:lpstr>dms_020201_03_Exp_Values</vt:lpstr>
      <vt:lpstr>dms_020201_03_Fail_Values</vt:lpstr>
      <vt:lpstr>dms_020201_03_Repl_Values</vt:lpstr>
      <vt:lpstr>dms_020201_03_Rows</vt:lpstr>
      <vt:lpstr>dms_020201_04_Exp_Values</vt:lpstr>
      <vt:lpstr>dms_020201_04_Fail_Values</vt:lpstr>
      <vt:lpstr>dms_020201_04_Repl_Values</vt:lpstr>
      <vt:lpstr>dms_020201_04_Rows</vt:lpstr>
      <vt:lpstr>dms_020201_05_Exp_Values</vt:lpstr>
      <vt:lpstr>dms_020201_05_Fail_Values</vt:lpstr>
      <vt:lpstr>dms_020201_05_Repl_Values</vt:lpstr>
      <vt:lpstr>dms_020201_05_Rows</vt:lpstr>
      <vt:lpstr>dms_020201_06_Exp_Values</vt:lpstr>
      <vt:lpstr>dms_020201_06_Fail_Values</vt:lpstr>
      <vt:lpstr>dms_020201_06_Repl_Values</vt:lpstr>
      <vt:lpstr>dms_020201_06_Rows</vt:lpstr>
      <vt:lpstr>dms_020201_07_Exp_Values</vt:lpstr>
      <vt:lpstr>dms_020201_07_Fail_Values</vt:lpstr>
      <vt:lpstr>dms_020201_07_Repl_Values</vt:lpstr>
      <vt:lpstr>dms_020201_07_Rows</vt:lpstr>
      <vt:lpstr>dms_020201_08_Exp_Values</vt:lpstr>
      <vt:lpstr>dms_020201_08_Fail_Values</vt:lpstr>
      <vt:lpstr>dms_020201_08_Repl_Values</vt:lpstr>
      <vt:lpstr>dms_020201_08_Rows</vt:lpstr>
      <vt:lpstr>dms_020201_09_Exp_Values</vt:lpstr>
      <vt:lpstr>dms_020201_09_Fail_Values</vt:lpstr>
      <vt:lpstr>dms_020201_09_Repl_Values</vt:lpstr>
      <vt:lpstr>dms_020201_09_Rows</vt:lpstr>
      <vt:lpstr>dms_020201_10_Exp_Values</vt:lpstr>
      <vt:lpstr>dms_020201_10_Fail_Values</vt:lpstr>
      <vt:lpstr>dms_020201_10_Repl_Values</vt:lpstr>
      <vt:lpstr>dms_020201_10_Rows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2023-10-13T00:56:16Z</dcterms:created>
  <dcterms:modified xsi:type="dcterms:W3CDTF">2024-11-19T01:27:19Z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0x010100DA87E261F1861D46A9AC2E8912814C9C</vt:lpwstr>
  </property>
  <property fmtid="{D5CDD505-2E9C-101B-9397-08002B2CF9AE}" pid="3" name="Order">
    <vt:r8>544600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