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yqonline.sharepoint.com/sites/AER2025/Shared Documents/General/Revised Regulatory Proposal (Energex &amp; Ergon)/RRP Supporting Docs_Ergon/05 Capex/5.05 Repex/"/>
    </mc:Choice>
  </mc:AlternateContent>
  <xr:revisionPtr revIDLastSave="183" documentId="8_{A2A24B4F-FA90-4322-AF52-A1EAC8A600CC}" xr6:coauthVersionLast="47" xr6:coauthVersionMax="47" xr10:uidLastSave="{D6F60510-C52E-4F18-8CD1-EB08C401E451}"/>
  <bookViews>
    <workbookView xWindow="25080" yWindow="-120" windowWidth="25440" windowHeight="15390" xr2:uid="{F1B56EC8-10E9-4EA1-A822-62C772D441EB}"/>
  </bookViews>
  <sheets>
    <sheet name="Summary" sheetId="5" r:id="rId1"/>
    <sheet name="Energy not Delivered" sheetId="6" r:id="rId2"/>
    <sheet name="Pole &amp; Pole Top Failures 21-24 " sheetId="7" r:id="rId3"/>
  </sheets>
  <definedNames>
    <definedName name="VCRUsed">'Energy not Delivered'!$Q$1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5" l="1"/>
  <c r="F41" i="5"/>
  <c r="F29" i="5"/>
  <c r="D6" i="5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Q341" i="6"/>
  <c r="Q342" i="6"/>
  <c r="Q343" i="6"/>
  <c r="Q344" i="6"/>
  <c r="Q345" i="6"/>
  <c r="Q346" i="6"/>
  <c r="Q347" i="6"/>
  <c r="Q348" i="6"/>
  <c r="Q349" i="6"/>
  <c r="Q350" i="6"/>
  <c r="Q351" i="6"/>
  <c r="Q352" i="6"/>
  <c r="Q353" i="6"/>
  <c r="Q354" i="6"/>
  <c r="Q355" i="6"/>
  <c r="Q356" i="6"/>
  <c r="Q357" i="6"/>
  <c r="Q358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Q386" i="6"/>
  <c r="Q387" i="6"/>
  <c r="Q388" i="6"/>
  <c r="Q389" i="6"/>
  <c r="Q390" i="6"/>
  <c r="Q391" i="6"/>
  <c r="Q392" i="6"/>
  <c r="Q393" i="6"/>
  <c r="Q394" i="6"/>
  <c r="Q395" i="6"/>
  <c r="Q396" i="6"/>
  <c r="Q397" i="6"/>
  <c r="Q398" i="6"/>
  <c r="Q399" i="6"/>
  <c r="Q400" i="6"/>
  <c r="Q401" i="6"/>
  <c r="Q402" i="6"/>
  <c r="Q403" i="6"/>
  <c r="Q404" i="6"/>
  <c r="Q405" i="6"/>
  <c r="Q406" i="6"/>
  <c r="Q407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Q435" i="6"/>
  <c r="Q436" i="6"/>
  <c r="Q437" i="6"/>
  <c r="Q438" i="6"/>
  <c r="Q439" i="6"/>
  <c r="Q440" i="6"/>
  <c r="Q441" i="6"/>
  <c r="Q442" i="6"/>
  <c r="Q443" i="6"/>
  <c r="Q444" i="6"/>
  <c r="Q445" i="6"/>
  <c r="Q446" i="6"/>
  <c r="Q447" i="6"/>
  <c r="Q448" i="6"/>
  <c r="Q449" i="6"/>
  <c r="Q450" i="6"/>
  <c r="Q451" i="6"/>
  <c r="Q452" i="6"/>
  <c r="Q453" i="6"/>
  <c r="Q454" i="6"/>
  <c r="Q455" i="6"/>
  <c r="Q456" i="6"/>
  <c r="Q457" i="6"/>
  <c r="Q458" i="6"/>
  <c r="Q459" i="6"/>
  <c r="Q460" i="6"/>
  <c r="Q461" i="6"/>
  <c r="Q462" i="6"/>
  <c r="Q463" i="6"/>
  <c r="Q464" i="6"/>
  <c r="Q465" i="6"/>
  <c r="Q466" i="6"/>
  <c r="Q467" i="6"/>
  <c r="Q468" i="6"/>
  <c r="Q469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84" i="6"/>
  <c r="Q485" i="6"/>
  <c r="Q486" i="6"/>
  <c r="Q487" i="6"/>
  <c r="Q488" i="6"/>
  <c r="Q489" i="6"/>
  <c r="Q490" i="6"/>
  <c r="Q491" i="6"/>
  <c r="Q492" i="6"/>
  <c r="Q493" i="6"/>
  <c r="Q494" i="6"/>
  <c r="Q495" i="6"/>
  <c r="Q496" i="6"/>
  <c r="Q497" i="6"/>
  <c r="Q498" i="6"/>
  <c r="Q499" i="6"/>
  <c r="Q500" i="6"/>
  <c r="Q501" i="6"/>
  <c r="Q502" i="6"/>
  <c r="Q503" i="6"/>
  <c r="Q504" i="6"/>
  <c r="Q505" i="6"/>
  <c r="Q506" i="6"/>
  <c r="Q507" i="6"/>
  <c r="Q508" i="6"/>
  <c r="Q509" i="6"/>
  <c r="Q510" i="6"/>
  <c r="Q511" i="6"/>
  <c r="Q512" i="6"/>
  <c r="Q513" i="6"/>
  <c r="Q514" i="6"/>
  <c r="Q515" i="6"/>
  <c r="Q516" i="6"/>
  <c r="Q517" i="6"/>
  <c r="Q518" i="6"/>
  <c r="Q519" i="6"/>
  <c r="Q520" i="6"/>
  <c r="Q521" i="6"/>
  <c r="Q522" i="6"/>
  <c r="Q523" i="6"/>
  <c r="Q524" i="6"/>
  <c r="Q525" i="6"/>
  <c r="Q526" i="6"/>
  <c r="Q527" i="6"/>
  <c r="Q528" i="6"/>
  <c r="Q529" i="6"/>
  <c r="Q530" i="6"/>
  <c r="Q531" i="6"/>
  <c r="Q532" i="6"/>
  <c r="Q533" i="6"/>
  <c r="Q534" i="6"/>
  <c r="Q535" i="6"/>
  <c r="Q536" i="6"/>
  <c r="Q537" i="6"/>
  <c r="Q538" i="6"/>
  <c r="Q539" i="6"/>
  <c r="Q540" i="6"/>
  <c r="Q541" i="6"/>
  <c r="Q542" i="6"/>
  <c r="Q543" i="6"/>
  <c r="Q544" i="6"/>
  <c r="Q545" i="6"/>
  <c r="Q546" i="6"/>
  <c r="Q547" i="6"/>
  <c r="Q548" i="6"/>
  <c r="Q549" i="6"/>
  <c r="Q550" i="6"/>
  <c r="Q551" i="6"/>
  <c r="Q552" i="6"/>
  <c r="Q553" i="6"/>
  <c r="Q554" i="6"/>
  <c r="Q555" i="6"/>
  <c r="Q556" i="6"/>
  <c r="Q557" i="6"/>
  <c r="Q558" i="6"/>
  <c r="Q559" i="6"/>
  <c r="Q560" i="6"/>
  <c r="Q561" i="6"/>
  <c r="Q562" i="6"/>
  <c r="Q563" i="6"/>
  <c r="Q564" i="6"/>
  <c r="Q565" i="6"/>
  <c r="Q566" i="6"/>
  <c r="Q567" i="6"/>
  <c r="Q568" i="6"/>
  <c r="Q569" i="6"/>
  <c r="Q570" i="6"/>
  <c r="Q571" i="6"/>
  <c r="Q572" i="6"/>
  <c r="Q573" i="6"/>
  <c r="Q574" i="6"/>
  <c r="Q575" i="6"/>
  <c r="Q576" i="6"/>
  <c r="Q577" i="6"/>
  <c r="Q578" i="6"/>
  <c r="Q579" i="6"/>
  <c r="Q580" i="6"/>
  <c r="Q581" i="6"/>
  <c r="Q582" i="6"/>
  <c r="Q583" i="6"/>
  <c r="Q584" i="6"/>
  <c r="Q585" i="6"/>
  <c r="Q586" i="6"/>
  <c r="Q587" i="6"/>
  <c r="Q588" i="6"/>
  <c r="Q589" i="6"/>
  <c r="Q590" i="6"/>
  <c r="Q591" i="6"/>
  <c r="Q592" i="6"/>
  <c r="Q593" i="6"/>
  <c r="Q594" i="6"/>
  <c r="Q595" i="6"/>
  <c r="Q596" i="6"/>
  <c r="Q597" i="6"/>
  <c r="Q598" i="6"/>
  <c r="Q599" i="6"/>
  <c r="Q600" i="6"/>
  <c r="Q601" i="6"/>
  <c r="Q602" i="6"/>
  <c r="Q603" i="6"/>
  <c r="Q604" i="6"/>
  <c r="Q605" i="6"/>
  <c r="Q606" i="6"/>
  <c r="Q607" i="6"/>
  <c r="Q608" i="6"/>
  <c r="Q609" i="6"/>
  <c r="Q610" i="6"/>
  <c r="Q611" i="6"/>
  <c r="Q612" i="6"/>
  <c r="Q613" i="6"/>
  <c r="Q614" i="6"/>
  <c r="Q615" i="6"/>
  <c r="Q616" i="6"/>
  <c r="Q617" i="6"/>
  <c r="Q618" i="6"/>
  <c r="Q619" i="6"/>
  <c r="Q620" i="6"/>
  <c r="Q621" i="6"/>
  <c r="Q622" i="6"/>
  <c r="Q623" i="6"/>
  <c r="Q624" i="6"/>
  <c r="Q625" i="6"/>
  <c r="Q626" i="6"/>
  <c r="Q627" i="6"/>
  <c r="Q628" i="6"/>
  <c r="Q629" i="6"/>
  <c r="Q630" i="6"/>
  <c r="Q631" i="6"/>
  <c r="Q632" i="6"/>
  <c r="Q633" i="6"/>
  <c r="Q634" i="6"/>
  <c r="Q635" i="6"/>
  <c r="Q636" i="6"/>
  <c r="Q637" i="6"/>
  <c r="Q638" i="6"/>
  <c r="Q639" i="6"/>
  <c r="Q640" i="6"/>
  <c r="Q641" i="6"/>
  <c r="Q642" i="6"/>
  <c r="Q643" i="6"/>
  <c r="Q644" i="6"/>
  <c r="Q645" i="6"/>
  <c r="Q646" i="6"/>
  <c r="Q647" i="6"/>
  <c r="Q648" i="6"/>
  <c r="Q649" i="6"/>
  <c r="Q650" i="6"/>
  <c r="Q651" i="6"/>
  <c r="Q652" i="6"/>
  <c r="Q653" i="6"/>
  <c r="Q654" i="6"/>
  <c r="Q655" i="6"/>
  <c r="Q656" i="6"/>
  <c r="Q657" i="6"/>
  <c r="Q658" i="6"/>
  <c r="Q659" i="6"/>
  <c r="Q660" i="6"/>
  <c r="Q661" i="6"/>
  <c r="Q662" i="6"/>
  <c r="Q663" i="6"/>
  <c r="Q664" i="6"/>
  <c r="Q665" i="6"/>
  <c r="Q666" i="6"/>
  <c r="Q667" i="6"/>
  <c r="Q668" i="6"/>
  <c r="Q669" i="6"/>
  <c r="Q670" i="6"/>
  <c r="Q671" i="6"/>
  <c r="Q672" i="6"/>
  <c r="Q673" i="6"/>
  <c r="Q674" i="6"/>
  <c r="Q675" i="6"/>
  <c r="Q676" i="6"/>
  <c r="Q677" i="6"/>
  <c r="Q678" i="6"/>
  <c r="Q679" i="6"/>
  <c r="Q680" i="6"/>
  <c r="Q681" i="6"/>
  <c r="Q682" i="6"/>
  <c r="Q683" i="6"/>
  <c r="Q684" i="6"/>
  <c r="Q685" i="6"/>
  <c r="Q686" i="6"/>
  <c r="Q687" i="6"/>
  <c r="Q688" i="6"/>
  <c r="Q689" i="6"/>
  <c r="Q690" i="6"/>
  <c r="Q691" i="6"/>
  <c r="Q692" i="6"/>
  <c r="Q693" i="6"/>
  <c r="Q694" i="6"/>
  <c r="Q695" i="6"/>
  <c r="Q696" i="6"/>
  <c r="Q697" i="6"/>
  <c r="Q698" i="6"/>
  <c r="Q699" i="6"/>
  <c r="Q700" i="6"/>
  <c r="Q701" i="6"/>
  <c r="Q702" i="6"/>
  <c r="Q703" i="6"/>
  <c r="Q704" i="6"/>
  <c r="Q705" i="6"/>
  <c r="Q706" i="6"/>
  <c r="Q707" i="6"/>
  <c r="Q708" i="6"/>
  <c r="Q709" i="6"/>
  <c r="Q710" i="6"/>
  <c r="Q711" i="6"/>
  <c r="Q712" i="6"/>
  <c r="Q713" i="6"/>
  <c r="Q714" i="6"/>
  <c r="Q715" i="6"/>
  <c r="Q716" i="6"/>
  <c r="Q717" i="6"/>
  <c r="Q718" i="6"/>
  <c r="Q719" i="6"/>
  <c r="Q720" i="6"/>
  <c r="Q721" i="6"/>
  <c r="Q722" i="6"/>
  <c r="Q723" i="6"/>
  <c r="Q724" i="6"/>
  <c r="Q725" i="6"/>
  <c r="Q726" i="6"/>
  <c r="Q727" i="6"/>
  <c r="Q728" i="6"/>
  <c r="Q729" i="6"/>
  <c r="Q730" i="6"/>
  <c r="Q731" i="6"/>
  <c r="Q732" i="6"/>
  <c r="Q733" i="6"/>
  <c r="Q734" i="6"/>
  <c r="Q735" i="6"/>
  <c r="Q736" i="6"/>
  <c r="Q737" i="6"/>
  <c r="Q738" i="6"/>
  <c r="Q739" i="6"/>
  <c r="Q740" i="6"/>
  <c r="Q741" i="6"/>
  <c r="Q742" i="6"/>
  <c r="Q743" i="6"/>
  <c r="Q744" i="6"/>
  <c r="Q745" i="6"/>
  <c r="Q746" i="6"/>
  <c r="Q747" i="6"/>
  <c r="Q748" i="6"/>
  <c r="Q749" i="6"/>
  <c r="Q750" i="6"/>
  <c r="Q751" i="6"/>
  <c r="Q752" i="6"/>
  <c r="Q753" i="6"/>
  <c r="Q754" i="6"/>
  <c r="Q755" i="6"/>
  <c r="Q756" i="6"/>
  <c r="Q757" i="6"/>
  <c r="Q758" i="6"/>
  <c r="Q759" i="6"/>
  <c r="Q760" i="6"/>
  <c r="Q761" i="6"/>
  <c r="Q762" i="6"/>
  <c r="Q763" i="6"/>
  <c r="Q764" i="6"/>
  <c r="Q765" i="6"/>
  <c r="Q766" i="6"/>
  <c r="Q767" i="6"/>
  <c r="Q768" i="6"/>
  <c r="Q769" i="6"/>
  <c r="Q770" i="6"/>
  <c r="Q771" i="6"/>
  <c r="Q772" i="6"/>
  <c r="Q773" i="6"/>
  <c r="Q774" i="6"/>
  <c r="Q775" i="6"/>
  <c r="Q776" i="6"/>
  <c r="Q777" i="6"/>
  <c r="Q778" i="6"/>
  <c r="Q779" i="6"/>
  <c r="Q780" i="6"/>
  <c r="Q781" i="6"/>
  <c r="Q782" i="6"/>
  <c r="Q783" i="6"/>
  <c r="Q784" i="6"/>
  <c r="Q785" i="6"/>
  <c r="Q786" i="6"/>
  <c r="Q787" i="6"/>
  <c r="Q788" i="6"/>
  <c r="Q789" i="6"/>
  <c r="Q790" i="6"/>
  <c r="Q791" i="6"/>
  <c r="Q792" i="6"/>
  <c r="Q793" i="6"/>
  <c r="Q794" i="6"/>
  <c r="Q795" i="6"/>
  <c r="Q796" i="6"/>
  <c r="Q797" i="6"/>
  <c r="Q798" i="6"/>
  <c r="Q799" i="6"/>
  <c r="Q800" i="6"/>
  <c r="Q801" i="6"/>
  <c r="Q802" i="6"/>
  <c r="Q803" i="6"/>
  <c r="Q804" i="6"/>
  <c r="Q805" i="6"/>
  <c r="Q806" i="6"/>
  <c r="Q807" i="6"/>
  <c r="Q808" i="6"/>
  <c r="Q809" i="6"/>
  <c r="Q810" i="6"/>
  <c r="Q811" i="6"/>
  <c r="Q812" i="6"/>
  <c r="Q813" i="6"/>
  <c r="Q814" i="6"/>
  <c r="Q815" i="6"/>
  <c r="Q816" i="6"/>
  <c r="Q817" i="6"/>
  <c r="Q818" i="6"/>
  <c r="Q819" i="6"/>
  <c r="Q820" i="6"/>
  <c r="Q821" i="6"/>
  <c r="Q822" i="6"/>
  <c r="Q823" i="6"/>
  <c r="Q824" i="6"/>
  <c r="Q825" i="6"/>
  <c r="Q826" i="6"/>
  <c r="Q827" i="6"/>
  <c r="Q828" i="6"/>
  <c r="Q829" i="6"/>
  <c r="Q830" i="6"/>
  <c r="Q831" i="6"/>
  <c r="Q832" i="6"/>
  <c r="Q833" i="6"/>
  <c r="Q834" i="6"/>
  <c r="Q835" i="6"/>
  <c r="Q836" i="6"/>
  <c r="Q837" i="6"/>
  <c r="Q838" i="6"/>
  <c r="Q839" i="6"/>
  <c r="Q840" i="6"/>
  <c r="Q841" i="6"/>
  <c r="Q842" i="6"/>
  <c r="Q843" i="6"/>
  <c r="Q844" i="6"/>
  <c r="Q845" i="6"/>
  <c r="Q846" i="6"/>
  <c r="Q847" i="6"/>
  <c r="Q848" i="6"/>
  <c r="Q849" i="6"/>
  <c r="Q850" i="6"/>
  <c r="Q851" i="6"/>
  <c r="Q852" i="6"/>
  <c r="Q853" i="6"/>
  <c r="Q854" i="6"/>
  <c r="Q855" i="6"/>
  <c r="Q856" i="6"/>
  <c r="Q857" i="6"/>
  <c r="Q858" i="6"/>
  <c r="Q859" i="6"/>
  <c r="Q860" i="6"/>
  <c r="Q861" i="6"/>
  <c r="Q862" i="6"/>
  <c r="Q863" i="6"/>
  <c r="Q864" i="6"/>
  <c r="Q865" i="6"/>
  <c r="Q866" i="6"/>
  <c r="Q867" i="6"/>
  <c r="Q868" i="6"/>
  <c r="Q869" i="6"/>
  <c r="Q870" i="6"/>
  <c r="Q871" i="6"/>
  <c r="Q872" i="6"/>
  <c r="Q873" i="6"/>
  <c r="Q874" i="6"/>
  <c r="Q875" i="6"/>
  <c r="Q876" i="6"/>
  <c r="Q4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P317" i="6"/>
  <c r="P318" i="6"/>
  <c r="P319" i="6"/>
  <c r="P320" i="6"/>
  <c r="P321" i="6"/>
  <c r="P322" i="6"/>
  <c r="P323" i="6"/>
  <c r="P324" i="6"/>
  <c r="P325" i="6"/>
  <c r="P326" i="6"/>
  <c r="P327" i="6"/>
  <c r="P328" i="6"/>
  <c r="P329" i="6"/>
  <c r="P330" i="6"/>
  <c r="P331" i="6"/>
  <c r="P332" i="6"/>
  <c r="P333" i="6"/>
  <c r="P334" i="6"/>
  <c r="P335" i="6"/>
  <c r="P336" i="6"/>
  <c r="P337" i="6"/>
  <c r="P338" i="6"/>
  <c r="P339" i="6"/>
  <c r="P340" i="6"/>
  <c r="P341" i="6"/>
  <c r="P342" i="6"/>
  <c r="P343" i="6"/>
  <c r="P344" i="6"/>
  <c r="P345" i="6"/>
  <c r="P346" i="6"/>
  <c r="P347" i="6"/>
  <c r="P348" i="6"/>
  <c r="P349" i="6"/>
  <c r="P350" i="6"/>
  <c r="P351" i="6"/>
  <c r="P352" i="6"/>
  <c r="P353" i="6"/>
  <c r="P354" i="6"/>
  <c r="P355" i="6"/>
  <c r="P356" i="6"/>
  <c r="P357" i="6"/>
  <c r="P358" i="6"/>
  <c r="P359" i="6"/>
  <c r="P360" i="6"/>
  <c r="P361" i="6"/>
  <c r="P362" i="6"/>
  <c r="P363" i="6"/>
  <c r="P364" i="6"/>
  <c r="P365" i="6"/>
  <c r="P366" i="6"/>
  <c r="P367" i="6"/>
  <c r="P368" i="6"/>
  <c r="P369" i="6"/>
  <c r="P370" i="6"/>
  <c r="P371" i="6"/>
  <c r="P372" i="6"/>
  <c r="P373" i="6"/>
  <c r="P374" i="6"/>
  <c r="P375" i="6"/>
  <c r="P376" i="6"/>
  <c r="P377" i="6"/>
  <c r="P378" i="6"/>
  <c r="P379" i="6"/>
  <c r="P380" i="6"/>
  <c r="P381" i="6"/>
  <c r="P382" i="6"/>
  <c r="P383" i="6"/>
  <c r="P384" i="6"/>
  <c r="P385" i="6"/>
  <c r="P386" i="6"/>
  <c r="P387" i="6"/>
  <c r="P388" i="6"/>
  <c r="P389" i="6"/>
  <c r="P390" i="6"/>
  <c r="P391" i="6"/>
  <c r="P392" i="6"/>
  <c r="P393" i="6"/>
  <c r="P394" i="6"/>
  <c r="P395" i="6"/>
  <c r="P396" i="6"/>
  <c r="P397" i="6"/>
  <c r="P398" i="6"/>
  <c r="P399" i="6"/>
  <c r="P400" i="6"/>
  <c r="P401" i="6"/>
  <c r="P402" i="6"/>
  <c r="P403" i="6"/>
  <c r="P404" i="6"/>
  <c r="P405" i="6"/>
  <c r="P406" i="6"/>
  <c r="P407" i="6"/>
  <c r="P408" i="6"/>
  <c r="P409" i="6"/>
  <c r="P410" i="6"/>
  <c r="P411" i="6"/>
  <c r="P412" i="6"/>
  <c r="P413" i="6"/>
  <c r="P414" i="6"/>
  <c r="P415" i="6"/>
  <c r="P416" i="6"/>
  <c r="P417" i="6"/>
  <c r="P418" i="6"/>
  <c r="P419" i="6"/>
  <c r="P420" i="6"/>
  <c r="P421" i="6"/>
  <c r="P422" i="6"/>
  <c r="P423" i="6"/>
  <c r="P424" i="6"/>
  <c r="P425" i="6"/>
  <c r="P427" i="6"/>
  <c r="P428" i="6"/>
  <c r="P429" i="6"/>
  <c r="P430" i="6"/>
  <c r="P431" i="6"/>
  <c r="P432" i="6"/>
  <c r="P433" i="6"/>
  <c r="P434" i="6"/>
  <c r="P435" i="6"/>
  <c r="P436" i="6"/>
  <c r="P437" i="6"/>
  <c r="P438" i="6"/>
  <c r="P439" i="6"/>
  <c r="P440" i="6"/>
  <c r="P441" i="6"/>
  <c r="P442" i="6"/>
  <c r="P443" i="6"/>
  <c r="P444" i="6"/>
  <c r="P445" i="6"/>
  <c r="P446" i="6"/>
  <c r="P447" i="6"/>
  <c r="P448" i="6"/>
  <c r="P449" i="6"/>
  <c r="P450" i="6"/>
  <c r="P451" i="6"/>
  <c r="P452" i="6"/>
  <c r="P453" i="6"/>
  <c r="P454" i="6"/>
  <c r="P455" i="6"/>
  <c r="P456" i="6"/>
  <c r="P457" i="6"/>
  <c r="P458" i="6"/>
  <c r="P459" i="6"/>
  <c r="P460" i="6"/>
  <c r="P461" i="6"/>
  <c r="P462" i="6"/>
  <c r="P463" i="6"/>
  <c r="P464" i="6"/>
  <c r="P465" i="6"/>
  <c r="P466" i="6"/>
  <c r="P467" i="6"/>
  <c r="P468" i="6"/>
  <c r="P469" i="6"/>
  <c r="P470" i="6"/>
  <c r="P471" i="6"/>
  <c r="P472" i="6"/>
  <c r="P473" i="6"/>
  <c r="P475" i="6"/>
  <c r="P476" i="6"/>
  <c r="P477" i="6"/>
  <c r="P478" i="6"/>
  <c r="P479" i="6"/>
  <c r="P480" i="6"/>
  <c r="P481" i="6"/>
  <c r="P482" i="6"/>
  <c r="P483" i="6"/>
  <c r="P484" i="6"/>
  <c r="P485" i="6"/>
  <c r="P486" i="6"/>
  <c r="P487" i="6"/>
  <c r="P488" i="6"/>
  <c r="P489" i="6"/>
  <c r="P490" i="6"/>
  <c r="P491" i="6"/>
  <c r="P492" i="6"/>
  <c r="P493" i="6"/>
  <c r="P494" i="6"/>
  <c r="P495" i="6"/>
  <c r="P496" i="6"/>
  <c r="P497" i="6"/>
  <c r="P498" i="6"/>
  <c r="P499" i="6"/>
  <c r="P500" i="6"/>
  <c r="P501" i="6"/>
  <c r="P502" i="6"/>
  <c r="P503" i="6"/>
  <c r="P504" i="6"/>
  <c r="P505" i="6"/>
  <c r="P506" i="6"/>
  <c r="P507" i="6"/>
  <c r="P508" i="6"/>
  <c r="P509" i="6"/>
  <c r="P510" i="6"/>
  <c r="P511" i="6"/>
  <c r="P512" i="6"/>
  <c r="P513" i="6"/>
  <c r="P514" i="6"/>
  <c r="P515" i="6"/>
  <c r="P516" i="6"/>
  <c r="P517" i="6"/>
  <c r="P518" i="6"/>
  <c r="P519" i="6"/>
  <c r="P520" i="6"/>
  <c r="P521" i="6"/>
  <c r="P522" i="6"/>
  <c r="P523" i="6"/>
  <c r="P524" i="6"/>
  <c r="P525" i="6"/>
  <c r="P526" i="6"/>
  <c r="P527" i="6"/>
  <c r="P528" i="6"/>
  <c r="P529" i="6"/>
  <c r="P530" i="6"/>
  <c r="P531" i="6"/>
  <c r="P532" i="6"/>
  <c r="P533" i="6"/>
  <c r="P534" i="6"/>
  <c r="P535" i="6"/>
  <c r="P536" i="6"/>
  <c r="P537" i="6"/>
  <c r="P538" i="6"/>
  <c r="P539" i="6"/>
  <c r="P540" i="6"/>
  <c r="P541" i="6"/>
  <c r="P542" i="6"/>
  <c r="P543" i="6"/>
  <c r="P544" i="6"/>
  <c r="P545" i="6"/>
  <c r="P546" i="6"/>
  <c r="P547" i="6"/>
  <c r="P548" i="6"/>
  <c r="P549" i="6"/>
  <c r="P550" i="6"/>
  <c r="P551" i="6"/>
  <c r="P552" i="6"/>
  <c r="P553" i="6"/>
  <c r="P554" i="6"/>
  <c r="P555" i="6"/>
  <c r="P556" i="6"/>
  <c r="P557" i="6"/>
  <c r="P558" i="6"/>
  <c r="P559" i="6"/>
  <c r="P560" i="6"/>
  <c r="P561" i="6"/>
  <c r="P562" i="6"/>
  <c r="P563" i="6"/>
  <c r="P564" i="6"/>
  <c r="P565" i="6"/>
  <c r="P566" i="6"/>
  <c r="P567" i="6"/>
  <c r="P568" i="6"/>
  <c r="P569" i="6"/>
  <c r="P570" i="6"/>
  <c r="P571" i="6"/>
  <c r="P572" i="6"/>
  <c r="P573" i="6"/>
  <c r="P574" i="6"/>
  <c r="P575" i="6"/>
  <c r="P576" i="6"/>
  <c r="P577" i="6"/>
  <c r="P578" i="6"/>
  <c r="P579" i="6"/>
  <c r="P580" i="6"/>
  <c r="P581" i="6"/>
  <c r="P582" i="6"/>
  <c r="P583" i="6"/>
  <c r="P584" i="6"/>
  <c r="P585" i="6"/>
  <c r="P586" i="6"/>
  <c r="P587" i="6"/>
  <c r="P588" i="6"/>
  <c r="P589" i="6"/>
  <c r="P590" i="6"/>
  <c r="P591" i="6"/>
  <c r="P592" i="6"/>
  <c r="P593" i="6"/>
  <c r="P594" i="6"/>
  <c r="P595" i="6"/>
  <c r="P596" i="6"/>
  <c r="P597" i="6"/>
  <c r="P598" i="6"/>
  <c r="P599" i="6"/>
  <c r="P600" i="6"/>
  <c r="P601" i="6"/>
  <c r="P602" i="6"/>
  <c r="P603" i="6"/>
  <c r="P604" i="6"/>
  <c r="P605" i="6"/>
  <c r="P606" i="6"/>
  <c r="P607" i="6"/>
  <c r="P608" i="6"/>
  <c r="P609" i="6"/>
  <c r="P610" i="6"/>
  <c r="P611" i="6"/>
  <c r="P612" i="6"/>
  <c r="P613" i="6"/>
  <c r="P614" i="6"/>
  <c r="P615" i="6"/>
  <c r="P616" i="6"/>
  <c r="P617" i="6"/>
  <c r="P618" i="6"/>
  <c r="P619" i="6"/>
  <c r="P620" i="6"/>
  <c r="P621" i="6"/>
  <c r="P622" i="6"/>
  <c r="P623" i="6"/>
  <c r="P624" i="6"/>
  <c r="P625" i="6"/>
  <c r="P626" i="6"/>
  <c r="P627" i="6"/>
  <c r="P628" i="6"/>
  <c r="P629" i="6"/>
  <c r="P630" i="6"/>
  <c r="P631" i="6"/>
  <c r="P632" i="6"/>
  <c r="P633" i="6"/>
  <c r="P634" i="6"/>
  <c r="P635" i="6"/>
  <c r="P636" i="6"/>
  <c r="P637" i="6"/>
  <c r="P638" i="6"/>
  <c r="P639" i="6"/>
  <c r="P640" i="6"/>
  <c r="P641" i="6"/>
  <c r="P642" i="6"/>
  <c r="P643" i="6"/>
  <c r="P644" i="6"/>
  <c r="P645" i="6"/>
  <c r="P646" i="6"/>
  <c r="P647" i="6"/>
  <c r="P648" i="6"/>
  <c r="P649" i="6"/>
  <c r="P650" i="6"/>
  <c r="P651" i="6"/>
  <c r="P652" i="6"/>
  <c r="P653" i="6"/>
  <c r="P654" i="6"/>
  <c r="P655" i="6"/>
  <c r="P656" i="6"/>
  <c r="P657" i="6"/>
  <c r="P658" i="6"/>
  <c r="P659" i="6"/>
  <c r="P660" i="6"/>
  <c r="P661" i="6"/>
  <c r="P662" i="6"/>
  <c r="P663" i="6"/>
  <c r="P664" i="6"/>
  <c r="P665" i="6"/>
  <c r="P666" i="6"/>
  <c r="P667" i="6"/>
  <c r="P668" i="6"/>
  <c r="P669" i="6"/>
  <c r="P670" i="6"/>
  <c r="P671" i="6"/>
  <c r="P672" i="6"/>
  <c r="P673" i="6"/>
  <c r="P674" i="6"/>
  <c r="P675" i="6"/>
  <c r="P676" i="6"/>
  <c r="P677" i="6"/>
  <c r="P678" i="6"/>
  <c r="P679" i="6"/>
  <c r="P680" i="6"/>
  <c r="P681" i="6"/>
  <c r="P682" i="6"/>
  <c r="P683" i="6"/>
  <c r="P684" i="6"/>
  <c r="P685" i="6"/>
  <c r="P686" i="6"/>
  <c r="P687" i="6"/>
  <c r="P688" i="6"/>
  <c r="P689" i="6"/>
  <c r="P690" i="6"/>
  <c r="P691" i="6"/>
  <c r="P692" i="6"/>
  <c r="P693" i="6"/>
  <c r="P694" i="6"/>
  <c r="P695" i="6"/>
  <c r="P696" i="6"/>
  <c r="P697" i="6"/>
  <c r="P698" i="6"/>
  <c r="P699" i="6"/>
  <c r="P700" i="6"/>
  <c r="P701" i="6"/>
  <c r="P702" i="6"/>
  <c r="P703" i="6"/>
  <c r="P704" i="6"/>
  <c r="P705" i="6"/>
  <c r="P706" i="6"/>
  <c r="P707" i="6"/>
  <c r="P708" i="6"/>
  <c r="P709" i="6"/>
  <c r="P710" i="6"/>
  <c r="P711" i="6"/>
  <c r="P712" i="6"/>
  <c r="P713" i="6"/>
  <c r="P714" i="6"/>
  <c r="P715" i="6"/>
  <c r="P716" i="6"/>
  <c r="P717" i="6"/>
  <c r="P718" i="6"/>
  <c r="P719" i="6"/>
  <c r="P720" i="6"/>
  <c r="P721" i="6"/>
  <c r="P722" i="6"/>
  <c r="P723" i="6"/>
  <c r="P724" i="6"/>
  <c r="P725" i="6"/>
  <c r="P726" i="6"/>
  <c r="P727" i="6"/>
  <c r="P728" i="6"/>
  <c r="P729" i="6"/>
  <c r="P730" i="6"/>
  <c r="P731" i="6"/>
  <c r="P732" i="6"/>
  <c r="P733" i="6"/>
  <c r="P734" i="6"/>
  <c r="P735" i="6"/>
  <c r="P736" i="6"/>
  <c r="P737" i="6"/>
  <c r="P738" i="6"/>
  <c r="P739" i="6"/>
  <c r="P740" i="6"/>
  <c r="P741" i="6"/>
  <c r="P742" i="6"/>
  <c r="P743" i="6"/>
  <c r="P744" i="6"/>
  <c r="P745" i="6"/>
  <c r="P746" i="6"/>
  <c r="P747" i="6"/>
  <c r="P748" i="6"/>
  <c r="P749" i="6"/>
  <c r="P750" i="6"/>
  <c r="P751" i="6"/>
  <c r="P752" i="6"/>
  <c r="P753" i="6"/>
  <c r="P754" i="6"/>
  <c r="P755" i="6"/>
  <c r="P756" i="6"/>
  <c r="P757" i="6"/>
  <c r="P758" i="6"/>
  <c r="P759" i="6"/>
  <c r="P760" i="6"/>
  <c r="P761" i="6"/>
  <c r="P762" i="6"/>
  <c r="P763" i="6"/>
  <c r="P764" i="6"/>
  <c r="P765" i="6"/>
  <c r="P766" i="6"/>
  <c r="P767" i="6"/>
  <c r="P768" i="6"/>
  <c r="P769" i="6"/>
  <c r="P770" i="6"/>
  <c r="P771" i="6"/>
  <c r="P772" i="6"/>
  <c r="P773" i="6"/>
  <c r="P774" i="6"/>
  <c r="P775" i="6"/>
  <c r="P776" i="6"/>
  <c r="P777" i="6"/>
  <c r="P778" i="6"/>
  <c r="P779" i="6"/>
  <c r="P780" i="6"/>
  <c r="P781" i="6"/>
  <c r="P782" i="6"/>
  <c r="P783" i="6"/>
  <c r="P784" i="6"/>
  <c r="P785" i="6"/>
  <c r="P786" i="6"/>
  <c r="P787" i="6"/>
  <c r="P788" i="6"/>
  <c r="P789" i="6"/>
  <c r="P790" i="6"/>
  <c r="P791" i="6"/>
  <c r="P792" i="6"/>
  <c r="P793" i="6"/>
  <c r="P794" i="6"/>
  <c r="P795" i="6"/>
  <c r="P796" i="6"/>
  <c r="P797" i="6"/>
  <c r="P798" i="6"/>
  <c r="P799" i="6"/>
  <c r="P800" i="6"/>
  <c r="P801" i="6"/>
  <c r="P802" i="6"/>
  <c r="P803" i="6"/>
  <c r="P804" i="6"/>
  <c r="P805" i="6"/>
  <c r="P806" i="6"/>
  <c r="P807" i="6"/>
  <c r="P808" i="6"/>
  <c r="P809" i="6"/>
  <c r="P810" i="6"/>
  <c r="P811" i="6"/>
  <c r="P812" i="6"/>
  <c r="P813" i="6"/>
  <c r="P814" i="6"/>
  <c r="P815" i="6"/>
  <c r="P816" i="6"/>
  <c r="P817" i="6"/>
  <c r="P818" i="6"/>
  <c r="P819" i="6"/>
  <c r="P820" i="6"/>
  <c r="P821" i="6"/>
  <c r="P822" i="6"/>
  <c r="P823" i="6"/>
  <c r="P824" i="6"/>
  <c r="P825" i="6"/>
  <c r="P826" i="6"/>
  <c r="P827" i="6"/>
  <c r="P828" i="6"/>
  <c r="P829" i="6"/>
  <c r="P830" i="6"/>
  <c r="P831" i="6"/>
  <c r="P832" i="6"/>
  <c r="P833" i="6"/>
  <c r="P834" i="6"/>
  <c r="P835" i="6"/>
  <c r="P836" i="6"/>
  <c r="P838" i="6"/>
  <c r="P839" i="6"/>
  <c r="P840" i="6"/>
  <c r="P841" i="6"/>
  <c r="P842" i="6"/>
  <c r="P844" i="6"/>
  <c r="P845" i="6"/>
  <c r="P846" i="6"/>
  <c r="P847" i="6"/>
  <c r="P850" i="6"/>
  <c r="P853" i="6"/>
  <c r="P854" i="6"/>
  <c r="P855" i="6"/>
  <c r="P856" i="6"/>
  <c r="P857" i="6"/>
  <c r="P858" i="6"/>
  <c r="P859" i="6"/>
  <c r="P860" i="6"/>
  <c r="P861" i="6"/>
  <c r="P862" i="6"/>
  <c r="P863" i="6"/>
  <c r="P864" i="6"/>
  <c r="P865" i="6"/>
  <c r="P866" i="6"/>
  <c r="P868" i="6"/>
  <c r="P869" i="6"/>
  <c r="P870" i="6"/>
  <c r="P872" i="6"/>
  <c r="P873" i="6"/>
  <c r="P874" i="6"/>
  <c r="P875" i="6"/>
  <c r="P876" i="6"/>
  <c r="F14" i="5" l="1"/>
  <c r="E14" i="5"/>
  <c r="D14" i="5"/>
  <c r="F10" i="5"/>
  <c r="E10" i="5"/>
  <c r="D10" i="5"/>
</calcChain>
</file>

<file path=xl/sharedStrings.xml><?xml version="1.0" encoding="utf-8"?>
<sst xmlns="http://schemas.openxmlformats.org/spreadsheetml/2006/main" count="9616" uniqueCount="2176">
  <si>
    <t>Analysis Summary</t>
  </si>
  <si>
    <t>Data Source</t>
  </si>
  <si>
    <t>From Grid Planning and Optimisation Team</t>
  </si>
  <si>
    <t>VCR Used</t>
  </si>
  <si>
    <t>$/kWh</t>
  </si>
  <si>
    <t>Asset : Poles</t>
  </si>
  <si>
    <t xml:space="preserve">Financial Year </t>
  </si>
  <si>
    <t>2021/22</t>
  </si>
  <si>
    <t>2022/23</t>
  </si>
  <si>
    <t>2023/24</t>
  </si>
  <si>
    <t>Reliability Cost (Failures)</t>
  </si>
  <si>
    <t>Asset : Pole Tops</t>
  </si>
  <si>
    <t>Methodology</t>
  </si>
  <si>
    <t>Grid Planning and Optimisation team gathers the Consumption Days and Total feeder consumption from the retailer.</t>
  </si>
  <si>
    <t>Using Consumption Days and Total Energy Consumption, kWh per min is calculated for each feeder.</t>
  </si>
  <si>
    <t>Eg, In Rolleston Feeder</t>
  </si>
  <si>
    <t xml:space="preserve">Consumption Days </t>
  </si>
  <si>
    <t>=</t>
  </si>
  <si>
    <t>Minutes per Day</t>
  </si>
  <si>
    <t>Total Energy Consumption (kWh)</t>
  </si>
  <si>
    <t>Therefore,</t>
  </si>
  <si>
    <t xml:space="preserve">Feeder kWh per min </t>
  </si>
  <si>
    <t xml:space="preserve">The outage caused by pole failure during 21CA10056 outage, </t>
  </si>
  <si>
    <t>Total Customer Minutes Lost (min)</t>
  </si>
  <si>
    <t>Energy not delivered during the failure (kWh)</t>
  </si>
  <si>
    <t>VCR Used ($/kWh)</t>
  </si>
  <si>
    <t>EVENT_YEAR</t>
  </si>
  <si>
    <t>REGULATOR</t>
  </si>
  <si>
    <t>OUTAGE_TYPE_GROUP</t>
  </si>
  <si>
    <t>OUTAGE_NAME</t>
  </si>
  <si>
    <t>FEEDER_ID</t>
  </si>
  <si>
    <t>FEEDER_NO</t>
  </si>
  <si>
    <t>FEEDER_DESCRIPTION</t>
  </si>
  <si>
    <t>FEEDER_CATEGORY</t>
  </si>
  <si>
    <t>ZONE_SUB_ID</t>
  </si>
  <si>
    <t>ZONE_SUB_ASSET_NO</t>
  </si>
  <si>
    <t>ZONE_SUB_ASSET_NAME</t>
  </si>
  <si>
    <t>CUSTOMER_MINUTES</t>
  </si>
  <si>
    <t>CUSTOMERS_INTERRUPTED</t>
  </si>
  <si>
    <t>KWH_PER_MIN</t>
  </si>
  <si>
    <t>Energy Not Supplied kWh</t>
  </si>
  <si>
    <t>Asset</t>
  </si>
  <si>
    <t>Reliability Cost</t>
  </si>
  <si>
    <t>2021_2022</t>
  </si>
  <si>
    <t>AER</t>
  </si>
  <si>
    <t>UNPLANNED</t>
  </si>
  <si>
    <t>21CA10056</t>
  </si>
  <si>
    <t>EM246</t>
  </si>
  <si>
    <t>Rolleston</t>
  </si>
  <si>
    <t>LR</t>
  </si>
  <si>
    <t>EMER</t>
  </si>
  <si>
    <t>EMERALD 66/22KV SUB (EMSS)</t>
  </si>
  <si>
    <t>21CA10434</t>
  </si>
  <si>
    <t>BW220</t>
  </si>
  <si>
    <t>Duaringa</t>
  </si>
  <si>
    <t>BLAC</t>
  </si>
  <si>
    <t>BLACKWATER BWBS 132/66/22KV SUB (T032)</t>
  </si>
  <si>
    <t>21CA11133</t>
  </si>
  <si>
    <t>LM104</t>
  </si>
  <si>
    <t>LM104 Boynedale</t>
  </si>
  <si>
    <t>SR</t>
  </si>
  <si>
    <t>LITT</t>
  </si>
  <si>
    <t>LITTLEMORE 66/11KV SUB (LMSS)</t>
  </si>
  <si>
    <t>21CA11450</t>
  </si>
  <si>
    <t>21CA11893</t>
  </si>
  <si>
    <t>21CA13074</t>
  </si>
  <si>
    <t>EM244</t>
  </si>
  <si>
    <t>Foley Road</t>
  </si>
  <si>
    <t>21CA13075</t>
  </si>
  <si>
    <t>ROLE-FA0752</t>
  </si>
  <si>
    <t>ORION</t>
  </si>
  <si>
    <t>ROLE</t>
  </si>
  <si>
    <t>Rolleston 132/66/22kV Substation</t>
  </si>
  <si>
    <t>21CA13096</t>
  </si>
  <si>
    <t>EM256</t>
  </si>
  <si>
    <t>Rubyvale-Capella</t>
  </si>
  <si>
    <t>21CA13256</t>
  </si>
  <si>
    <t>BB204</t>
  </si>
  <si>
    <t>Barcaldine</t>
  </si>
  <si>
    <t>BARC</t>
  </si>
  <si>
    <t>BARCALDINE 132/66/22KV SUB (BBBS)</t>
  </si>
  <si>
    <t>21CA14545</t>
  </si>
  <si>
    <t>BK206</t>
  </si>
  <si>
    <t>Tambo</t>
  </si>
  <si>
    <t>BLAK</t>
  </si>
  <si>
    <t>BLACKALL 66/22KV SUB (BKSS)</t>
  </si>
  <si>
    <t>21CA15243</t>
  </si>
  <si>
    <t>BB211</t>
  </si>
  <si>
    <t>Blackall Old</t>
  </si>
  <si>
    <t>21CA15671</t>
  </si>
  <si>
    <t>21CA16026</t>
  </si>
  <si>
    <t>MT109</t>
  </si>
  <si>
    <t>Moonford</t>
  </si>
  <si>
    <t>MTSS</t>
  </si>
  <si>
    <t>Monto 66/11kV Substation</t>
  </si>
  <si>
    <t>21CA16416</t>
  </si>
  <si>
    <t>BF203</t>
  </si>
  <si>
    <t>Cooroorah (Oaky Ck Pumps)</t>
  </si>
  <si>
    <t>BEWE</t>
  </si>
  <si>
    <t>BEDFORD WEIR 66/22KV SUB (BFSS)</t>
  </si>
  <si>
    <t>21CA17199</t>
  </si>
  <si>
    <t>21CA17499</t>
  </si>
  <si>
    <t>21FN10114</t>
  </si>
  <si>
    <t>2KAT</t>
  </si>
  <si>
    <t>KAIRI-TINAROO</t>
  </si>
  <si>
    <t>ATHE</t>
  </si>
  <si>
    <t>Atherton 66/22kV Sub (ATHE)</t>
  </si>
  <si>
    <t>21FN10315</t>
  </si>
  <si>
    <t>CHILLAGOE</t>
  </si>
  <si>
    <t>CHIA</t>
  </si>
  <si>
    <t>CHILLAGOE 66/22KV SUBSTATION</t>
  </si>
  <si>
    <t>21FN10535</t>
  </si>
  <si>
    <t>2BAR</t>
  </si>
  <si>
    <t>BARRINE</t>
  </si>
  <si>
    <t>21FN11793</t>
  </si>
  <si>
    <t>2BUR</t>
  </si>
  <si>
    <t>BURKETOWN</t>
  </si>
  <si>
    <t>NORM</t>
  </si>
  <si>
    <t>NORMANTON 66/22KV SUB (NORM)</t>
  </si>
  <si>
    <t>21FN11978</t>
  </si>
  <si>
    <t>2TT3</t>
  </si>
  <si>
    <t>TULLY TOWN NO3</t>
  </si>
  <si>
    <t>TULL</t>
  </si>
  <si>
    <t>TULLY 132/22KV SUBSTATION (TULL)</t>
  </si>
  <si>
    <t>21FN12003</t>
  </si>
  <si>
    <t>2TUM</t>
  </si>
  <si>
    <t>TUMOULIN</t>
  </si>
  <si>
    <t>EVEL</t>
  </si>
  <si>
    <t>Evelyn 66/22kV Substation</t>
  </si>
  <si>
    <t>21FN12058</t>
  </si>
  <si>
    <t>2GIR</t>
  </si>
  <si>
    <t>GILBERT RIVER</t>
  </si>
  <si>
    <t>GEOR</t>
  </si>
  <si>
    <t>GEORGETOWN 132/66/22/6.6KV SUB (GEOR)</t>
  </si>
  <si>
    <t>21FN12059</t>
  </si>
  <si>
    <t>2KDA</t>
  </si>
  <si>
    <t>KURANDA RANGE</t>
  </si>
  <si>
    <t>KAMERUNGA</t>
  </si>
  <si>
    <t>Kamerunga 132/22kV Substation</t>
  </si>
  <si>
    <t>21FN13177</t>
  </si>
  <si>
    <t>2HOP</t>
  </si>
  <si>
    <t>HOPEVALE</t>
  </si>
  <si>
    <t>COOK</t>
  </si>
  <si>
    <t>Cooktown 66/22kV Substation</t>
  </si>
  <si>
    <t>21FN13373</t>
  </si>
  <si>
    <t>2SMC</t>
  </si>
  <si>
    <t>SMITHS CREEK</t>
  </si>
  <si>
    <t>MOGA</t>
  </si>
  <si>
    <t>MT GARNET 66/22kV SUBSTATION</t>
  </si>
  <si>
    <t>21FN13589</t>
  </si>
  <si>
    <t>2ATR</t>
  </si>
  <si>
    <t>ATHERTON ROAD</t>
  </si>
  <si>
    <t>MARE</t>
  </si>
  <si>
    <t>MAREEBA 66/22kV SUBSTATION</t>
  </si>
  <si>
    <t>21FN13663</t>
  </si>
  <si>
    <t>2ROS</t>
  </si>
  <si>
    <t>ROSSVILLE</t>
  </si>
  <si>
    <t>BLOO</t>
  </si>
  <si>
    <t>BLOOMFIELD 22KV SWITCHING STATION</t>
  </si>
  <si>
    <t>21FN13810</t>
  </si>
  <si>
    <t>2KIP</t>
  </si>
  <si>
    <t>KINGS PLAINS</t>
  </si>
  <si>
    <t>LAKE</t>
  </si>
  <si>
    <t>Lakeland 132/66/22kV Substation</t>
  </si>
  <si>
    <t>21FN14074</t>
  </si>
  <si>
    <t>2CO3</t>
  </si>
  <si>
    <t>COOK NO 3</t>
  </si>
  <si>
    <t>UR</t>
  </si>
  <si>
    <t>21FN14170</t>
  </si>
  <si>
    <t>2CW2</t>
  </si>
  <si>
    <t>CARDWELL NO 2</t>
  </si>
  <si>
    <t>21FN14254</t>
  </si>
  <si>
    <t>21FN7259</t>
  </si>
  <si>
    <t>2TAB</t>
  </si>
  <si>
    <t>TABACUM</t>
  </si>
  <si>
    <t>21FN7391</t>
  </si>
  <si>
    <t>21FN8242</t>
  </si>
  <si>
    <t>21FN8350</t>
  </si>
  <si>
    <t>21FN8527</t>
  </si>
  <si>
    <t>21FN8614</t>
  </si>
  <si>
    <t>2MOS</t>
  </si>
  <si>
    <t>MOSSMAN</t>
  </si>
  <si>
    <t>Mossman 66/22kV Substation</t>
  </si>
  <si>
    <t>21FN8797</t>
  </si>
  <si>
    <t>2TMI</t>
  </si>
  <si>
    <t>TULLY MILL</t>
  </si>
  <si>
    <t>21FN9258</t>
  </si>
  <si>
    <t>21FN9417</t>
  </si>
  <si>
    <t>21FN9553</t>
  </si>
  <si>
    <t>2DAI</t>
  </si>
  <si>
    <t>DAINTREE</t>
  </si>
  <si>
    <t>21FN9602</t>
  </si>
  <si>
    <t>2IN1</t>
  </si>
  <si>
    <t>INNISFAIL NO1</t>
  </si>
  <si>
    <t>INNI</t>
  </si>
  <si>
    <t>Innisfail 132/22kV Substation</t>
  </si>
  <si>
    <t>21FN9625</t>
  </si>
  <si>
    <t>21FN9695</t>
  </si>
  <si>
    <t>2NOR</t>
  </si>
  <si>
    <t>NORMANTON</t>
  </si>
  <si>
    <t>21MK4321</t>
  </si>
  <si>
    <t>QUEENS HILL</t>
  </si>
  <si>
    <t>LAQU</t>
  </si>
  <si>
    <t>Laguna Quays 66/11kV Substation</t>
  </si>
  <si>
    <t>21MK5662</t>
  </si>
  <si>
    <t>ETON</t>
  </si>
  <si>
    <t>Eton 33/11kV Substation</t>
  </si>
  <si>
    <t>21MK6854</t>
  </si>
  <si>
    <t>Kelsey Creek</t>
  </si>
  <si>
    <t>KECE</t>
  </si>
  <si>
    <t>KELSEY CREEK EAST 66/11KV SUBSTATION</t>
  </si>
  <si>
    <t>21MK6956</t>
  </si>
  <si>
    <t>WALKERSTON</t>
  </si>
  <si>
    <t>PLEY</t>
  </si>
  <si>
    <t>Pleystowe 33/11kV Substation</t>
  </si>
  <si>
    <t>21MK7134</t>
  </si>
  <si>
    <t>RACECOURSE</t>
  </si>
  <si>
    <t>WEMA</t>
  </si>
  <si>
    <t>West Mackay 33/11kV Substation</t>
  </si>
  <si>
    <t>21MK7692</t>
  </si>
  <si>
    <t>Mount Alice</t>
  </si>
  <si>
    <t>BALB</t>
  </si>
  <si>
    <t>Balberra 33/11kV Substation</t>
  </si>
  <si>
    <t>21MK7962</t>
  </si>
  <si>
    <t>Strathdickie</t>
  </si>
  <si>
    <t>21MK8066</t>
  </si>
  <si>
    <t>21NQ10176</t>
  </si>
  <si>
    <t>RL-01</t>
  </si>
  <si>
    <t>Rangelands SWER No.01</t>
  </si>
  <si>
    <t>WINT</t>
  </si>
  <si>
    <t>WINTON 66/11/33KV SUB (WINT)</t>
  </si>
  <si>
    <t>21NQ10306</t>
  </si>
  <si>
    <t>BA-01</t>
  </si>
  <si>
    <t>Bambaroo No.01</t>
  </si>
  <si>
    <t>BAMB</t>
  </si>
  <si>
    <t>BAMBAROO 66/11KV SUBSTATION</t>
  </si>
  <si>
    <t>FX-01</t>
  </si>
  <si>
    <t xml:space="preserve">MOUNTFOX NO.1 </t>
  </si>
  <si>
    <t>MOFO</t>
  </si>
  <si>
    <t>Mt Fox 66/11kV Substation</t>
  </si>
  <si>
    <t>GR-02</t>
  </si>
  <si>
    <t>GREENVALE NO.02</t>
  </si>
  <si>
    <t>GREN</t>
  </si>
  <si>
    <t>GREENVALE 66/11KV SUB (GR)</t>
  </si>
  <si>
    <t>MU-01</t>
  </si>
  <si>
    <t>MUTARNEE NO.01</t>
  </si>
  <si>
    <t>MUTA</t>
  </si>
  <si>
    <t>MUTARNEE 66/11KV SUB (MU)</t>
  </si>
  <si>
    <t>BA-02</t>
  </si>
  <si>
    <t>BAMBAROO NO 2</t>
  </si>
  <si>
    <t>21NQ10570</t>
  </si>
  <si>
    <t>CLSO-05</t>
  </si>
  <si>
    <t>CLARESOUTH NO.05</t>
  </si>
  <si>
    <t>CLSO</t>
  </si>
  <si>
    <t>CLARESOUTH T193 132/66/11KV SUBSTATION</t>
  </si>
  <si>
    <t>21NQ11016</t>
  </si>
  <si>
    <t>AY-04</t>
  </si>
  <si>
    <t>AYR NO.04</t>
  </si>
  <si>
    <t>AYRZ</t>
  </si>
  <si>
    <t>Ayr 66/11kV Sub (AYRZ)</t>
  </si>
  <si>
    <t>21NQ11242</t>
  </si>
  <si>
    <t>DR-12</t>
  </si>
  <si>
    <t>DUCHESSRD NO.12</t>
  </si>
  <si>
    <t>DURO</t>
  </si>
  <si>
    <t>DUCHESS RD 132/11KV SUBSTATION</t>
  </si>
  <si>
    <t>21NQ11338</t>
  </si>
  <si>
    <t>JC-11</t>
  </si>
  <si>
    <t>JULIACREEK NO.11 ORINDI</t>
  </si>
  <si>
    <t>JUCR</t>
  </si>
  <si>
    <t>JULIA CREEK 66/33/19.1KV SUB (JC)</t>
  </si>
  <si>
    <t>21NQ11470</t>
  </si>
  <si>
    <t>WOSO-01</t>
  </si>
  <si>
    <t>WOSO</t>
  </si>
  <si>
    <t>WOODSTOCK SOUTH 66/11KV SUB (WOSO)</t>
  </si>
  <si>
    <t>21NQ11966</t>
  </si>
  <si>
    <t>CB-03</t>
  </si>
  <si>
    <t>CRANBROOK NO.03</t>
  </si>
  <si>
    <t>CRAN</t>
  </si>
  <si>
    <t>CRANBROOK 66/11KV SUB (CB)</t>
  </si>
  <si>
    <t>21NQ12115</t>
  </si>
  <si>
    <t>HU-30</t>
  </si>
  <si>
    <t>TOWN</t>
  </si>
  <si>
    <t>HUGH</t>
  </si>
  <si>
    <t>HUGHENDEN 66/33/6.6KV SUBSTATION</t>
  </si>
  <si>
    <t>21NQ12606</t>
  </si>
  <si>
    <t>GL-01</t>
  </si>
  <si>
    <t>GUTHALUNGRA NO.01</t>
  </si>
  <si>
    <t>GUTH</t>
  </si>
  <si>
    <t>GUTHALUNGRA 66/11KV SUB (GUTH)</t>
  </si>
  <si>
    <t>GU-01</t>
  </si>
  <si>
    <t>GUMLU NO.01</t>
  </si>
  <si>
    <t>GUML</t>
  </si>
  <si>
    <t>GUMLU 66/11KV SUBSTATION</t>
  </si>
  <si>
    <t>GU-02</t>
  </si>
  <si>
    <t>GUMLU NO.02</t>
  </si>
  <si>
    <t>21NQ12954</t>
  </si>
  <si>
    <t>MILC-11</t>
  </si>
  <si>
    <t>MILLCHESTER NO.11</t>
  </si>
  <si>
    <t>MILC</t>
  </si>
  <si>
    <t>Millchester 132/66/11kV Substation</t>
  </si>
  <si>
    <t>21NQ13475</t>
  </si>
  <si>
    <t>ALSH-04</t>
  </si>
  <si>
    <t>ALANSHERRIFF NO.04</t>
  </si>
  <si>
    <t>ALSH</t>
  </si>
  <si>
    <t>Alan Sherriff 132/11kV Substation</t>
  </si>
  <si>
    <t>21NQ13538</t>
  </si>
  <si>
    <t>HU-20</t>
  </si>
  <si>
    <t>TORRENS CK</t>
  </si>
  <si>
    <t>21NQ13615</t>
  </si>
  <si>
    <t>BN-08</t>
  </si>
  <si>
    <t>BOWEN NO.08</t>
  </si>
  <si>
    <t>BOWE</t>
  </si>
  <si>
    <t>BOWEN 66/11KV SUBSTATION</t>
  </si>
  <si>
    <t>21NQ14060</t>
  </si>
  <si>
    <t>JC-01</t>
  </si>
  <si>
    <t>JULIACREEK NO.01 TRIPLEX</t>
  </si>
  <si>
    <t>21NQ14273</t>
  </si>
  <si>
    <t>21NQ14692</t>
  </si>
  <si>
    <t>RI-80</t>
  </si>
  <si>
    <t>Barabon Quarry 33kV Feeder</t>
  </si>
  <si>
    <t>RI</t>
  </si>
  <si>
    <t>Richmond 66/33/19.1kV Substation</t>
  </si>
  <si>
    <t>21NQ14705</t>
  </si>
  <si>
    <t>CLSO-02</t>
  </si>
  <si>
    <t>CLARESOUTH NO.02</t>
  </si>
  <si>
    <t>21NQ14855</t>
  </si>
  <si>
    <t>WI-01</t>
  </si>
  <si>
    <t>TOWN NO.01</t>
  </si>
  <si>
    <t>21NQ14968</t>
  </si>
  <si>
    <t>CR-01</t>
  </si>
  <si>
    <t>CAPERIVER NO.01</t>
  </si>
  <si>
    <t>CARI</t>
  </si>
  <si>
    <t>Cape River C 66/11kV Substation</t>
  </si>
  <si>
    <t>21NQ15530</t>
  </si>
  <si>
    <t>LANN-02</t>
  </si>
  <si>
    <t>LANNERCOST NO.02</t>
  </si>
  <si>
    <t>LANN</t>
  </si>
  <si>
    <t>Lannercost 66/11kV Substation</t>
  </si>
  <si>
    <t>21NQ15630</t>
  </si>
  <si>
    <t>21NQ15838</t>
  </si>
  <si>
    <t>ST05</t>
  </si>
  <si>
    <t>SERENE VALLEY</t>
  </si>
  <si>
    <t>STUA</t>
  </si>
  <si>
    <t>Stuart 66/11kV Substation</t>
  </si>
  <si>
    <t>21NQ15894</t>
  </si>
  <si>
    <t>21NQ15901</t>
  </si>
  <si>
    <t>21NQ15911</t>
  </si>
  <si>
    <t>GE-01</t>
  </si>
  <si>
    <t>CORFIELD SWER</t>
  </si>
  <si>
    <t>GLEE</t>
  </si>
  <si>
    <t>GLENELG 66/19.1KV SUB (GLEE)</t>
  </si>
  <si>
    <t>21NQ15921</t>
  </si>
  <si>
    <t>21NQ15925</t>
  </si>
  <si>
    <t>RN-01</t>
  </si>
  <si>
    <t>Richmond Nth SWER No.01</t>
  </si>
  <si>
    <t>21NQ16355</t>
  </si>
  <si>
    <t>AS-01</t>
  </si>
  <si>
    <t>Apsley SWER No.01</t>
  </si>
  <si>
    <t>21NQ8645</t>
  </si>
  <si>
    <t>KE-02</t>
  </si>
  <si>
    <t>KIRKNIE NO.02</t>
  </si>
  <si>
    <t>KIRK</t>
  </si>
  <si>
    <t>KIRKNIE 66/11KV SUBSTATION</t>
  </si>
  <si>
    <t>21NQ8983</t>
  </si>
  <si>
    <t>AV-02</t>
  </si>
  <si>
    <t>AITKENVALE NO.02</t>
  </si>
  <si>
    <t>AITK</t>
  </si>
  <si>
    <t>AITKENVALE 66/11KV SUBSTATION (AITK)</t>
  </si>
  <si>
    <t>21NQ9121</t>
  </si>
  <si>
    <t>CT-03</t>
  </si>
  <si>
    <t>YORK ST</t>
  </si>
  <si>
    <t>CHTO</t>
  </si>
  <si>
    <t>CHARTERSTOWERS 66/11KV SUBSTATION</t>
  </si>
  <si>
    <t>21NQ9994</t>
  </si>
  <si>
    <t>RASM-04</t>
  </si>
  <si>
    <t>RASMUSSEN NO.04</t>
  </si>
  <si>
    <t>RASM</t>
  </si>
  <si>
    <t>Rasmussen 66/11kV Substation</t>
  </si>
  <si>
    <t>21SW10055</t>
  </si>
  <si>
    <t>SWAN CREEK</t>
  </si>
  <si>
    <t>WAEA</t>
  </si>
  <si>
    <t>WARWICK EAST 33/11KV SUB</t>
  </si>
  <si>
    <t>21SW10084</t>
  </si>
  <si>
    <t>F4645</t>
  </si>
  <si>
    <t>WILLOWBURN</t>
  </si>
  <si>
    <t>ME020</t>
  </si>
  <si>
    <t>North Street 33/11kV Substation</t>
  </si>
  <si>
    <t>21SW10165</t>
  </si>
  <si>
    <t>F4035</t>
  </si>
  <si>
    <t>ROCKY CREEK</t>
  </si>
  <si>
    <t>MILM</t>
  </si>
  <si>
    <t>MILLMERRAN 33/11KV SUB</t>
  </si>
  <si>
    <t>21SW10735</t>
  </si>
  <si>
    <t>F2685</t>
  </si>
  <si>
    <t>DALVEEN</t>
  </si>
  <si>
    <t>ME117</t>
  </si>
  <si>
    <t>Pozieres 33/11kV Substation</t>
  </si>
  <si>
    <t>F3890</t>
  </si>
  <si>
    <t>PASSCHENDAELE</t>
  </si>
  <si>
    <t>F4370</t>
  </si>
  <si>
    <t>THULIMBAH</t>
  </si>
  <si>
    <t>21SW11181</t>
  </si>
  <si>
    <t>F200C</t>
  </si>
  <si>
    <t>PARTRIDGE STREET</t>
  </si>
  <si>
    <t>CHAR</t>
  </si>
  <si>
    <t>CHARLEVILLE 66/22/11KV SUB</t>
  </si>
  <si>
    <t>21SW11599</t>
  </si>
  <si>
    <t>F2295</t>
  </si>
  <si>
    <t>BRINGALILY</t>
  </si>
  <si>
    <t>21SW12686</t>
  </si>
  <si>
    <t>F077S</t>
  </si>
  <si>
    <t>MAIN CAMP</t>
  </si>
  <si>
    <t>SAGE</t>
  </si>
  <si>
    <t>ST GEORGE (MC052) 66/33KV SUB (SAGE)</t>
  </si>
  <si>
    <t>21SW12695</t>
  </si>
  <si>
    <t>F3085</t>
  </si>
  <si>
    <t>HENDON</t>
  </si>
  <si>
    <t>ALLO</t>
  </si>
  <si>
    <t>Allora 33/11kV Sub (ME037)</t>
  </si>
  <si>
    <t>21SW12764</t>
  </si>
  <si>
    <t>21SW13719</t>
  </si>
  <si>
    <t>F2787</t>
  </si>
  <si>
    <t>ECHO VALLEY</t>
  </si>
  <si>
    <t>KESP</t>
  </si>
  <si>
    <t>KEARNEYS SPRINGS 110/11KV SUB (KESP)</t>
  </si>
  <si>
    <t>21SW14035</t>
  </si>
  <si>
    <t>HIGH ST</t>
  </si>
  <si>
    <t>EATO</t>
  </si>
  <si>
    <t>EAST TOOWOOMBA 33/11KV SUB</t>
  </si>
  <si>
    <t>21SW14421</t>
  </si>
  <si>
    <t>F112R</t>
  </si>
  <si>
    <t>TIMBURY HILLS</t>
  </si>
  <si>
    <t>MW002</t>
  </si>
  <si>
    <t>Roma East 33/11kV Substation</t>
  </si>
  <si>
    <t>21SW15812</t>
  </si>
  <si>
    <t>F3505</t>
  </si>
  <si>
    <t>MERINGANDAN</t>
  </si>
  <si>
    <t>MERN</t>
  </si>
  <si>
    <t>MERINGANDAN 33/11KV SUB (ME062)</t>
  </si>
  <si>
    <t>21SW15871</t>
  </si>
  <si>
    <t>F086S</t>
  </si>
  <si>
    <t>ALFRED STREET EAST</t>
  </si>
  <si>
    <t>SAGT</t>
  </si>
  <si>
    <t>SAINT GEORGE TOWN 33/11KV SUB</t>
  </si>
  <si>
    <t>21SW15962</t>
  </si>
  <si>
    <t>F2085</t>
  </si>
  <si>
    <t>APPLETHORPE</t>
  </si>
  <si>
    <t>STTO</t>
  </si>
  <si>
    <t>STANTHORPE TOWN 33/11KV SUB</t>
  </si>
  <si>
    <t>21SW16189</t>
  </si>
  <si>
    <t>F2880</t>
  </si>
  <si>
    <t>FORMARTIN</t>
  </si>
  <si>
    <t>NORW</t>
  </si>
  <si>
    <t>NORWIN 33/11KV SUB (ME074)</t>
  </si>
  <si>
    <t>21SW16311</t>
  </si>
  <si>
    <t>F4090</t>
  </si>
  <si>
    <t>ROSSVALE</t>
  </si>
  <si>
    <t>PURR</t>
  </si>
  <si>
    <t>PURRAWUNDA 33/11KV SUB</t>
  </si>
  <si>
    <t>21SW16592</t>
  </si>
  <si>
    <t>F315C</t>
  </si>
  <si>
    <t>EULO</t>
  </si>
  <si>
    <t>CUNN</t>
  </si>
  <si>
    <t>CUNNAMULLA 66/22/11KV SUB</t>
  </si>
  <si>
    <t>21SW16738</t>
  </si>
  <si>
    <t>F049R</t>
  </si>
  <si>
    <t>ROMA NORTH</t>
  </si>
  <si>
    <t>ROMA</t>
  </si>
  <si>
    <t>ROMA 132/66/33KV SUB (T083)</t>
  </si>
  <si>
    <t>21SW16817</t>
  </si>
  <si>
    <t>F4185</t>
  </si>
  <si>
    <t>SOUTHBROOK</t>
  </si>
  <si>
    <t>BROX</t>
  </si>
  <si>
    <t>BROXBURN 33/11KV SUB (ME057)</t>
  </si>
  <si>
    <t>21SW17031</t>
  </si>
  <si>
    <t>GRANADA</t>
  </si>
  <si>
    <t>SKIB</t>
  </si>
  <si>
    <t>SKID B 33/11kV SUBSTATION</t>
  </si>
  <si>
    <t>21SW17543</t>
  </si>
  <si>
    <t>21SW17698</t>
  </si>
  <si>
    <t>F2980</t>
  </si>
  <si>
    <t>GOOMBURRA</t>
  </si>
  <si>
    <t>21SW17857</t>
  </si>
  <si>
    <t>F181R</t>
  </si>
  <si>
    <t>DUBLIN STREET</t>
  </si>
  <si>
    <t>MITC</t>
  </si>
  <si>
    <t>MITCHELL 33/11KV SUB</t>
  </si>
  <si>
    <t>F175R</t>
  </si>
  <si>
    <t>MITCHELL HOSPITAL</t>
  </si>
  <si>
    <t>F184R</t>
  </si>
  <si>
    <t>MITCHELL RURAL</t>
  </si>
  <si>
    <t>F187R</t>
  </si>
  <si>
    <t>MUNGALLALA</t>
  </si>
  <si>
    <t>21SW18126</t>
  </si>
  <si>
    <t>F2530</t>
  </si>
  <si>
    <t>CLIFTON WEST</t>
  </si>
  <si>
    <t>CLIF</t>
  </si>
  <si>
    <t>CLIFTON 33/11KV SUB (ME399)</t>
  </si>
  <si>
    <t>21SW18419</t>
  </si>
  <si>
    <t>F3930</t>
  </si>
  <si>
    <t>PILTON</t>
  </si>
  <si>
    <t>21SW18430</t>
  </si>
  <si>
    <t>F3765</t>
  </si>
  <si>
    <t>NOBBY</t>
  </si>
  <si>
    <t>MOSI</t>
  </si>
  <si>
    <t>MOUNT SIBLEY 33/11KV SUB</t>
  </si>
  <si>
    <t>21SW18925</t>
  </si>
  <si>
    <t>F2660</t>
  </si>
  <si>
    <t>CROWS NEST TOWN</t>
  </si>
  <si>
    <t>CRNE</t>
  </si>
  <si>
    <t>CROWS NEST 33/11KV SUB (ME032)</t>
  </si>
  <si>
    <t>21SW19217</t>
  </si>
  <si>
    <t>F2525</t>
  </si>
  <si>
    <t>CLIFTON TOWN</t>
  </si>
  <si>
    <t>21SW19220</t>
  </si>
  <si>
    <t>F3097</t>
  </si>
  <si>
    <t>HIGHFIELDS PUMP STATION</t>
  </si>
  <si>
    <t>HIGH</t>
  </si>
  <si>
    <t>HIGHFIELDS 33/11KV SUB</t>
  </si>
  <si>
    <t>21SW19311</t>
  </si>
  <si>
    <t>WILLI ST</t>
  </si>
  <si>
    <t>WEWA</t>
  </si>
  <si>
    <t>WEST WARWICK 33/11KV SUB (WEWA)</t>
  </si>
  <si>
    <t>21SW19355</t>
  </si>
  <si>
    <t>F351C</t>
  </si>
  <si>
    <t>CUNNAMULLA NORTH</t>
  </si>
  <si>
    <t>21SW19546</t>
  </si>
  <si>
    <t>21SW19682</t>
  </si>
  <si>
    <t>F058W</t>
  </si>
  <si>
    <t>TAROOM</t>
  </si>
  <si>
    <t>WAND</t>
  </si>
  <si>
    <t>WANDOAN 33/22KV SUB</t>
  </si>
  <si>
    <t>21SW19693</t>
  </si>
  <si>
    <t>21SW19725</t>
  </si>
  <si>
    <t>F2415</t>
  </si>
  <si>
    <t>CABARLAH</t>
  </si>
  <si>
    <t>21SW19783</t>
  </si>
  <si>
    <t>F3060</t>
  </si>
  <si>
    <t>HARRIS STREET</t>
  </si>
  <si>
    <t>21SW19833</t>
  </si>
  <si>
    <t>F022R</t>
  </si>
  <si>
    <t>BRUCEDALE</t>
  </si>
  <si>
    <t>21SW20091</t>
  </si>
  <si>
    <t>21SW20167</t>
  </si>
  <si>
    <t>F2661</t>
  </si>
  <si>
    <t>CROWS NEST INDUSTRIAL ROAD</t>
  </si>
  <si>
    <t>21SW20189</t>
  </si>
  <si>
    <t>F3535</t>
  </si>
  <si>
    <t>MILLMERRAN TOWN</t>
  </si>
  <si>
    <t>21SW9522</t>
  </si>
  <si>
    <t>F2620</t>
  </si>
  <si>
    <t>COPPS HILL</t>
  </si>
  <si>
    <t>21SW9571</t>
  </si>
  <si>
    <t>F2860</t>
  </si>
  <si>
    <t>EVERGREEN</t>
  </si>
  <si>
    <t>PERA</t>
  </si>
  <si>
    <t>PERANGA 33/11KV SUB (ME075)</t>
  </si>
  <si>
    <t>21WB10500</t>
  </si>
  <si>
    <t>MG-E</t>
  </si>
  <si>
    <t>REDGATE</t>
  </si>
  <si>
    <t>MURG</t>
  </si>
  <si>
    <t>Murgon 66/11kV Substation</t>
  </si>
  <si>
    <t>21WB10944</t>
  </si>
  <si>
    <t>RS-H</t>
  </si>
  <si>
    <t>BADDOW</t>
  </si>
  <si>
    <t>ROST</t>
  </si>
  <si>
    <t>ROCKY STREET 66/11KV SUB (RS)</t>
  </si>
  <si>
    <t>21WB10961</t>
  </si>
  <si>
    <t>CH-D</t>
  </si>
  <si>
    <t>ISIS</t>
  </si>
  <si>
    <t>CHIL</t>
  </si>
  <si>
    <t>Childers 66/11kV Substation</t>
  </si>
  <si>
    <t>21WB11614</t>
  </si>
  <si>
    <t>GY-B</t>
  </si>
  <si>
    <t>WETHERON</t>
  </si>
  <si>
    <t>GAYN</t>
  </si>
  <si>
    <t>Gayndah 66/11kV Substation</t>
  </si>
  <si>
    <t>21WB11781</t>
  </si>
  <si>
    <t>MG-G</t>
  </si>
  <si>
    <t>GOOMERI</t>
  </si>
  <si>
    <t>21WB11792</t>
  </si>
  <si>
    <t>SK-B</t>
  </si>
  <si>
    <t>SOUTH BINGERA</t>
  </si>
  <si>
    <t>SOKO</t>
  </si>
  <si>
    <t>SOUTH KOLAN 66/11KV SUB</t>
  </si>
  <si>
    <t>21WB11988</t>
  </si>
  <si>
    <t>WV-C</t>
  </si>
  <si>
    <t>MORGANVILLE</t>
  </si>
  <si>
    <t>WALL</t>
  </si>
  <si>
    <t>WALLAVILLE 66/11KV SUB</t>
  </si>
  <si>
    <t>21WB12669</t>
  </si>
  <si>
    <t>21WB12900</t>
  </si>
  <si>
    <t>CH-C</t>
  </si>
  <si>
    <t>STOCKYARD</t>
  </si>
  <si>
    <t>21WB12987</t>
  </si>
  <si>
    <t>WV-B</t>
  </si>
  <si>
    <t>GIN GIN</t>
  </si>
  <si>
    <t>21WB13115</t>
  </si>
  <si>
    <t>WB-D</t>
  </si>
  <si>
    <t>GEORGE ST</t>
  </si>
  <si>
    <t>WEBU</t>
  </si>
  <si>
    <t>West Bundaberg 66/11kV Substation</t>
  </si>
  <si>
    <t>21WB13128</t>
  </si>
  <si>
    <t>21WB13197</t>
  </si>
  <si>
    <t>GY-D</t>
  </si>
  <si>
    <t>BINJOUR</t>
  </si>
  <si>
    <t>21WB13301</t>
  </si>
  <si>
    <t>21WB13743</t>
  </si>
  <si>
    <t>WB-G</t>
  </si>
  <si>
    <t>OAKWOOD</t>
  </si>
  <si>
    <t>21WB13799</t>
  </si>
  <si>
    <t>RS-G</t>
  </si>
  <si>
    <t>NEPTUNE STREET</t>
  </si>
  <si>
    <t>21WB13850</t>
  </si>
  <si>
    <t>OY-D</t>
  </si>
  <si>
    <t>QWRC</t>
  </si>
  <si>
    <t>OWAN</t>
  </si>
  <si>
    <t>OWANYILLA 66/11KV SUB</t>
  </si>
  <si>
    <t>21WB13922</t>
  </si>
  <si>
    <t>21WB14133</t>
  </si>
  <si>
    <t>BD-D</t>
  </si>
  <si>
    <t>MONOGIRILBY</t>
  </si>
  <si>
    <t>BODA</t>
  </si>
  <si>
    <t>BOONDOOMBA DAM 66/11KV SUB</t>
  </si>
  <si>
    <t>21WB14265</t>
  </si>
  <si>
    <t>TN-D</t>
  </si>
  <si>
    <t>POONA</t>
  </si>
  <si>
    <t>TUAN</t>
  </si>
  <si>
    <t>TUAN 66/11KV SUB</t>
  </si>
  <si>
    <t>21WB14280</t>
  </si>
  <si>
    <t>21WB14359</t>
  </si>
  <si>
    <t>FF-E</t>
  </si>
  <si>
    <t>KOWBI</t>
  </si>
  <si>
    <t>FF</t>
  </si>
  <si>
    <t>Farnsfield 66/11kV Substation</t>
  </si>
  <si>
    <t>21WB6921</t>
  </si>
  <si>
    <t>EV-C</t>
  </si>
  <si>
    <t>EIDSVOLD</t>
  </si>
  <si>
    <t>EIDS</t>
  </si>
  <si>
    <t>EIDSVOLD 66/11KV SUB (EV)</t>
  </si>
  <si>
    <t>21WB7560</t>
  </si>
  <si>
    <t>21WB8869</t>
  </si>
  <si>
    <t>KR-E</t>
  </si>
  <si>
    <t>KUMBIA</t>
  </si>
  <si>
    <t>KING</t>
  </si>
  <si>
    <t>Kingaroy 66/11kV Substation</t>
  </si>
  <si>
    <t>21WB9023</t>
  </si>
  <si>
    <t>HD-C</t>
  </si>
  <si>
    <t>TAKURA</t>
  </si>
  <si>
    <t>HOWA</t>
  </si>
  <si>
    <t>HOWARD 66/11KV SUB</t>
  </si>
  <si>
    <t>21WB9046</t>
  </si>
  <si>
    <t>21WB9133</t>
  </si>
  <si>
    <t>21WB9467</t>
  </si>
  <si>
    <t>22CA0242</t>
  </si>
  <si>
    <t>CL204</t>
  </si>
  <si>
    <t>Capella</t>
  </si>
  <si>
    <t>CLER</t>
  </si>
  <si>
    <t xml:space="preserve">CLERMONT 132/66/22/11KV SUB (T071) CLBS </t>
  </si>
  <si>
    <t>22CA0266</t>
  </si>
  <si>
    <t>22CA0658</t>
  </si>
  <si>
    <t>MV202</t>
  </si>
  <si>
    <t>Bororen</t>
  </si>
  <si>
    <t>MIVA</t>
  </si>
  <si>
    <t>MIRIAM VALE MVSS 66/22KV SUB</t>
  </si>
  <si>
    <t>22CA0849</t>
  </si>
  <si>
    <t>LR204</t>
  </si>
  <si>
    <t>Morella</t>
  </si>
  <si>
    <t>LONG</t>
  </si>
  <si>
    <t>LONGREACH 66/22KV SUB (LRSS)</t>
  </si>
  <si>
    <t>2022_2023</t>
  </si>
  <si>
    <t>22CA10793</t>
  </si>
  <si>
    <t>THEO-FA10</t>
  </si>
  <si>
    <t>Theodore Feeder</t>
  </si>
  <si>
    <t>THEO</t>
  </si>
  <si>
    <t>Theodore 66/22kV Substation</t>
  </si>
  <si>
    <t>22CA10891</t>
  </si>
  <si>
    <t>CN110</t>
  </si>
  <si>
    <t>Agnes St</t>
  </si>
  <si>
    <t>CNSS</t>
  </si>
  <si>
    <t>Canning Street 66/11kV Substation</t>
  </si>
  <si>
    <t>22CA11833</t>
  </si>
  <si>
    <t>FB11</t>
  </si>
  <si>
    <t>SIMPSON ST</t>
  </si>
  <si>
    <t>BERS</t>
  </si>
  <si>
    <t>BERSERKER 66/11KV SUBSTATION</t>
  </si>
  <si>
    <t>22CA11885</t>
  </si>
  <si>
    <t>MA111</t>
  </si>
  <si>
    <t>Stanwell</t>
  </si>
  <si>
    <t>MALC</t>
  </si>
  <si>
    <t>MALCHI MASS 66/11KV SUB</t>
  </si>
  <si>
    <t>22CA12490</t>
  </si>
  <si>
    <t>22CA12626</t>
  </si>
  <si>
    <t>FB15</t>
  </si>
  <si>
    <t>CLIFTON ST FDR</t>
  </si>
  <si>
    <t>22CA12730</t>
  </si>
  <si>
    <t>BF208</t>
  </si>
  <si>
    <t>Yarrabee</t>
  </si>
  <si>
    <t>22CA12810</t>
  </si>
  <si>
    <t>MT103</t>
  </si>
  <si>
    <t>Selene</t>
  </si>
  <si>
    <t>22CA1286</t>
  </si>
  <si>
    <t>YP207</t>
  </si>
  <si>
    <t>Waterpark</t>
  </si>
  <si>
    <t>YPSS</t>
  </si>
  <si>
    <t>Yeppoon 66/22/11kV Substation</t>
  </si>
  <si>
    <t>22CA12956</t>
  </si>
  <si>
    <t>BB210</t>
  </si>
  <si>
    <t>Alpha</t>
  </si>
  <si>
    <t>22CA13060</t>
  </si>
  <si>
    <t>GF111</t>
  </si>
  <si>
    <t>HOSPITAL TIE</t>
  </si>
  <si>
    <t>GFSS</t>
  </si>
  <si>
    <t>Friend Street 66/11kV Substation</t>
  </si>
  <si>
    <t>22CA13188</t>
  </si>
  <si>
    <t>22CA1324</t>
  </si>
  <si>
    <t>THEO-FA06</t>
  </si>
  <si>
    <t>Cracow Town Feeder</t>
  </si>
  <si>
    <t>22CA13567</t>
  </si>
  <si>
    <t>MA108</t>
  </si>
  <si>
    <t>Gracemere Rural</t>
  </si>
  <si>
    <t>22CA13723</t>
  </si>
  <si>
    <t>22CA13822</t>
  </si>
  <si>
    <t>BB208</t>
  </si>
  <si>
    <t>Aramac</t>
  </si>
  <si>
    <t>22CA13954</t>
  </si>
  <si>
    <t>22CA14419</t>
  </si>
  <si>
    <t>BR108</t>
  </si>
  <si>
    <t>Benaraby</t>
  </si>
  <si>
    <t>BRSS</t>
  </si>
  <si>
    <t>Boyne Residential 66/11kV Substation</t>
  </si>
  <si>
    <t>22CA1522</t>
  </si>
  <si>
    <t>CI104</t>
  </si>
  <si>
    <t>CI104 Clinton Park</t>
  </si>
  <si>
    <t>CISS</t>
  </si>
  <si>
    <t>Clinton 66/11kV Substation</t>
  </si>
  <si>
    <t>22CA15317</t>
  </si>
  <si>
    <t>22CA15606</t>
  </si>
  <si>
    <t>ROLE-FA0652</t>
  </si>
  <si>
    <t>CRESCENT</t>
  </si>
  <si>
    <t>22CA15641</t>
  </si>
  <si>
    <t>22CA15814</t>
  </si>
  <si>
    <t>WN213</t>
  </si>
  <si>
    <t>Gogango</t>
  </si>
  <si>
    <t>WOWA</t>
  </si>
  <si>
    <t>WOWAN 66/22KV SUB (WNSS)</t>
  </si>
  <si>
    <t>22CA15857</t>
  </si>
  <si>
    <t>22CA15874</t>
  </si>
  <si>
    <t>BB203</t>
  </si>
  <si>
    <t>WESTERN HIGHWAY</t>
  </si>
  <si>
    <t>22CA15994</t>
  </si>
  <si>
    <t>22CA16477</t>
  </si>
  <si>
    <t>22CA16529</t>
  </si>
  <si>
    <t>BL103</t>
  </si>
  <si>
    <t>Biloela North</t>
  </si>
  <si>
    <t>BILO</t>
  </si>
  <si>
    <t>BILOELA 132/66/11KV SUB (BLBS)</t>
  </si>
  <si>
    <t>22CA1858</t>
  </si>
  <si>
    <t>CL208</t>
  </si>
  <si>
    <t>Copperfield</t>
  </si>
  <si>
    <t>22CA2389</t>
  </si>
  <si>
    <t>PD209</t>
  </si>
  <si>
    <t>ALTON DOWNS</t>
  </si>
  <si>
    <t>PAND</t>
  </si>
  <si>
    <t>PANDOIN 66/22KV SUB (PDBS)</t>
  </si>
  <si>
    <t>22CA2648</t>
  </si>
  <si>
    <t>22CA2902</t>
  </si>
  <si>
    <t>22CA3650</t>
  </si>
  <si>
    <t>CO203</t>
  </si>
  <si>
    <t>Lawgi</t>
  </si>
  <si>
    <t>COOM</t>
  </si>
  <si>
    <t>COOMINGLAH 66/22KV SUB (COSS)</t>
  </si>
  <si>
    <t>22CA3652</t>
  </si>
  <si>
    <t>MA123</t>
  </si>
  <si>
    <t>GRACEMERE NORTH</t>
  </si>
  <si>
    <t>22CA4222</t>
  </si>
  <si>
    <t>22CA4467</t>
  </si>
  <si>
    <t>22CA4470</t>
  </si>
  <si>
    <t>22CA4526</t>
  </si>
  <si>
    <t>WN211</t>
  </si>
  <si>
    <t>Jambin</t>
  </si>
  <si>
    <t>22CA4546</t>
  </si>
  <si>
    <t>RG111</t>
  </si>
  <si>
    <t>Knight St</t>
  </si>
  <si>
    <t>RGBS</t>
  </si>
  <si>
    <t>Rockhampton Glenmore 132/66/11kV</t>
  </si>
  <si>
    <t>22CA4725</t>
  </si>
  <si>
    <t>22CA4782</t>
  </si>
  <si>
    <t>BW209</t>
  </si>
  <si>
    <t>QEC Coal Plant</t>
  </si>
  <si>
    <t>22CA5011</t>
  </si>
  <si>
    <t>LR210</t>
  </si>
  <si>
    <t>Isisford</t>
  </si>
  <si>
    <t>22CA5087</t>
  </si>
  <si>
    <t>22CA5634</t>
  </si>
  <si>
    <t>22CA5929</t>
  </si>
  <si>
    <t>TI204</t>
  </si>
  <si>
    <t>Caravan Park</t>
  </si>
  <si>
    <t>TIER</t>
  </si>
  <si>
    <t>TIERI 66/22KV SUBSTATION</t>
  </si>
  <si>
    <t>22CA6140</t>
  </si>
  <si>
    <t>TB223</t>
  </si>
  <si>
    <t>KINKA</t>
  </si>
  <si>
    <t>TANB</t>
  </si>
  <si>
    <t>Tanby 66/22kV Substation</t>
  </si>
  <si>
    <t>22CA6174</t>
  </si>
  <si>
    <t>22CA6191</t>
  </si>
  <si>
    <t>YP109</t>
  </si>
  <si>
    <t>Arthur St</t>
  </si>
  <si>
    <t>22CA6401</t>
  </si>
  <si>
    <t>YP208</t>
  </si>
  <si>
    <t>Tanby</t>
  </si>
  <si>
    <t>22CA6494</t>
  </si>
  <si>
    <t>MR201</t>
  </si>
  <si>
    <t>Moura Urban</t>
  </si>
  <si>
    <t>MOUR</t>
  </si>
  <si>
    <t>MOURA MRBS 132/66/11KV SUB (T027)</t>
  </si>
  <si>
    <t>22CA6890</t>
  </si>
  <si>
    <t>RL203</t>
  </si>
  <si>
    <t>Bajool</t>
  </si>
  <si>
    <t>RLSS</t>
  </si>
  <si>
    <t>Raglan 66/22kV Substation</t>
  </si>
  <si>
    <t>22CA6899</t>
  </si>
  <si>
    <t>22CA7855</t>
  </si>
  <si>
    <t>PHILIP STREET</t>
  </si>
  <si>
    <t>GLSO</t>
  </si>
  <si>
    <t>GLADSTONE SOUTH 132/66/11KV SUB (T019 )</t>
  </si>
  <si>
    <t>22CA7895</t>
  </si>
  <si>
    <t>22CA8397</t>
  </si>
  <si>
    <t>22CA8515</t>
  </si>
  <si>
    <t>22CA9555</t>
  </si>
  <si>
    <t>22CA9618</t>
  </si>
  <si>
    <t>22CA9905</t>
  </si>
  <si>
    <t>22FN0157</t>
  </si>
  <si>
    <t>22FN0158</t>
  </si>
  <si>
    <t>22FN0222</t>
  </si>
  <si>
    <t>22FN0373</t>
  </si>
  <si>
    <t>2ART</t>
  </si>
  <si>
    <t>ARTHUR ST FDR</t>
  </si>
  <si>
    <t>CANO</t>
  </si>
  <si>
    <t>CAIRNS NORTH (T093) 132/22KV SUBSTATION</t>
  </si>
  <si>
    <t>22FN0386</t>
  </si>
  <si>
    <t>22FN0458</t>
  </si>
  <si>
    <t>22FN10117</t>
  </si>
  <si>
    <t>22FN10377</t>
  </si>
  <si>
    <t>2FRE</t>
  </si>
  <si>
    <t>FRESHWATER</t>
  </si>
  <si>
    <t>22FN10863</t>
  </si>
  <si>
    <t>2BA2</t>
  </si>
  <si>
    <t>BABINDA NO2</t>
  </si>
  <si>
    <t>22FN10903</t>
  </si>
  <si>
    <t>2CHL</t>
  </si>
  <si>
    <t>CHILVERTON</t>
  </si>
  <si>
    <t>RAVENSHOE</t>
  </si>
  <si>
    <t>Ravenshoe 66/22kV Substation</t>
  </si>
  <si>
    <t>22FN11054</t>
  </si>
  <si>
    <t>22FN11273</t>
  </si>
  <si>
    <t>22FN11646</t>
  </si>
  <si>
    <t>2KUR</t>
  </si>
  <si>
    <t>KURANDA</t>
  </si>
  <si>
    <t>22FN11730</t>
  </si>
  <si>
    <t>ALMADEN</t>
  </si>
  <si>
    <t>22FN12089</t>
  </si>
  <si>
    <t>22FN12364</t>
  </si>
  <si>
    <t>2BA1</t>
  </si>
  <si>
    <t>BABINDA NO1</t>
  </si>
  <si>
    <t>22FN12825</t>
  </si>
  <si>
    <t>22FN12938</t>
  </si>
  <si>
    <t>22FN13006</t>
  </si>
  <si>
    <t>2EIN</t>
  </si>
  <si>
    <t>EINASLEIGH</t>
  </si>
  <si>
    <t>22FN1301</t>
  </si>
  <si>
    <t>22FN13076</t>
  </si>
  <si>
    <t>2PEE</t>
  </si>
  <si>
    <t>PEERAMON</t>
  </si>
  <si>
    <t>22FN13187</t>
  </si>
  <si>
    <t>22FN13232</t>
  </si>
  <si>
    <t>2IN2</t>
  </si>
  <si>
    <t>INNISFAIL NO2</t>
  </si>
  <si>
    <t>22FN13967</t>
  </si>
  <si>
    <t>2KUB</t>
  </si>
  <si>
    <t>KURRIMINE BEACH 22KV FDR</t>
  </si>
  <si>
    <t>ELAR</t>
  </si>
  <si>
    <t>EL ARISH (T171) 132/22KV SUBSTATION</t>
  </si>
  <si>
    <t>22FN1878</t>
  </si>
  <si>
    <t>2CRT</t>
  </si>
  <si>
    <t>CROYDON TOWN</t>
  </si>
  <si>
    <t>CROYDON</t>
  </si>
  <si>
    <t>Croydon 66/22kV Substation</t>
  </si>
  <si>
    <t>22FN1977</t>
  </si>
  <si>
    <t>22FN2033</t>
  </si>
  <si>
    <t>2ELA</t>
  </si>
  <si>
    <t>EL ARISH</t>
  </si>
  <si>
    <t>22FN3360</t>
  </si>
  <si>
    <t>22FN3667</t>
  </si>
  <si>
    <t>22FN4029</t>
  </si>
  <si>
    <t>2HS2</t>
  </si>
  <si>
    <t>HARTLEY ST NO 2</t>
  </si>
  <si>
    <t>CACI</t>
  </si>
  <si>
    <t>CAIRNS CITY 132/22KV SUB (CAIRNS CITY)</t>
  </si>
  <si>
    <t>22FN5014</t>
  </si>
  <si>
    <t>2WOL</t>
  </si>
  <si>
    <t>WOLFRAM</t>
  </si>
  <si>
    <t>DIMB</t>
  </si>
  <si>
    <t>Dimbulah 66/22kV Substation</t>
  </si>
  <si>
    <t>22FN5158</t>
  </si>
  <si>
    <t>2MAL</t>
  </si>
  <si>
    <t>MALANDA</t>
  </si>
  <si>
    <t>22FN6216</t>
  </si>
  <si>
    <t>22FN7273</t>
  </si>
  <si>
    <t>2BIL</t>
  </si>
  <si>
    <t>BILYANA</t>
  </si>
  <si>
    <t>CARD</t>
  </si>
  <si>
    <t>Cardwell 132/22kV Substation</t>
  </si>
  <si>
    <t>22FN8329</t>
  </si>
  <si>
    <t>22FN9614</t>
  </si>
  <si>
    <t>2CAR</t>
  </si>
  <si>
    <t>CARBEEN</t>
  </si>
  <si>
    <t>22FN9634</t>
  </si>
  <si>
    <t>2BIB</t>
  </si>
  <si>
    <t>BIBOOHRA</t>
  </si>
  <si>
    <t>22FN9812</t>
  </si>
  <si>
    <t>2BLW</t>
  </si>
  <si>
    <t>BLUEWATER</t>
  </si>
  <si>
    <t>22FN9975</t>
  </si>
  <si>
    <t>22MK0022</t>
  </si>
  <si>
    <t>Southern (Sarina)</t>
  </si>
  <si>
    <t>SARI</t>
  </si>
  <si>
    <t>Sarina 33/11kV Substation</t>
  </si>
  <si>
    <t>22MK0027</t>
  </si>
  <si>
    <t>FOXDALE</t>
  </si>
  <si>
    <t>22MK0241</t>
  </si>
  <si>
    <t>Farleigh</t>
  </si>
  <si>
    <t>FARL</t>
  </si>
  <si>
    <t>Farleigh 33/11kV Substation</t>
  </si>
  <si>
    <t>22MK0269</t>
  </si>
  <si>
    <t>22MK0399</t>
  </si>
  <si>
    <t>22MK0530</t>
  </si>
  <si>
    <t>Western (Pleystowe)</t>
  </si>
  <si>
    <t>22MK0900</t>
  </si>
  <si>
    <t>NABILLA</t>
  </si>
  <si>
    <t>MASO</t>
  </si>
  <si>
    <t>MARIAN SOUTH 66/11KV SUB (MASO)</t>
  </si>
  <si>
    <t>22MK1237</t>
  </si>
  <si>
    <t>Finchhatton</t>
  </si>
  <si>
    <t>PINN</t>
  </si>
  <si>
    <t>Pinnacle 66/11kV Substation</t>
  </si>
  <si>
    <t>22MK1250</t>
  </si>
  <si>
    <t>22MK1332</t>
  </si>
  <si>
    <t>22MK1830</t>
  </si>
  <si>
    <t>Northern</t>
  </si>
  <si>
    <t>22MK2211</t>
  </si>
  <si>
    <t>Mirani</t>
  </si>
  <si>
    <t>MIRA</t>
  </si>
  <si>
    <t>Mirani 66/11kV Substation</t>
  </si>
  <si>
    <t>22MK2320</t>
  </si>
  <si>
    <t>22MK2430</t>
  </si>
  <si>
    <t>22MK3584</t>
  </si>
  <si>
    <t>KEMMIS</t>
  </si>
  <si>
    <t>22MK5302</t>
  </si>
  <si>
    <t>Crystalbrook</t>
  </si>
  <si>
    <t>22MK5995</t>
  </si>
  <si>
    <t>Gargett</t>
  </si>
  <si>
    <t>22MK6342</t>
  </si>
  <si>
    <t>22MK6522</t>
  </si>
  <si>
    <t>22MK6847</t>
  </si>
  <si>
    <t>22MK7664</t>
  </si>
  <si>
    <t>22MK8555</t>
  </si>
  <si>
    <t>Louisa Creek</t>
  </si>
  <si>
    <t>LOCR</t>
  </si>
  <si>
    <t>LOUISA CRK (T176) 132/33/11KV S'STN</t>
  </si>
  <si>
    <t>22MK8704</t>
  </si>
  <si>
    <t>Munbura</t>
  </si>
  <si>
    <t>22MK9162</t>
  </si>
  <si>
    <t>Nebia</t>
  </si>
  <si>
    <t>22MK9318</t>
  </si>
  <si>
    <t>BARRIE LANE</t>
  </si>
  <si>
    <t>22NQ0039</t>
  </si>
  <si>
    <t>22NQ0113</t>
  </si>
  <si>
    <t>MX-01</t>
  </si>
  <si>
    <t>MAXWELTON NTH SWER NO.01 19.1kV FDR</t>
  </si>
  <si>
    <t>22NQ0187</t>
  </si>
  <si>
    <t>BLRI-11</t>
  </si>
  <si>
    <t>BLACKRIVER NO.11</t>
  </si>
  <si>
    <t>BLRI</t>
  </si>
  <si>
    <t>BLACKRIVER 66/11KV SUBSTATION</t>
  </si>
  <si>
    <t>22NQ0194</t>
  </si>
  <si>
    <t>22NQ0212</t>
  </si>
  <si>
    <t>DR-10</t>
  </si>
  <si>
    <t>DUCHESSRD NO.10</t>
  </si>
  <si>
    <t>22NQ0387</t>
  </si>
  <si>
    <t>ML-02</t>
  </si>
  <si>
    <t>MILLAROO</t>
  </si>
  <si>
    <t>MILL</t>
  </si>
  <si>
    <t>MILLAROO 66/11KV SUB (ML)</t>
  </si>
  <si>
    <t>22NQ0484</t>
  </si>
  <si>
    <t>GE-02</t>
  </si>
  <si>
    <t>VELLUM DOWNS</t>
  </si>
  <si>
    <t>22NQ0540</t>
  </si>
  <si>
    <t>HU-40</t>
  </si>
  <si>
    <t>RICHMOND</t>
  </si>
  <si>
    <t>22NQ0543</t>
  </si>
  <si>
    <t>22NQ0746</t>
  </si>
  <si>
    <t>SV-01</t>
  </si>
  <si>
    <t>Suvla SWER No.01</t>
  </si>
  <si>
    <t>22NQ0749</t>
  </si>
  <si>
    <t>22NQ0753</t>
  </si>
  <si>
    <t>JC-13</t>
  </si>
  <si>
    <t>JULIACREEK NO.13 TALDOORA</t>
  </si>
  <si>
    <t>22NQ10069</t>
  </si>
  <si>
    <t>LP-01</t>
  </si>
  <si>
    <t>MOUNTLEYSHONPUMP NO.01</t>
  </si>
  <si>
    <t>MOLP</t>
  </si>
  <si>
    <t>MOUNT LEYSHON PUMP 66/11KV SUB</t>
  </si>
  <si>
    <t>22NQ10160</t>
  </si>
  <si>
    <t>NC-02</t>
  </si>
  <si>
    <t>NORTHCLONCURRY NO.02</t>
  </si>
  <si>
    <t>NOCL</t>
  </si>
  <si>
    <t>North Cloncurry 66/11kV Substation</t>
  </si>
  <si>
    <t>22NQ10417</t>
  </si>
  <si>
    <t>22NQ10427</t>
  </si>
  <si>
    <t>AY-06</t>
  </si>
  <si>
    <t>AYR NO.06</t>
  </si>
  <si>
    <t>22NQ10432</t>
  </si>
  <si>
    <t>22NQ11019</t>
  </si>
  <si>
    <t>EL-01</t>
  </si>
  <si>
    <t>ELDERSLIESWER NO.01</t>
  </si>
  <si>
    <t>22NQ11093</t>
  </si>
  <si>
    <t>22NQ11281</t>
  </si>
  <si>
    <t>MILC-09</t>
  </si>
  <si>
    <t>MILLCHESTER NO.09</t>
  </si>
  <si>
    <t>22NQ11409</t>
  </si>
  <si>
    <t>22NQ11410</t>
  </si>
  <si>
    <t>22NQ11809</t>
  </si>
  <si>
    <t>22NQ11870</t>
  </si>
  <si>
    <t>CO-01</t>
  </si>
  <si>
    <t xml:space="preserve">COLLINSVILLE NO.01 </t>
  </si>
  <si>
    <t>COLL</t>
  </si>
  <si>
    <t>COLLINSVILLE SUBSTATION</t>
  </si>
  <si>
    <t>22NQ12222</t>
  </si>
  <si>
    <t>22NQ1233</t>
  </si>
  <si>
    <t>CC-01</t>
  </si>
  <si>
    <t>CLONCURRY NO.01</t>
  </si>
  <si>
    <t>CLON</t>
  </si>
  <si>
    <t>CLONCURRY 66/11KV SUB (CC)</t>
  </si>
  <si>
    <t>22NQ12698</t>
  </si>
  <si>
    <t>22NQ12730</t>
  </si>
  <si>
    <t>22NQ12854</t>
  </si>
  <si>
    <t>22NQ12969</t>
  </si>
  <si>
    <t>22NQ13389</t>
  </si>
  <si>
    <t>BN-06</t>
  </si>
  <si>
    <t>BOWEN NO.06</t>
  </si>
  <si>
    <t>22NQ13503</t>
  </si>
  <si>
    <t>22NQ13539</t>
  </si>
  <si>
    <t>22NQ1364</t>
  </si>
  <si>
    <t>22NQ13771</t>
  </si>
  <si>
    <t>22NQ14115</t>
  </si>
  <si>
    <t>22NQ14126</t>
  </si>
  <si>
    <t>JC-08</t>
  </si>
  <si>
    <t>JULIACREEK NO.08 CANOBIE</t>
  </si>
  <si>
    <t>22NQ14128</t>
  </si>
  <si>
    <t>22NQ14172</t>
  </si>
  <si>
    <t>22NQ14309</t>
  </si>
  <si>
    <t>BELYANDO 19.1KV 3220 FDR</t>
  </si>
  <si>
    <t>WIRR</t>
  </si>
  <si>
    <t>WIRRALIE 66/33KV SUB (WIRR)</t>
  </si>
  <si>
    <t>SCARTWATER 19.1KV 3221 FDR</t>
  </si>
  <si>
    <t>MT COOLOON 19.1KV 3222 FDR</t>
  </si>
  <si>
    <t>22NQ14391</t>
  </si>
  <si>
    <t>OONN-10</t>
  </si>
  <si>
    <t>OONOONBA NO.10</t>
  </si>
  <si>
    <t>OONN</t>
  </si>
  <si>
    <t>OONOONBA 66/11KV SUBSTATION</t>
  </si>
  <si>
    <t>22NQ14445</t>
  </si>
  <si>
    <t>CF-01</t>
  </si>
  <si>
    <t>CAPE FERGUSON NO.01</t>
  </si>
  <si>
    <t>CAFE</t>
  </si>
  <si>
    <t>CAPE FERGUSON 66/11KV SUB (CAFE)</t>
  </si>
  <si>
    <t>CF-02</t>
  </si>
  <si>
    <t>CAPE FERGUSON NO.02</t>
  </si>
  <si>
    <t>22NQ14627</t>
  </si>
  <si>
    <t>IN-06</t>
  </si>
  <si>
    <t>Ingham No.06</t>
  </si>
  <si>
    <t>INGH</t>
  </si>
  <si>
    <t>INGHAM 132/66/11KV SUBSTATION</t>
  </si>
  <si>
    <t>22NQ15349</t>
  </si>
  <si>
    <t>WOSO-02</t>
  </si>
  <si>
    <t>22NQ15747</t>
  </si>
  <si>
    <t>22NQ1575</t>
  </si>
  <si>
    <t>LANN-05</t>
  </si>
  <si>
    <t>LANNERCOST NO.05</t>
  </si>
  <si>
    <t>22NQ16159</t>
  </si>
  <si>
    <t>RI-10</t>
  </si>
  <si>
    <t>Richmond No.10</t>
  </si>
  <si>
    <t>22NQ16208</t>
  </si>
  <si>
    <t>22NQ16552</t>
  </si>
  <si>
    <t>22NQ1751</t>
  </si>
  <si>
    <t>DR-05</t>
  </si>
  <si>
    <t>DUCHESSRD NO.05</t>
  </si>
  <si>
    <t>22NQ1925</t>
  </si>
  <si>
    <t>22NQ2101</t>
  </si>
  <si>
    <t>BLRI-08</t>
  </si>
  <si>
    <t>BLACKRIVER NO.08</t>
  </si>
  <si>
    <t>22NQ2260</t>
  </si>
  <si>
    <t>22NQ2287</t>
  </si>
  <si>
    <t>22NQ2706</t>
  </si>
  <si>
    <t>22NQ2753</t>
  </si>
  <si>
    <t>22NQ2869</t>
  </si>
  <si>
    <t>22NQ3024</t>
  </si>
  <si>
    <t>HH-07</t>
  </si>
  <si>
    <t>HOMEHILL NO.07</t>
  </si>
  <si>
    <t>HOHI</t>
  </si>
  <si>
    <t>HOMEHILL 66/11KV SUBSTATION</t>
  </si>
  <si>
    <t>22NQ3057</t>
  </si>
  <si>
    <t>22NQ3162</t>
  </si>
  <si>
    <t>22NQ3198</t>
  </si>
  <si>
    <t>22NQ3291</t>
  </si>
  <si>
    <t>LE-02</t>
  </si>
  <si>
    <t>MOUNTLEYSHON NO.02</t>
  </si>
  <si>
    <t>MOLE</t>
  </si>
  <si>
    <t>MOUNT LEYSHON 66/11KV SUB (LE)</t>
  </si>
  <si>
    <t>PJ-01</t>
  </si>
  <si>
    <t>PAJINGO MINE NO.01</t>
  </si>
  <si>
    <t>PAJI</t>
  </si>
  <si>
    <t>PAJINGO 66/11KV SUB (PJ)</t>
  </si>
  <si>
    <t>22NQ3310</t>
  </si>
  <si>
    <t>22NQ3323</t>
  </si>
  <si>
    <t>BO-06</t>
  </si>
  <si>
    <t>BOHLE NO.06</t>
  </si>
  <si>
    <t>BOHL</t>
  </si>
  <si>
    <t>BOHLE 66/11KV SUBSTATION</t>
  </si>
  <si>
    <t>22NQ3871</t>
  </si>
  <si>
    <t>22NQ3927</t>
  </si>
  <si>
    <t>22NQ4177</t>
  </si>
  <si>
    <t>22NQ4301</t>
  </si>
  <si>
    <t>22NQ4578</t>
  </si>
  <si>
    <t>22NQ4714</t>
  </si>
  <si>
    <t>BL-01</t>
  </si>
  <si>
    <t>BLUEWATER NO.01</t>
  </si>
  <si>
    <t>BLUE</t>
  </si>
  <si>
    <t>BLUEWATER 66/11KV SUBSTATION (BLUE)</t>
  </si>
  <si>
    <t>22NQ5101</t>
  </si>
  <si>
    <t>NC-03</t>
  </si>
  <si>
    <t>NORTHCLONCURRY NO.03</t>
  </si>
  <si>
    <t>22NQ5429</t>
  </si>
  <si>
    <t>22NQ5468</t>
  </si>
  <si>
    <t>22NQ5627</t>
  </si>
  <si>
    <t>CT-02</t>
  </si>
  <si>
    <t>WATERWORKS</t>
  </si>
  <si>
    <t>22NQ6039</t>
  </si>
  <si>
    <t>22NQ6057</t>
  </si>
  <si>
    <t>22NQ6202</t>
  </si>
  <si>
    <t>22NQ6315</t>
  </si>
  <si>
    <t>SD-01</t>
  </si>
  <si>
    <t>Saunders No.01</t>
  </si>
  <si>
    <t>SAUN</t>
  </si>
  <si>
    <t>SAUNDERS 66/11KV SUB (SAUN)</t>
  </si>
  <si>
    <t>22NQ6408</t>
  </si>
  <si>
    <t>22NQ6572</t>
  </si>
  <si>
    <t>22NQ7026</t>
  </si>
  <si>
    <t>22NQ7161</t>
  </si>
  <si>
    <t>RASM-02</t>
  </si>
  <si>
    <t>RASMUSSEN NO.02</t>
  </si>
  <si>
    <t>22NQ7439</t>
  </si>
  <si>
    <t>22NQ7612</t>
  </si>
  <si>
    <t>22NQ7711</t>
  </si>
  <si>
    <t>22NQ8265</t>
  </si>
  <si>
    <t>MERI-11</t>
  </si>
  <si>
    <t>MERINDA NO.11</t>
  </si>
  <si>
    <t>MERI</t>
  </si>
  <si>
    <t>Merinda 66/11kV Substation</t>
  </si>
  <si>
    <t>22NQ8277</t>
  </si>
  <si>
    <t>22NQ8609</t>
  </si>
  <si>
    <t>DR-02</t>
  </si>
  <si>
    <t>DUCHESSRD NO.02</t>
  </si>
  <si>
    <t>22NQ8721</t>
  </si>
  <si>
    <t>22NQ9781</t>
  </si>
  <si>
    <t>MP-06</t>
  </si>
  <si>
    <t>MONAPARK NO.06</t>
  </si>
  <si>
    <t>MOPA</t>
  </si>
  <si>
    <t>MONA PARK 66/11KV SUB</t>
  </si>
  <si>
    <t>22SW0020</t>
  </si>
  <si>
    <t>22SW0059</t>
  </si>
  <si>
    <t>22SW0198</t>
  </si>
  <si>
    <t>F306C</t>
  </si>
  <si>
    <t>SOUTH EAST RURAL</t>
  </si>
  <si>
    <t>22SW0240</t>
  </si>
  <si>
    <t>F079S</t>
  </si>
  <si>
    <t>ST GEORGE MEATWORKS</t>
  </si>
  <si>
    <t>22SW0277</t>
  </si>
  <si>
    <t>22SW0303</t>
  </si>
  <si>
    <t>22SW0602</t>
  </si>
  <si>
    <t>F3475</t>
  </si>
  <si>
    <t>McGLEW STREET</t>
  </si>
  <si>
    <t>22SW0724</t>
  </si>
  <si>
    <t>22SW10037</t>
  </si>
  <si>
    <t>F060T</t>
  </si>
  <si>
    <t>TARA</t>
  </si>
  <si>
    <t>KOGA</t>
  </si>
  <si>
    <t>KOGAN REGULATOR (MC13)</t>
  </si>
  <si>
    <t>F070T</t>
  </si>
  <si>
    <t>FRY STREET</t>
  </si>
  <si>
    <t>TARA 33/11KV SUB</t>
  </si>
  <si>
    <t>F071T</t>
  </si>
  <si>
    <t>BILTON STREET</t>
  </si>
  <si>
    <t>WILKIE CREEK</t>
  </si>
  <si>
    <t>DAAN</t>
  </si>
  <si>
    <t xml:space="preserve">DAANDINE (T188) 110/33KV SUBSTATION </t>
  </si>
  <si>
    <t>22SW10074</t>
  </si>
  <si>
    <t>F3317</t>
  </si>
  <si>
    <t>KILLARNEY SOUTH</t>
  </si>
  <si>
    <t>KILL</t>
  </si>
  <si>
    <t>KILLARNEY 33/11KV SUB (ME063)</t>
  </si>
  <si>
    <t>22SW10306</t>
  </si>
  <si>
    <t>22SW10350</t>
  </si>
  <si>
    <t>22SW10510</t>
  </si>
  <si>
    <t>F233C</t>
  </si>
  <si>
    <t>MORVEN</t>
  </si>
  <si>
    <t>22SW1065</t>
  </si>
  <si>
    <t>F081S</t>
  </si>
  <si>
    <t>NOONDOO</t>
  </si>
  <si>
    <t>22SW10736</t>
  </si>
  <si>
    <t>22SW10836</t>
  </si>
  <si>
    <t>F3145</t>
  </si>
  <si>
    <t>HORRANE</t>
  </si>
  <si>
    <t>CEPL</t>
  </si>
  <si>
    <t>CECIL PLAINS 33/11KV SUB</t>
  </si>
  <si>
    <t>22SW1086</t>
  </si>
  <si>
    <t>22SW10871</t>
  </si>
  <si>
    <t>F3400</t>
  </si>
  <si>
    <t>LINTHORPE</t>
  </si>
  <si>
    <t>Pole</t>
  </si>
  <si>
    <t>22SW10875</t>
  </si>
  <si>
    <t>F4135</t>
  </si>
  <si>
    <t>SHORT STREET</t>
  </si>
  <si>
    <t>22SW10898</t>
  </si>
  <si>
    <t>F3522</t>
  </si>
  <si>
    <t>MILITARY BASE</t>
  </si>
  <si>
    <t>OAKE</t>
  </si>
  <si>
    <t>Oakey 33/11kV Substation</t>
  </si>
  <si>
    <t>22SW10903</t>
  </si>
  <si>
    <t>F3950</t>
  </si>
  <si>
    <t>PITTSWORTH</t>
  </si>
  <si>
    <t>22SW11049</t>
  </si>
  <si>
    <t>F3160</t>
  </si>
  <si>
    <t>HURSLEY ROAD</t>
  </si>
  <si>
    <t>WETO</t>
  </si>
  <si>
    <t>WEST TOOWOOMBA 33/11KV SUB</t>
  </si>
  <si>
    <t>22SW11440</t>
  </si>
  <si>
    <t>22SW11498</t>
  </si>
  <si>
    <t>F061W</t>
  </si>
  <si>
    <t>GULUGUBA</t>
  </si>
  <si>
    <t>22SW11797</t>
  </si>
  <si>
    <t>22SW11916</t>
  </si>
  <si>
    <t>MURRAY'S BRIDGE</t>
  </si>
  <si>
    <t>22SW12051</t>
  </si>
  <si>
    <t>22SW12406</t>
  </si>
  <si>
    <t>22SW12407</t>
  </si>
  <si>
    <t>F2320</t>
  </si>
  <si>
    <t>BROOKSTEAD</t>
  </si>
  <si>
    <t>YASO</t>
  </si>
  <si>
    <t>YARRANLEA SOUTH 33/11KV SUB</t>
  </si>
  <si>
    <t>22SW12531</t>
  </si>
  <si>
    <t>22SW13060</t>
  </si>
  <si>
    <t>22SW13089</t>
  </si>
  <si>
    <t>CAMBOOYA</t>
  </si>
  <si>
    <t>22SW13323</t>
  </si>
  <si>
    <t>22SW13333</t>
  </si>
  <si>
    <t>22SW13503</t>
  </si>
  <si>
    <t>F028D</t>
  </si>
  <si>
    <t>NANDI - GRASSDALE</t>
  </si>
  <si>
    <t>NAND</t>
  </si>
  <si>
    <t>NANDI 33/11KV SUBSTATION</t>
  </si>
  <si>
    <t>22SW13628</t>
  </si>
  <si>
    <t>22SW1368</t>
  </si>
  <si>
    <t>22SW1381</t>
  </si>
  <si>
    <t>F3743</t>
  </si>
  <si>
    <t>NELSON ST</t>
  </si>
  <si>
    <t>22SW14008</t>
  </si>
  <si>
    <t>22SW14010</t>
  </si>
  <si>
    <t>F078S</t>
  </si>
  <si>
    <t>BEARDMORE DAM</t>
  </si>
  <si>
    <t>BURG</t>
  </si>
  <si>
    <t>BURGORAH 33KV REGULATOR</t>
  </si>
  <si>
    <t>22SW14344</t>
  </si>
  <si>
    <t>22SW14449</t>
  </si>
  <si>
    <t>F3375</t>
  </si>
  <si>
    <t>LEGUME</t>
  </si>
  <si>
    <t>22SW14481</t>
  </si>
  <si>
    <t>F4115</t>
  </si>
  <si>
    <t>SANDY CREEK</t>
  </si>
  <si>
    <t>22SW14754</t>
  </si>
  <si>
    <t>F3875</t>
  </si>
  <si>
    <t>PARROT STREET</t>
  </si>
  <si>
    <t>22SW15587</t>
  </si>
  <si>
    <t>22SW15619</t>
  </si>
  <si>
    <t>THEO-FA08</t>
  </si>
  <si>
    <t>Taroom Feeder</t>
  </si>
  <si>
    <t>22SW1565</t>
  </si>
  <si>
    <t>F2645</t>
  </si>
  <si>
    <t>CREEK STREET</t>
  </si>
  <si>
    <t>22SW1600</t>
  </si>
  <si>
    <t>22SW16785</t>
  </si>
  <si>
    <t>F097D</t>
  </si>
  <si>
    <t>JANDOWAE</t>
  </si>
  <si>
    <t>WEDA</t>
  </si>
  <si>
    <t>WEST DALBY 33/11KV SUB</t>
  </si>
  <si>
    <t>22SW16790</t>
  </si>
  <si>
    <t>F095D</t>
  </si>
  <si>
    <t>KAIMKILLENBUN</t>
  </si>
  <si>
    <t>DAEA</t>
  </si>
  <si>
    <t>DALBY EAST 110/33KV SUBSTATION</t>
  </si>
  <si>
    <t>F087D</t>
  </si>
  <si>
    <t>MT MOWBULLAN</t>
  </si>
  <si>
    <t>MC020</t>
  </si>
  <si>
    <t>Mt. Mowbullan 33/11kV Substation</t>
  </si>
  <si>
    <t>F090D</t>
  </si>
  <si>
    <t>SQUARETOP</t>
  </si>
  <si>
    <t>MC004</t>
  </si>
  <si>
    <t>Kaimkillenbun 33/11kV Substation</t>
  </si>
  <si>
    <t>22SW16847</t>
  </si>
  <si>
    <t>F2075</t>
  </si>
  <si>
    <t>ANCHORFIELD</t>
  </si>
  <si>
    <t>PAMP</t>
  </si>
  <si>
    <t>PAMPAS 33/11KV SUB</t>
  </si>
  <si>
    <t>22SW17013</t>
  </si>
  <si>
    <t>22SW17326</t>
  </si>
  <si>
    <t>F4205</t>
  </si>
  <si>
    <t>SPRINGSIDE</t>
  </si>
  <si>
    <t>22SW17411</t>
  </si>
  <si>
    <t>22SW17454</t>
  </si>
  <si>
    <t>22SW17616</t>
  </si>
  <si>
    <t>F074C</t>
  </si>
  <si>
    <t>MILES - CONDAMINE</t>
  </si>
  <si>
    <t>MILE</t>
  </si>
  <si>
    <t>MILES 33/11kV SUBSTATION</t>
  </si>
  <si>
    <t>22SW17621</t>
  </si>
  <si>
    <t>F029C</t>
  </si>
  <si>
    <t>CONDAMINE</t>
  </si>
  <si>
    <t>MICO</t>
  </si>
  <si>
    <t>MILES-CONDAMINE 33/22KV SUB (MC009)</t>
  </si>
  <si>
    <t>22SW17640</t>
  </si>
  <si>
    <t>F2465</t>
  </si>
  <si>
    <t>CECIL PLAINS TOWN</t>
  </si>
  <si>
    <t>F3065</t>
  </si>
  <si>
    <t>HASLEMERE</t>
  </si>
  <si>
    <t>F4380</t>
  </si>
  <si>
    <t>TIPTON</t>
  </si>
  <si>
    <t>F4550</t>
  </si>
  <si>
    <t>WATSON STREET</t>
  </si>
  <si>
    <t>22SW17944</t>
  </si>
  <si>
    <t>22SW18036</t>
  </si>
  <si>
    <t>F206C</t>
  </si>
  <si>
    <t>AUGATHELLA</t>
  </si>
  <si>
    <t>22SW18508</t>
  </si>
  <si>
    <t>22SW1952</t>
  </si>
  <si>
    <t>22SW2142</t>
  </si>
  <si>
    <t>22SW2435</t>
  </si>
  <si>
    <t>F3280</t>
  </si>
  <si>
    <t>JONDARYAN</t>
  </si>
  <si>
    <t>22SW2545</t>
  </si>
  <si>
    <t>F3365</t>
  </si>
  <si>
    <t>LANEWOOD</t>
  </si>
  <si>
    <t>22SW3015</t>
  </si>
  <si>
    <t>22SW3123</t>
  </si>
  <si>
    <t>22SW3135</t>
  </si>
  <si>
    <t>F004Q</t>
  </si>
  <si>
    <t>QUILPIE RURAL</t>
  </si>
  <si>
    <t>QUIL</t>
  </si>
  <si>
    <t>QUILPIE 66/11KV SUB</t>
  </si>
  <si>
    <t>22SW3136</t>
  </si>
  <si>
    <t>22SW3393</t>
  </si>
  <si>
    <t>GLENVALE EAST</t>
  </si>
  <si>
    <t>TORR</t>
  </si>
  <si>
    <t>TORRINGTON 110/33/11KV SUB (T116)</t>
  </si>
  <si>
    <t>22SW3490</t>
  </si>
  <si>
    <t>22SW3505</t>
  </si>
  <si>
    <t>22SW3581</t>
  </si>
  <si>
    <t>F076C</t>
  </si>
  <si>
    <t>DULACCA</t>
  </si>
  <si>
    <t>22SW3643</t>
  </si>
  <si>
    <t>22SW3912</t>
  </si>
  <si>
    <t>22SW4116</t>
  </si>
  <si>
    <t>F2960</t>
  </si>
  <si>
    <t>GLENGALLAN</t>
  </si>
  <si>
    <t>F4425</t>
  </si>
  <si>
    <t>TOOWOOMBA ROAD</t>
  </si>
  <si>
    <t>22SW4307</t>
  </si>
  <si>
    <t>22SW4322</t>
  </si>
  <si>
    <t>22SW4488</t>
  </si>
  <si>
    <t>TROYS RD</t>
  </si>
  <si>
    <t>22SW4947</t>
  </si>
  <si>
    <t>22SW5553</t>
  </si>
  <si>
    <t>22SW5688</t>
  </si>
  <si>
    <t>22SW5692</t>
  </si>
  <si>
    <t>22SW5970</t>
  </si>
  <si>
    <t>F2140</t>
  </si>
  <si>
    <t>BALD HILLS</t>
  </si>
  <si>
    <t>22SW6456</t>
  </si>
  <si>
    <t>22SW6878</t>
  </si>
  <si>
    <t>F203C</t>
  </si>
  <si>
    <t>PARRY STREET</t>
  </si>
  <si>
    <t>22SW6895</t>
  </si>
  <si>
    <t>22SW6981</t>
  </si>
  <si>
    <t>22SW7427</t>
  </si>
  <si>
    <t>22SW7459</t>
  </si>
  <si>
    <t>F063W</t>
  </si>
  <si>
    <t>WANDOAN TOWN</t>
  </si>
  <si>
    <t>F077C</t>
  </si>
  <si>
    <t>WANDOAN</t>
  </si>
  <si>
    <t>22SW7498</t>
  </si>
  <si>
    <t>22SW7577</t>
  </si>
  <si>
    <t>F4480</t>
  </si>
  <si>
    <t>VIEW STREET</t>
  </si>
  <si>
    <t>22SW7737</t>
  </si>
  <si>
    <t>F2687</t>
  </si>
  <si>
    <t>DARLING HEIGHTS</t>
  </si>
  <si>
    <t>22SW7738</t>
  </si>
  <si>
    <t>22SW7766</t>
  </si>
  <si>
    <t>22SW7773</t>
  </si>
  <si>
    <t>F4130</t>
  </si>
  <si>
    <t>SHIEL STREET</t>
  </si>
  <si>
    <t>22SW7827</t>
  </si>
  <si>
    <t>22SW8000</t>
  </si>
  <si>
    <t>22SW8214</t>
  </si>
  <si>
    <t>22SW8468</t>
  </si>
  <si>
    <t>F3705</t>
  </si>
  <si>
    <t>MYWYBILLA</t>
  </si>
  <si>
    <t>22SW8520</t>
  </si>
  <si>
    <t>F4545</t>
  </si>
  <si>
    <t>WARWICK INDUSTRIAL</t>
  </si>
  <si>
    <t>22WB0123</t>
  </si>
  <si>
    <t>22WB0315</t>
  </si>
  <si>
    <t>22WB0399</t>
  </si>
  <si>
    <t>MG-H</t>
  </si>
  <si>
    <t>TANSEY</t>
  </si>
  <si>
    <t>22WB0905</t>
  </si>
  <si>
    <t>NN-F</t>
  </si>
  <si>
    <t>BROOKLANDS</t>
  </si>
  <si>
    <t>NANA</t>
  </si>
  <si>
    <t>NANANGO 66/11KV SUB (NANA)</t>
  </si>
  <si>
    <t>22WB0986</t>
  </si>
  <si>
    <t>MV-B</t>
  </si>
  <si>
    <t>MOORLANDS</t>
  </si>
  <si>
    <t>MEAD</t>
  </si>
  <si>
    <t>MEADOWVALE 66/11KV SUB (MEAD)</t>
  </si>
  <si>
    <t>22WB10402</t>
  </si>
  <si>
    <t>MG-C</t>
  </si>
  <si>
    <t>MEATWORKS</t>
  </si>
  <si>
    <t>22WB10503</t>
  </si>
  <si>
    <t>22WB10782</t>
  </si>
  <si>
    <t>DG-C</t>
  </si>
  <si>
    <t>DEGI</t>
  </si>
  <si>
    <t>DEGILBO 66/11KV SUB (DG)</t>
  </si>
  <si>
    <t>22WB11266</t>
  </si>
  <si>
    <t>22WB11502</t>
  </si>
  <si>
    <t>DG-A</t>
  </si>
  <si>
    <t>MT GOONANEMAN</t>
  </si>
  <si>
    <t>22WB11712</t>
  </si>
  <si>
    <t>GY-C</t>
  </si>
  <si>
    <t>HUMPHREY</t>
  </si>
  <si>
    <t>22WB11998</t>
  </si>
  <si>
    <t>OY-F</t>
  </si>
  <si>
    <t>RIVER ROAD</t>
  </si>
  <si>
    <t>22WB12020</t>
  </si>
  <si>
    <t>FF-D</t>
  </si>
  <si>
    <t>NORTH GREGORY</t>
  </si>
  <si>
    <t>22WB12386</t>
  </si>
  <si>
    <t>22WB12468</t>
  </si>
  <si>
    <t>MD-A</t>
  </si>
  <si>
    <t>O'BIL BIL FDR</t>
  </si>
  <si>
    <t>MUTO</t>
  </si>
  <si>
    <t>MUNDUBBERA TOWN 66/11KV SUBSTATION</t>
  </si>
  <si>
    <t>22WB12907</t>
  </si>
  <si>
    <t>22WB12948</t>
  </si>
  <si>
    <t>MD-C</t>
  </si>
  <si>
    <t>BOYNE FDR</t>
  </si>
  <si>
    <t>22WB13042</t>
  </si>
  <si>
    <t>WL-A</t>
  </si>
  <si>
    <t>BELLS BRIDGE</t>
  </si>
  <si>
    <t>WOOL</t>
  </si>
  <si>
    <t>Woolooga 66/11kV Substation</t>
  </si>
  <si>
    <t>22WB13062</t>
  </si>
  <si>
    <t>22WB13162</t>
  </si>
  <si>
    <t>GC-A</t>
  </si>
  <si>
    <t>GUNALDA</t>
  </si>
  <si>
    <t>GOOT</t>
  </si>
  <si>
    <t>GOOTCHIE 66/11KV SUB</t>
  </si>
  <si>
    <t>22WB1335</t>
  </si>
  <si>
    <t>22WB1336</t>
  </si>
  <si>
    <t>PT-B</t>
  </si>
  <si>
    <t>DURONG</t>
  </si>
  <si>
    <t>PROT</t>
  </si>
  <si>
    <t>PROSTON 66/11KV SUB</t>
  </si>
  <si>
    <t>22WB13912</t>
  </si>
  <si>
    <t>22WB1519</t>
  </si>
  <si>
    <t>GC-B</t>
  </si>
  <si>
    <t>NETHERBY</t>
  </si>
  <si>
    <t>22WB1696</t>
  </si>
  <si>
    <t>22WB1991</t>
  </si>
  <si>
    <t>22WB2344</t>
  </si>
  <si>
    <t>DG-D</t>
  </si>
  <si>
    <t>MINES</t>
  </si>
  <si>
    <t>DG-B</t>
  </si>
  <si>
    <t>CORINGA</t>
  </si>
  <si>
    <t>22WB3187</t>
  </si>
  <si>
    <t>22WB3959</t>
  </si>
  <si>
    <t>22WB3983</t>
  </si>
  <si>
    <t>22WB4045</t>
  </si>
  <si>
    <t>22WB4256</t>
  </si>
  <si>
    <t>WV-E</t>
  </si>
  <si>
    <t>WALLAVILLE</t>
  </si>
  <si>
    <t>22WB5049</t>
  </si>
  <si>
    <t>22WB5508</t>
  </si>
  <si>
    <t>22WB5540</t>
  </si>
  <si>
    <t>22WB5564</t>
  </si>
  <si>
    <t>22WB6050</t>
  </si>
  <si>
    <t>CH-E</t>
  </si>
  <si>
    <t>REDRIDGE</t>
  </si>
  <si>
    <t>22WB6061</t>
  </si>
  <si>
    <t>22WB6152</t>
  </si>
  <si>
    <t>YR-F</t>
  </si>
  <si>
    <t>COOYAR</t>
  </si>
  <si>
    <t>YARR</t>
  </si>
  <si>
    <t>YARRAMAN 66/11KV SUB</t>
  </si>
  <si>
    <t>22WB6679</t>
  </si>
  <si>
    <t>SB-D</t>
  </si>
  <si>
    <t>DR MAYS</t>
  </si>
  <si>
    <t>SOBU</t>
  </si>
  <si>
    <t>SOUTH BUNDABERG 66/11KV SUB (SB)</t>
  </si>
  <si>
    <t>22WB6697</t>
  </si>
  <si>
    <t>22WB7727</t>
  </si>
  <si>
    <t>22WB7739</t>
  </si>
  <si>
    <t>22WB8110</t>
  </si>
  <si>
    <t>22WB8337</t>
  </si>
  <si>
    <t>GV-D</t>
  </si>
  <si>
    <t>ELLIOTT RIVER</t>
  </si>
  <si>
    <t>GIVE</t>
  </si>
  <si>
    <t>GIVELDA 66/11KV SUB</t>
  </si>
  <si>
    <t>22WB8498</t>
  </si>
  <si>
    <t>22WB8552</t>
  </si>
  <si>
    <t>22WB8640</t>
  </si>
  <si>
    <t>PB-C</t>
  </si>
  <si>
    <t>DOOLONG SOUTH</t>
  </si>
  <si>
    <t>PIAL</t>
  </si>
  <si>
    <t>PIALBA 66/11kV SUBSTATION</t>
  </si>
  <si>
    <t>22WB8644</t>
  </si>
  <si>
    <t>22WB8972</t>
  </si>
  <si>
    <t>KL-B</t>
  </si>
  <si>
    <t>OAKVIEW</t>
  </si>
  <si>
    <t>KITO</t>
  </si>
  <si>
    <t>KILKIVAN TOWN 66/11kV SUBSTATION</t>
  </si>
  <si>
    <t>22WB9061</t>
  </si>
  <si>
    <t>22WB9171</t>
  </si>
  <si>
    <t>SK-C</t>
  </si>
  <si>
    <t>SHARON</t>
  </si>
  <si>
    <t>22WB9376</t>
  </si>
  <si>
    <t>22WB9421</t>
  </si>
  <si>
    <t>22WB9497</t>
  </si>
  <si>
    <t>23CA0221</t>
  </si>
  <si>
    <t>FA0452</t>
  </si>
  <si>
    <t>FINGERBOARD</t>
  </si>
  <si>
    <t>AGWA</t>
  </si>
  <si>
    <t>AGNES WATER 66/22KV SUBSTATION</t>
  </si>
  <si>
    <t>23CA0252</t>
  </si>
  <si>
    <t>BG207</t>
  </si>
  <si>
    <t>BINGEGANG RURAL CIRCUIT</t>
  </si>
  <si>
    <t>BING</t>
  </si>
  <si>
    <t>BINGEGANG 66/22KV SUB (BGSS)</t>
  </si>
  <si>
    <t>BG208</t>
  </si>
  <si>
    <t>Pumping Station</t>
  </si>
  <si>
    <t>23CA0460</t>
  </si>
  <si>
    <t>CL203</t>
  </si>
  <si>
    <t>Clermont Town</t>
  </si>
  <si>
    <t>23CA0917</t>
  </si>
  <si>
    <t>23CA1178</t>
  </si>
  <si>
    <t>PD207</t>
  </si>
  <si>
    <t>Glendale Road</t>
  </si>
  <si>
    <t>23CA1305</t>
  </si>
  <si>
    <t>LR209</t>
  </si>
  <si>
    <t>Ilfracombe</t>
  </si>
  <si>
    <t>2023_2024</t>
  </si>
  <si>
    <t>23CA13126</t>
  </si>
  <si>
    <t>23CA1413</t>
  </si>
  <si>
    <t>23CA1505</t>
  </si>
  <si>
    <t>SB202</t>
  </si>
  <si>
    <t xml:space="preserve">ROLLESTON NORTH </t>
  </si>
  <si>
    <t>SOBL</t>
  </si>
  <si>
    <t>SOUTH BLACKWATER 66/22KV SUB (SBSS)</t>
  </si>
  <si>
    <t>23CA15342</t>
  </si>
  <si>
    <t>23CA16557</t>
  </si>
  <si>
    <t>23CA16684</t>
  </si>
  <si>
    <t>YP108</t>
  </si>
  <si>
    <t>Braithwaite St</t>
  </si>
  <si>
    <t>23CA16938</t>
  </si>
  <si>
    <t>23CA1704</t>
  </si>
  <si>
    <t>RL201</t>
  </si>
  <si>
    <t>Port Alma</t>
  </si>
  <si>
    <t>EQ101</t>
  </si>
  <si>
    <t>QCL Quarry</t>
  </si>
  <si>
    <t>EAEQ</t>
  </si>
  <si>
    <t>EAST END QUARRY 66/11KV SUB (EQSS)</t>
  </si>
  <si>
    <t>RL202</t>
  </si>
  <si>
    <t>Mt Larcom</t>
  </si>
  <si>
    <t>23CA17678</t>
  </si>
  <si>
    <t>23CA17964</t>
  </si>
  <si>
    <t>23CA18028</t>
  </si>
  <si>
    <t>23CA18467</t>
  </si>
  <si>
    <t>23CA1869</t>
  </si>
  <si>
    <t>BR107</t>
  </si>
  <si>
    <t>BR107 Tarcoola</t>
  </si>
  <si>
    <t>23CA18939</t>
  </si>
  <si>
    <t>23CA2232</t>
  </si>
  <si>
    <t>MR202</t>
  </si>
  <si>
    <t>Moura Rural</t>
  </si>
  <si>
    <t>23CA2293</t>
  </si>
  <si>
    <t>23CA2359</t>
  </si>
  <si>
    <t>PH102</t>
  </si>
  <si>
    <t>Alexandra St</t>
  </si>
  <si>
    <t>PHSS</t>
  </si>
  <si>
    <t>Parkhurst 66/11kV Substation</t>
  </si>
  <si>
    <t>23CA2978</t>
  </si>
  <si>
    <t>23CA3238</t>
  </si>
  <si>
    <t>23CA3439</t>
  </si>
  <si>
    <t>23CA3471</t>
  </si>
  <si>
    <t>23CA3525</t>
  </si>
  <si>
    <t>23CA3649</t>
  </si>
  <si>
    <t>LC107</t>
  </si>
  <si>
    <t>Rockonia Rd</t>
  </si>
  <si>
    <t>LCSS</t>
  </si>
  <si>
    <t>Lakes Creek 66/11kV Substation</t>
  </si>
  <si>
    <t>23CA4611</t>
  </si>
  <si>
    <t>EM226</t>
  </si>
  <si>
    <t>Emerald North</t>
  </si>
  <si>
    <t>23CA4671</t>
  </si>
  <si>
    <t>23CA4907</t>
  </si>
  <si>
    <t>CM201</t>
  </si>
  <si>
    <t>Comet</t>
  </si>
  <si>
    <t>COME</t>
  </si>
  <si>
    <t>COMET 66/22KV SUB (CMSS)</t>
  </si>
  <si>
    <t>CM202</t>
  </si>
  <si>
    <t>COMET RURALS</t>
  </si>
  <si>
    <t>LURLINE</t>
  </si>
  <si>
    <t>23CA4988</t>
  </si>
  <si>
    <t>23CA6000</t>
  </si>
  <si>
    <t>23CA6655</t>
  </si>
  <si>
    <t>23CA6774</t>
  </si>
  <si>
    <t>23CA8180</t>
  </si>
  <si>
    <t>CP105</t>
  </si>
  <si>
    <t>Calliope</t>
  </si>
  <si>
    <t>CALL</t>
  </si>
  <si>
    <t>CALLIOPE 66/11KV SUB (CPSS)</t>
  </si>
  <si>
    <t>23FN0214</t>
  </si>
  <si>
    <t>2CAB</t>
  </si>
  <si>
    <t>CARBINE</t>
  </si>
  <si>
    <t>MOMO</t>
  </si>
  <si>
    <t>MT MOLLOY  66/22KV SUBSTATION</t>
  </si>
  <si>
    <t>2CAS</t>
  </si>
  <si>
    <t>CASSOWARY</t>
  </si>
  <si>
    <t>2SCK</t>
  </si>
  <si>
    <t>STEWART CREEK</t>
  </si>
  <si>
    <t>2YAL</t>
  </si>
  <si>
    <t>YALKULA</t>
  </si>
  <si>
    <t>23FN0605</t>
  </si>
  <si>
    <t>23FN0753</t>
  </si>
  <si>
    <t>23FN0854</t>
  </si>
  <si>
    <t>2TAR</t>
  </si>
  <si>
    <t>TARZALI</t>
  </si>
  <si>
    <t>23FN1048</t>
  </si>
  <si>
    <t>2MUT</t>
  </si>
  <si>
    <t>MUTCHILBA</t>
  </si>
  <si>
    <t>2PET</t>
  </si>
  <si>
    <t>PETFORD</t>
  </si>
  <si>
    <t>23FN1086</t>
  </si>
  <si>
    <t>23FN1329</t>
  </si>
  <si>
    <t>23FN13857</t>
  </si>
  <si>
    <t>23FN14249</t>
  </si>
  <si>
    <t>23FN14668</t>
  </si>
  <si>
    <t>2KAR</t>
  </si>
  <si>
    <t>KARUMBA</t>
  </si>
  <si>
    <t>23FN15148</t>
  </si>
  <si>
    <t>23FN16641</t>
  </si>
  <si>
    <t>23FN16800</t>
  </si>
  <si>
    <t>23FN16982</t>
  </si>
  <si>
    <t>23FN2651</t>
  </si>
  <si>
    <t>23FN3000</t>
  </si>
  <si>
    <t>23FN3625</t>
  </si>
  <si>
    <t>2EME</t>
  </si>
  <si>
    <t>EMERALD CREEK</t>
  </si>
  <si>
    <t>23FN3628</t>
  </si>
  <si>
    <t>23FN3796</t>
  </si>
  <si>
    <t>0KCS</t>
  </si>
  <si>
    <t>KIDSTON CONTINGENCY SUPPLY 6.6KV FEEDER</t>
  </si>
  <si>
    <t>KIDS</t>
  </si>
  <si>
    <t>KIDSTON 132/6.6kV SUBSTATION</t>
  </si>
  <si>
    <t>23FN4039</t>
  </si>
  <si>
    <t>23FN4205</t>
  </si>
  <si>
    <t>2SI2</t>
  </si>
  <si>
    <t>SILKWOOD NO2</t>
  </si>
  <si>
    <t>23FN4560</t>
  </si>
  <si>
    <t>23FN4692</t>
  </si>
  <si>
    <t>23FN4911</t>
  </si>
  <si>
    <t>23FN5238</t>
  </si>
  <si>
    <t>23FN5613</t>
  </si>
  <si>
    <t>23FN6232</t>
  </si>
  <si>
    <t>2LA1</t>
  </si>
  <si>
    <t>LAURA 1</t>
  </si>
  <si>
    <t>23FN6491</t>
  </si>
  <si>
    <t>23FN7258</t>
  </si>
  <si>
    <t>2HER</t>
  </si>
  <si>
    <t>HERBERTON</t>
  </si>
  <si>
    <t>23FN7716</t>
  </si>
  <si>
    <t>23MK0560</t>
  </si>
  <si>
    <t>Eastern</t>
  </si>
  <si>
    <t>23MK0718</t>
  </si>
  <si>
    <t>23MK10249</t>
  </si>
  <si>
    <t>23MK1145</t>
  </si>
  <si>
    <t>23MK1225</t>
  </si>
  <si>
    <t>23MK1276</t>
  </si>
  <si>
    <t>23MK2015</t>
  </si>
  <si>
    <t>SARINA BEACH</t>
  </si>
  <si>
    <t>23MK2819</t>
  </si>
  <si>
    <t>23MK2859</t>
  </si>
  <si>
    <t>23MK2934</t>
  </si>
  <si>
    <t>Braeside</t>
  </si>
  <si>
    <t>NEBO</t>
  </si>
  <si>
    <t xml:space="preserve">NEBO 275/132/11KV SUB (H11) </t>
  </si>
  <si>
    <t>23MK3262</t>
  </si>
  <si>
    <t>23MK3405</t>
  </si>
  <si>
    <t>23MK3517</t>
  </si>
  <si>
    <t>GEORGE ST FDR 11KV</t>
  </si>
  <si>
    <t>ALST</t>
  </si>
  <si>
    <t>ALFRED STREET 33/11KV SUBSTATION</t>
  </si>
  <si>
    <t>23MK3979</t>
  </si>
  <si>
    <t>23MK4177</t>
  </si>
  <si>
    <t>Coppabella Hybrid SWER</t>
  </si>
  <si>
    <t>MORA</t>
  </si>
  <si>
    <t>Moranbah T034 132/66/11kV Substation</t>
  </si>
  <si>
    <t>23MK4266</t>
  </si>
  <si>
    <t>Nebo</t>
  </si>
  <si>
    <t>23MK4304</t>
  </si>
  <si>
    <t>Koumala</t>
  </si>
  <si>
    <t>KOUM</t>
  </si>
  <si>
    <t>Koumala 33/11kV Substation</t>
  </si>
  <si>
    <t>23MK4521</t>
  </si>
  <si>
    <t>23MK4615</t>
  </si>
  <si>
    <t>23NQ0148</t>
  </si>
  <si>
    <t>23NQ0508</t>
  </si>
  <si>
    <t>KA-02</t>
  </si>
  <si>
    <t>KALAMIA NO.02</t>
  </si>
  <si>
    <t>KALA</t>
  </si>
  <si>
    <t>KALAMIA 66/11KV SUBSTATION</t>
  </si>
  <si>
    <t>23NQ0576</t>
  </si>
  <si>
    <t>23NQ0752</t>
  </si>
  <si>
    <t>23NQ0938</t>
  </si>
  <si>
    <t>HH-05</t>
  </si>
  <si>
    <t>HOMEHILL NO.05</t>
  </si>
  <si>
    <t>23NQ1157</t>
  </si>
  <si>
    <t>RI-50</t>
  </si>
  <si>
    <t>Richmond No.50</t>
  </si>
  <si>
    <t>23NQ1227</t>
  </si>
  <si>
    <t>23NQ12755</t>
  </si>
  <si>
    <t>23NQ13636</t>
  </si>
  <si>
    <t>23NQ14096</t>
  </si>
  <si>
    <t>23NQ14399</t>
  </si>
  <si>
    <t>MERI-03</t>
  </si>
  <si>
    <t>MERINDA NO.03</t>
  </si>
  <si>
    <t>23NQ14866</t>
  </si>
  <si>
    <t>23NQ14971</t>
  </si>
  <si>
    <t>23NQ15005</t>
  </si>
  <si>
    <t>23NQ15081</t>
  </si>
  <si>
    <t>23NQ15158</t>
  </si>
  <si>
    <t>23NQ15193</t>
  </si>
  <si>
    <t>23NQ15203</t>
  </si>
  <si>
    <t>23NQ15232</t>
  </si>
  <si>
    <t>23NQ1866</t>
  </si>
  <si>
    <t>DI-01</t>
  </si>
  <si>
    <t>DISRAELI NO.01</t>
  </si>
  <si>
    <t>DISR</t>
  </si>
  <si>
    <t>DISRAELI 66/11KV SUBSTATION</t>
  </si>
  <si>
    <t>HB-01</t>
  </si>
  <si>
    <t>HILLSBOROUGH NO.01</t>
  </si>
  <si>
    <t>HB</t>
  </si>
  <si>
    <t>HILLSBOROUGH 66/11KV SUSBTATION</t>
  </si>
  <si>
    <t>RD-01</t>
  </si>
  <si>
    <t>Ravenswood No.1 SWER</t>
  </si>
  <si>
    <t>RAVN</t>
  </si>
  <si>
    <t>Ravenswood 66/11kV Substation</t>
  </si>
  <si>
    <t>RD-02</t>
  </si>
  <si>
    <t>Ravenswood No.2</t>
  </si>
  <si>
    <t>RD-03</t>
  </si>
  <si>
    <t>Ravenswood No.3</t>
  </si>
  <si>
    <t>WS-01</t>
  </si>
  <si>
    <t>WOODHOUSE STN NO.1</t>
  </si>
  <si>
    <t>WOOD</t>
  </si>
  <si>
    <t>WOODHOUSE 66/11kV SUBSTATION</t>
  </si>
  <si>
    <t>23NQ2080</t>
  </si>
  <si>
    <t>23NQ2083</t>
  </si>
  <si>
    <t>23NQ2172</t>
  </si>
  <si>
    <t>23NQ2452</t>
  </si>
  <si>
    <t>CLSO-04</t>
  </si>
  <si>
    <t>CLARESOUTH NO.04</t>
  </si>
  <si>
    <t>23NQ2467</t>
  </si>
  <si>
    <t>23NQ2792</t>
  </si>
  <si>
    <t>23NQ2894</t>
  </si>
  <si>
    <t>23NQ2908</t>
  </si>
  <si>
    <t>23NQ3131</t>
  </si>
  <si>
    <t>ML-01</t>
  </si>
  <si>
    <t>DALBEG</t>
  </si>
  <si>
    <t>23NQ3181</t>
  </si>
  <si>
    <t>23NQ3585</t>
  </si>
  <si>
    <t>23NQ3649</t>
  </si>
  <si>
    <t>23NQ3899</t>
  </si>
  <si>
    <t>ST01</t>
  </si>
  <si>
    <t>STUART DRIVE</t>
  </si>
  <si>
    <t>23NQ4093</t>
  </si>
  <si>
    <t>RASM-06</t>
  </si>
  <si>
    <t>RASMUSSEN NO.06</t>
  </si>
  <si>
    <t>23NQ4197</t>
  </si>
  <si>
    <t>BD-02</t>
  </si>
  <si>
    <t>BURDEKIN DAM NO.02</t>
  </si>
  <si>
    <t>BUDA</t>
  </si>
  <si>
    <t>BURDEKIN DAM 33/11KV SUBSTATION</t>
  </si>
  <si>
    <t>BD-03</t>
  </si>
  <si>
    <t>BURDEKIN DAM NO.03</t>
  </si>
  <si>
    <t>23NQ4241</t>
  </si>
  <si>
    <t>23NQ4365</t>
  </si>
  <si>
    <t>23NQ4472</t>
  </si>
  <si>
    <t>HH-04</t>
  </si>
  <si>
    <t>HOMEHILL NO.04</t>
  </si>
  <si>
    <t>23NQ4495</t>
  </si>
  <si>
    <t>23NQ4636</t>
  </si>
  <si>
    <t>RASM-07</t>
  </si>
  <si>
    <t>RASMUSSEN NO.07</t>
  </si>
  <si>
    <t>23NQ5403</t>
  </si>
  <si>
    <t>MILC-10</t>
  </si>
  <si>
    <t>MILLCHESTER NO.10</t>
  </si>
  <si>
    <t>23NQ5669</t>
  </si>
  <si>
    <t>OONN-04</t>
  </si>
  <si>
    <t>OONOONBA NO.04</t>
  </si>
  <si>
    <t>23NQ6134</t>
  </si>
  <si>
    <t>GI-02</t>
  </si>
  <si>
    <t>GIRU NO.02</t>
  </si>
  <si>
    <t>GIRU</t>
  </si>
  <si>
    <t>GIRU 66/11KV SUBSTATION (GIRU)</t>
  </si>
  <si>
    <t>23NQ6160</t>
  </si>
  <si>
    <t>MK-01</t>
  </si>
  <si>
    <t>MARYKATHLEEN NO.01</t>
  </si>
  <si>
    <t>MAKA</t>
  </si>
  <si>
    <t>Mary Kathleen 66/11kV Substation</t>
  </si>
  <si>
    <t>23NQ6195</t>
  </si>
  <si>
    <t>23NQ6671</t>
  </si>
  <si>
    <t>MP-03</t>
  </si>
  <si>
    <t>MONAPARK NO.03</t>
  </si>
  <si>
    <t>23SW0181</t>
  </si>
  <si>
    <t>F4175</t>
  </si>
  <si>
    <t>SOUTH STREET</t>
  </si>
  <si>
    <t>SOTO</t>
  </si>
  <si>
    <t>SOUTH TOOWOOMBA 110/33/11KV SUB (T043)</t>
  </si>
  <si>
    <t>23SW0676</t>
  </si>
  <si>
    <t>23SW1415</t>
  </si>
  <si>
    <t>23SW1438</t>
  </si>
  <si>
    <t>23SW1453</t>
  </si>
  <si>
    <t>23SW1567</t>
  </si>
  <si>
    <t>23SW16258</t>
  </si>
  <si>
    <t>23SW1669</t>
  </si>
  <si>
    <t>23SW1700</t>
  </si>
  <si>
    <t>23SW1701</t>
  </si>
  <si>
    <t>23SW1760</t>
  </si>
  <si>
    <t>23SW1774</t>
  </si>
  <si>
    <t>23SW18638</t>
  </si>
  <si>
    <t>23SW19594</t>
  </si>
  <si>
    <t>23SW20617</t>
  </si>
  <si>
    <t>23SW20887</t>
  </si>
  <si>
    <t>23SW21011</t>
  </si>
  <si>
    <t>F069C</t>
  </si>
  <si>
    <t>BRIGALOW</t>
  </si>
  <si>
    <t>CHIN</t>
  </si>
  <si>
    <t>CHINCHILLA 132/110/33KV SUB (T013)</t>
  </si>
  <si>
    <t>23SW21062</t>
  </si>
  <si>
    <t>23SW21254</t>
  </si>
  <si>
    <t>23SW21666</t>
  </si>
  <si>
    <t>23SW22874</t>
  </si>
  <si>
    <t>F4715</t>
  </si>
  <si>
    <t>YANDILLA</t>
  </si>
  <si>
    <t>23SW23189</t>
  </si>
  <si>
    <t>F3645</t>
  </si>
  <si>
    <t>MT LOFTY</t>
  </si>
  <si>
    <t>23SW2332</t>
  </si>
  <si>
    <t>23SW2362</t>
  </si>
  <si>
    <t>23SW24114</t>
  </si>
  <si>
    <t>23SW24121</t>
  </si>
  <si>
    <t>F090S</t>
  </si>
  <si>
    <t>SURAT ROAD</t>
  </si>
  <si>
    <t>ROWO</t>
  </si>
  <si>
    <t>ROO WORKS 33/11KV SUB</t>
  </si>
  <si>
    <t>23SW2661</t>
  </si>
  <si>
    <t>F2330</t>
  </si>
  <si>
    <t>BRYMAROO</t>
  </si>
  <si>
    <t>23SW2911</t>
  </si>
  <si>
    <t>23SW3500</t>
  </si>
  <si>
    <t>23SW3655</t>
  </si>
  <si>
    <t>F2452</t>
  </si>
  <si>
    <t>COTSWOLD HILLS</t>
  </si>
  <si>
    <t>23SW3665</t>
  </si>
  <si>
    <t>23SW3670</t>
  </si>
  <si>
    <t>F3525</t>
  </si>
  <si>
    <t>MILL HILL</t>
  </si>
  <si>
    <t>23SW3799</t>
  </si>
  <si>
    <t>CAWDOR</t>
  </si>
  <si>
    <t>23SW3865</t>
  </si>
  <si>
    <t>23SW3980</t>
  </si>
  <si>
    <t>F3352</t>
  </si>
  <si>
    <t>KRATZKE ROAD FDR</t>
  </si>
  <si>
    <t>23SW4177</t>
  </si>
  <si>
    <t>F4468</t>
  </si>
  <si>
    <t>DRAYTON</t>
  </si>
  <si>
    <t>23SW4561</t>
  </si>
  <si>
    <t>23SW4846</t>
  </si>
  <si>
    <t>23SW4872</t>
  </si>
  <si>
    <t>23SW4956</t>
  </si>
  <si>
    <t>23SW5114</t>
  </si>
  <si>
    <t>23SW5380</t>
  </si>
  <si>
    <t>23SW5585</t>
  </si>
  <si>
    <t>23SW5592</t>
  </si>
  <si>
    <t>23SW6217</t>
  </si>
  <si>
    <t>23SW6326</t>
  </si>
  <si>
    <t>23SW6339</t>
  </si>
  <si>
    <t>F2260</t>
  </si>
  <si>
    <t>BORDER ROAD</t>
  </si>
  <si>
    <t>23SW6928</t>
  </si>
  <si>
    <t>23SW7046</t>
  </si>
  <si>
    <t>23SW7220</t>
  </si>
  <si>
    <t>23SW7428</t>
  </si>
  <si>
    <t>23SW7661</t>
  </si>
  <si>
    <t>F099D</t>
  </si>
  <si>
    <t>WARRA</t>
  </si>
  <si>
    <t>23SW7988</t>
  </si>
  <si>
    <t>23SW8009</t>
  </si>
  <si>
    <t>23SW8716</t>
  </si>
  <si>
    <t>MORGAN PARK</t>
  </si>
  <si>
    <t>23SW8817</t>
  </si>
  <si>
    <t>23SW9086</t>
  </si>
  <si>
    <t>23SW9699</t>
  </si>
  <si>
    <t>23WB0626</t>
  </si>
  <si>
    <t>BG-B</t>
  </si>
  <si>
    <t>RIVERVIEW 1773</t>
  </si>
  <si>
    <t>BARG</t>
  </si>
  <si>
    <t>Bargara Substation 66/11kV</t>
  </si>
  <si>
    <t>23WB0821</t>
  </si>
  <si>
    <t>23WB0921</t>
  </si>
  <si>
    <t>NN-E</t>
  </si>
  <si>
    <t>SOUTH NANANGO</t>
  </si>
  <si>
    <t>23WB1082</t>
  </si>
  <si>
    <t>GV-E</t>
  </si>
  <si>
    <t>GV-F</t>
  </si>
  <si>
    <t>THE CEDARS</t>
  </si>
  <si>
    <t>23WB1191</t>
  </si>
  <si>
    <t>TQ-K</t>
  </si>
  <si>
    <t>DAYMAN ST</t>
  </si>
  <si>
    <t>TORQ</t>
  </si>
  <si>
    <t>Torquay 66/11kV Substation</t>
  </si>
  <si>
    <t>23WB1291</t>
  </si>
  <si>
    <t>GB-C</t>
  </si>
  <si>
    <t>INVICTA</t>
  </si>
  <si>
    <t>GOOB</t>
  </si>
  <si>
    <t>GOOBURRUM 66/11KV SUB (GB)</t>
  </si>
  <si>
    <t>23WB13094</t>
  </si>
  <si>
    <t>BY-A</t>
  </si>
  <si>
    <t>BUCCA</t>
  </si>
  <si>
    <t>BULL</t>
  </si>
  <si>
    <t>BULLYARD 66/11KV SUB</t>
  </si>
  <si>
    <t>23WB1332</t>
  </si>
  <si>
    <t>MV-D</t>
  </si>
  <si>
    <t>GOOBURRUM</t>
  </si>
  <si>
    <t>23WB2372</t>
  </si>
  <si>
    <t>NN-C</t>
  </si>
  <si>
    <t>NANANGO TOWN</t>
  </si>
  <si>
    <t>23WB2400</t>
  </si>
  <si>
    <t>MC-C</t>
  </si>
  <si>
    <t>TINANA CK</t>
  </si>
  <si>
    <t>MACI</t>
  </si>
  <si>
    <t>MARYBOROUGH CITY 66/11KV SUB</t>
  </si>
  <si>
    <t>23WB2444</t>
  </si>
  <si>
    <t>23WB2579</t>
  </si>
  <si>
    <t>23WB3019</t>
  </si>
  <si>
    <t>23WB3316</t>
  </si>
  <si>
    <t>PT-A</t>
  </si>
  <si>
    <t>PROSTON</t>
  </si>
  <si>
    <t>23WB3645</t>
  </si>
  <si>
    <t>OY-A</t>
  </si>
  <si>
    <t>ANTIGUA</t>
  </si>
  <si>
    <t>23WB3947</t>
  </si>
  <si>
    <t>SB-F</t>
  </si>
  <si>
    <t>ALLOWAY</t>
  </si>
  <si>
    <t>23WB4285</t>
  </si>
  <si>
    <t>23WB4795</t>
  </si>
  <si>
    <t>MD-B</t>
  </si>
  <si>
    <t>RIVERLEIGH FDR</t>
  </si>
  <si>
    <t>23WB5101</t>
  </si>
  <si>
    <t>23WB5506</t>
  </si>
  <si>
    <t>23WB6092</t>
  </si>
  <si>
    <t>KR-F</t>
  </si>
  <si>
    <t>WOOROOLIN</t>
  </si>
  <si>
    <t>23WB6918</t>
  </si>
  <si>
    <t>EV-A</t>
  </si>
  <si>
    <t>MALMOE</t>
  </si>
  <si>
    <t>MD-E</t>
  </si>
  <si>
    <t>MUNDUBBERA FDR</t>
  </si>
  <si>
    <t>PHILPOT FDR</t>
  </si>
  <si>
    <t>23WB7133</t>
  </si>
  <si>
    <t>24CA0719</t>
  </si>
  <si>
    <t>Pole Top</t>
  </si>
  <si>
    <t>24CA1098</t>
  </si>
  <si>
    <t>24CA2656</t>
  </si>
  <si>
    <t>24CA3006</t>
  </si>
  <si>
    <t>24CA3884</t>
  </si>
  <si>
    <t>24CA4493</t>
  </si>
  <si>
    <t>BL109</t>
  </si>
  <si>
    <t>Meissner</t>
  </si>
  <si>
    <t>24FN0149</t>
  </si>
  <si>
    <t>24FN2066</t>
  </si>
  <si>
    <t>24FN3593</t>
  </si>
  <si>
    <t>24MK0493</t>
  </si>
  <si>
    <t>24NQ0051</t>
  </si>
  <si>
    <t>24NQ0058</t>
  </si>
  <si>
    <t>24NQ0099</t>
  </si>
  <si>
    <t>24NQ0110</t>
  </si>
  <si>
    <t>24NQ0260</t>
  </si>
  <si>
    <t>24NQ0427</t>
  </si>
  <si>
    <t>CO-02</t>
  </si>
  <si>
    <t>COLLINSVILLE NO.02</t>
  </si>
  <si>
    <t>24NQ0620</t>
  </si>
  <si>
    <t>24NQ2880</t>
  </si>
  <si>
    <t>24NQ2889</t>
  </si>
  <si>
    <t>ST02</t>
  </si>
  <si>
    <t>BRUCE HIGHWAY</t>
  </si>
  <si>
    <t>24NQ4121</t>
  </si>
  <si>
    <t>24NQ4404</t>
  </si>
  <si>
    <t>24NQ4667</t>
  </si>
  <si>
    <t>24NQ5069</t>
  </si>
  <si>
    <t>24NQ5071</t>
  </si>
  <si>
    <t>24NQ5073</t>
  </si>
  <si>
    <t>24NQ5511</t>
  </si>
  <si>
    <t>24NQ6868</t>
  </si>
  <si>
    <t>24SW0281</t>
  </si>
  <si>
    <t>24SW0434</t>
  </si>
  <si>
    <t>24SW0455</t>
  </si>
  <si>
    <t>F001R</t>
  </si>
  <si>
    <t>YULEBA</t>
  </si>
  <si>
    <t>24SW0760</t>
  </si>
  <si>
    <t>24SW0823</t>
  </si>
  <si>
    <t>24SW0981</t>
  </si>
  <si>
    <t>24SW1418</t>
  </si>
  <si>
    <t>24SW3781</t>
  </si>
  <si>
    <t>24SW4860</t>
  </si>
  <si>
    <t>24SW5082</t>
  </si>
  <si>
    <t>F118R</t>
  </si>
  <si>
    <t>CORFE ROAD</t>
  </si>
  <si>
    <t>24WB3848</t>
  </si>
  <si>
    <t>EB-G</t>
  </si>
  <si>
    <t>KEPNOCK</t>
  </si>
  <si>
    <t>EABU</t>
  </si>
  <si>
    <t>East Bundaberg 66/11kV Substation</t>
  </si>
  <si>
    <t>Outage Name</t>
  </si>
  <si>
    <t>21FN9090</t>
  </si>
  <si>
    <t>21FN9160</t>
  </si>
  <si>
    <t>21FN9179</t>
  </si>
  <si>
    <t>21FN10144</t>
  </si>
  <si>
    <t>21FN10351</t>
  </si>
  <si>
    <t>21WB10260</t>
  </si>
  <si>
    <t>21WB10845</t>
  </si>
  <si>
    <t>21WB13124</t>
  </si>
  <si>
    <t>21NQ15678</t>
  </si>
  <si>
    <t>22NQ0984</t>
  </si>
  <si>
    <t>22CA1285</t>
  </si>
  <si>
    <t>22NQ1178</t>
  </si>
  <si>
    <t>22NQ1857</t>
  </si>
  <si>
    <t>22NQ2859</t>
  </si>
  <si>
    <t>22WB3657</t>
  </si>
  <si>
    <t>22SW4463</t>
  </si>
  <si>
    <t>22CA4457</t>
  </si>
  <si>
    <t>22SW4930</t>
  </si>
  <si>
    <t>22CA5533</t>
  </si>
  <si>
    <t>22FN4610</t>
  </si>
  <si>
    <t>22NQ5243</t>
  </si>
  <si>
    <t>22CA6155</t>
  </si>
  <si>
    <t>22FN5087</t>
  </si>
  <si>
    <t>22CA6309</t>
  </si>
  <si>
    <t>22CA6907</t>
  </si>
  <si>
    <t>22CA6935</t>
  </si>
  <si>
    <t>22WB6175</t>
  </si>
  <si>
    <t>22WB6484</t>
  </si>
  <si>
    <t>22FN7939</t>
  </si>
  <si>
    <t>22CA9483</t>
  </si>
  <si>
    <t>FC2275357</t>
  </si>
  <si>
    <t>22SW11039</t>
  </si>
  <si>
    <t>22SW11191</t>
  </si>
  <si>
    <t>22FN8960</t>
  </si>
  <si>
    <t>22WB9304</t>
  </si>
  <si>
    <t>22SW12262</t>
  </si>
  <si>
    <t>22CA10766</t>
  </si>
  <si>
    <t>22WB9632</t>
  </si>
  <si>
    <t>22SW13173</t>
  </si>
  <si>
    <t>22FN10123</t>
  </si>
  <si>
    <t>22NQ11215</t>
  </si>
  <si>
    <t>22CA11682</t>
  </si>
  <si>
    <t>22FN10793</t>
  </si>
  <si>
    <t>22FN10907</t>
  </si>
  <si>
    <t>22FN11146</t>
  </si>
  <si>
    <t>22CA13031</t>
  </si>
  <si>
    <t>22SW15833</t>
  </si>
  <si>
    <t>22FN12077</t>
  </si>
  <si>
    <t>22NQ14658</t>
  </si>
  <si>
    <t>22CA15844</t>
  </si>
  <si>
    <t>22CA16371</t>
  </si>
  <si>
    <t>23SW0040</t>
  </si>
  <si>
    <t>23CA0191</t>
  </si>
  <si>
    <t>23SW0372</t>
  </si>
  <si>
    <t>23MK0328</t>
  </si>
  <si>
    <t>23CA0971</t>
  </si>
  <si>
    <t>23SW1431</t>
  </si>
  <si>
    <t>23SW1529</t>
  </si>
  <si>
    <t>23CA1263</t>
  </si>
  <si>
    <t>23WB1394</t>
  </si>
  <si>
    <t>23SW2466</t>
  </si>
  <si>
    <t>23FN2280</t>
  </si>
  <si>
    <t>23NQ2818</t>
  </si>
  <si>
    <t>23CA3190</t>
  </si>
  <si>
    <t>23NQ3040</t>
  </si>
  <si>
    <t>23WB2962</t>
  </si>
  <si>
    <t>23SW4157</t>
  </si>
  <si>
    <t>23CA4089</t>
  </si>
  <si>
    <t>23SW5113</t>
  </si>
  <si>
    <t>23CA4325</t>
  </si>
  <si>
    <t>23SW5589</t>
  </si>
  <si>
    <t>23NQ4694</t>
  </si>
  <si>
    <t>23NQ4692</t>
  </si>
  <si>
    <t>23WB4927</t>
  </si>
  <si>
    <t>23FN5370</t>
  </si>
  <si>
    <t>23WB5138</t>
  </si>
  <si>
    <t>23FN6247</t>
  </si>
  <si>
    <t>23WB6089</t>
  </si>
  <si>
    <t>23CA6694</t>
  </si>
  <si>
    <t>23WB6373</t>
  </si>
  <si>
    <t>23WB6664</t>
  </si>
  <si>
    <t>23SW7956</t>
  </si>
  <si>
    <t>23MK4511</t>
  </si>
  <si>
    <t>23CA2659</t>
  </si>
  <si>
    <t>21NQ16476</t>
  </si>
  <si>
    <t>22SW0317</t>
  </si>
  <si>
    <t>22CA4395</t>
  </si>
  <si>
    <t>22SW4390</t>
  </si>
  <si>
    <t>22SW5783</t>
  </si>
  <si>
    <t xml:space="preserve">22SW10871  </t>
  </si>
  <si>
    <t>22SW13541</t>
  </si>
  <si>
    <t>22NQ11130</t>
  </si>
  <si>
    <t>22WB11755</t>
  </si>
  <si>
    <t>22FN11753</t>
  </si>
  <si>
    <t xml:space="preserve">22SW17944 </t>
  </si>
  <si>
    <t>23CA3713</t>
  </si>
  <si>
    <t>23FN4353</t>
  </si>
  <si>
    <t>23NQ15315</t>
  </si>
  <si>
    <t>23WB17030</t>
  </si>
  <si>
    <t>23NQ14359</t>
  </si>
  <si>
    <t xml:space="preserve">24NQ0058   </t>
  </si>
  <si>
    <t xml:space="preserve">24NQ0099   </t>
  </si>
  <si>
    <t xml:space="preserve">24NQ0260   </t>
  </si>
  <si>
    <t xml:space="preserve">24FN0149   </t>
  </si>
  <si>
    <t xml:space="preserve">24SW0434   </t>
  </si>
  <si>
    <t xml:space="preserve">24NQ0427   </t>
  </si>
  <si>
    <t xml:space="preserve">24CA0719   </t>
  </si>
  <si>
    <t xml:space="preserve">24SW0981   </t>
  </si>
  <si>
    <t>24CA1231</t>
  </si>
  <si>
    <t>24SW5360</t>
  </si>
  <si>
    <t>24SW6576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</si>
</sst>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44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/>
    <xf numFmtId="164" fontId="4" fillId="6" borderId="1" xfId="1" applyNumberFormat="1" applyFont="1" applyFill="1" applyBorder="1" applyAlignment="1">
      <alignment horizontal="center" vertical="center"/>
    </xf>
    <xf numFmtId="164" fontId="4" fillId="7" borderId="1" xfId="1" applyNumberFormat="1" applyFont="1" applyFill="1" applyBorder="1" applyAlignment="1">
      <alignment horizontal="center" vertical="center"/>
    </xf>
    <xf numFmtId="164" fontId="4" fillId="8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4" fillId="4" borderId="3" xfId="0" applyFont="1" applyFill="1" applyBorder="1"/>
    <xf numFmtId="0" fontId="4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5" fillId="4" borderId="0" xfId="0" applyFont="1" applyFill="1"/>
    <xf numFmtId="0" fontId="0" fillId="4" borderId="7" xfId="0" applyFill="1" applyBorder="1"/>
    <xf numFmtId="0" fontId="4" fillId="4" borderId="6" xfId="0" applyFont="1" applyFill="1" applyBorder="1"/>
    <xf numFmtId="0" fontId="6" fillId="4" borderId="0" xfId="0" applyFont="1" applyFill="1"/>
    <xf numFmtId="0" fontId="4" fillId="4" borderId="0" xfId="0" applyFont="1" applyFill="1" applyAlignment="1">
      <alignment horizontal="left"/>
    </xf>
    <xf numFmtId="0" fontId="1" fillId="5" borderId="0" xfId="0" applyFont="1" applyFill="1" applyAlignment="1">
      <alignment horizontal="center" vertical="center" wrapText="1"/>
    </xf>
    <xf numFmtId="0" fontId="0" fillId="4" borderId="0" xfId="0" applyFill="1"/>
    <xf numFmtId="0" fontId="5" fillId="4" borderId="6" xfId="0" applyFont="1" applyFill="1" applyBorder="1"/>
    <xf numFmtId="0" fontId="4" fillId="4" borderId="6" xfId="0" applyFont="1" applyFill="1" applyBorder="1" applyAlignment="1">
      <alignment horizontal="left" vertical="center"/>
    </xf>
    <xf numFmtId="0" fontId="4" fillId="4" borderId="0" xfId="0" quotePrefix="1" applyFont="1" applyFill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</cellXfs>
  <cellStyles count="2">
    <cellStyle name="Currency" xfId="1" builtinId="4"/>
    <cellStyle name="Normal" xfId="0" builtinId="0"/>
  </cellStyles>
  <dxfs count="3">
    <dxf>
      <numFmt numFmtId="34" formatCode="_-&quot;$&quot;* #,##0.00_-;\-&quot;$&quot;* #,##0.00_-;_-&quot;$&quot;* &quot;-&quot;??_-;_-@_-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43F76B-A54A-4FC4-8144-AED4B9C05FB9}" name="EnergynorDelivered" displayName="EnergynorDelivered" ref="A3:Q876" totalsRowShown="0" headerRowDxfId="2">
  <autoFilter ref="A3:Q876" xr:uid="{EE43F76B-A54A-4FC4-8144-AED4B9C05FB9}">
    <filterColumn colId="0">
      <filters>
        <filter val="2022_2023"/>
      </filters>
    </filterColumn>
  </autoFilter>
  <tableColumns count="17">
    <tableColumn id="1" xr3:uid="{F580C19E-9391-4CD0-8099-DA80AA56678E}" name="EVENT_YEAR"/>
    <tableColumn id="2" xr3:uid="{B42EC135-AE8A-4919-B9A9-07AE6D81CA7E}" name="REGULATOR"/>
    <tableColumn id="3" xr3:uid="{D0149E54-EFBE-4F91-8961-71CB3A8125AA}" name="OUTAGE_TYPE_GROUP"/>
    <tableColumn id="4" xr3:uid="{4C8EF5F8-F81C-47DB-AA43-72F4A440E0D7}" name="OUTAGE_NAME"/>
    <tableColumn id="5" xr3:uid="{2C1D8458-1489-4C4A-B905-E39279376AC5}" name="FEEDER_ID"/>
    <tableColumn id="6" xr3:uid="{5B37227F-BC4E-4A1C-B980-8DE17729FFB6}" name="FEEDER_NO"/>
    <tableColumn id="7" xr3:uid="{359A5B78-D6C1-4B0D-B6B2-77350BBBCFBB}" name="FEEDER_DESCRIPTION"/>
    <tableColumn id="8" xr3:uid="{016E1CBA-DC37-4FD0-9918-5B96250C10B2}" name="FEEDER_CATEGORY"/>
    <tableColumn id="9" xr3:uid="{C8E3677A-4019-4ADD-8380-1A468B6BE42F}" name="ZONE_SUB_ID"/>
    <tableColumn id="10" xr3:uid="{D6D976ED-9DFD-4459-9C20-D8DBF95FA4F1}" name="ZONE_SUB_ASSET_NO"/>
    <tableColumn id="11" xr3:uid="{486457A5-407B-4206-826B-BB5AB70CAED8}" name="ZONE_SUB_ASSET_NAME"/>
    <tableColumn id="12" xr3:uid="{7C491488-6C23-447C-83E8-40F0EEEABC98}" name="CUSTOMER_MINUTES"/>
    <tableColumn id="13" xr3:uid="{D80BD33A-F007-4464-909B-129822A61872}" name="CUSTOMERS_INTERRUPTED"/>
    <tableColumn id="14" xr3:uid="{6CF94C08-6C6E-419D-94A6-CD689E478F8E}" name="KWH_PER_MIN"/>
    <tableColumn id="15" xr3:uid="{5EA61E51-5F7B-4736-9A33-F44AC9E71AD5}" name="Energy Not Supplied kWh"/>
    <tableColumn id="18" xr3:uid="{6C1EF94A-125C-4954-A68C-76244CC4B1CC}" name="Asset" dataDxfId="1">
      <calculatedColumnFormula>VLOOKUP(EnergynorDelivered[[#This Row],[OUTAGE_NAME]],Table2[],2,FALSE)</calculatedColumnFormula>
    </tableColumn>
    <tableColumn id="19" xr3:uid="{5F899DFD-B4B3-464F-9243-AC8B076E5A6E}" name="Reliability Cost" dataDxfId="0">
      <calculatedColumnFormula>EnergynorDelivered[[#This Row],[Energy Not Supplied kWh]]*VCRUsed</calculatedColumn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B3A0-B8E4-40C2-9CF7-A912F395E571}" name="Table2" displayName="Table2" ref="A2:B885" totalsRowShown="0">
  <autoFilter ref="A2:B885" xr:uid="{95E3B3A0-B8E4-40C2-9CF7-A912F395E571}">
    <filterColumn colId="1">
      <filters>
        <filter val="Pole Top"/>
      </filters>
    </filterColumn>
  </autoFilter>
  <tableColumns count="2">
    <tableColumn id="1" xr3:uid="{C9B4333D-6D21-4FEF-86EC-7CEAD9ECCEBE}" name="Outage Name"/>
    <tableColumn id="2" xr3:uid="{F7ADC372-E284-45BF-85AD-9D940D5BDF20}" name="Asse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B76B-A961-45E8-AC18-10709CCEC268}">
  <sheetPr>
    <tabColor theme="8" tint="0.79998168889431442"/>
  </sheetPr>
  <dimension ref="B2:K43"/>
  <sheetViews>
    <sheetView tabSelected="1" zoomScale="70" zoomScaleNormal="70" workbookViewId="0">
      <selection activeCell="H3" sqref="H3"/>
    </sheetView>
  </sheetViews>
  <sheetFormatPr defaultRowHeight="15" x14ac:dyDescent="0.25"/>
  <cols>
    <col min="2" max="2" width="30.42578125" bestFit="1" customWidth="1"/>
    <col min="3" max="3" width="55.7109375" bestFit="1" customWidth="1"/>
    <col min="4" max="6" width="22.85546875" bestFit="1" customWidth="1"/>
    <col min="7" max="7" width="31.7109375" customWidth="1"/>
    <col min="8" max="9" width="13.140625" bestFit="1" customWidth="1"/>
    <col min="10" max="10" width="16.42578125" bestFit="1" customWidth="1"/>
    <col min="11" max="11" width="15.28515625" bestFit="1" customWidth="1"/>
    <col min="12" max="12" width="14.85546875" bestFit="1" customWidth="1"/>
    <col min="13" max="13" width="12" bestFit="1" customWidth="1"/>
    <col min="14" max="14" width="11.28515625" bestFit="1" customWidth="1"/>
    <col min="15" max="15" width="12" bestFit="1" customWidth="1"/>
  </cols>
  <sheetData>
    <row r="2" spans="2:11" ht="21" x14ac:dyDescent="0.35">
      <c r="B2" s="17"/>
      <c r="C2" s="18"/>
      <c r="D2" s="18"/>
      <c r="E2" s="18"/>
      <c r="F2" s="18"/>
      <c r="G2" s="19"/>
    </row>
    <row r="3" spans="2:11" ht="23.25" x14ac:dyDescent="0.35">
      <c r="B3" s="20"/>
      <c r="C3" s="21" t="s">
        <v>0</v>
      </c>
      <c r="D3" s="10"/>
      <c r="E3" s="10"/>
      <c r="F3" s="10"/>
      <c r="G3" s="22"/>
    </row>
    <row r="4" spans="2:11" ht="21" x14ac:dyDescent="0.35">
      <c r="B4" s="23"/>
      <c r="C4" s="10"/>
      <c r="D4" s="10"/>
      <c r="E4" s="10"/>
      <c r="F4" s="10"/>
      <c r="G4" s="22"/>
    </row>
    <row r="5" spans="2:11" ht="21" x14ac:dyDescent="0.35">
      <c r="B5" s="20"/>
      <c r="C5" s="24" t="s">
        <v>1</v>
      </c>
      <c r="D5" s="25" t="s">
        <v>2</v>
      </c>
      <c r="E5" s="10"/>
      <c r="F5" s="10"/>
      <c r="G5" s="22"/>
    </row>
    <row r="6" spans="2:11" ht="21" x14ac:dyDescent="0.35">
      <c r="B6" s="20"/>
      <c r="C6" s="24" t="s">
        <v>3</v>
      </c>
      <c r="D6" s="25">
        <f>VCRUsed</f>
        <v>53.47</v>
      </c>
      <c r="E6" s="10" t="s">
        <v>4</v>
      </c>
      <c r="F6" s="10"/>
      <c r="G6" s="22"/>
    </row>
    <row r="7" spans="2:11" ht="21" x14ac:dyDescent="0.35">
      <c r="B7" s="23"/>
      <c r="C7" s="10"/>
      <c r="D7" s="10"/>
      <c r="E7" s="10"/>
      <c r="F7" s="10"/>
      <c r="G7" s="22"/>
    </row>
    <row r="8" spans="2:11" ht="21" x14ac:dyDescent="0.35">
      <c r="B8" s="23"/>
      <c r="C8" s="8" t="s">
        <v>5</v>
      </c>
      <c r="D8" s="10"/>
      <c r="E8" s="10"/>
      <c r="F8" s="10"/>
      <c r="G8" s="22"/>
    </row>
    <row r="9" spans="2:11" ht="21" x14ac:dyDescent="0.35">
      <c r="B9" s="23"/>
      <c r="C9" s="9" t="s">
        <v>6</v>
      </c>
      <c r="D9" s="14" t="s">
        <v>7</v>
      </c>
      <c r="E9" s="15" t="s">
        <v>8</v>
      </c>
      <c r="F9" s="16" t="s">
        <v>9</v>
      </c>
      <c r="G9" s="22"/>
    </row>
    <row r="10" spans="2:11" ht="21" x14ac:dyDescent="0.35">
      <c r="B10" s="23"/>
      <c r="C10" s="7" t="s">
        <v>10</v>
      </c>
      <c r="D10" s="11">
        <f>SUMIFS(EnergynorDelivered[Reliability Cost],EnergynorDelivered[Asset],"Pole",EnergynorDelivered[EVENT_YEAR],"2021_2022")</f>
        <v>11294251.966368182</v>
      </c>
      <c r="E10" s="12">
        <f>SUMIFS(EnergynorDelivered[Reliability Cost],EnergynorDelivered[Asset],"Pole",EnergynorDelivered[EVENT_YEAR],"2022_2023")</f>
        <v>20706764.786799259</v>
      </c>
      <c r="F10" s="13">
        <f>SUMIFS(EnergynorDelivered[Reliability Cost],EnergynorDelivered[Asset],"Pole",EnergynorDelivered[EVENT_YEAR],"2023_2024")</f>
        <v>19548899.655455414</v>
      </c>
      <c r="G10" s="22"/>
    </row>
    <row r="11" spans="2:11" ht="21" x14ac:dyDescent="0.35">
      <c r="B11" s="23"/>
      <c r="C11" s="10"/>
      <c r="D11" s="10"/>
      <c r="E11" s="10"/>
      <c r="F11" s="10"/>
      <c r="G11" s="22"/>
    </row>
    <row r="12" spans="2:11" ht="21" x14ac:dyDescent="0.35">
      <c r="B12" s="23"/>
      <c r="C12" s="8" t="s">
        <v>11</v>
      </c>
      <c r="D12" s="10"/>
      <c r="E12" s="10"/>
      <c r="F12" s="10"/>
      <c r="G12" s="22"/>
    </row>
    <row r="13" spans="2:11" ht="21" x14ac:dyDescent="0.35">
      <c r="B13" s="23"/>
      <c r="C13" s="9" t="s">
        <v>6</v>
      </c>
      <c r="D13" s="14" t="s">
        <v>7</v>
      </c>
      <c r="E13" s="15" t="s">
        <v>8</v>
      </c>
      <c r="F13" s="16" t="s">
        <v>9</v>
      </c>
      <c r="G13" s="22"/>
    </row>
    <row r="14" spans="2:11" ht="21" x14ac:dyDescent="0.35">
      <c r="B14" s="23"/>
      <c r="C14" s="7" t="s">
        <v>10</v>
      </c>
      <c r="D14" s="11">
        <f>SUMIFS(EnergynorDelivered[Reliability Cost],EnergynorDelivered[Asset],"Pole Top",EnergynorDelivered[EVENT_YEAR],"2021_2022")</f>
        <v>13223025.029839594</v>
      </c>
      <c r="E14" s="12">
        <f>SUMIFS(EnergynorDelivered[Reliability Cost],EnergynorDelivered[Asset],"Pole Top",EnergynorDelivered[EVENT_YEAR],"2022_2023")</f>
        <v>11635255.554780666</v>
      </c>
      <c r="F14" s="13">
        <f>SUMIFS(EnergynorDelivered[Reliability Cost],EnergynorDelivered[Asset],"Pole Top",EnergynorDelivered[EVENT_YEAR],"2023_2024")</f>
        <v>3000398.1867531012</v>
      </c>
      <c r="G14" s="22"/>
    </row>
    <row r="15" spans="2:11" ht="21" x14ac:dyDescent="0.35">
      <c r="B15" s="23"/>
      <c r="C15" s="10"/>
      <c r="D15" s="10"/>
      <c r="E15" s="10"/>
      <c r="F15" s="10"/>
      <c r="G15" s="22"/>
      <c r="J15" s="2"/>
      <c r="K15" s="2"/>
    </row>
    <row r="16" spans="2:11" ht="21" x14ac:dyDescent="0.35">
      <c r="B16" s="23"/>
      <c r="C16" s="10"/>
      <c r="D16" s="10"/>
      <c r="E16" s="10"/>
      <c r="F16" s="10"/>
      <c r="G16" s="22"/>
      <c r="J16" s="2"/>
      <c r="K16" s="2"/>
    </row>
    <row r="17" spans="2:7" ht="21" x14ac:dyDescent="0.35">
      <c r="B17" s="23"/>
      <c r="C17" s="10"/>
      <c r="D17" s="10"/>
      <c r="E17" s="10"/>
      <c r="F17" s="10"/>
      <c r="G17" s="22"/>
    </row>
    <row r="18" spans="2:7" ht="21" x14ac:dyDescent="0.35">
      <c r="B18" s="23"/>
      <c r="C18" s="10"/>
      <c r="D18" s="10"/>
      <c r="E18" s="10"/>
      <c r="F18" s="10"/>
      <c r="G18" s="22"/>
    </row>
    <row r="19" spans="2:7" ht="21" x14ac:dyDescent="0.35">
      <c r="B19" s="23"/>
      <c r="C19" s="10"/>
      <c r="D19" s="10"/>
      <c r="E19" s="10"/>
      <c r="F19" s="10"/>
      <c r="G19" s="22"/>
    </row>
    <row r="20" spans="2:7" ht="23.25" x14ac:dyDescent="0.35">
      <c r="B20" s="28" t="s">
        <v>12</v>
      </c>
      <c r="C20" s="10"/>
      <c r="D20" s="10"/>
      <c r="E20" s="10"/>
      <c r="F20" s="10"/>
      <c r="G20" s="22"/>
    </row>
    <row r="21" spans="2:7" x14ac:dyDescent="0.25">
      <c r="B21" s="20"/>
      <c r="C21" s="27"/>
      <c r="D21" s="27"/>
      <c r="E21" s="27"/>
      <c r="F21" s="27"/>
      <c r="G21" s="22"/>
    </row>
    <row r="22" spans="2:7" ht="21" x14ac:dyDescent="0.25">
      <c r="B22" s="29" t="s">
        <v>13</v>
      </c>
      <c r="C22" s="27"/>
      <c r="D22" s="27"/>
      <c r="E22" s="27"/>
      <c r="F22" s="27"/>
      <c r="G22" s="22"/>
    </row>
    <row r="23" spans="2:7" x14ac:dyDescent="0.25">
      <c r="B23" s="20"/>
      <c r="C23" s="27"/>
      <c r="D23" s="27"/>
      <c r="E23" s="27"/>
      <c r="F23" s="27"/>
      <c r="G23" s="22"/>
    </row>
    <row r="24" spans="2:7" ht="21" x14ac:dyDescent="0.35">
      <c r="B24" s="23" t="s">
        <v>14</v>
      </c>
      <c r="C24" s="27"/>
      <c r="D24" s="27"/>
      <c r="E24" s="27"/>
      <c r="F24" s="27"/>
      <c r="G24" s="22"/>
    </row>
    <row r="25" spans="2:7" x14ac:dyDescent="0.25">
      <c r="B25" s="20"/>
      <c r="C25" s="27"/>
      <c r="D25" s="27"/>
      <c r="E25" s="27"/>
      <c r="F25" s="27"/>
      <c r="G25" s="22"/>
    </row>
    <row r="26" spans="2:7" ht="21" x14ac:dyDescent="0.35">
      <c r="B26" s="23" t="s">
        <v>15</v>
      </c>
      <c r="C26" s="27"/>
      <c r="D26" s="27"/>
      <c r="E26" s="27"/>
      <c r="F26" s="27"/>
      <c r="G26" s="22"/>
    </row>
    <row r="27" spans="2:7" x14ac:dyDescent="0.25">
      <c r="B27" s="20"/>
      <c r="C27" s="27"/>
      <c r="D27" s="27"/>
      <c r="E27" s="27"/>
      <c r="F27" s="27"/>
      <c r="G27" s="22"/>
    </row>
    <row r="28" spans="2:7" ht="21" x14ac:dyDescent="0.35">
      <c r="B28" s="23" t="s">
        <v>16</v>
      </c>
      <c r="C28" s="27"/>
      <c r="D28" s="27"/>
      <c r="E28" s="30" t="s">
        <v>17</v>
      </c>
      <c r="F28" s="10">
        <v>443173</v>
      </c>
      <c r="G28" s="22"/>
    </row>
    <row r="29" spans="2:7" ht="21" x14ac:dyDescent="0.35">
      <c r="B29" s="23" t="s">
        <v>18</v>
      </c>
      <c r="C29" s="27"/>
      <c r="D29" s="27"/>
      <c r="E29" s="30" t="s">
        <v>17</v>
      </c>
      <c r="F29" s="10">
        <f>24*60</f>
        <v>1440</v>
      </c>
      <c r="G29" s="22"/>
    </row>
    <row r="30" spans="2:7" ht="21" x14ac:dyDescent="0.35">
      <c r="B30" s="23" t="s">
        <v>19</v>
      </c>
      <c r="C30" s="27"/>
      <c r="D30" s="27"/>
      <c r="E30" s="30" t="s">
        <v>17</v>
      </c>
      <c r="F30" s="10">
        <v>17623823</v>
      </c>
      <c r="G30" s="22"/>
    </row>
    <row r="31" spans="2:7" ht="21" x14ac:dyDescent="0.35">
      <c r="B31" s="23"/>
      <c r="C31" s="27"/>
      <c r="D31" s="27"/>
      <c r="E31" s="10"/>
      <c r="F31" s="10"/>
      <c r="G31" s="22"/>
    </row>
    <row r="32" spans="2:7" ht="21" x14ac:dyDescent="0.35">
      <c r="B32" s="23" t="s">
        <v>20</v>
      </c>
      <c r="C32" s="27"/>
      <c r="D32" s="27"/>
      <c r="E32" s="10"/>
      <c r="F32" s="10"/>
      <c r="G32" s="22"/>
    </row>
    <row r="33" spans="2:7" ht="21" x14ac:dyDescent="0.35">
      <c r="B33" s="23" t="s">
        <v>21</v>
      </c>
      <c r="C33" s="27"/>
      <c r="D33" s="27"/>
      <c r="E33" s="30" t="s">
        <v>17</v>
      </c>
      <c r="F33" s="10">
        <f>F30/(F28*F29)</f>
        <v>2.7616226557624725E-2</v>
      </c>
      <c r="G33" s="22"/>
    </row>
    <row r="34" spans="2:7" ht="21" x14ac:dyDescent="0.35">
      <c r="B34" s="23"/>
      <c r="C34" s="27"/>
      <c r="D34" s="27"/>
      <c r="E34" s="10"/>
      <c r="F34" s="10"/>
      <c r="G34" s="22"/>
    </row>
    <row r="35" spans="2:7" ht="21" x14ac:dyDescent="0.35">
      <c r="B35" s="23" t="s">
        <v>22</v>
      </c>
      <c r="C35" s="27"/>
      <c r="D35" s="27"/>
      <c r="E35" s="10"/>
      <c r="F35" s="10"/>
      <c r="G35" s="22"/>
    </row>
    <row r="36" spans="2:7" ht="21" x14ac:dyDescent="0.35">
      <c r="B36" s="23"/>
      <c r="C36" s="27"/>
      <c r="D36" s="27"/>
      <c r="E36" s="10"/>
      <c r="F36" s="10"/>
      <c r="G36" s="22"/>
    </row>
    <row r="37" spans="2:7" ht="21" x14ac:dyDescent="0.35">
      <c r="B37" s="23" t="s">
        <v>23</v>
      </c>
      <c r="C37" s="27"/>
      <c r="D37" s="27"/>
      <c r="E37" s="30" t="s">
        <v>17</v>
      </c>
      <c r="F37" s="10">
        <v>1526.9666669999999</v>
      </c>
      <c r="G37" s="22"/>
    </row>
    <row r="38" spans="2:7" ht="21" x14ac:dyDescent="0.35">
      <c r="B38" s="23"/>
      <c r="C38" s="27"/>
      <c r="D38" s="27"/>
      <c r="E38" s="27"/>
      <c r="F38" s="27"/>
      <c r="G38" s="22"/>
    </row>
    <row r="39" spans="2:7" ht="21" x14ac:dyDescent="0.35">
      <c r="B39" s="23" t="s">
        <v>20</v>
      </c>
      <c r="C39" s="27"/>
      <c r="D39" s="27"/>
      <c r="E39" s="27"/>
      <c r="F39" s="27"/>
      <c r="G39" s="22"/>
    </row>
    <row r="40" spans="2:7" ht="21" x14ac:dyDescent="0.35">
      <c r="B40" s="23"/>
      <c r="C40" s="27"/>
      <c r="D40" s="27"/>
      <c r="E40" s="27"/>
      <c r="F40" s="27"/>
      <c r="G40" s="22"/>
    </row>
    <row r="41" spans="2:7" ht="21" x14ac:dyDescent="0.35">
      <c r="B41" s="23" t="s">
        <v>24</v>
      </c>
      <c r="C41" s="27"/>
      <c r="D41" s="27"/>
      <c r="E41" s="30" t="s">
        <v>17</v>
      </c>
      <c r="F41" s="10">
        <f>F37*F33</f>
        <v>42.169057421813108</v>
      </c>
      <c r="G41" s="22"/>
    </row>
    <row r="42" spans="2:7" x14ac:dyDescent="0.25">
      <c r="B42" s="20"/>
      <c r="C42" s="27"/>
      <c r="D42" s="27"/>
      <c r="E42" s="27"/>
      <c r="F42" s="27"/>
      <c r="G42" s="22"/>
    </row>
    <row r="43" spans="2:7" x14ac:dyDescent="0.25">
      <c r="B43" s="31"/>
      <c r="C43" s="32"/>
      <c r="D43" s="32"/>
      <c r="E43" s="32"/>
      <c r="F43" s="32"/>
      <c r="G43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DBCC-2C73-4077-A445-EC9E361D24F2}">
  <sheetPr>
    <tabColor theme="9" tint="0.79998168889431442"/>
  </sheetPr>
  <dimension ref="A1:Q876"/>
  <sheetViews>
    <sheetView workbookViewId="0">
      <selection activeCell="D837" sqref="D837"/>
    </sheetView>
  </sheetViews>
  <sheetFormatPr defaultRowHeight="15" x14ac:dyDescent="0.25"/>
  <cols>
    <col min="1" max="17" width="15.7109375" customWidth="1"/>
  </cols>
  <sheetData>
    <row r="1" spans="1:17" x14ac:dyDescent="0.25">
      <c r="O1" s="6" t="s">
        <v>25</v>
      </c>
      <c r="P1" s="5"/>
      <c r="Q1" s="4">
        <v>53.47</v>
      </c>
    </row>
    <row r="3" spans="1:17" s="1" customFormat="1" ht="30" x14ac:dyDescent="0.25">
      <c r="A3" s="3" t="s">
        <v>26</v>
      </c>
      <c r="B3" s="3" t="s">
        <v>27</v>
      </c>
      <c r="C3" s="3" t="s">
        <v>28</v>
      </c>
      <c r="D3" s="3" t="s">
        <v>29</v>
      </c>
      <c r="E3" s="3" t="s">
        <v>30</v>
      </c>
      <c r="F3" s="3" t="s">
        <v>31</v>
      </c>
      <c r="G3" s="3" t="s">
        <v>32</v>
      </c>
      <c r="H3" s="3" t="s">
        <v>33</v>
      </c>
      <c r="I3" s="3" t="s">
        <v>34</v>
      </c>
      <c r="J3" s="3" t="s">
        <v>35</v>
      </c>
      <c r="K3" s="3" t="s">
        <v>36</v>
      </c>
      <c r="L3" s="3" t="s">
        <v>37</v>
      </c>
      <c r="M3" s="3" t="s">
        <v>38</v>
      </c>
      <c r="N3" s="3" t="s">
        <v>39</v>
      </c>
      <c r="O3" s="3" t="s">
        <v>40</v>
      </c>
      <c r="P3" s="26" t="s">
        <v>41</v>
      </c>
      <c r="Q3" s="26" t="s">
        <v>42</v>
      </c>
    </row>
    <row r="4" spans="1:17" hidden="1" x14ac:dyDescent="0.25">
      <c r="A4" t="s">
        <v>43</v>
      </c>
      <c r="B4" t="s">
        <v>44</v>
      </c>
      <c r="C4" t="s">
        <v>45</v>
      </c>
      <c r="D4" t="s">
        <v>46</v>
      </c>
      <c r="E4">
        <v>40001009</v>
      </c>
      <c r="F4" t="s">
        <v>47</v>
      </c>
      <c r="G4" t="s">
        <v>48</v>
      </c>
      <c r="H4" t="s">
        <v>49</v>
      </c>
      <c r="I4">
        <v>40017951</v>
      </c>
      <c r="J4" t="s">
        <v>50</v>
      </c>
      <c r="K4" t="s">
        <v>51</v>
      </c>
      <c r="L4">
        <v>1526.9666666666667</v>
      </c>
      <c r="M4">
        <v>19</v>
      </c>
      <c r="N4">
        <v>2.7616225774133352E-2</v>
      </c>
      <c r="O4">
        <v>42.169056216242488</v>
      </c>
      <c r="P4" t="str">
        <f>VLOOKUP(EnergynorDelivered[[#This Row],[OUTAGE_NAME]],Table2[],2,FALSE)</f>
        <v>Pole</v>
      </c>
      <c r="Q4" s="2">
        <f>EnergynorDelivered[[#This Row],[Energy Not Supplied kWh]]*VCRUsed</f>
        <v>2254.7794358824858</v>
      </c>
    </row>
    <row r="5" spans="1:17" hidden="1" x14ac:dyDescent="0.25">
      <c r="A5" t="s">
        <v>43</v>
      </c>
      <c r="B5" t="s">
        <v>44</v>
      </c>
      <c r="C5" t="s">
        <v>45</v>
      </c>
      <c r="D5" t="s">
        <v>52</v>
      </c>
      <c r="E5">
        <v>40001038</v>
      </c>
      <c r="F5" t="s">
        <v>53</v>
      </c>
      <c r="G5" t="s">
        <v>54</v>
      </c>
      <c r="H5" t="s">
        <v>49</v>
      </c>
      <c r="I5">
        <v>40000019</v>
      </c>
      <c r="J5" t="s">
        <v>55</v>
      </c>
      <c r="K5" t="s">
        <v>56</v>
      </c>
      <c r="L5">
        <v>8901.5499999999993</v>
      </c>
      <c r="M5">
        <v>247</v>
      </c>
      <c r="N5">
        <v>4.4539751614235984E-2</v>
      </c>
      <c r="O5">
        <v>396.47282598170233</v>
      </c>
      <c r="P5" t="str">
        <f>VLOOKUP(EnergynorDelivered[[#This Row],[OUTAGE_NAME]],Table2[],2,FALSE)</f>
        <v>Pole Top</v>
      </c>
      <c r="Q5" s="2">
        <f>EnergynorDelivered[[#This Row],[Energy Not Supplied kWh]]*VCRUsed</f>
        <v>21199.402005241624</v>
      </c>
    </row>
    <row r="6" spans="1:17" hidden="1" x14ac:dyDescent="0.25">
      <c r="A6" t="s">
        <v>43</v>
      </c>
      <c r="B6" t="s">
        <v>44</v>
      </c>
      <c r="C6" t="s">
        <v>45</v>
      </c>
      <c r="D6" t="s">
        <v>57</v>
      </c>
      <c r="E6">
        <v>40001207</v>
      </c>
      <c r="F6" t="s">
        <v>58</v>
      </c>
      <c r="G6" t="s">
        <v>59</v>
      </c>
      <c r="H6" t="s">
        <v>60</v>
      </c>
      <c r="I6">
        <v>40018005</v>
      </c>
      <c r="J6" t="s">
        <v>61</v>
      </c>
      <c r="K6" t="s">
        <v>62</v>
      </c>
      <c r="L6">
        <v>216</v>
      </c>
      <c r="M6">
        <v>2</v>
      </c>
      <c r="N6">
        <v>1.4629155930873905E-2</v>
      </c>
      <c r="O6">
        <v>3.1598976810687636</v>
      </c>
      <c r="P6" t="str">
        <f>VLOOKUP(EnergynorDelivered[[#This Row],[OUTAGE_NAME]],Table2[],2,FALSE)</f>
        <v>Pole Top</v>
      </c>
      <c r="Q6" s="2">
        <f>EnergynorDelivered[[#This Row],[Energy Not Supplied kWh]]*VCRUsed</f>
        <v>168.95972900674678</v>
      </c>
    </row>
    <row r="7" spans="1:17" hidden="1" x14ac:dyDescent="0.25">
      <c r="A7" t="s">
        <v>43</v>
      </c>
      <c r="B7" t="s">
        <v>44</v>
      </c>
      <c r="C7" t="s">
        <v>45</v>
      </c>
      <c r="D7" t="s">
        <v>63</v>
      </c>
      <c r="E7">
        <v>40001038</v>
      </c>
      <c r="F7" t="s">
        <v>53</v>
      </c>
      <c r="G7" t="s">
        <v>54</v>
      </c>
      <c r="H7" t="s">
        <v>49</v>
      </c>
      <c r="I7">
        <v>40000019</v>
      </c>
      <c r="J7" t="s">
        <v>55</v>
      </c>
      <c r="K7" t="s">
        <v>56</v>
      </c>
      <c r="L7">
        <v>27784</v>
      </c>
      <c r="M7">
        <v>404</v>
      </c>
      <c r="N7">
        <v>4.4539751614235984E-2</v>
      </c>
      <c r="O7">
        <v>1237.4924588499325</v>
      </c>
      <c r="P7" t="str">
        <f>VLOOKUP(EnergynorDelivered[[#This Row],[OUTAGE_NAME]],Table2[],2,FALSE)</f>
        <v>Pole</v>
      </c>
      <c r="Q7" s="2">
        <f>EnergynorDelivered[[#This Row],[Energy Not Supplied kWh]]*VCRUsed</f>
        <v>66168.721774705889</v>
      </c>
    </row>
    <row r="8" spans="1:17" hidden="1" x14ac:dyDescent="0.25">
      <c r="A8" t="s">
        <v>43</v>
      </c>
      <c r="B8" t="s">
        <v>44</v>
      </c>
      <c r="C8" t="s">
        <v>45</v>
      </c>
      <c r="D8" t="s">
        <v>64</v>
      </c>
      <c r="E8">
        <v>40001038</v>
      </c>
      <c r="F8" t="s">
        <v>53</v>
      </c>
      <c r="G8" t="s">
        <v>54</v>
      </c>
      <c r="H8" t="s">
        <v>49</v>
      </c>
      <c r="I8">
        <v>40000019</v>
      </c>
      <c r="J8" t="s">
        <v>55</v>
      </c>
      <c r="K8" t="s">
        <v>56</v>
      </c>
      <c r="L8">
        <v>673.3</v>
      </c>
      <c r="M8">
        <v>1</v>
      </c>
      <c r="N8">
        <v>4.4539751614235984E-2</v>
      </c>
      <c r="O8">
        <v>29.988614761865087</v>
      </c>
      <c r="P8" t="str">
        <f>VLOOKUP(EnergynorDelivered[[#This Row],[OUTAGE_NAME]],Table2[],2,FALSE)</f>
        <v>Pole Top</v>
      </c>
      <c r="Q8" s="2">
        <f>EnergynorDelivered[[#This Row],[Energy Not Supplied kWh]]*VCRUsed</f>
        <v>1603.4912313169261</v>
      </c>
    </row>
    <row r="9" spans="1:17" hidden="1" x14ac:dyDescent="0.25">
      <c r="A9" t="s">
        <v>43</v>
      </c>
      <c r="B9" t="s">
        <v>44</v>
      </c>
      <c r="C9" t="s">
        <v>45</v>
      </c>
      <c r="D9" t="s">
        <v>65</v>
      </c>
      <c r="E9">
        <v>40001011</v>
      </c>
      <c r="F9" t="s">
        <v>66</v>
      </c>
      <c r="G9" t="s">
        <v>67</v>
      </c>
      <c r="H9" t="s">
        <v>49</v>
      </c>
      <c r="I9">
        <v>40017951</v>
      </c>
      <c r="J9" t="s">
        <v>50</v>
      </c>
      <c r="K9" t="s">
        <v>51</v>
      </c>
      <c r="L9">
        <v>76251.850000000006</v>
      </c>
      <c r="M9">
        <v>57</v>
      </c>
      <c r="N9">
        <v>6.6681694119900409E-2</v>
      </c>
      <c r="O9">
        <v>5084.6025377765272</v>
      </c>
      <c r="P9" t="str">
        <f>VLOOKUP(EnergynorDelivered[[#This Row],[OUTAGE_NAME]],Table2[],2,FALSE)</f>
        <v>Pole</v>
      </c>
      <c r="Q9" s="2">
        <f>EnergynorDelivered[[#This Row],[Energy Not Supplied kWh]]*VCRUsed</f>
        <v>271873.69769491092</v>
      </c>
    </row>
    <row r="10" spans="1:17" hidden="1" x14ac:dyDescent="0.25">
      <c r="A10" t="s">
        <v>43</v>
      </c>
      <c r="B10" t="s">
        <v>44</v>
      </c>
      <c r="C10" t="s">
        <v>45</v>
      </c>
      <c r="D10" t="s">
        <v>68</v>
      </c>
      <c r="E10">
        <v>40223073</v>
      </c>
      <c r="F10" t="s">
        <v>69</v>
      </c>
      <c r="G10" t="s">
        <v>70</v>
      </c>
      <c r="H10" t="s">
        <v>49</v>
      </c>
      <c r="I10">
        <v>40222084</v>
      </c>
      <c r="J10" t="s">
        <v>71</v>
      </c>
      <c r="K10" t="s">
        <v>72</v>
      </c>
      <c r="L10">
        <v>78093.25</v>
      </c>
      <c r="M10">
        <v>71</v>
      </c>
      <c r="N10">
        <v>3.0642816336720162E-2</v>
      </c>
      <c r="O10">
        <v>2392.9971168875718</v>
      </c>
      <c r="P10" t="str">
        <f>VLOOKUP(EnergynorDelivered[[#This Row],[OUTAGE_NAME]],Table2[],2,FALSE)</f>
        <v>Pole</v>
      </c>
      <c r="Q10" s="2">
        <f>EnergynorDelivered[[#This Row],[Energy Not Supplied kWh]]*VCRUsed</f>
        <v>127953.55583997846</v>
      </c>
    </row>
    <row r="11" spans="1:17" hidden="1" x14ac:dyDescent="0.25">
      <c r="A11" t="s">
        <v>43</v>
      </c>
      <c r="B11" t="s">
        <v>44</v>
      </c>
      <c r="C11" t="s">
        <v>45</v>
      </c>
      <c r="D11" t="s">
        <v>73</v>
      </c>
      <c r="E11">
        <v>82563612</v>
      </c>
      <c r="F11" t="s">
        <v>74</v>
      </c>
      <c r="G11" t="s">
        <v>75</v>
      </c>
      <c r="H11" t="s">
        <v>49</v>
      </c>
      <c r="I11">
        <v>40017951</v>
      </c>
      <c r="J11" t="s">
        <v>50</v>
      </c>
      <c r="K11" t="s">
        <v>51</v>
      </c>
      <c r="L11">
        <v>169896.95</v>
      </c>
      <c r="M11">
        <v>1787</v>
      </c>
      <c r="N11">
        <v>3.0462365769361226E-2</v>
      </c>
      <c r="O11">
        <v>5175.4630339988762</v>
      </c>
      <c r="P11" t="str">
        <f>VLOOKUP(EnergynorDelivered[[#This Row],[OUTAGE_NAME]],Table2[],2,FALSE)</f>
        <v>Pole</v>
      </c>
      <c r="Q11" s="2">
        <f>EnergynorDelivered[[#This Row],[Energy Not Supplied kWh]]*VCRUsed</f>
        <v>276732.00842791988</v>
      </c>
    </row>
    <row r="12" spans="1:17" hidden="1" x14ac:dyDescent="0.25">
      <c r="A12" t="s">
        <v>43</v>
      </c>
      <c r="B12" t="s">
        <v>44</v>
      </c>
      <c r="C12" t="s">
        <v>45</v>
      </c>
      <c r="D12" t="s">
        <v>76</v>
      </c>
      <c r="E12">
        <v>40001060</v>
      </c>
      <c r="F12" t="s">
        <v>77</v>
      </c>
      <c r="G12" t="s">
        <v>78</v>
      </c>
      <c r="H12" t="s">
        <v>60</v>
      </c>
      <c r="I12">
        <v>40000024</v>
      </c>
      <c r="J12" t="s">
        <v>79</v>
      </c>
      <c r="K12" t="s">
        <v>80</v>
      </c>
      <c r="L12">
        <v>9873.5333333333328</v>
      </c>
      <c r="M12">
        <v>29</v>
      </c>
      <c r="N12">
        <v>3.1121201136367689E-2</v>
      </c>
      <c r="O12">
        <v>307.27621679329758</v>
      </c>
      <c r="P12" t="str">
        <f>VLOOKUP(EnergynorDelivered[[#This Row],[OUTAGE_NAME]],Table2[],2,FALSE)</f>
        <v>Pole</v>
      </c>
      <c r="Q12" s="2">
        <f>EnergynorDelivered[[#This Row],[Energy Not Supplied kWh]]*VCRUsed</f>
        <v>16430.059311937621</v>
      </c>
    </row>
    <row r="13" spans="1:17" hidden="1" x14ac:dyDescent="0.25">
      <c r="A13" t="s">
        <v>43</v>
      </c>
      <c r="B13" t="s">
        <v>44</v>
      </c>
      <c r="C13" t="s">
        <v>45</v>
      </c>
      <c r="D13" t="s">
        <v>81</v>
      </c>
      <c r="E13">
        <v>40216323</v>
      </c>
      <c r="F13" t="s">
        <v>82</v>
      </c>
      <c r="G13" t="s">
        <v>83</v>
      </c>
      <c r="H13" t="s">
        <v>49</v>
      </c>
      <c r="I13">
        <v>40018027</v>
      </c>
      <c r="J13" t="s">
        <v>84</v>
      </c>
      <c r="K13" t="s">
        <v>85</v>
      </c>
      <c r="L13">
        <v>31746.45</v>
      </c>
      <c r="M13">
        <v>67</v>
      </c>
      <c r="N13">
        <v>2.5857513570822731E-2</v>
      </c>
      <c r="O13">
        <v>820.88426170044534</v>
      </c>
      <c r="P13" t="str">
        <f>VLOOKUP(EnergynorDelivered[[#This Row],[OUTAGE_NAME]],Table2[],2,FALSE)</f>
        <v>Pole</v>
      </c>
      <c r="Q13" s="2">
        <f>EnergynorDelivered[[#This Row],[Energy Not Supplied kWh]]*VCRUsed</f>
        <v>43892.681473122808</v>
      </c>
    </row>
    <row r="14" spans="1:17" hidden="1" x14ac:dyDescent="0.25">
      <c r="A14" t="s">
        <v>43</v>
      </c>
      <c r="B14" t="s">
        <v>44</v>
      </c>
      <c r="C14" t="s">
        <v>45</v>
      </c>
      <c r="D14" t="s">
        <v>86</v>
      </c>
      <c r="E14">
        <v>40001063</v>
      </c>
      <c r="F14" t="s">
        <v>87</v>
      </c>
      <c r="G14" t="s">
        <v>88</v>
      </c>
      <c r="H14" t="s">
        <v>49</v>
      </c>
      <c r="I14">
        <v>40000024</v>
      </c>
      <c r="J14" t="s">
        <v>79</v>
      </c>
      <c r="K14" t="s">
        <v>80</v>
      </c>
      <c r="L14">
        <v>9935.1166666666668</v>
      </c>
      <c r="M14">
        <v>77</v>
      </c>
      <c r="N14">
        <v>1.4225357412946827E-2</v>
      </c>
      <c r="O14">
        <v>141.33058552265823</v>
      </c>
      <c r="P14" t="str">
        <f>VLOOKUP(EnergynorDelivered[[#This Row],[OUTAGE_NAME]],Table2[],2,FALSE)</f>
        <v>Pole Top</v>
      </c>
      <c r="Q14" s="2">
        <f>EnergynorDelivered[[#This Row],[Energy Not Supplied kWh]]*VCRUsed</f>
        <v>7556.9464078965348</v>
      </c>
    </row>
    <row r="15" spans="1:17" hidden="1" x14ac:dyDescent="0.25">
      <c r="A15" t="s">
        <v>43</v>
      </c>
      <c r="B15" t="s">
        <v>44</v>
      </c>
      <c r="C15" t="s">
        <v>45</v>
      </c>
      <c r="D15" t="s">
        <v>89</v>
      </c>
      <c r="E15">
        <v>40001038</v>
      </c>
      <c r="F15" t="s">
        <v>53</v>
      </c>
      <c r="G15" t="s">
        <v>54</v>
      </c>
      <c r="H15" t="s">
        <v>49</v>
      </c>
      <c r="I15">
        <v>40000019</v>
      </c>
      <c r="J15" t="s">
        <v>55</v>
      </c>
      <c r="K15" t="s">
        <v>56</v>
      </c>
      <c r="L15">
        <v>11664.4</v>
      </c>
      <c r="M15">
        <v>52</v>
      </c>
      <c r="N15">
        <v>4.4539751614235984E-2</v>
      </c>
      <c r="O15">
        <v>519.52947872909419</v>
      </c>
      <c r="P15" t="str">
        <f>VLOOKUP(EnergynorDelivered[[#This Row],[OUTAGE_NAME]],Table2[],2,FALSE)</f>
        <v>Pole</v>
      </c>
      <c r="Q15" s="2">
        <f>EnergynorDelivered[[#This Row],[Energy Not Supplied kWh]]*VCRUsed</f>
        <v>27779.241227644667</v>
      </c>
    </row>
    <row r="16" spans="1:17" hidden="1" x14ac:dyDescent="0.25">
      <c r="A16" t="s">
        <v>43</v>
      </c>
      <c r="B16" t="s">
        <v>44</v>
      </c>
      <c r="C16" t="s">
        <v>45</v>
      </c>
      <c r="D16" t="s">
        <v>90</v>
      </c>
      <c r="E16">
        <v>40000984</v>
      </c>
      <c r="F16" t="s">
        <v>91</v>
      </c>
      <c r="G16" t="s">
        <v>92</v>
      </c>
      <c r="H16" t="s">
        <v>60</v>
      </c>
      <c r="I16">
        <v>40017931</v>
      </c>
      <c r="J16" t="s">
        <v>93</v>
      </c>
      <c r="K16" t="s">
        <v>94</v>
      </c>
      <c r="L16">
        <v>17699.266666666666</v>
      </c>
      <c r="M16">
        <v>14</v>
      </c>
      <c r="N16">
        <v>3.6870032721163376E-2</v>
      </c>
      <c r="O16">
        <v>652.57254114059617</v>
      </c>
      <c r="P16" t="str">
        <f>VLOOKUP(EnergynorDelivered[[#This Row],[OUTAGE_NAME]],Table2[],2,FALSE)</f>
        <v>Pole Top</v>
      </c>
      <c r="Q16" s="2">
        <f>EnergynorDelivered[[#This Row],[Energy Not Supplied kWh]]*VCRUsed</f>
        <v>34893.053774787673</v>
      </c>
    </row>
    <row r="17" spans="1:17" hidden="1" x14ac:dyDescent="0.25">
      <c r="A17" t="s">
        <v>43</v>
      </c>
      <c r="B17" t="s">
        <v>44</v>
      </c>
      <c r="C17" t="s">
        <v>45</v>
      </c>
      <c r="D17" t="s">
        <v>95</v>
      </c>
      <c r="E17">
        <v>40001030</v>
      </c>
      <c r="F17" t="s">
        <v>96</v>
      </c>
      <c r="G17" t="s">
        <v>97</v>
      </c>
      <c r="H17" t="s">
        <v>60</v>
      </c>
      <c r="I17">
        <v>40017971</v>
      </c>
      <c r="J17" t="s">
        <v>98</v>
      </c>
      <c r="K17" t="s">
        <v>99</v>
      </c>
      <c r="L17">
        <v>4089.6</v>
      </c>
      <c r="M17">
        <v>16</v>
      </c>
      <c r="N17">
        <v>0.47016594473586604</v>
      </c>
      <c r="O17">
        <v>1922.7906475917978</v>
      </c>
      <c r="P17" t="str">
        <f>VLOOKUP(EnergynorDelivered[[#This Row],[OUTAGE_NAME]],Table2[],2,FALSE)</f>
        <v>Pole Top</v>
      </c>
      <c r="Q17" s="2">
        <f>EnergynorDelivered[[#This Row],[Energy Not Supplied kWh]]*VCRUsed</f>
        <v>102811.61592673343</v>
      </c>
    </row>
    <row r="18" spans="1:17" hidden="1" x14ac:dyDescent="0.25">
      <c r="A18" t="s">
        <v>43</v>
      </c>
      <c r="B18" t="s">
        <v>44</v>
      </c>
      <c r="C18" t="s">
        <v>45</v>
      </c>
      <c r="D18" t="s">
        <v>100</v>
      </c>
      <c r="E18">
        <v>40001060</v>
      </c>
      <c r="F18" t="s">
        <v>77</v>
      </c>
      <c r="G18" t="s">
        <v>78</v>
      </c>
      <c r="H18" t="s">
        <v>60</v>
      </c>
      <c r="I18">
        <v>40000024</v>
      </c>
      <c r="J18" t="s">
        <v>79</v>
      </c>
      <c r="K18" t="s">
        <v>80</v>
      </c>
      <c r="L18">
        <v>2465</v>
      </c>
      <c r="M18">
        <v>29</v>
      </c>
      <c r="N18">
        <v>3.1121201136367689E-2</v>
      </c>
      <c r="O18">
        <v>76.71376080114635</v>
      </c>
      <c r="P18" t="str">
        <f>VLOOKUP(EnergynorDelivered[[#This Row],[OUTAGE_NAME]],Table2[],2,FALSE)</f>
        <v>Pole Top</v>
      </c>
      <c r="Q18" s="2">
        <f>EnergynorDelivered[[#This Row],[Energy Not Supplied kWh]]*VCRUsed</f>
        <v>4101.8847900372948</v>
      </c>
    </row>
    <row r="19" spans="1:17" hidden="1" x14ac:dyDescent="0.25">
      <c r="A19" t="s">
        <v>43</v>
      </c>
      <c r="B19" t="s">
        <v>44</v>
      </c>
      <c r="C19" t="s">
        <v>45</v>
      </c>
      <c r="D19" t="s">
        <v>101</v>
      </c>
      <c r="E19">
        <v>40216323</v>
      </c>
      <c r="F19" t="s">
        <v>82</v>
      </c>
      <c r="G19" t="s">
        <v>83</v>
      </c>
      <c r="H19" t="s">
        <v>49</v>
      </c>
      <c r="I19">
        <v>40018027</v>
      </c>
      <c r="J19" t="s">
        <v>84</v>
      </c>
      <c r="K19" t="s">
        <v>85</v>
      </c>
      <c r="L19">
        <v>20154</v>
      </c>
      <c r="M19">
        <v>44</v>
      </c>
      <c r="N19">
        <v>2.5857513570822731E-2</v>
      </c>
      <c r="O19">
        <v>521.13232850636132</v>
      </c>
      <c r="P19" t="str">
        <f>VLOOKUP(EnergynorDelivered[[#This Row],[OUTAGE_NAME]],Table2[],2,FALSE)</f>
        <v>Pole</v>
      </c>
      <c r="Q19" s="2">
        <f>EnergynorDelivered[[#This Row],[Energy Not Supplied kWh]]*VCRUsed</f>
        <v>27864.945605235138</v>
      </c>
    </row>
    <row r="20" spans="1:17" hidden="1" x14ac:dyDescent="0.25">
      <c r="A20" t="s">
        <v>43</v>
      </c>
      <c r="B20" t="s">
        <v>44</v>
      </c>
      <c r="C20" t="s">
        <v>45</v>
      </c>
      <c r="D20" t="s">
        <v>102</v>
      </c>
      <c r="E20">
        <v>10020655</v>
      </c>
      <c r="F20" t="s">
        <v>103</v>
      </c>
      <c r="G20" t="s">
        <v>104</v>
      </c>
      <c r="H20" t="s">
        <v>60</v>
      </c>
      <c r="I20">
        <v>10030331</v>
      </c>
      <c r="J20" t="s">
        <v>105</v>
      </c>
      <c r="K20" t="s">
        <v>106</v>
      </c>
      <c r="L20">
        <v>29822.2</v>
      </c>
      <c r="M20">
        <v>108</v>
      </c>
      <c r="N20">
        <v>4.0359967181193342E-2</v>
      </c>
      <c r="O20">
        <v>1203.6230132709841</v>
      </c>
      <c r="P20" t="str">
        <f>VLOOKUP(EnergynorDelivered[[#This Row],[OUTAGE_NAME]],Table2[],2,FALSE)</f>
        <v>Pole Top</v>
      </c>
      <c r="Q20" s="2">
        <f>EnergynorDelivered[[#This Row],[Energy Not Supplied kWh]]*VCRUsed</f>
        <v>64357.72251959952</v>
      </c>
    </row>
    <row r="21" spans="1:17" hidden="1" x14ac:dyDescent="0.25">
      <c r="A21" t="s">
        <v>43</v>
      </c>
      <c r="B21" t="s">
        <v>44</v>
      </c>
      <c r="C21" t="s">
        <v>45</v>
      </c>
      <c r="D21" t="s">
        <v>107</v>
      </c>
      <c r="E21">
        <v>83031320</v>
      </c>
      <c r="F21" t="s">
        <v>108</v>
      </c>
      <c r="G21" t="s">
        <v>108</v>
      </c>
      <c r="H21" t="s">
        <v>60</v>
      </c>
      <c r="I21">
        <v>83029417</v>
      </c>
      <c r="J21" t="s">
        <v>109</v>
      </c>
      <c r="K21" t="s">
        <v>110</v>
      </c>
      <c r="L21">
        <v>12710</v>
      </c>
      <c r="M21">
        <v>155</v>
      </c>
      <c r="N21">
        <v>3.2561012557420187E-2</v>
      </c>
      <c r="O21">
        <v>413.8504696048106</v>
      </c>
      <c r="P21" t="str">
        <f>VLOOKUP(EnergynorDelivered[[#This Row],[OUTAGE_NAME]],Table2[],2,FALSE)</f>
        <v>Pole Top</v>
      </c>
      <c r="Q21" s="2">
        <f>EnergynorDelivered[[#This Row],[Energy Not Supplied kWh]]*VCRUsed</f>
        <v>22128.584609769223</v>
      </c>
    </row>
    <row r="22" spans="1:17" hidden="1" x14ac:dyDescent="0.25">
      <c r="A22" t="s">
        <v>43</v>
      </c>
      <c r="B22" t="s">
        <v>44</v>
      </c>
      <c r="C22" t="s">
        <v>45</v>
      </c>
      <c r="D22" t="s">
        <v>111</v>
      </c>
      <c r="E22">
        <v>10020850</v>
      </c>
      <c r="F22" t="s">
        <v>112</v>
      </c>
      <c r="G22" t="s">
        <v>113</v>
      </c>
      <c r="H22" t="s">
        <v>60</v>
      </c>
      <c r="I22">
        <v>10030331</v>
      </c>
      <c r="J22" t="s">
        <v>105</v>
      </c>
      <c r="K22" t="s">
        <v>106</v>
      </c>
      <c r="L22">
        <v>95778</v>
      </c>
      <c r="M22">
        <v>782</v>
      </c>
      <c r="N22">
        <v>1.6584954508928055E-2</v>
      </c>
      <c r="O22">
        <v>1588.4737729561114</v>
      </c>
      <c r="P22" t="str">
        <f>VLOOKUP(EnergynorDelivered[[#This Row],[OUTAGE_NAME]],Table2[],2,FALSE)</f>
        <v>Pole Top</v>
      </c>
      <c r="Q22" s="2">
        <f>EnergynorDelivered[[#This Row],[Energy Not Supplied kWh]]*VCRUsed</f>
        <v>84935.692639963279</v>
      </c>
    </row>
    <row r="23" spans="1:17" hidden="1" x14ac:dyDescent="0.25">
      <c r="A23" t="s">
        <v>43</v>
      </c>
      <c r="B23" t="s">
        <v>44</v>
      </c>
      <c r="C23" t="s">
        <v>45</v>
      </c>
      <c r="D23" t="s">
        <v>114</v>
      </c>
      <c r="E23">
        <v>10020674</v>
      </c>
      <c r="F23" t="s">
        <v>115</v>
      </c>
      <c r="G23" t="s">
        <v>116</v>
      </c>
      <c r="H23" t="s">
        <v>49</v>
      </c>
      <c r="I23">
        <v>10030302</v>
      </c>
      <c r="J23" t="s">
        <v>117</v>
      </c>
      <c r="K23" t="s">
        <v>118</v>
      </c>
      <c r="L23">
        <v>12224.933333333332</v>
      </c>
      <c r="M23">
        <v>8</v>
      </c>
      <c r="N23">
        <v>7.0759979742291867E-2</v>
      </c>
      <c r="O23">
        <v>865.03603501753514</v>
      </c>
      <c r="P23" t="str">
        <f>VLOOKUP(EnergynorDelivered[[#This Row],[OUTAGE_NAME]],Table2[],2,FALSE)</f>
        <v>Pole</v>
      </c>
      <c r="Q23" s="2">
        <f>EnergynorDelivered[[#This Row],[Energy Not Supplied kWh]]*VCRUsed</f>
        <v>46253.476792387606</v>
      </c>
    </row>
    <row r="24" spans="1:17" hidden="1" x14ac:dyDescent="0.25">
      <c r="A24" t="s">
        <v>43</v>
      </c>
      <c r="B24" t="s">
        <v>44</v>
      </c>
      <c r="C24" t="s">
        <v>45</v>
      </c>
      <c r="D24" t="s">
        <v>119</v>
      </c>
      <c r="E24">
        <v>10020767</v>
      </c>
      <c r="F24" t="s">
        <v>120</v>
      </c>
      <c r="G24" t="s">
        <v>121</v>
      </c>
      <c r="H24" t="s">
        <v>60</v>
      </c>
      <c r="I24">
        <v>10030282</v>
      </c>
      <c r="J24" t="s">
        <v>122</v>
      </c>
      <c r="K24" t="s">
        <v>123</v>
      </c>
      <c r="L24">
        <v>20226.333333333332</v>
      </c>
      <c r="M24">
        <v>173</v>
      </c>
      <c r="N24">
        <v>3.2272402435211747E-2</v>
      </c>
      <c r="O24">
        <v>652.75236912207129</v>
      </c>
      <c r="P24" t="str">
        <f>VLOOKUP(EnergynorDelivered[[#This Row],[OUTAGE_NAME]],Table2[],2,FALSE)</f>
        <v>Pole Top</v>
      </c>
      <c r="Q24" s="2">
        <f>EnergynorDelivered[[#This Row],[Energy Not Supplied kWh]]*VCRUsed</f>
        <v>34902.669176957148</v>
      </c>
    </row>
    <row r="25" spans="1:17" hidden="1" x14ac:dyDescent="0.25">
      <c r="A25" t="s">
        <v>43</v>
      </c>
      <c r="B25" t="s">
        <v>44</v>
      </c>
      <c r="C25" t="s">
        <v>45</v>
      </c>
      <c r="D25" t="s">
        <v>124</v>
      </c>
      <c r="E25">
        <v>10020689</v>
      </c>
      <c r="F25" t="s">
        <v>125</v>
      </c>
      <c r="G25" t="s">
        <v>126</v>
      </c>
      <c r="H25" t="s">
        <v>60</v>
      </c>
      <c r="I25">
        <v>10030280</v>
      </c>
      <c r="J25" t="s">
        <v>127</v>
      </c>
      <c r="K25" t="s">
        <v>128</v>
      </c>
      <c r="L25">
        <v>12716</v>
      </c>
      <c r="M25">
        <v>176</v>
      </c>
      <c r="N25">
        <v>2.3860707930152374E-2</v>
      </c>
      <c r="O25">
        <v>303.41276203981761</v>
      </c>
      <c r="P25" t="str">
        <f>VLOOKUP(EnergynorDelivered[[#This Row],[OUTAGE_NAME]],Table2[],2,FALSE)</f>
        <v>Pole Top</v>
      </c>
      <c r="Q25" s="2">
        <f>EnergynorDelivered[[#This Row],[Energy Not Supplied kWh]]*VCRUsed</f>
        <v>16223.480386269048</v>
      </c>
    </row>
    <row r="26" spans="1:17" hidden="1" x14ac:dyDescent="0.25">
      <c r="A26" t="s">
        <v>43</v>
      </c>
      <c r="B26" t="s">
        <v>44</v>
      </c>
      <c r="C26" t="s">
        <v>45</v>
      </c>
      <c r="D26" t="s">
        <v>129</v>
      </c>
      <c r="E26">
        <v>10020670</v>
      </c>
      <c r="F26" t="s">
        <v>130</v>
      </c>
      <c r="G26" t="s">
        <v>131</v>
      </c>
      <c r="H26" t="s">
        <v>49</v>
      </c>
      <c r="I26">
        <v>10030300</v>
      </c>
      <c r="J26" t="s">
        <v>132</v>
      </c>
      <c r="K26" t="s">
        <v>133</v>
      </c>
      <c r="L26">
        <v>14281.2</v>
      </c>
      <c r="M26">
        <v>48</v>
      </c>
      <c r="N26">
        <v>2.9301452412447724E-2</v>
      </c>
      <c r="O26">
        <v>418.45990219264843</v>
      </c>
      <c r="P26" t="str">
        <f>VLOOKUP(EnergynorDelivered[[#This Row],[OUTAGE_NAME]],Table2[],2,FALSE)</f>
        <v>Pole</v>
      </c>
      <c r="Q26" s="2">
        <f>EnergynorDelivered[[#This Row],[Energy Not Supplied kWh]]*VCRUsed</f>
        <v>22375.050970240911</v>
      </c>
    </row>
    <row r="27" spans="1:17" hidden="1" x14ac:dyDescent="0.25">
      <c r="A27" t="s">
        <v>43</v>
      </c>
      <c r="B27" t="s">
        <v>44</v>
      </c>
      <c r="C27" t="s">
        <v>45</v>
      </c>
      <c r="D27" t="s">
        <v>134</v>
      </c>
      <c r="E27">
        <v>10020804</v>
      </c>
      <c r="F27" t="s">
        <v>135</v>
      </c>
      <c r="G27" t="s">
        <v>136</v>
      </c>
      <c r="H27" t="s">
        <v>60</v>
      </c>
      <c r="I27">
        <v>10030288</v>
      </c>
      <c r="J27" t="s">
        <v>137</v>
      </c>
      <c r="K27" t="s">
        <v>138</v>
      </c>
      <c r="L27">
        <v>22023</v>
      </c>
      <c r="M27">
        <v>178</v>
      </c>
      <c r="N27">
        <v>1.7508752921172505E-2</v>
      </c>
      <c r="O27">
        <v>385.59526558298211</v>
      </c>
      <c r="P27" t="str">
        <f>VLOOKUP(EnergynorDelivered[[#This Row],[OUTAGE_NAME]],Table2[],2,FALSE)</f>
        <v>Pole Top</v>
      </c>
      <c r="Q27" s="2">
        <f>EnergynorDelivered[[#This Row],[Energy Not Supplied kWh]]*VCRUsed</f>
        <v>20617.778850722054</v>
      </c>
    </row>
    <row r="28" spans="1:17" hidden="1" x14ac:dyDescent="0.25">
      <c r="A28" t="s">
        <v>43</v>
      </c>
      <c r="B28" t="s">
        <v>44</v>
      </c>
      <c r="C28" t="s">
        <v>45</v>
      </c>
      <c r="D28" t="s">
        <v>139</v>
      </c>
      <c r="E28">
        <v>10020659</v>
      </c>
      <c r="F28" t="s">
        <v>140</v>
      </c>
      <c r="G28" t="s">
        <v>141</v>
      </c>
      <c r="H28" t="s">
        <v>49</v>
      </c>
      <c r="I28">
        <v>10030297</v>
      </c>
      <c r="J28" t="s">
        <v>142</v>
      </c>
      <c r="K28" t="s">
        <v>143</v>
      </c>
      <c r="L28">
        <v>4838.55</v>
      </c>
      <c r="M28">
        <v>42</v>
      </c>
      <c r="N28">
        <v>2.4947570721855602E-2</v>
      </c>
      <c r="O28">
        <v>120.71006831623441</v>
      </c>
      <c r="P28" t="str">
        <f>VLOOKUP(EnergynorDelivered[[#This Row],[OUTAGE_NAME]],Table2[],2,FALSE)</f>
        <v>Pole Top</v>
      </c>
      <c r="Q28" s="2">
        <f>EnergynorDelivered[[#This Row],[Energy Not Supplied kWh]]*VCRUsed</f>
        <v>6454.3673528690542</v>
      </c>
    </row>
    <row r="29" spans="1:17" hidden="1" x14ac:dyDescent="0.25">
      <c r="A29" t="s">
        <v>43</v>
      </c>
      <c r="B29" t="s">
        <v>44</v>
      </c>
      <c r="C29" t="s">
        <v>45</v>
      </c>
      <c r="D29" t="s">
        <v>144</v>
      </c>
      <c r="E29">
        <v>10020755</v>
      </c>
      <c r="F29" t="s">
        <v>145</v>
      </c>
      <c r="G29" t="s">
        <v>146</v>
      </c>
      <c r="H29" t="s">
        <v>49</v>
      </c>
      <c r="I29">
        <v>10030281</v>
      </c>
      <c r="J29" t="s">
        <v>147</v>
      </c>
      <c r="K29" t="s">
        <v>148</v>
      </c>
      <c r="L29">
        <v>344.01666666666665</v>
      </c>
      <c r="M29">
        <v>1</v>
      </c>
      <c r="N29">
        <v>3.3196632214051378E-2</v>
      </c>
      <c r="O29">
        <v>11.420194758837242</v>
      </c>
      <c r="P29" t="str">
        <f>VLOOKUP(EnergynorDelivered[[#This Row],[OUTAGE_NAME]],Table2[],2,FALSE)</f>
        <v>Pole</v>
      </c>
      <c r="Q29" s="2">
        <f>EnergynorDelivered[[#This Row],[Energy Not Supplied kWh]]*VCRUsed</f>
        <v>610.63781375502731</v>
      </c>
    </row>
    <row r="30" spans="1:17" hidden="1" x14ac:dyDescent="0.25">
      <c r="A30" t="s">
        <v>43</v>
      </c>
      <c r="B30" t="s">
        <v>44</v>
      </c>
      <c r="C30" t="s">
        <v>45</v>
      </c>
      <c r="D30" t="s">
        <v>149</v>
      </c>
      <c r="E30">
        <v>10020836</v>
      </c>
      <c r="F30" t="s">
        <v>150</v>
      </c>
      <c r="G30" t="s">
        <v>151</v>
      </c>
      <c r="H30" t="s">
        <v>60</v>
      </c>
      <c r="I30">
        <v>10030290</v>
      </c>
      <c r="J30" t="s">
        <v>152</v>
      </c>
      <c r="K30" t="s">
        <v>153</v>
      </c>
      <c r="L30">
        <v>162</v>
      </c>
      <c r="M30">
        <v>2</v>
      </c>
      <c r="N30">
        <v>3.0523403975151429E-2</v>
      </c>
      <c r="O30">
        <v>4.9447914439745322</v>
      </c>
      <c r="P30" t="str">
        <f>VLOOKUP(EnergynorDelivered[[#This Row],[OUTAGE_NAME]],Table2[],2,FALSE)</f>
        <v>Pole</v>
      </c>
      <c r="Q30" s="2">
        <f>EnergynorDelivered[[#This Row],[Energy Not Supplied kWh]]*VCRUsed</f>
        <v>264.39799850931826</v>
      </c>
    </row>
    <row r="31" spans="1:17" hidden="1" x14ac:dyDescent="0.25">
      <c r="A31" t="s">
        <v>43</v>
      </c>
      <c r="B31" t="s">
        <v>44</v>
      </c>
      <c r="C31" t="s">
        <v>45</v>
      </c>
      <c r="D31" t="s">
        <v>154</v>
      </c>
      <c r="E31">
        <v>81669225</v>
      </c>
      <c r="F31" t="s">
        <v>155</v>
      </c>
      <c r="G31" t="s">
        <v>156</v>
      </c>
      <c r="H31" t="s">
        <v>60</v>
      </c>
      <c r="I31">
        <v>10030293</v>
      </c>
      <c r="J31" t="s">
        <v>157</v>
      </c>
      <c r="K31" t="s">
        <v>158</v>
      </c>
      <c r="L31">
        <v>4903.4666666666662</v>
      </c>
      <c r="M31">
        <v>10</v>
      </c>
      <c r="N31">
        <v>1.3734539391042728E-2</v>
      </c>
      <c r="O31">
        <v>67.346856085998311</v>
      </c>
      <c r="P31" t="str">
        <f>VLOOKUP(EnergynorDelivered[[#This Row],[OUTAGE_NAME]],Table2[],2,FALSE)</f>
        <v>Pole Top</v>
      </c>
      <c r="Q31" s="2">
        <f>EnergynorDelivered[[#This Row],[Energy Not Supplied kWh]]*VCRUsed</f>
        <v>3601.0363949183297</v>
      </c>
    </row>
    <row r="32" spans="1:17" hidden="1" x14ac:dyDescent="0.25">
      <c r="A32" t="s">
        <v>43</v>
      </c>
      <c r="B32" t="s">
        <v>44</v>
      </c>
      <c r="C32" t="s">
        <v>45</v>
      </c>
      <c r="D32" t="s">
        <v>159</v>
      </c>
      <c r="E32">
        <v>10132687</v>
      </c>
      <c r="F32" t="s">
        <v>160</v>
      </c>
      <c r="G32" t="s">
        <v>161</v>
      </c>
      <c r="H32" t="s">
        <v>60</v>
      </c>
      <c r="I32">
        <v>10132681</v>
      </c>
      <c r="J32" t="s">
        <v>162</v>
      </c>
      <c r="K32" t="s">
        <v>163</v>
      </c>
      <c r="L32">
        <v>9578.25</v>
      </c>
      <c r="M32">
        <v>35</v>
      </c>
      <c r="N32">
        <v>0.11096561582114238</v>
      </c>
      <c r="O32">
        <v>1062.8564097388571</v>
      </c>
      <c r="P32" t="str">
        <f>VLOOKUP(EnergynorDelivered[[#This Row],[OUTAGE_NAME]],Table2[],2,FALSE)</f>
        <v>Pole Top</v>
      </c>
      <c r="Q32" s="2">
        <f>EnergynorDelivered[[#This Row],[Energy Not Supplied kWh]]*VCRUsed</f>
        <v>56830.932228736689</v>
      </c>
    </row>
    <row r="33" spans="1:17" hidden="1" x14ac:dyDescent="0.25">
      <c r="A33" t="s">
        <v>43</v>
      </c>
      <c r="B33" t="s">
        <v>44</v>
      </c>
      <c r="C33" t="s">
        <v>45</v>
      </c>
      <c r="D33" t="s">
        <v>164</v>
      </c>
      <c r="E33">
        <v>10020832</v>
      </c>
      <c r="F33" t="s">
        <v>165</v>
      </c>
      <c r="G33" t="s">
        <v>166</v>
      </c>
      <c r="H33" t="s">
        <v>167</v>
      </c>
      <c r="I33">
        <v>10030288</v>
      </c>
      <c r="J33" t="s">
        <v>137</v>
      </c>
      <c r="K33" t="s">
        <v>138</v>
      </c>
      <c r="L33">
        <v>131817</v>
      </c>
      <c r="M33">
        <v>595</v>
      </c>
      <c r="N33">
        <v>3.2910703055581587E-2</v>
      </c>
      <c r="O33">
        <v>4338.1901446775983</v>
      </c>
      <c r="P33" t="str">
        <f>VLOOKUP(EnergynorDelivered[[#This Row],[OUTAGE_NAME]],Table2[],2,FALSE)</f>
        <v>Pole Top</v>
      </c>
      <c r="Q33" s="2">
        <f>EnergynorDelivered[[#This Row],[Energy Not Supplied kWh]]*VCRUsed</f>
        <v>231963.02703591116</v>
      </c>
    </row>
    <row r="34" spans="1:17" hidden="1" x14ac:dyDescent="0.25">
      <c r="A34" t="s">
        <v>43</v>
      </c>
      <c r="B34" t="s">
        <v>44</v>
      </c>
      <c r="C34" t="s">
        <v>45</v>
      </c>
      <c r="D34" t="s">
        <v>168</v>
      </c>
      <c r="E34">
        <v>10020771</v>
      </c>
      <c r="F34" t="s">
        <v>169</v>
      </c>
      <c r="G34" t="s">
        <v>170</v>
      </c>
      <c r="H34" t="s">
        <v>49</v>
      </c>
      <c r="I34">
        <v>10030282</v>
      </c>
      <c r="J34" t="s">
        <v>122</v>
      </c>
      <c r="K34" t="s">
        <v>123</v>
      </c>
      <c r="L34">
        <v>650.25</v>
      </c>
      <c r="M34">
        <v>5</v>
      </c>
      <c r="N34">
        <v>4.5853977228569209E-2</v>
      </c>
      <c r="O34">
        <v>29.816548692877127</v>
      </c>
      <c r="P34" t="str">
        <f>VLOOKUP(EnergynorDelivered[[#This Row],[OUTAGE_NAME]],Table2[],2,FALSE)</f>
        <v>Pole Top</v>
      </c>
      <c r="Q34" s="2">
        <f>EnergynorDelivered[[#This Row],[Energy Not Supplied kWh]]*VCRUsed</f>
        <v>1594.2908586081401</v>
      </c>
    </row>
    <row r="35" spans="1:17" hidden="1" x14ac:dyDescent="0.25">
      <c r="A35" t="s">
        <v>43</v>
      </c>
      <c r="B35" t="s">
        <v>44</v>
      </c>
      <c r="C35" t="s">
        <v>45</v>
      </c>
      <c r="D35" t="s">
        <v>171</v>
      </c>
      <c r="E35">
        <v>10020836</v>
      </c>
      <c r="F35" t="s">
        <v>150</v>
      </c>
      <c r="G35" t="s">
        <v>151</v>
      </c>
      <c r="H35" t="s">
        <v>60</v>
      </c>
      <c r="I35">
        <v>10030290</v>
      </c>
      <c r="J35" t="s">
        <v>152</v>
      </c>
      <c r="K35" t="s">
        <v>153</v>
      </c>
      <c r="L35">
        <v>48100</v>
      </c>
      <c r="M35">
        <v>325</v>
      </c>
      <c r="N35">
        <v>3.0523403975151429E-2</v>
      </c>
      <c r="O35">
        <v>1468.1757312047839</v>
      </c>
      <c r="P35" t="str">
        <f>VLOOKUP(EnergynorDelivered[[#This Row],[OUTAGE_NAME]],Table2[],2,FALSE)</f>
        <v>Pole Top</v>
      </c>
      <c r="Q35" s="2">
        <f>EnergynorDelivered[[#This Row],[Energy Not Supplied kWh]]*VCRUsed</f>
        <v>78503.356347519788</v>
      </c>
    </row>
    <row r="36" spans="1:17" hidden="1" x14ac:dyDescent="0.25">
      <c r="A36" t="s">
        <v>43</v>
      </c>
      <c r="B36" t="s">
        <v>44</v>
      </c>
      <c r="C36" t="s">
        <v>45</v>
      </c>
      <c r="D36" t="s">
        <v>172</v>
      </c>
      <c r="E36">
        <v>10020837</v>
      </c>
      <c r="F36" t="s">
        <v>173</v>
      </c>
      <c r="G36" t="s">
        <v>174</v>
      </c>
      <c r="H36" t="s">
        <v>60</v>
      </c>
      <c r="I36">
        <v>10030290</v>
      </c>
      <c r="J36" t="s">
        <v>152</v>
      </c>
      <c r="K36" t="s">
        <v>153</v>
      </c>
      <c r="L36">
        <v>678.06666666666672</v>
      </c>
      <c r="M36">
        <v>4</v>
      </c>
      <c r="N36">
        <v>5.1318037319723973E-2</v>
      </c>
      <c r="O36">
        <v>34.797050505260835</v>
      </c>
      <c r="P36" t="str">
        <f>VLOOKUP(EnergynorDelivered[[#This Row],[OUTAGE_NAME]],Table2[],2,FALSE)</f>
        <v>Pole Top</v>
      </c>
      <c r="Q36" s="2">
        <f>EnergynorDelivered[[#This Row],[Energy Not Supplied kWh]]*VCRUsed</f>
        <v>1860.5982905162969</v>
      </c>
    </row>
    <row r="37" spans="1:17" hidden="1" x14ac:dyDescent="0.25">
      <c r="A37" t="s">
        <v>43</v>
      </c>
      <c r="B37" t="s">
        <v>44</v>
      </c>
      <c r="C37" t="s">
        <v>45</v>
      </c>
      <c r="D37" t="s">
        <v>175</v>
      </c>
      <c r="E37">
        <v>10020771</v>
      </c>
      <c r="F37" t="s">
        <v>169</v>
      </c>
      <c r="G37" t="s">
        <v>170</v>
      </c>
      <c r="H37" t="s">
        <v>49</v>
      </c>
      <c r="I37">
        <v>10030282</v>
      </c>
      <c r="J37" t="s">
        <v>122</v>
      </c>
      <c r="K37" t="s">
        <v>123</v>
      </c>
      <c r="L37">
        <v>7304</v>
      </c>
      <c r="M37">
        <v>83</v>
      </c>
      <c r="N37">
        <v>4.5853977228569209E-2</v>
      </c>
      <c r="O37">
        <v>334.91744967746951</v>
      </c>
      <c r="P37" t="str">
        <f>VLOOKUP(EnergynorDelivered[[#This Row],[OUTAGE_NAME]],Table2[],2,FALSE)</f>
        <v>Pole Top</v>
      </c>
      <c r="Q37" s="2">
        <f>EnergynorDelivered[[#This Row],[Energy Not Supplied kWh]]*VCRUsed</f>
        <v>17908.036034254295</v>
      </c>
    </row>
    <row r="38" spans="1:17" hidden="1" x14ac:dyDescent="0.25">
      <c r="A38" t="s">
        <v>43</v>
      </c>
      <c r="B38" t="s">
        <v>44</v>
      </c>
      <c r="C38" t="s">
        <v>45</v>
      </c>
      <c r="D38" t="s">
        <v>176</v>
      </c>
      <c r="E38">
        <v>10020670</v>
      </c>
      <c r="F38" t="s">
        <v>130</v>
      </c>
      <c r="G38" t="s">
        <v>131</v>
      </c>
      <c r="H38" t="s">
        <v>49</v>
      </c>
      <c r="I38">
        <v>10030300</v>
      </c>
      <c r="J38" t="s">
        <v>132</v>
      </c>
      <c r="K38" t="s">
        <v>133</v>
      </c>
      <c r="L38">
        <v>3860.8333333333335</v>
      </c>
      <c r="M38">
        <v>21</v>
      </c>
      <c r="N38">
        <v>2.9301452412447724E-2</v>
      </c>
      <c r="O38">
        <v>113.12802418905858</v>
      </c>
      <c r="P38" t="str">
        <f>VLOOKUP(EnergynorDelivered[[#This Row],[OUTAGE_NAME]],Table2[],2,FALSE)</f>
        <v>Pole</v>
      </c>
      <c r="Q38" s="2">
        <f>EnergynorDelivered[[#This Row],[Energy Not Supplied kWh]]*VCRUsed</f>
        <v>6048.9554533889623</v>
      </c>
    </row>
    <row r="39" spans="1:17" hidden="1" x14ac:dyDescent="0.25">
      <c r="A39" t="s">
        <v>43</v>
      </c>
      <c r="B39" t="s">
        <v>44</v>
      </c>
      <c r="C39" t="s">
        <v>45</v>
      </c>
      <c r="D39" t="s">
        <v>177</v>
      </c>
      <c r="E39">
        <v>10020670</v>
      </c>
      <c r="F39" t="s">
        <v>130</v>
      </c>
      <c r="G39" t="s">
        <v>131</v>
      </c>
      <c r="H39" t="s">
        <v>49</v>
      </c>
      <c r="I39">
        <v>10030300</v>
      </c>
      <c r="J39" t="s">
        <v>132</v>
      </c>
      <c r="K39" t="s">
        <v>133</v>
      </c>
      <c r="L39">
        <v>39678</v>
      </c>
      <c r="M39">
        <v>34</v>
      </c>
      <c r="N39">
        <v>2.9301452412447724E-2</v>
      </c>
      <c r="O39">
        <v>1162.6230288211007</v>
      </c>
      <c r="P39" t="str">
        <f>VLOOKUP(EnergynorDelivered[[#This Row],[OUTAGE_NAME]],Table2[],2,FALSE)</f>
        <v>Pole</v>
      </c>
      <c r="Q39" s="2">
        <f>EnergynorDelivered[[#This Row],[Energy Not Supplied kWh]]*VCRUsed</f>
        <v>62165.45335106425</v>
      </c>
    </row>
    <row r="40" spans="1:17" hidden="1" x14ac:dyDescent="0.25">
      <c r="A40" t="s">
        <v>43</v>
      </c>
      <c r="B40" t="s">
        <v>44</v>
      </c>
      <c r="C40" t="s">
        <v>45</v>
      </c>
      <c r="D40" t="s">
        <v>178</v>
      </c>
      <c r="E40">
        <v>10020659</v>
      </c>
      <c r="F40" t="s">
        <v>140</v>
      </c>
      <c r="G40" t="s">
        <v>141</v>
      </c>
      <c r="H40" t="s">
        <v>49</v>
      </c>
      <c r="I40">
        <v>10030297</v>
      </c>
      <c r="J40" t="s">
        <v>142</v>
      </c>
      <c r="K40" t="s">
        <v>143</v>
      </c>
      <c r="L40">
        <v>75672</v>
      </c>
      <c r="M40">
        <v>792</v>
      </c>
      <c r="N40">
        <v>2.4947570721855602E-2</v>
      </c>
      <c r="O40">
        <v>1887.8325716642569</v>
      </c>
      <c r="P40" t="str">
        <f>VLOOKUP(EnergynorDelivered[[#This Row],[OUTAGE_NAME]],Table2[],2,FALSE)</f>
        <v>Pole</v>
      </c>
      <c r="Q40" s="2">
        <f>EnergynorDelivered[[#This Row],[Energy Not Supplied kWh]]*VCRUsed</f>
        <v>100942.40760688781</v>
      </c>
    </row>
    <row r="41" spans="1:17" hidden="1" x14ac:dyDescent="0.25">
      <c r="A41" t="s">
        <v>43</v>
      </c>
      <c r="B41" t="s">
        <v>44</v>
      </c>
      <c r="C41" t="s">
        <v>45</v>
      </c>
      <c r="D41" t="s">
        <v>179</v>
      </c>
      <c r="E41">
        <v>10020846</v>
      </c>
      <c r="F41" t="s">
        <v>180</v>
      </c>
      <c r="G41" t="s">
        <v>181</v>
      </c>
      <c r="H41" t="s">
        <v>60</v>
      </c>
      <c r="I41">
        <v>10030292</v>
      </c>
      <c r="J41" t="s">
        <v>181</v>
      </c>
      <c r="K41" t="s">
        <v>182</v>
      </c>
      <c r="L41">
        <v>3706</v>
      </c>
      <c r="M41">
        <v>34</v>
      </c>
      <c r="N41">
        <v>3.5161299376338453E-2</v>
      </c>
      <c r="O41">
        <v>130.30777548871029</v>
      </c>
      <c r="P41" t="str">
        <f>VLOOKUP(EnergynorDelivered[[#This Row],[OUTAGE_NAME]],Table2[],2,FALSE)</f>
        <v>Pole Top</v>
      </c>
      <c r="Q41" s="2">
        <f>EnergynorDelivered[[#This Row],[Energy Not Supplied kWh]]*VCRUsed</f>
        <v>6967.5567553813389</v>
      </c>
    </row>
    <row r="42" spans="1:17" hidden="1" x14ac:dyDescent="0.25">
      <c r="A42" t="s">
        <v>43</v>
      </c>
      <c r="B42" t="s">
        <v>44</v>
      </c>
      <c r="C42" t="s">
        <v>45</v>
      </c>
      <c r="D42" t="s">
        <v>183</v>
      </c>
      <c r="E42">
        <v>10020770</v>
      </c>
      <c r="F42" t="s">
        <v>184</v>
      </c>
      <c r="G42" t="s">
        <v>185</v>
      </c>
      <c r="H42" t="s">
        <v>60</v>
      </c>
      <c r="I42">
        <v>10030282</v>
      </c>
      <c r="J42" t="s">
        <v>122</v>
      </c>
      <c r="K42" t="s">
        <v>123</v>
      </c>
      <c r="L42">
        <v>4503</v>
      </c>
      <c r="M42">
        <v>1</v>
      </c>
      <c r="N42">
        <v>0.16106085569848075</v>
      </c>
      <c r="O42">
        <v>725.2570332102589</v>
      </c>
      <c r="P42" t="str">
        <f>VLOOKUP(EnergynorDelivered[[#This Row],[OUTAGE_NAME]],Table2[],2,FALSE)</f>
        <v>Pole Top</v>
      </c>
      <c r="Q42" s="2">
        <f>EnergynorDelivered[[#This Row],[Energy Not Supplied kWh]]*VCRUsed</f>
        <v>38779.493565752542</v>
      </c>
    </row>
    <row r="43" spans="1:17" hidden="1" x14ac:dyDescent="0.25">
      <c r="A43" t="s">
        <v>43</v>
      </c>
      <c r="B43" t="s">
        <v>44</v>
      </c>
      <c r="C43" t="s">
        <v>45</v>
      </c>
      <c r="D43" t="s">
        <v>186</v>
      </c>
      <c r="E43">
        <v>10020836</v>
      </c>
      <c r="F43" t="s">
        <v>150</v>
      </c>
      <c r="G43" t="s">
        <v>151</v>
      </c>
      <c r="H43" t="s">
        <v>60</v>
      </c>
      <c r="I43">
        <v>10030290</v>
      </c>
      <c r="J43" t="s">
        <v>152</v>
      </c>
      <c r="K43" t="s">
        <v>153</v>
      </c>
      <c r="L43">
        <v>981</v>
      </c>
      <c r="M43">
        <v>9</v>
      </c>
      <c r="N43">
        <v>3.0523403975151429E-2</v>
      </c>
      <c r="O43">
        <v>29.943459299623555</v>
      </c>
      <c r="P43" t="str">
        <f>VLOOKUP(EnergynorDelivered[[#This Row],[OUTAGE_NAME]],Table2[],2,FALSE)</f>
        <v>Pole Top</v>
      </c>
      <c r="Q43" s="2">
        <f>EnergynorDelivered[[#This Row],[Energy Not Supplied kWh]]*VCRUsed</f>
        <v>1601.0767687508715</v>
      </c>
    </row>
    <row r="44" spans="1:17" hidden="1" x14ac:dyDescent="0.25">
      <c r="A44" t="s">
        <v>43</v>
      </c>
      <c r="B44" t="s">
        <v>44</v>
      </c>
      <c r="C44" t="s">
        <v>45</v>
      </c>
      <c r="D44" t="s">
        <v>187</v>
      </c>
      <c r="E44">
        <v>10020659</v>
      </c>
      <c r="F44" t="s">
        <v>140</v>
      </c>
      <c r="G44" t="s">
        <v>141</v>
      </c>
      <c r="H44" t="s">
        <v>49</v>
      </c>
      <c r="I44">
        <v>10030297</v>
      </c>
      <c r="J44" t="s">
        <v>142</v>
      </c>
      <c r="K44" t="s">
        <v>143</v>
      </c>
      <c r="L44">
        <v>66467.7</v>
      </c>
      <c r="M44">
        <v>342</v>
      </c>
      <c r="N44">
        <v>2.4947570721855602E-2</v>
      </c>
      <c r="O44">
        <v>1658.2076464690815</v>
      </c>
      <c r="P44" t="str">
        <f>VLOOKUP(EnergynorDelivered[[#This Row],[OUTAGE_NAME]],Table2[],2,FALSE)</f>
        <v>Pole Top</v>
      </c>
      <c r="Q44" s="2">
        <f>EnergynorDelivered[[#This Row],[Energy Not Supplied kWh]]*VCRUsed</f>
        <v>88664.362856701788</v>
      </c>
    </row>
    <row r="45" spans="1:17" hidden="1" x14ac:dyDescent="0.25">
      <c r="A45" t="s">
        <v>43</v>
      </c>
      <c r="B45" t="s">
        <v>44</v>
      </c>
      <c r="C45" t="s">
        <v>45</v>
      </c>
      <c r="D45" t="s">
        <v>188</v>
      </c>
      <c r="E45">
        <v>10020847</v>
      </c>
      <c r="F45" t="s">
        <v>189</v>
      </c>
      <c r="G45" t="s">
        <v>190</v>
      </c>
      <c r="H45" t="s">
        <v>60</v>
      </c>
      <c r="I45">
        <v>10030292</v>
      </c>
      <c r="J45" t="s">
        <v>181</v>
      </c>
      <c r="K45" t="s">
        <v>182</v>
      </c>
      <c r="L45">
        <v>16598</v>
      </c>
      <c r="M45">
        <v>86</v>
      </c>
      <c r="N45">
        <v>1.871638647393005E-2</v>
      </c>
      <c r="O45">
        <v>310.65458269429098</v>
      </c>
      <c r="P45" t="str">
        <f>VLOOKUP(EnergynorDelivered[[#This Row],[OUTAGE_NAME]],Table2[],2,FALSE)</f>
        <v>Pole Top</v>
      </c>
      <c r="Q45" s="2">
        <f>EnergynorDelivered[[#This Row],[Energy Not Supplied kWh]]*VCRUsed</f>
        <v>16610.700536663739</v>
      </c>
    </row>
    <row r="46" spans="1:17" hidden="1" x14ac:dyDescent="0.25">
      <c r="A46" t="s">
        <v>43</v>
      </c>
      <c r="B46" t="s">
        <v>44</v>
      </c>
      <c r="C46" t="s">
        <v>45</v>
      </c>
      <c r="D46" t="s">
        <v>191</v>
      </c>
      <c r="E46">
        <v>10020774</v>
      </c>
      <c r="F46" t="s">
        <v>192</v>
      </c>
      <c r="G46" t="s">
        <v>193</v>
      </c>
      <c r="H46" t="s">
        <v>60</v>
      </c>
      <c r="I46">
        <v>10030283</v>
      </c>
      <c r="J46" t="s">
        <v>194</v>
      </c>
      <c r="K46" t="s">
        <v>195</v>
      </c>
      <c r="L46">
        <v>151717.79999999999</v>
      </c>
      <c r="M46">
        <v>1818</v>
      </c>
      <c r="N46">
        <v>2.416004238818318E-2</v>
      </c>
      <c r="O46">
        <v>3665.5084790418982</v>
      </c>
      <c r="P46" t="str">
        <f>VLOOKUP(EnergynorDelivered[[#This Row],[OUTAGE_NAME]],Table2[],2,FALSE)</f>
        <v>Pole Top</v>
      </c>
      <c r="Q46" s="2">
        <f>EnergynorDelivered[[#This Row],[Energy Not Supplied kWh]]*VCRUsed</f>
        <v>195994.7383743703</v>
      </c>
    </row>
    <row r="47" spans="1:17" hidden="1" x14ac:dyDescent="0.25">
      <c r="A47" t="s">
        <v>43</v>
      </c>
      <c r="B47" t="s">
        <v>44</v>
      </c>
      <c r="C47" t="s">
        <v>45</v>
      </c>
      <c r="D47" t="s">
        <v>196</v>
      </c>
      <c r="E47">
        <v>10020771</v>
      </c>
      <c r="F47" t="s">
        <v>169</v>
      </c>
      <c r="G47" t="s">
        <v>170</v>
      </c>
      <c r="H47" t="s">
        <v>49</v>
      </c>
      <c r="I47">
        <v>10030282</v>
      </c>
      <c r="J47" t="s">
        <v>122</v>
      </c>
      <c r="K47" t="s">
        <v>123</v>
      </c>
      <c r="L47">
        <v>35016.800000000003</v>
      </c>
      <c r="M47">
        <v>204</v>
      </c>
      <c r="N47">
        <v>4.5853977228569209E-2</v>
      </c>
      <c r="O47">
        <v>1605.6595498173622</v>
      </c>
      <c r="P47" t="str">
        <f>VLOOKUP(EnergynorDelivered[[#This Row],[OUTAGE_NAME]],Table2[],2,FALSE)</f>
        <v>Pole Top</v>
      </c>
      <c r="Q47" s="2">
        <f>EnergynorDelivered[[#This Row],[Energy Not Supplied kWh]]*VCRUsed</f>
        <v>85854.616128734357</v>
      </c>
    </row>
    <row r="48" spans="1:17" hidden="1" x14ac:dyDescent="0.25">
      <c r="A48" t="s">
        <v>43</v>
      </c>
      <c r="B48" t="s">
        <v>44</v>
      </c>
      <c r="C48" t="s">
        <v>45</v>
      </c>
      <c r="D48" t="s">
        <v>197</v>
      </c>
      <c r="E48">
        <v>10020673</v>
      </c>
      <c r="F48" t="s">
        <v>198</v>
      </c>
      <c r="G48" t="s">
        <v>199</v>
      </c>
      <c r="H48" t="s">
        <v>49</v>
      </c>
      <c r="I48">
        <v>10030302</v>
      </c>
      <c r="J48" t="s">
        <v>117</v>
      </c>
      <c r="K48" t="s">
        <v>118</v>
      </c>
      <c r="L48">
        <v>6524</v>
      </c>
      <c r="M48">
        <v>14</v>
      </c>
      <c r="N48">
        <v>4.4307808532609079E-2</v>
      </c>
      <c r="O48">
        <v>289.06414286674163</v>
      </c>
      <c r="P48" t="str">
        <f>VLOOKUP(EnergynorDelivered[[#This Row],[OUTAGE_NAME]],Table2[],2,FALSE)</f>
        <v>Pole</v>
      </c>
      <c r="Q48" s="2">
        <f>EnergynorDelivered[[#This Row],[Energy Not Supplied kWh]]*VCRUsed</f>
        <v>15456.259719084675</v>
      </c>
    </row>
    <row r="49" spans="1:17" hidden="1" x14ac:dyDescent="0.25">
      <c r="A49" t="s">
        <v>43</v>
      </c>
      <c r="B49" t="s">
        <v>44</v>
      </c>
      <c r="C49" t="s">
        <v>45</v>
      </c>
      <c r="D49" t="s">
        <v>200</v>
      </c>
      <c r="E49">
        <v>30053752</v>
      </c>
      <c r="F49">
        <v>109</v>
      </c>
      <c r="G49" t="s">
        <v>201</v>
      </c>
      <c r="H49" t="s">
        <v>49</v>
      </c>
      <c r="I49">
        <v>30064303</v>
      </c>
      <c r="J49" t="s">
        <v>202</v>
      </c>
      <c r="K49" t="s">
        <v>203</v>
      </c>
      <c r="L49">
        <v>2940</v>
      </c>
      <c r="M49">
        <v>42</v>
      </c>
      <c r="N49">
        <v>1.5509812402457631E-2</v>
      </c>
      <c r="O49">
        <v>45.598848463225437</v>
      </c>
      <c r="P49" t="str">
        <f>VLOOKUP(EnergynorDelivered[[#This Row],[OUTAGE_NAME]],Table2[],2,FALSE)</f>
        <v>Pole Top</v>
      </c>
      <c r="Q49" s="2">
        <f>EnergynorDelivered[[#This Row],[Energy Not Supplied kWh]]*VCRUsed</f>
        <v>2438.1704273286641</v>
      </c>
    </row>
    <row r="50" spans="1:17" hidden="1" x14ac:dyDescent="0.25">
      <c r="A50" t="s">
        <v>43</v>
      </c>
      <c r="B50" t="s">
        <v>44</v>
      </c>
      <c r="C50" t="s">
        <v>45</v>
      </c>
      <c r="D50" t="s">
        <v>204</v>
      </c>
      <c r="E50">
        <v>30053845</v>
      </c>
      <c r="F50">
        <v>335</v>
      </c>
      <c r="G50" t="s">
        <v>205</v>
      </c>
      <c r="H50" t="s">
        <v>60</v>
      </c>
      <c r="I50">
        <v>30064338</v>
      </c>
      <c r="J50" t="s">
        <v>205</v>
      </c>
      <c r="K50" t="s">
        <v>206</v>
      </c>
      <c r="L50">
        <v>368</v>
      </c>
      <c r="M50">
        <v>4</v>
      </c>
      <c r="N50">
        <v>2.2826053000696636E-2</v>
      </c>
      <c r="O50">
        <v>8.3999875042563623</v>
      </c>
      <c r="P50" t="str">
        <f>VLOOKUP(EnergynorDelivered[[#This Row],[OUTAGE_NAME]],Table2[],2,FALSE)</f>
        <v>Pole Top</v>
      </c>
      <c r="Q50" s="2">
        <f>EnergynorDelivered[[#This Row],[Energy Not Supplied kWh]]*VCRUsed</f>
        <v>449.14733185258768</v>
      </c>
    </row>
    <row r="51" spans="1:17" hidden="1" x14ac:dyDescent="0.25">
      <c r="A51" t="s">
        <v>43</v>
      </c>
      <c r="B51" t="s">
        <v>44</v>
      </c>
      <c r="C51" t="s">
        <v>45</v>
      </c>
      <c r="D51" t="s">
        <v>207</v>
      </c>
      <c r="E51">
        <v>30053747</v>
      </c>
      <c r="F51">
        <v>104</v>
      </c>
      <c r="G51" t="s">
        <v>208</v>
      </c>
      <c r="H51" t="s">
        <v>60</v>
      </c>
      <c r="I51">
        <v>83922970</v>
      </c>
      <c r="J51" t="s">
        <v>209</v>
      </c>
      <c r="K51" t="s">
        <v>210</v>
      </c>
      <c r="L51">
        <v>7180.8</v>
      </c>
      <c r="M51">
        <v>24</v>
      </c>
      <c r="N51">
        <v>2.7602557337271301E-2</v>
      </c>
      <c r="O51">
        <v>198.20844372747774</v>
      </c>
      <c r="P51" t="str">
        <f>VLOOKUP(EnergynorDelivered[[#This Row],[OUTAGE_NAME]],Table2[],2,FALSE)</f>
        <v>Pole Top</v>
      </c>
      <c r="Q51" s="2">
        <f>EnergynorDelivered[[#This Row],[Energy Not Supplied kWh]]*VCRUsed</f>
        <v>10598.205486108234</v>
      </c>
    </row>
    <row r="52" spans="1:17" hidden="1" x14ac:dyDescent="0.25">
      <c r="A52" t="s">
        <v>43</v>
      </c>
      <c r="B52" t="s">
        <v>44</v>
      </c>
      <c r="C52" t="s">
        <v>45</v>
      </c>
      <c r="D52" t="s">
        <v>211</v>
      </c>
      <c r="E52">
        <v>83946269</v>
      </c>
      <c r="F52">
        <v>4001</v>
      </c>
      <c r="G52" t="s">
        <v>212</v>
      </c>
      <c r="H52" t="s">
        <v>60</v>
      </c>
      <c r="I52">
        <v>30064316</v>
      </c>
      <c r="J52" t="s">
        <v>213</v>
      </c>
      <c r="K52" t="s">
        <v>214</v>
      </c>
      <c r="L52">
        <v>26934.15</v>
      </c>
      <c r="M52">
        <v>111</v>
      </c>
      <c r="N52">
        <v>1.7703218674732075E-2</v>
      </c>
      <c r="O52">
        <v>476.82114726803496</v>
      </c>
      <c r="P52" t="str">
        <f>VLOOKUP(EnergynorDelivered[[#This Row],[OUTAGE_NAME]],Table2[],2,FALSE)</f>
        <v>Pole Top</v>
      </c>
      <c r="Q52" s="2">
        <f>EnergynorDelivered[[#This Row],[Energy Not Supplied kWh]]*VCRUsed</f>
        <v>25495.626744421828</v>
      </c>
    </row>
    <row r="53" spans="1:17" hidden="1" x14ac:dyDescent="0.25">
      <c r="A53" t="s">
        <v>43</v>
      </c>
      <c r="B53" t="s">
        <v>44</v>
      </c>
      <c r="C53" t="s">
        <v>45</v>
      </c>
      <c r="D53" t="s">
        <v>215</v>
      </c>
      <c r="E53">
        <v>30053822</v>
      </c>
      <c r="F53">
        <v>312</v>
      </c>
      <c r="G53" t="s">
        <v>216</v>
      </c>
      <c r="H53" t="s">
        <v>60</v>
      </c>
      <c r="I53">
        <v>30064327</v>
      </c>
      <c r="J53" t="s">
        <v>217</v>
      </c>
      <c r="K53" t="s">
        <v>218</v>
      </c>
      <c r="L53">
        <v>58</v>
      </c>
      <c r="M53">
        <v>2</v>
      </c>
      <c r="N53">
        <v>3.1415055482044311E-2</v>
      </c>
      <c r="O53">
        <v>1.8220732179585699</v>
      </c>
      <c r="P53" t="str">
        <f>VLOOKUP(EnergynorDelivered[[#This Row],[OUTAGE_NAME]],Table2[],2,FALSE)</f>
        <v>Pole Top</v>
      </c>
      <c r="Q53" s="2">
        <f>EnergynorDelivered[[#This Row],[Energy Not Supplied kWh]]*VCRUsed</f>
        <v>97.426254964244734</v>
      </c>
    </row>
    <row r="54" spans="1:17" hidden="1" x14ac:dyDescent="0.25">
      <c r="A54" t="s">
        <v>43</v>
      </c>
      <c r="B54" t="s">
        <v>44</v>
      </c>
      <c r="C54" t="s">
        <v>45</v>
      </c>
      <c r="D54" t="s">
        <v>219</v>
      </c>
      <c r="E54">
        <v>30053848</v>
      </c>
      <c r="F54">
        <v>338</v>
      </c>
      <c r="G54" t="s">
        <v>220</v>
      </c>
      <c r="H54" t="s">
        <v>60</v>
      </c>
      <c r="I54">
        <v>30064299</v>
      </c>
      <c r="J54" t="s">
        <v>221</v>
      </c>
      <c r="K54" t="s">
        <v>222</v>
      </c>
      <c r="L54">
        <v>26588.75</v>
      </c>
      <c r="M54">
        <v>155</v>
      </c>
      <c r="N54">
        <v>2.6828245944226486E-2</v>
      </c>
      <c r="O54">
        <v>713.329524349552</v>
      </c>
      <c r="P54" t="str">
        <f>VLOOKUP(EnergynorDelivered[[#This Row],[OUTAGE_NAME]],Table2[],2,FALSE)</f>
        <v>Pole Top</v>
      </c>
      <c r="Q54" s="2">
        <f>EnergynorDelivered[[#This Row],[Energy Not Supplied kWh]]*VCRUsed</f>
        <v>38141.729666970547</v>
      </c>
    </row>
    <row r="55" spans="1:17" hidden="1" x14ac:dyDescent="0.25">
      <c r="A55" t="s">
        <v>43</v>
      </c>
      <c r="B55" t="s">
        <v>44</v>
      </c>
      <c r="C55" t="s">
        <v>45</v>
      </c>
      <c r="D55" t="s">
        <v>223</v>
      </c>
      <c r="E55">
        <v>30053745</v>
      </c>
      <c r="F55">
        <v>102</v>
      </c>
      <c r="G55" t="s">
        <v>224</v>
      </c>
      <c r="H55" t="s">
        <v>60</v>
      </c>
      <c r="I55">
        <v>83922970</v>
      </c>
      <c r="J55" t="s">
        <v>209</v>
      </c>
      <c r="K55" t="s">
        <v>210</v>
      </c>
      <c r="L55">
        <v>3771</v>
      </c>
      <c r="M55">
        <v>24</v>
      </c>
      <c r="N55">
        <v>2.2141194813572702E-2</v>
      </c>
      <c r="O55">
        <v>83.494445641982651</v>
      </c>
      <c r="P55" t="str">
        <f>VLOOKUP(EnergynorDelivered[[#This Row],[OUTAGE_NAME]],Table2[],2,FALSE)</f>
        <v>Pole Top</v>
      </c>
      <c r="Q55" s="2">
        <f>EnergynorDelivered[[#This Row],[Energy Not Supplied kWh]]*VCRUsed</f>
        <v>4464.448008476812</v>
      </c>
    </row>
    <row r="56" spans="1:17" hidden="1" x14ac:dyDescent="0.25">
      <c r="A56" t="s">
        <v>43</v>
      </c>
      <c r="B56" t="s">
        <v>44</v>
      </c>
      <c r="C56" t="s">
        <v>45</v>
      </c>
      <c r="D56" t="s">
        <v>225</v>
      </c>
      <c r="E56">
        <v>30053747</v>
      </c>
      <c r="F56">
        <v>104</v>
      </c>
      <c r="G56" t="s">
        <v>208</v>
      </c>
      <c r="H56" t="s">
        <v>60</v>
      </c>
      <c r="I56">
        <v>83922970</v>
      </c>
      <c r="J56" t="s">
        <v>209</v>
      </c>
      <c r="K56" t="s">
        <v>210</v>
      </c>
      <c r="L56">
        <v>2446.9499999999998</v>
      </c>
      <c r="M56">
        <v>9</v>
      </c>
      <c r="N56">
        <v>2.7602557337271301E-2</v>
      </c>
      <c r="O56">
        <v>67.542077676436008</v>
      </c>
      <c r="P56" t="str">
        <f>VLOOKUP(EnergynorDelivered[[#This Row],[OUTAGE_NAME]],Table2[],2,FALSE)</f>
        <v>Pole Top</v>
      </c>
      <c r="Q56" s="2">
        <f>EnergynorDelivered[[#This Row],[Energy Not Supplied kWh]]*VCRUsed</f>
        <v>3611.4748933590331</v>
      </c>
    </row>
    <row r="57" spans="1:17" hidden="1" x14ac:dyDescent="0.25">
      <c r="A57" t="s">
        <v>43</v>
      </c>
      <c r="B57" t="s">
        <v>44</v>
      </c>
      <c r="C57" t="s">
        <v>45</v>
      </c>
      <c r="D57" t="s">
        <v>226</v>
      </c>
      <c r="E57">
        <v>20011545</v>
      </c>
      <c r="F57" t="s">
        <v>227</v>
      </c>
      <c r="G57" t="s">
        <v>228</v>
      </c>
      <c r="H57" t="s">
        <v>49</v>
      </c>
      <c r="I57">
        <v>20013229</v>
      </c>
      <c r="J57" t="s">
        <v>229</v>
      </c>
      <c r="K57" t="s">
        <v>230</v>
      </c>
      <c r="L57">
        <v>24582.15</v>
      </c>
      <c r="M57">
        <v>33</v>
      </c>
      <c r="N57">
        <v>4.363722690016867E-2</v>
      </c>
      <c r="O57">
        <v>1072.6968572439812</v>
      </c>
      <c r="P57" t="str">
        <f>VLOOKUP(EnergynorDelivered[[#This Row],[OUTAGE_NAME]],Table2[],2,FALSE)</f>
        <v>Pole</v>
      </c>
      <c r="Q57" s="2">
        <f>EnergynorDelivered[[#This Row],[Energy Not Supplied kWh]]*VCRUsed</f>
        <v>57357.100956835675</v>
      </c>
    </row>
    <row r="58" spans="1:17" hidden="1" x14ac:dyDescent="0.25">
      <c r="A58" t="s">
        <v>43</v>
      </c>
      <c r="B58" t="s">
        <v>44</v>
      </c>
      <c r="C58" t="s">
        <v>45</v>
      </c>
      <c r="D58" t="s">
        <v>231</v>
      </c>
      <c r="E58">
        <v>20001859</v>
      </c>
      <c r="F58" t="s">
        <v>232</v>
      </c>
      <c r="G58" t="s">
        <v>233</v>
      </c>
      <c r="H58" t="s">
        <v>60</v>
      </c>
      <c r="I58">
        <v>20001858</v>
      </c>
      <c r="J58" t="s">
        <v>234</v>
      </c>
      <c r="K58" t="s">
        <v>235</v>
      </c>
      <c r="L58">
        <v>3650.5333333333333</v>
      </c>
      <c r="M58">
        <v>88</v>
      </c>
      <c r="N58">
        <v>2.2070191145187702E-2</v>
      </c>
      <c r="O58">
        <v>80.567968448545884</v>
      </c>
      <c r="P58" t="str">
        <f>VLOOKUP(EnergynorDelivered[[#This Row],[OUTAGE_NAME]],Table2[],2,FALSE)</f>
        <v>Pole Top</v>
      </c>
      <c r="Q58" s="2">
        <f>EnergynorDelivered[[#This Row],[Energy Not Supplied kWh]]*VCRUsed</f>
        <v>4307.9692729437484</v>
      </c>
    </row>
    <row r="59" spans="1:17" hidden="1" x14ac:dyDescent="0.25">
      <c r="A59" t="s">
        <v>43</v>
      </c>
      <c r="B59" t="s">
        <v>44</v>
      </c>
      <c r="C59" t="s">
        <v>45</v>
      </c>
      <c r="D59" t="s">
        <v>231</v>
      </c>
      <c r="E59">
        <v>20005787</v>
      </c>
      <c r="F59" t="s">
        <v>236</v>
      </c>
      <c r="G59" t="s">
        <v>237</v>
      </c>
      <c r="H59" t="s">
        <v>60</v>
      </c>
      <c r="I59">
        <v>20005786</v>
      </c>
      <c r="J59" t="s">
        <v>238</v>
      </c>
      <c r="K59" t="s">
        <v>239</v>
      </c>
      <c r="L59">
        <v>46176.716666666667</v>
      </c>
      <c r="M59">
        <v>47</v>
      </c>
      <c r="N59">
        <v>1.0758972468043264E-2</v>
      </c>
      <c r="O59">
        <v>496.81402328130122</v>
      </c>
      <c r="P59" t="str">
        <f>VLOOKUP(EnergynorDelivered[[#This Row],[OUTAGE_NAME]],Table2[],2,FALSE)</f>
        <v>Pole Top</v>
      </c>
      <c r="Q59" s="2">
        <f>EnergynorDelivered[[#This Row],[Energy Not Supplied kWh]]*VCRUsed</f>
        <v>26564.645824851177</v>
      </c>
    </row>
    <row r="60" spans="1:17" hidden="1" x14ac:dyDescent="0.25">
      <c r="A60" t="s">
        <v>43</v>
      </c>
      <c r="B60" t="s">
        <v>44</v>
      </c>
      <c r="C60" t="s">
        <v>45</v>
      </c>
      <c r="D60" t="s">
        <v>231</v>
      </c>
      <c r="E60">
        <v>20006383</v>
      </c>
      <c r="F60" t="s">
        <v>240</v>
      </c>
      <c r="G60" t="s">
        <v>241</v>
      </c>
      <c r="H60" t="s">
        <v>49</v>
      </c>
      <c r="I60">
        <v>20006382</v>
      </c>
      <c r="J60" t="s">
        <v>242</v>
      </c>
      <c r="K60" t="s">
        <v>243</v>
      </c>
      <c r="L60">
        <v>79059.833333333328</v>
      </c>
      <c r="M60">
        <v>175</v>
      </c>
      <c r="N60">
        <v>2.5380969709572331E-2</v>
      </c>
      <c r="O60">
        <v>2006.6152350771702</v>
      </c>
      <c r="P60" t="str">
        <f>VLOOKUP(EnergynorDelivered[[#This Row],[OUTAGE_NAME]],Table2[],2,FALSE)</f>
        <v>Pole Top</v>
      </c>
      <c r="Q60" s="2">
        <f>EnergynorDelivered[[#This Row],[Energy Not Supplied kWh]]*VCRUsed</f>
        <v>107293.71661957628</v>
      </c>
    </row>
    <row r="61" spans="1:17" hidden="1" x14ac:dyDescent="0.25">
      <c r="A61" t="s">
        <v>43</v>
      </c>
      <c r="B61" t="s">
        <v>44</v>
      </c>
      <c r="C61" t="s">
        <v>45</v>
      </c>
      <c r="D61" t="s">
        <v>231</v>
      </c>
      <c r="E61">
        <v>20010961</v>
      </c>
      <c r="F61" t="s">
        <v>244</v>
      </c>
      <c r="G61" t="s">
        <v>245</v>
      </c>
      <c r="H61" t="s">
        <v>60</v>
      </c>
      <c r="I61">
        <v>20010960</v>
      </c>
      <c r="J61" t="s">
        <v>246</v>
      </c>
      <c r="K61" t="s">
        <v>247</v>
      </c>
      <c r="L61">
        <v>8587.0499999999993</v>
      </c>
      <c r="M61">
        <v>207</v>
      </c>
      <c r="N61">
        <v>1.9151864079233433E-2</v>
      </c>
      <c r="O61">
        <v>164.45801444158144</v>
      </c>
      <c r="P61" t="str">
        <f>VLOOKUP(EnergynorDelivered[[#This Row],[OUTAGE_NAME]],Table2[],2,FALSE)</f>
        <v>Pole Top</v>
      </c>
      <c r="Q61" s="2">
        <f>EnergynorDelivered[[#This Row],[Energy Not Supplied kWh]]*VCRUsed</f>
        <v>8793.5700321913591</v>
      </c>
    </row>
    <row r="62" spans="1:17" hidden="1" x14ac:dyDescent="0.25">
      <c r="A62" t="s">
        <v>43</v>
      </c>
      <c r="B62" t="s">
        <v>44</v>
      </c>
      <c r="C62" t="s">
        <v>45</v>
      </c>
      <c r="D62" t="s">
        <v>231</v>
      </c>
      <c r="E62">
        <v>84653782</v>
      </c>
      <c r="F62" t="s">
        <v>248</v>
      </c>
      <c r="G62" t="s">
        <v>249</v>
      </c>
      <c r="H62" t="s">
        <v>60</v>
      </c>
      <c r="I62">
        <v>20001858</v>
      </c>
      <c r="J62" t="s">
        <v>234</v>
      </c>
      <c r="K62" t="s">
        <v>235</v>
      </c>
      <c r="L62">
        <v>2323.0666666666666</v>
      </c>
      <c r="M62">
        <v>56</v>
      </c>
      <c r="N62">
        <v>2.286082988905011E-2</v>
      </c>
      <c r="O62">
        <v>53.107231887589343</v>
      </c>
      <c r="P62" t="str">
        <f>VLOOKUP(EnergynorDelivered[[#This Row],[OUTAGE_NAME]],Table2[],2,FALSE)</f>
        <v>Pole Top</v>
      </c>
      <c r="Q62" s="2">
        <f>EnergynorDelivered[[#This Row],[Energy Not Supplied kWh]]*VCRUsed</f>
        <v>2839.6436890294021</v>
      </c>
    </row>
    <row r="63" spans="1:17" hidden="1" x14ac:dyDescent="0.25">
      <c r="A63" t="s">
        <v>43</v>
      </c>
      <c r="B63" t="s">
        <v>44</v>
      </c>
      <c r="C63" t="s">
        <v>45</v>
      </c>
      <c r="D63" t="s">
        <v>250</v>
      </c>
      <c r="E63">
        <v>82962940</v>
      </c>
      <c r="F63" t="s">
        <v>251</v>
      </c>
      <c r="G63" t="s">
        <v>252</v>
      </c>
      <c r="H63" t="s">
        <v>60</v>
      </c>
      <c r="I63">
        <v>82961890</v>
      </c>
      <c r="J63" t="s">
        <v>253</v>
      </c>
      <c r="K63" t="s">
        <v>254</v>
      </c>
      <c r="L63">
        <v>1520</v>
      </c>
      <c r="M63">
        <v>10</v>
      </c>
      <c r="N63">
        <v>0.15141271666077114</v>
      </c>
      <c r="O63">
        <v>230.14732932437212</v>
      </c>
      <c r="P63" t="str">
        <f>VLOOKUP(EnergynorDelivered[[#This Row],[OUTAGE_NAME]],Table2[],2,FALSE)</f>
        <v>Pole</v>
      </c>
      <c r="Q63" s="2">
        <f>EnergynorDelivered[[#This Row],[Energy Not Supplied kWh]]*VCRUsed</f>
        <v>12305.977698974177</v>
      </c>
    </row>
    <row r="64" spans="1:17" hidden="1" x14ac:dyDescent="0.25">
      <c r="A64" t="s">
        <v>43</v>
      </c>
      <c r="B64" t="s">
        <v>44</v>
      </c>
      <c r="C64" t="s">
        <v>45</v>
      </c>
      <c r="D64" t="s">
        <v>255</v>
      </c>
      <c r="E64">
        <v>20001649</v>
      </c>
      <c r="F64" t="s">
        <v>256</v>
      </c>
      <c r="G64" t="s">
        <v>257</v>
      </c>
      <c r="H64" t="s">
        <v>60</v>
      </c>
      <c r="I64">
        <v>20001223</v>
      </c>
      <c r="J64" t="s">
        <v>258</v>
      </c>
      <c r="K64" t="s">
        <v>259</v>
      </c>
      <c r="L64">
        <v>1319</v>
      </c>
      <c r="M64">
        <v>15</v>
      </c>
      <c r="N64">
        <v>4.0354336818138499E-2</v>
      </c>
      <c r="O64">
        <v>53.227370263124683</v>
      </c>
      <c r="P64" t="str">
        <f>VLOOKUP(EnergynorDelivered[[#This Row],[OUTAGE_NAME]],Table2[],2,FALSE)</f>
        <v>Pole Top</v>
      </c>
      <c r="Q64" s="2">
        <f>EnergynorDelivered[[#This Row],[Energy Not Supplied kWh]]*VCRUsed</f>
        <v>2846.067487969277</v>
      </c>
    </row>
    <row r="65" spans="1:17" hidden="1" x14ac:dyDescent="0.25">
      <c r="A65" t="s">
        <v>43</v>
      </c>
      <c r="B65" t="s">
        <v>44</v>
      </c>
      <c r="C65" t="s">
        <v>45</v>
      </c>
      <c r="D65" t="s">
        <v>260</v>
      </c>
      <c r="E65">
        <v>20005133</v>
      </c>
      <c r="F65" t="s">
        <v>261</v>
      </c>
      <c r="G65" t="s">
        <v>262</v>
      </c>
      <c r="H65" t="s">
        <v>49</v>
      </c>
      <c r="I65">
        <v>20005132</v>
      </c>
      <c r="J65" t="s">
        <v>263</v>
      </c>
      <c r="K65" t="s">
        <v>264</v>
      </c>
      <c r="L65">
        <v>5075.7</v>
      </c>
      <c r="M65">
        <v>6</v>
      </c>
      <c r="N65">
        <v>2.7968364386011128E-2</v>
      </c>
      <c r="O65">
        <v>141.95902711407669</v>
      </c>
      <c r="P65" t="str">
        <f>VLOOKUP(EnergynorDelivered[[#This Row],[OUTAGE_NAME]],Table2[],2,FALSE)</f>
        <v>Pole</v>
      </c>
      <c r="Q65" s="2">
        <f>EnergynorDelivered[[#This Row],[Energy Not Supplied kWh]]*VCRUsed</f>
        <v>7590.5491797896802</v>
      </c>
    </row>
    <row r="66" spans="1:17" hidden="1" x14ac:dyDescent="0.25">
      <c r="A66" t="s">
        <v>43</v>
      </c>
      <c r="B66" t="s">
        <v>44</v>
      </c>
      <c r="C66" t="s">
        <v>45</v>
      </c>
      <c r="D66" t="s">
        <v>265</v>
      </c>
      <c r="E66">
        <v>20008686</v>
      </c>
      <c r="F66" t="s">
        <v>266</v>
      </c>
      <c r="G66" t="s">
        <v>267</v>
      </c>
      <c r="H66" t="s">
        <v>49</v>
      </c>
      <c r="I66">
        <v>20008541</v>
      </c>
      <c r="J66" t="s">
        <v>268</v>
      </c>
      <c r="K66" t="s">
        <v>269</v>
      </c>
      <c r="L66">
        <v>14066.666666666666</v>
      </c>
      <c r="M66">
        <v>50</v>
      </c>
      <c r="N66">
        <v>3.7236623436560562E-2</v>
      </c>
      <c r="O66">
        <v>523.79516967428526</v>
      </c>
      <c r="P66" t="str">
        <f>VLOOKUP(EnergynorDelivered[[#This Row],[OUTAGE_NAME]],Table2[],2,FALSE)</f>
        <v>Pole</v>
      </c>
      <c r="Q66" s="2">
        <f>EnergynorDelivered[[#This Row],[Energy Not Supplied kWh]]*VCRUsed</f>
        <v>28007.327722484031</v>
      </c>
    </row>
    <row r="67" spans="1:17" hidden="1" x14ac:dyDescent="0.25">
      <c r="A67" t="s">
        <v>43</v>
      </c>
      <c r="B67" t="s">
        <v>44</v>
      </c>
      <c r="C67" t="s">
        <v>45</v>
      </c>
      <c r="D67" t="s">
        <v>270</v>
      </c>
      <c r="E67">
        <v>20013273</v>
      </c>
      <c r="F67">
        <v>1213</v>
      </c>
      <c r="G67" t="s">
        <v>271</v>
      </c>
      <c r="H67" t="s">
        <v>60</v>
      </c>
      <c r="I67">
        <v>84555017</v>
      </c>
      <c r="J67" t="s">
        <v>272</v>
      </c>
      <c r="K67" t="s">
        <v>273</v>
      </c>
      <c r="L67">
        <v>12730</v>
      </c>
      <c r="M67">
        <v>67</v>
      </c>
      <c r="N67">
        <v>2.0524096566009311E-2</v>
      </c>
      <c r="O67">
        <v>261.27174928529854</v>
      </c>
      <c r="P67" t="str">
        <f>VLOOKUP(EnergynorDelivered[[#This Row],[OUTAGE_NAME]],Table2[],2,FALSE)</f>
        <v>Pole</v>
      </c>
      <c r="Q67" s="2">
        <f>EnergynorDelivered[[#This Row],[Energy Not Supplied kWh]]*VCRUsed</f>
        <v>13970.200434284912</v>
      </c>
    </row>
    <row r="68" spans="1:17" hidden="1" x14ac:dyDescent="0.25">
      <c r="A68" t="s">
        <v>43</v>
      </c>
      <c r="B68" t="s">
        <v>44</v>
      </c>
      <c r="C68" t="s">
        <v>45</v>
      </c>
      <c r="D68" t="s">
        <v>274</v>
      </c>
      <c r="E68">
        <v>20003294</v>
      </c>
      <c r="F68" t="s">
        <v>275</v>
      </c>
      <c r="G68" t="s">
        <v>276</v>
      </c>
      <c r="H68" t="s">
        <v>167</v>
      </c>
      <c r="I68">
        <v>20003280</v>
      </c>
      <c r="J68" t="s">
        <v>277</v>
      </c>
      <c r="K68" t="s">
        <v>278</v>
      </c>
      <c r="L68">
        <v>23808</v>
      </c>
      <c r="M68">
        <v>93</v>
      </c>
      <c r="N68">
        <v>2.0794958880904966E-2</v>
      </c>
      <c r="O68">
        <v>495.08638103658546</v>
      </c>
      <c r="P68" t="str">
        <f>VLOOKUP(EnergynorDelivered[[#This Row],[OUTAGE_NAME]],Table2[],2,FALSE)</f>
        <v>Pole</v>
      </c>
      <c r="Q68" s="2">
        <f>EnergynorDelivered[[#This Row],[Energy Not Supplied kWh]]*VCRUsed</f>
        <v>26472.268794026226</v>
      </c>
    </row>
    <row r="69" spans="1:17" hidden="1" x14ac:dyDescent="0.25">
      <c r="A69" t="s">
        <v>43</v>
      </c>
      <c r="B69" t="s">
        <v>44</v>
      </c>
      <c r="C69" t="s">
        <v>45</v>
      </c>
      <c r="D69" t="s">
        <v>279</v>
      </c>
      <c r="E69">
        <v>20007716</v>
      </c>
      <c r="F69" t="s">
        <v>280</v>
      </c>
      <c r="G69" t="s">
        <v>281</v>
      </c>
      <c r="H69" t="s">
        <v>60</v>
      </c>
      <c r="I69">
        <v>20007579</v>
      </c>
      <c r="J69" t="s">
        <v>282</v>
      </c>
      <c r="K69" t="s">
        <v>283</v>
      </c>
      <c r="L69">
        <v>9487</v>
      </c>
      <c r="M69">
        <v>53</v>
      </c>
      <c r="N69">
        <v>3.3881241693812437E-2</v>
      </c>
      <c r="O69">
        <v>321.43133994919862</v>
      </c>
      <c r="P69" t="str">
        <f>VLOOKUP(EnergynorDelivered[[#This Row],[OUTAGE_NAME]],Table2[],2,FALSE)</f>
        <v>Pole</v>
      </c>
      <c r="Q69" s="2">
        <f>EnergynorDelivered[[#This Row],[Energy Not Supplied kWh]]*VCRUsed</f>
        <v>17186.933747083651</v>
      </c>
    </row>
    <row r="70" spans="1:17" hidden="1" x14ac:dyDescent="0.25">
      <c r="A70" t="s">
        <v>43</v>
      </c>
      <c r="B70" t="s">
        <v>44</v>
      </c>
      <c r="C70" t="s">
        <v>45</v>
      </c>
      <c r="D70" t="s">
        <v>284</v>
      </c>
      <c r="E70">
        <v>20006350</v>
      </c>
      <c r="F70" t="s">
        <v>285</v>
      </c>
      <c r="G70" t="s">
        <v>286</v>
      </c>
      <c r="H70" t="s">
        <v>60</v>
      </c>
      <c r="I70">
        <v>20006349</v>
      </c>
      <c r="J70" t="s">
        <v>287</v>
      </c>
      <c r="K70" t="s">
        <v>288</v>
      </c>
      <c r="L70">
        <v>16917.733333333334</v>
      </c>
      <c r="M70">
        <v>248</v>
      </c>
      <c r="N70">
        <v>1.3536498338183611E-2</v>
      </c>
      <c r="O70">
        <v>229.00686915250014</v>
      </c>
      <c r="P70" t="str">
        <f>VLOOKUP(EnergynorDelivered[[#This Row],[OUTAGE_NAME]],Table2[],2,FALSE)</f>
        <v>Pole Top</v>
      </c>
      <c r="Q70" s="2">
        <f>EnergynorDelivered[[#This Row],[Energy Not Supplied kWh]]*VCRUsed</f>
        <v>12244.997293584183</v>
      </c>
    </row>
    <row r="71" spans="1:17" hidden="1" x14ac:dyDescent="0.25">
      <c r="A71" t="s">
        <v>43</v>
      </c>
      <c r="B71" t="s">
        <v>44</v>
      </c>
      <c r="C71" t="s">
        <v>45</v>
      </c>
      <c r="D71" t="s">
        <v>284</v>
      </c>
      <c r="E71">
        <v>20006478</v>
      </c>
      <c r="F71" t="s">
        <v>289</v>
      </c>
      <c r="G71" t="s">
        <v>290</v>
      </c>
      <c r="H71" t="s">
        <v>60</v>
      </c>
      <c r="I71">
        <v>20006477</v>
      </c>
      <c r="J71" t="s">
        <v>291</v>
      </c>
      <c r="K71" t="s">
        <v>292</v>
      </c>
      <c r="L71">
        <v>3615.4833333333331</v>
      </c>
      <c r="M71">
        <v>53</v>
      </c>
      <c r="N71">
        <v>6.8526445966514457E-2</v>
      </c>
      <c r="O71">
        <v>247.75622328450027</v>
      </c>
      <c r="P71" t="str">
        <f>VLOOKUP(EnergynorDelivered[[#This Row],[OUTAGE_NAME]],Table2[],2,FALSE)</f>
        <v>Pole Top</v>
      </c>
      <c r="Q71" s="2">
        <f>EnergynorDelivered[[#This Row],[Energy Not Supplied kWh]]*VCRUsed</f>
        <v>13247.525259022228</v>
      </c>
    </row>
    <row r="72" spans="1:17" hidden="1" x14ac:dyDescent="0.25">
      <c r="A72" t="s">
        <v>43</v>
      </c>
      <c r="B72" t="s">
        <v>44</v>
      </c>
      <c r="C72" t="s">
        <v>45</v>
      </c>
      <c r="D72" t="s">
        <v>284</v>
      </c>
      <c r="E72">
        <v>20006518</v>
      </c>
      <c r="F72" t="s">
        <v>293</v>
      </c>
      <c r="G72" t="s">
        <v>294</v>
      </c>
      <c r="H72" t="s">
        <v>60</v>
      </c>
      <c r="I72">
        <v>20006477</v>
      </c>
      <c r="J72" t="s">
        <v>291</v>
      </c>
      <c r="K72" t="s">
        <v>292</v>
      </c>
      <c r="L72">
        <v>12006.133333333333</v>
      </c>
      <c r="M72">
        <v>176</v>
      </c>
      <c r="N72">
        <v>3.500595909387013E-2</v>
      </c>
      <c r="O72">
        <v>420.28621234221731</v>
      </c>
      <c r="P72" t="str">
        <f>VLOOKUP(EnergynorDelivered[[#This Row],[OUTAGE_NAME]],Table2[],2,FALSE)</f>
        <v>Pole Top</v>
      </c>
      <c r="Q72" s="2">
        <f>EnergynorDelivered[[#This Row],[Energy Not Supplied kWh]]*VCRUsed</f>
        <v>22472.70377393836</v>
      </c>
    </row>
    <row r="73" spans="1:17" hidden="1" x14ac:dyDescent="0.25">
      <c r="A73" t="s">
        <v>43</v>
      </c>
      <c r="B73" t="s">
        <v>44</v>
      </c>
      <c r="C73" t="s">
        <v>45</v>
      </c>
      <c r="D73" t="s">
        <v>295</v>
      </c>
      <c r="E73">
        <v>82564200</v>
      </c>
      <c r="F73" t="s">
        <v>296</v>
      </c>
      <c r="G73" t="s">
        <v>297</v>
      </c>
      <c r="H73" t="s">
        <v>60</v>
      </c>
      <c r="I73">
        <v>20010917</v>
      </c>
      <c r="J73" t="s">
        <v>298</v>
      </c>
      <c r="K73" t="s">
        <v>299</v>
      </c>
      <c r="L73">
        <v>6426</v>
      </c>
      <c r="M73">
        <v>102</v>
      </c>
      <c r="N73">
        <v>2.1480732831008428E-2</v>
      </c>
      <c r="O73">
        <v>138.03518917206014</v>
      </c>
      <c r="P73" t="str">
        <f>VLOOKUP(EnergynorDelivered[[#This Row],[OUTAGE_NAME]],Table2[],2,FALSE)</f>
        <v>Pole Top</v>
      </c>
      <c r="Q73" s="2">
        <f>EnergynorDelivered[[#This Row],[Energy Not Supplied kWh]]*VCRUsed</f>
        <v>7380.7415650300554</v>
      </c>
    </row>
    <row r="74" spans="1:17" hidden="1" x14ac:dyDescent="0.25">
      <c r="A74" t="s">
        <v>43</v>
      </c>
      <c r="B74" t="s">
        <v>44</v>
      </c>
      <c r="C74" t="s">
        <v>45</v>
      </c>
      <c r="D74" t="s">
        <v>300</v>
      </c>
      <c r="E74">
        <v>25273362</v>
      </c>
      <c r="F74" t="s">
        <v>301</v>
      </c>
      <c r="G74" t="s">
        <v>302</v>
      </c>
      <c r="H74" t="s">
        <v>60</v>
      </c>
      <c r="I74">
        <v>25268187</v>
      </c>
      <c r="J74" t="s">
        <v>303</v>
      </c>
      <c r="K74" t="s">
        <v>304</v>
      </c>
      <c r="L74">
        <v>288414.40000000002</v>
      </c>
      <c r="M74">
        <v>918</v>
      </c>
      <c r="N74">
        <v>2.2719178429877876E-2</v>
      </c>
      <c r="O74">
        <v>6552.5382153461696</v>
      </c>
      <c r="P74" t="str">
        <f>VLOOKUP(EnergynorDelivered[[#This Row],[OUTAGE_NAME]],Table2[],2,FALSE)</f>
        <v>Pole Top</v>
      </c>
      <c r="Q74" s="2">
        <f>EnergynorDelivered[[#This Row],[Energy Not Supplied kWh]]*VCRUsed</f>
        <v>350364.21837455966</v>
      </c>
    </row>
    <row r="75" spans="1:17" hidden="1" x14ac:dyDescent="0.25">
      <c r="A75" t="s">
        <v>43</v>
      </c>
      <c r="B75" t="s">
        <v>44</v>
      </c>
      <c r="C75" t="s">
        <v>45</v>
      </c>
      <c r="D75" t="s">
        <v>305</v>
      </c>
      <c r="E75">
        <v>20007634</v>
      </c>
      <c r="F75" t="s">
        <v>306</v>
      </c>
      <c r="G75" t="s">
        <v>307</v>
      </c>
      <c r="H75" t="s">
        <v>49</v>
      </c>
      <c r="I75">
        <v>20007579</v>
      </c>
      <c r="J75" t="s">
        <v>282</v>
      </c>
      <c r="K75" t="s">
        <v>283</v>
      </c>
      <c r="L75">
        <v>203065.5</v>
      </c>
      <c r="M75">
        <v>186</v>
      </c>
      <c r="N75">
        <v>2.4974401032486951E-2</v>
      </c>
      <c r="O75">
        <v>5071.439232862479</v>
      </c>
      <c r="P75" t="str">
        <f>VLOOKUP(EnergynorDelivered[[#This Row],[OUTAGE_NAME]],Table2[],2,FALSE)</f>
        <v>Pole</v>
      </c>
      <c r="Q75" s="2">
        <f>EnergynorDelivered[[#This Row],[Energy Not Supplied kWh]]*VCRUsed</f>
        <v>271169.85578115674</v>
      </c>
    </row>
    <row r="76" spans="1:17" hidden="1" x14ac:dyDescent="0.25">
      <c r="A76" t="s">
        <v>43</v>
      </c>
      <c r="B76" t="s">
        <v>44</v>
      </c>
      <c r="C76" t="s">
        <v>45</v>
      </c>
      <c r="D76" t="s">
        <v>308</v>
      </c>
      <c r="E76">
        <v>25280514</v>
      </c>
      <c r="F76" t="s">
        <v>309</v>
      </c>
      <c r="G76" t="s">
        <v>310</v>
      </c>
      <c r="H76" t="s">
        <v>60</v>
      </c>
      <c r="I76">
        <v>20002433</v>
      </c>
      <c r="J76" t="s">
        <v>311</v>
      </c>
      <c r="K76" t="s">
        <v>312</v>
      </c>
      <c r="L76">
        <v>3066</v>
      </c>
      <c r="M76">
        <v>42</v>
      </c>
      <c r="N76">
        <v>2.1745031698823688E-2</v>
      </c>
      <c r="O76">
        <v>66.670267188593428</v>
      </c>
      <c r="P76" t="str">
        <f>VLOOKUP(EnergynorDelivered[[#This Row],[OUTAGE_NAME]],Table2[],2,FALSE)</f>
        <v>Pole Top</v>
      </c>
      <c r="Q76" s="2">
        <f>EnergynorDelivered[[#This Row],[Energy Not Supplied kWh]]*VCRUsed</f>
        <v>3564.8591865740905</v>
      </c>
    </row>
    <row r="77" spans="1:17" hidden="1" x14ac:dyDescent="0.25">
      <c r="A77" t="s">
        <v>43</v>
      </c>
      <c r="B77" t="s">
        <v>44</v>
      </c>
      <c r="C77" t="s">
        <v>45</v>
      </c>
      <c r="D77" t="s">
        <v>313</v>
      </c>
      <c r="E77">
        <v>25268413</v>
      </c>
      <c r="F77" t="s">
        <v>314</v>
      </c>
      <c r="G77" t="s">
        <v>315</v>
      </c>
      <c r="H77" t="s">
        <v>49</v>
      </c>
      <c r="I77">
        <v>20008541</v>
      </c>
      <c r="J77" t="s">
        <v>268</v>
      </c>
      <c r="K77" t="s">
        <v>269</v>
      </c>
      <c r="L77">
        <v>10806.95</v>
      </c>
      <c r="M77">
        <v>9</v>
      </c>
      <c r="N77">
        <v>2.911494920372238E-2</v>
      </c>
      <c r="O77">
        <v>314.64380029716756</v>
      </c>
      <c r="P77" t="str">
        <f>VLOOKUP(EnergynorDelivered[[#This Row],[OUTAGE_NAME]],Table2[],2,FALSE)</f>
        <v>Pole</v>
      </c>
      <c r="Q77" s="2">
        <f>EnergynorDelivered[[#This Row],[Energy Not Supplied kWh]]*VCRUsed</f>
        <v>16824.004001889549</v>
      </c>
    </row>
    <row r="78" spans="1:17" hidden="1" x14ac:dyDescent="0.25">
      <c r="A78" t="s">
        <v>43</v>
      </c>
      <c r="B78" t="s">
        <v>44</v>
      </c>
      <c r="C78" t="s">
        <v>45</v>
      </c>
      <c r="D78" t="s">
        <v>316</v>
      </c>
      <c r="E78">
        <v>20006518</v>
      </c>
      <c r="F78" t="s">
        <v>293</v>
      </c>
      <c r="G78" t="s">
        <v>294</v>
      </c>
      <c r="H78" t="s">
        <v>60</v>
      </c>
      <c r="I78">
        <v>20006477</v>
      </c>
      <c r="J78" t="s">
        <v>291</v>
      </c>
      <c r="K78" t="s">
        <v>292</v>
      </c>
      <c r="L78">
        <v>2831</v>
      </c>
      <c r="M78">
        <v>19</v>
      </c>
      <c r="N78">
        <v>3.500595909387013E-2</v>
      </c>
      <c r="O78">
        <v>99.10187019474634</v>
      </c>
      <c r="P78" t="str">
        <f>VLOOKUP(EnergynorDelivered[[#This Row],[OUTAGE_NAME]],Table2[],2,FALSE)</f>
        <v>Pole Top</v>
      </c>
      <c r="Q78" s="2">
        <f>EnergynorDelivered[[#This Row],[Energy Not Supplied kWh]]*VCRUsed</f>
        <v>5298.9769993130867</v>
      </c>
    </row>
    <row r="79" spans="1:17" hidden="1" x14ac:dyDescent="0.25">
      <c r="A79" t="s">
        <v>43</v>
      </c>
      <c r="B79" t="s">
        <v>44</v>
      </c>
      <c r="C79" t="s">
        <v>45</v>
      </c>
      <c r="D79" t="s">
        <v>317</v>
      </c>
      <c r="E79">
        <v>25276003</v>
      </c>
      <c r="F79" t="s">
        <v>318</v>
      </c>
      <c r="G79" t="s">
        <v>319</v>
      </c>
      <c r="H79" t="s">
        <v>49</v>
      </c>
      <c r="I79">
        <v>20011486</v>
      </c>
      <c r="J79" t="s">
        <v>320</v>
      </c>
      <c r="K79" t="s">
        <v>321</v>
      </c>
      <c r="L79">
        <v>16097</v>
      </c>
      <c r="M79">
        <v>13</v>
      </c>
      <c r="N79">
        <v>3.2952573442312248E-2</v>
      </c>
      <c r="O79">
        <v>530.43757470090031</v>
      </c>
      <c r="P79" t="str">
        <f>VLOOKUP(EnergynorDelivered[[#This Row],[OUTAGE_NAME]],Table2[],2,FALSE)</f>
        <v>Pole</v>
      </c>
      <c r="Q79" s="2">
        <f>EnergynorDelivered[[#This Row],[Energy Not Supplied kWh]]*VCRUsed</f>
        <v>28362.497119257139</v>
      </c>
    </row>
    <row r="80" spans="1:17" hidden="1" x14ac:dyDescent="0.25">
      <c r="A80" t="s">
        <v>43</v>
      </c>
      <c r="B80" t="s">
        <v>44</v>
      </c>
      <c r="C80" t="s">
        <v>45</v>
      </c>
      <c r="D80" t="s">
        <v>322</v>
      </c>
      <c r="E80">
        <v>82962852</v>
      </c>
      <c r="F80" t="s">
        <v>323</v>
      </c>
      <c r="G80" t="s">
        <v>324</v>
      </c>
      <c r="H80" t="s">
        <v>60</v>
      </c>
      <c r="I80">
        <v>82961890</v>
      </c>
      <c r="J80" t="s">
        <v>253</v>
      </c>
      <c r="K80" t="s">
        <v>254</v>
      </c>
      <c r="L80">
        <v>41736.533333333333</v>
      </c>
      <c r="M80">
        <v>146</v>
      </c>
      <c r="N80">
        <v>9.2951642093144757E-2</v>
      </c>
      <c r="O80">
        <v>3879.4793086086056</v>
      </c>
      <c r="P80" t="str">
        <f>VLOOKUP(EnergynorDelivered[[#This Row],[OUTAGE_NAME]],Table2[],2,FALSE)</f>
        <v>Pole Top</v>
      </c>
      <c r="Q80" s="2">
        <f>EnergynorDelivered[[#This Row],[Energy Not Supplied kWh]]*VCRUsed</f>
        <v>207435.75863130213</v>
      </c>
    </row>
    <row r="81" spans="1:17" hidden="1" x14ac:dyDescent="0.25">
      <c r="A81" t="s">
        <v>43</v>
      </c>
      <c r="B81" t="s">
        <v>44</v>
      </c>
      <c r="C81" t="s">
        <v>45</v>
      </c>
      <c r="D81" t="s">
        <v>325</v>
      </c>
      <c r="E81">
        <v>20013230</v>
      </c>
      <c r="F81" t="s">
        <v>326</v>
      </c>
      <c r="G81" t="s">
        <v>327</v>
      </c>
      <c r="H81" t="s">
        <v>60</v>
      </c>
      <c r="I81">
        <v>20013229</v>
      </c>
      <c r="J81" t="s">
        <v>229</v>
      </c>
      <c r="K81" t="s">
        <v>230</v>
      </c>
      <c r="L81">
        <v>13953</v>
      </c>
      <c r="M81">
        <v>348</v>
      </c>
      <c r="N81">
        <v>3.0200978645349708E-2</v>
      </c>
      <c r="O81">
        <v>421.39425503856444</v>
      </c>
      <c r="P81" t="str">
        <f>VLOOKUP(EnergynorDelivered[[#This Row],[OUTAGE_NAME]],Table2[],2,FALSE)</f>
        <v>Pole Top</v>
      </c>
      <c r="Q81" s="2">
        <f>EnergynorDelivered[[#This Row],[Energy Not Supplied kWh]]*VCRUsed</f>
        <v>22531.950816912042</v>
      </c>
    </row>
    <row r="82" spans="1:17" hidden="1" x14ac:dyDescent="0.25">
      <c r="A82" t="s">
        <v>43</v>
      </c>
      <c r="B82" t="s">
        <v>44</v>
      </c>
      <c r="C82" t="s">
        <v>45</v>
      </c>
      <c r="D82" t="s">
        <v>328</v>
      </c>
      <c r="E82">
        <v>20003949</v>
      </c>
      <c r="F82" t="s">
        <v>329</v>
      </c>
      <c r="G82" t="s">
        <v>330</v>
      </c>
      <c r="H82" t="s">
        <v>49</v>
      </c>
      <c r="I82">
        <v>20003948</v>
      </c>
      <c r="J82" t="s">
        <v>331</v>
      </c>
      <c r="K82" t="s">
        <v>332</v>
      </c>
      <c r="L82">
        <v>47586.7</v>
      </c>
      <c r="M82">
        <v>42</v>
      </c>
      <c r="N82">
        <v>1.919705680666256E-2</v>
      </c>
      <c r="O82">
        <v>913.52458314160924</v>
      </c>
      <c r="P82" t="str">
        <f>VLOOKUP(EnergynorDelivered[[#This Row],[OUTAGE_NAME]],Table2[],2,FALSE)</f>
        <v>Pole Top</v>
      </c>
      <c r="Q82" s="2">
        <f>EnergynorDelivered[[#This Row],[Energy Not Supplied kWh]]*VCRUsed</f>
        <v>48846.159460581846</v>
      </c>
    </row>
    <row r="83" spans="1:17" hidden="1" x14ac:dyDescent="0.25">
      <c r="A83" t="s">
        <v>43</v>
      </c>
      <c r="B83" t="s">
        <v>44</v>
      </c>
      <c r="C83" t="s">
        <v>45</v>
      </c>
      <c r="D83" t="s">
        <v>333</v>
      </c>
      <c r="E83">
        <v>84041077</v>
      </c>
      <c r="F83" t="s">
        <v>334</v>
      </c>
      <c r="G83" t="s">
        <v>335</v>
      </c>
      <c r="H83" t="s">
        <v>60</v>
      </c>
      <c r="I83">
        <v>20009097</v>
      </c>
      <c r="J83" t="s">
        <v>336</v>
      </c>
      <c r="K83" t="s">
        <v>337</v>
      </c>
      <c r="L83">
        <v>21002.666666666668</v>
      </c>
      <c r="M83">
        <v>172</v>
      </c>
      <c r="N83">
        <v>1.681181848446019E-2</v>
      </c>
      <c r="O83">
        <v>353.09301968962257</v>
      </c>
      <c r="P83" t="str">
        <f>VLOOKUP(EnergynorDelivered[[#This Row],[OUTAGE_NAME]],Table2[],2,FALSE)</f>
        <v>Pole Top</v>
      </c>
      <c r="Q83" s="2">
        <f>EnergynorDelivered[[#This Row],[Energy Not Supplied kWh]]*VCRUsed</f>
        <v>18879.883762804118</v>
      </c>
    </row>
    <row r="84" spans="1:17" hidden="1" x14ac:dyDescent="0.25">
      <c r="A84" t="s">
        <v>43</v>
      </c>
      <c r="B84" t="s">
        <v>44</v>
      </c>
      <c r="C84" t="s">
        <v>45</v>
      </c>
      <c r="D84" t="s">
        <v>338</v>
      </c>
      <c r="E84">
        <v>20007634</v>
      </c>
      <c r="F84" t="s">
        <v>306</v>
      </c>
      <c r="G84" t="s">
        <v>307</v>
      </c>
      <c r="H84" t="s">
        <v>49</v>
      </c>
      <c r="I84">
        <v>20007579</v>
      </c>
      <c r="J84" t="s">
        <v>282</v>
      </c>
      <c r="K84" t="s">
        <v>283</v>
      </c>
      <c r="L84">
        <v>14740</v>
      </c>
      <c r="M84">
        <v>110</v>
      </c>
      <c r="N84">
        <v>2.4974401032486951E-2</v>
      </c>
      <c r="O84">
        <v>368.12267121885765</v>
      </c>
      <c r="P84" t="str">
        <f>VLOOKUP(EnergynorDelivered[[#This Row],[OUTAGE_NAME]],Table2[],2,FALSE)</f>
        <v>Pole</v>
      </c>
      <c r="Q84" s="2">
        <f>EnergynorDelivered[[#This Row],[Energy Not Supplied kWh]]*VCRUsed</f>
        <v>19683.519230072317</v>
      </c>
    </row>
    <row r="85" spans="1:17" hidden="1" x14ac:dyDescent="0.25">
      <c r="A85" t="s">
        <v>43</v>
      </c>
      <c r="B85" t="s">
        <v>44</v>
      </c>
      <c r="C85" t="s">
        <v>45</v>
      </c>
      <c r="D85" t="s">
        <v>339</v>
      </c>
      <c r="E85">
        <v>20012587</v>
      </c>
      <c r="F85" t="s">
        <v>340</v>
      </c>
      <c r="G85" t="s">
        <v>341</v>
      </c>
      <c r="H85" t="s">
        <v>60</v>
      </c>
      <c r="I85">
        <v>20012369</v>
      </c>
      <c r="J85" t="s">
        <v>342</v>
      </c>
      <c r="K85" t="s">
        <v>343</v>
      </c>
      <c r="L85">
        <v>26289</v>
      </c>
      <c r="M85">
        <v>207</v>
      </c>
      <c r="N85">
        <v>1.7886926460006058E-2</v>
      </c>
      <c r="O85">
        <v>470.22940970709931</v>
      </c>
      <c r="P85" t="str">
        <f>VLOOKUP(EnergynorDelivered[[#This Row],[OUTAGE_NAME]],Table2[],2,FALSE)</f>
        <v>Pole Top</v>
      </c>
      <c r="Q85" s="2">
        <f>EnergynorDelivered[[#This Row],[Energy Not Supplied kWh]]*VCRUsed</f>
        <v>25143.1665370386</v>
      </c>
    </row>
    <row r="86" spans="1:17" hidden="1" x14ac:dyDescent="0.25">
      <c r="A86" t="s">
        <v>43</v>
      </c>
      <c r="B86" t="s">
        <v>44</v>
      </c>
      <c r="C86" t="s">
        <v>45</v>
      </c>
      <c r="D86" t="s">
        <v>344</v>
      </c>
      <c r="E86">
        <v>25280514</v>
      </c>
      <c r="F86" t="s">
        <v>309</v>
      </c>
      <c r="G86" t="s">
        <v>310</v>
      </c>
      <c r="H86" t="s">
        <v>60</v>
      </c>
      <c r="I86">
        <v>20002433</v>
      </c>
      <c r="J86" t="s">
        <v>311</v>
      </c>
      <c r="K86" t="s">
        <v>312</v>
      </c>
      <c r="L86">
        <v>4252.75</v>
      </c>
      <c r="M86">
        <v>15</v>
      </c>
      <c r="N86">
        <v>2.1745031698823688E-2</v>
      </c>
      <c r="O86">
        <v>92.476183557172433</v>
      </c>
      <c r="P86" t="str">
        <f>VLOOKUP(EnergynorDelivered[[#This Row],[OUTAGE_NAME]],Table2[],2,FALSE)</f>
        <v>Pole</v>
      </c>
      <c r="Q86" s="2">
        <f>EnergynorDelivered[[#This Row],[Energy Not Supplied kWh]]*VCRUsed</f>
        <v>4944.7015348020095</v>
      </c>
    </row>
    <row r="87" spans="1:17" hidden="1" x14ac:dyDescent="0.25">
      <c r="A87" t="s">
        <v>43</v>
      </c>
      <c r="B87" t="s">
        <v>44</v>
      </c>
      <c r="C87" t="s">
        <v>45</v>
      </c>
      <c r="D87" t="s">
        <v>345</v>
      </c>
      <c r="E87">
        <v>25268413</v>
      </c>
      <c r="F87" t="s">
        <v>314</v>
      </c>
      <c r="G87" t="s">
        <v>315</v>
      </c>
      <c r="H87" t="s">
        <v>49</v>
      </c>
      <c r="I87">
        <v>20008541</v>
      </c>
      <c r="J87" t="s">
        <v>268</v>
      </c>
      <c r="K87" t="s">
        <v>269</v>
      </c>
      <c r="L87">
        <v>28017.083333333332</v>
      </c>
      <c r="M87">
        <v>19</v>
      </c>
      <c r="N87">
        <v>2.911494920372238E-2</v>
      </c>
      <c r="O87">
        <v>815.71595808645691</v>
      </c>
      <c r="P87" t="str">
        <f>VLOOKUP(EnergynorDelivered[[#This Row],[OUTAGE_NAME]],Table2[],2,FALSE)</f>
        <v>Pole</v>
      </c>
      <c r="Q87" s="2">
        <f>EnergynorDelivered[[#This Row],[Energy Not Supplied kWh]]*VCRUsed</f>
        <v>43616.332278882852</v>
      </c>
    </row>
    <row r="88" spans="1:17" hidden="1" x14ac:dyDescent="0.25">
      <c r="A88" t="s">
        <v>43</v>
      </c>
      <c r="B88" t="s">
        <v>44</v>
      </c>
      <c r="C88" t="s">
        <v>45</v>
      </c>
      <c r="D88" t="s">
        <v>346</v>
      </c>
      <c r="E88">
        <v>25273297</v>
      </c>
      <c r="F88" t="s">
        <v>347</v>
      </c>
      <c r="G88" t="s">
        <v>348</v>
      </c>
      <c r="H88" t="s">
        <v>49</v>
      </c>
      <c r="I88">
        <v>25267919</v>
      </c>
      <c r="J88" t="s">
        <v>349</v>
      </c>
      <c r="K88" t="s">
        <v>350</v>
      </c>
      <c r="L88">
        <v>10743.516666666666</v>
      </c>
      <c r="M88">
        <v>11</v>
      </c>
      <c r="N88">
        <v>3.3779427161232424E-2</v>
      </c>
      <c r="O88">
        <v>362.90983869715325</v>
      </c>
      <c r="P88" t="str">
        <f>VLOOKUP(EnergynorDelivered[[#This Row],[OUTAGE_NAME]],Table2[],2,FALSE)</f>
        <v>Pole</v>
      </c>
      <c r="Q88" s="2">
        <f>EnergynorDelivered[[#This Row],[Energy Not Supplied kWh]]*VCRUsed</f>
        <v>19404.789075136785</v>
      </c>
    </row>
    <row r="89" spans="1:17" hidden="1" x14ac:dyDescent="0.25">
      <c r="A89" t="s">
        <v>43</v>
      </c>
      <c r="B89" t="s">
        <v>44</v>
      </c>
      <c r="C89" t="s">
        <v>45</v>
      </c>
      <c r="D89" t="s">
        <v>351</v>
      </c>
      <c r="E89">
        <v>20011545</v>
      </c>
      <c r="F89" t="s">
        <v>227</v>
      </c>
      <c r="G89" t="s">
        <v>228</v>
      </c>
      <c r="H89" t="s">
        <v>49</v>
      </c>
      <c r="I89">
        <v>20013229</v>
      </c>
      <c r="J89" t="s">
        <v>229</v>
      </c>
      <c r="K89" t="s">
        <v>230</v>
      </c>
      <c r="L89">
        <v>5368.333333333333</v>
      </c>
      <c r="M89">
        <v>5</v>
      </c>
      <c r="N89">
        <v>4.363722690016867E-2</v>
      </c>
      <c r="O89">
        <v>234.25917974240548</v>
      </c>
      <c r="P89" t="str">
        <f>VLOOKUP(EnergynorDelivered[[#This Row],[OUTAGE_NAME]],Table2[],2,FALSE)</f>
        <v>Pole</v>
      </c>
      <c r="Q89" s="2">
        <f>EnergynorDelivered[[#This Row],[Energy Not Supplied kWh]]*VCRUsed</f>
        <v>12525.83834082642</v>
      </c>
    </row>
    <row r="90" spans="1:17" hidden="1" x14ac:dyDescent="0.25">
      <c r="A90" t="s">
        <v>43</v>
      </c>
      <c r="B90" t="s">
        <v>44</v>
      </c>
      <c r="C90" t="s">
        <v>45</v>
      </c>
      <c r="D90" t="s">
        <v>352</v>
      </c>
      <c r="E90">
        <v>20011824</v>
      </c>
      <c r="F90" t="s">
        <v>353</v>
      </c>
      <c r="G90" t="s">
        <v>354</v>
      </c>
      <c r="H90" t="s">
        <v>49</v>
      </c>
      <c r="I90">
        <v>20011486</v>
      </c>
      <c r="J90" t="s">
        <v>320</v>
      </c>
      <c r="K90" t="s">
        <v>321</v>
      </c>
      <c r="L90">
        <v>26792.733333333334</v>
      </c>
      <c r="M90">
        <v>31</v>
      </c>
      <c r="N90">
        <v>2.9793009686270619E-2</v>
      </c>
      <c r="O90">
        <v>798.23616372166578</v>
      </c>
      <c r="P90" t="str">
        <f>VLOOKUP(EnergynorDelivered[[#This Row],[OUTAGE_NAME]],Table2[],2,FALSE)</f>
        <v>Pole</v>
      </c>
      <c r="Q90" s="2">
        <f>EnergynorDelivered[[#This Row],[Energy Not Supplied kWh]]*VCRUsed</f>
        <v>42681.68767419747</v>
      </c>
    </row>
    <row r="91" spans="1:17" hidden="1" x14ac:dyDescent="0.25">
      <c r="A91" t="s">
        <v>43</v>
      </c>
      <c r="B91" t="s">
        <v>44</v>
      </c>
      <c r="C91" t="s">
        <v>45</v>
      </c>
      <c r="D91" t="s">
        <v>355</v>
      </c>
      <c r="E91">
        <v>25267897</v>
      </c>
      <c r="F91" t="s">
        <v>356</v>
      </c>
      <c r="G91" t="s">
        <v>357</v>
      </c>
      <c r="H91" t="s">
        <v>49</v>
      </c>
      <c r="I91">
        <v>20013229</v>
      </c>
      <c r="J91" t="s">
        <v>229</v>
      </c>
      <c r="K91" t="s">
        <v>230</v>
      </c>
      <c r="L91">
        <v>45033.9</v>
      </c>
      <c r="M91">
        <v>43</v>
      </c>
      <c r="N91">
        <v>2.7514778431319154E-2</v>
      </c>
      <c r="O91">
        <v>1239.0977803981837</v>
      </c>
      <c r="P91" t="str">
        <f>VLOOKUP(EnergynorDelivered[[#This Row],[OUTAGE_NAME]],Table2[],2,FALSE)</f>
        <v>Pole</v>
      </c>
      <c r="Q91" s="2">
        <f>EnergynorDelivered[[#This Row],[Energy Not Supplied kWh]]*VCRUsed</f>
        <v>66254.558317890886</v>
      </c>
    </row>
    <row r="92" spans="1:17" hidden="1" x14ac:dyDescent="0.25">
      <c r="A92" t="s">
        <v>43</v>
      </c>
      <c r="B92" t="s">
        <v>44</v>
      </c>
      <c r="C92" t="s">
        <v>45</v>
      </c>
      <c r="D92" t="s">
        <v>358</v>
      </c>
      <c r="E92">
        <v>20009035</v>
      </c>
      <c r="F92" t="s">
        <v>359</v>
      </c>
      <c r="G92" t="s">
        <v>360</v>
      </c>
      <c r="H92" t="s">
        <v>60</v>
      </c>
      <c r="I92">
        <v>20009031</v>
      </c>
      <c r="J92" t="s">
        <v>361</v>
      </c>
      <c r="K92" t="s">
        <v>362</v>
      </c>
      <c r="L92">
        <v>286</v>
      </c>
      <c r="M92">
        <v>2</v>
      </c>
      <c r="N92">
        <v>0.11870160286150039</v>
      </c>
      <c r="O92">
        <v>33.948658418389115</v>
      </c>
      <c r="P92" t="str">
        <f>VLOOKUP(EnergynorDelivered[[#This Row],[OUTAGE_NAME]],Table2[],2,FALSE)</f>
        <v>Pole Top</v>
      </c>
      <c r="Q92" s="2">
        <f>EnergynorDelivered[[#This Row],[Energy Not Supplied kWh]]*VCRUsed</f>
        <v>1815.2347656312659</v>
      </c>
    </row>
    <row r="93" spans="1:17" hidden="1" x14ac:dyDescent="0.25">
      <c r="A93" t="s">
        <v>43</v>
      </c>
      <c r="B93" t="s">
        <v>44</v>
      </c>
      <c r="C93" t="s">
        <v>45</v>
      </c>
      <c r="D93" t="s">
        <v>363</v>
      </c>
      <c r="E93">
        <v>82843815</v>
      </c>
      <c r="F93" t="s">
        <v>364</v>
      </c>
      <c r="G93" t="s">
        <v>365</v>
      </c>
      <c r="H93" t="s">
        <v>167</v>
      </c>
      <c r="I93">
        <v>20001079</v>
      </c>
      <c r="J93" t="s">
        <v>366</v>
      </c>
      <c r="K93" t="s">
        <v>367</v>
      </c>
      <c r="L93">
        <v>20580</v>
      </c>
      <c r="M93">
        <v>173</v>
      </c>
      <c r="N93">
        <v>2.9016671257066765E-2</v>
      </c>
      <c r="O93">
        <v>597.16309447043398</v>
      </c>
      <c r="P93" t="str">
        <f>VLOOKUP(EnergynorDelivered[[#This Row],[OUTAGE_NAME]],Table2[],2,FALSE)</f>
        <v>Pole</v>
      </c>
      <c r="Q93" s="2">
        <f>EnergynorDelivered[[#This Row],[Energy Not Supplied kWh]]*VCRUsed</f>
        <v>31930.310661334104</v>
      </c>
    </row>
    <row r="94" spans="1:17" hidden="1" x14ac:dyDescent="0.25">
      <c r="A94" t="s">
        <v>43</v>
      </c>
      <c r="B94" t="s">
        <v>44</v>
      </c>
      <c r="C94" t="s">
        <v>45</v>
      </c>
      <c r="D94" t="s">
        <v>368</v>
      </c>
      <c r="E94">
        <v>20004307</v>
      </c>
      <c r="F94" t="s">
        <v>369</v>
      </c>
      <c r="G94" t="s">
        <v>370</v>
      </c>
      <c r="H94" t="s">
        <v>49</v>
      </c>
      <c r="I94">
        <v>20004053</v>
      </c>
      <c r="J94" t="s">
        <v>371</v>
      </c>
      <c r="K94" t="s">
        <v>372</v>
      </c>
      <c r="L94">
        <v>1308.4000000000001</v>
      </c>
      <c r="M94">
        <v>15</v>
      </c>
      <c r="N94">
        <v>7.2395608860569796E-2</v>
      </c>
      <c r="O94">
        <v>94.722414633169521</v>
      </c>
      <c r="P94" t="str">
        <f>VLOOKUP(EnergynorDelivered[[#This Row],[OUTAGE_NAME]],Table2[],2,FALSE)</f>
        <v>Pole Top</v>
      </c>
      <c r="Q94" s="2">
        <f>EnergynorDelivered[[#This Row],[Energy Not Supplied kWh]]*VCRUsed</f>
        <v>5064.8075104355739</v>
      </c>
    </row>
    <row r="95" spans="1:17" hidden="1" x14ac:dyDescent="0.25">
      <c r="A95" t="s">
        <v>43</v>
      </c>
      <c r="B95" t="s">
        <v>44</v>
      </c>
      <c r="C95" t="s">
        <v>45</v>
      </c>
      <c r="D95" t="s">
        <v>373</v>
      </c>
      <c r="E95">
        <v>20011598</v>
      </c>
      <c r="F95" t="s">
        <v>374</v>
      </c>
      <c r="G95" t="s">
        <v>375</v>
      </c>
      <c r="H95" t="s">
        <v>60</v>
      </c>
      <c r="I95">
        <v>20011587</v>
      </c>
      <c r="J95" t="s">
        <v>376</v>
      </c>
      <c r="K95" t="s">
        <v>377</v>
      </c>
      <c r="L95">
        <v>27993</v>
      </c>
      <c r="M95">
        <v>147</v>
      </c>
      <c r="N95">
        <v>2.1727387645681634E-2</v>
      </c>
      <c r="O95">
        <v>608.214762365566</v>
      </c>
      <c r="P95" t="str">
        <f>VLOOKUP(EnergynorDelivered[[#This Row],[OUTAGE_NAME]],Table2[],2,FALSE)</f>
        <v>Pole Top</v>
      </c>
      <c r="Q95" s="2">
        <f>EnergynorDelivered[[#This Row],[Energy Not Supplied kWh]]*VCRUsed</f>
        <v>32521.243343686812</v>
      </c>
    </row>
    <row r="96" spans="1:17" hidden="1" x14ac:dyDescent="0.25">
      <c r="A96" t="s">
        <v>43</v>
      </c>
      <c r="B96" t="s">
        <v>44</v>
      </c>
      <c r="C96" t="s">
        <v>45</v>
      </c>
      <c r="D96" t="s">
        <v>378</v>
      </c>
      <c r="E96">
        <v>84668557</v>
      </c>
      <c r="F96">
        <v>14069</v>
      </c>
      <c r="G96" t="s">
        <v>379</v>
      </c>
      <c r="H96" t="s">
        <v>60</v>
      </c>
      <c r="I96">
        <v>84536204</v>
      </c>
      <c r="J96" t="s">
        <v>380</v>
      </c>
      <c r="K96" t="s">
        <v>381</v>
      </c>
      <c r="L96">
        <v>47297.85</v>
      </c>
      <c r="M96">
        <v>549</v>
      </c>
      <c r="N96">
        <v>1.6700349620323112E-2</v>
      </c>
      <c r="O96">
        <v>789.89063128959958</v>
      </c>
      <c r="P96" t="str">
        <f>VLOOKUP(EnergynorDelivered[[#This Row],[OUTAGE_NAME]],Table2[],2,FALSE)</f>
        <v>Pole</v>
      </c>
      <c r="Q96" s="2">
        <f>EnergynorDelivered[[#This Row],[Energy Not Supplied kWh]]*VCRUsed</f>
        <v>42235.452055054891</v>
      </c>
    </row>
    <row r="97" spans="1:17" hidden="1" x14ac:dyDescent="0.25">
      <c r="A97" t="s">
        <v>43</v>
      </c>
      <c r="B97" t="s">
        <v>44</v>
      </c>
      <c r="C97" t="s">
        <v>45</v>
      </c>
      <c r="D97" t="s">
        <v>382</v>
      </c>
      <c r="E97">
        <v>60026844</v>
      </c>
      <c r="F97" t="s">
        <v>383</v>
      </c>
      <c r="G97" t="s">
        <v>384</v>
      </c>
      <c r="H97" t="s">
        <v>60</v>
      </c>
      <c r="I97">
        <v>60007227</v>
      </c>
      <c r="J97" t="s">
        <v>385</v>
      </c>
      <c r="K97" t="s">
        <v>386</v>
      </c>
      <c r="L97">
        <v>6732.6</v>
      </c>
      <c r="M97">
        <v>98</v>
      </c>
      <c r="N97">
        <v>1.5867753042161224E-2</v>
      </c>
      <c r="O97">
        <v>106.83123413165467</v>
      </c>
      <c r="P97" t="str">
        <f>VLOOKUP(EnergynorDelivered[[#This Row],[OUTAGE_NAME]],Table2[],2,FALSE)</f>
        <v>Pole Top</v>
      </c>
      <c r="Q97" s="2">
        <f>EnergynorDelivered[[#This Row],[Energy Not Supplied kWh]]*VCRUsed</f>
        <v>5712.2660890195748</v>
      </c>
    </row>
    <row r="98" spans="1:17" hidden="1" x14ac:dyDescent="0.25">
      <c r="A98" t="s">
        <v>43</v>
      </c>
      <c r="B98" t="s">
        <v>44</v>
      </c>
      <c r="C98" t="s">
        <v>45</v>
      </c>
      <c r="D98" t="s">
        <v>387</v>
      </c>
      <c r="E98">
        <v>60026815</v>
      </c>
      <c r="F98" t="s">
        <v>388</v>
      </c>
      <c r="G98" t="s">
        <v>389</v>
      </c>
      <c r="H98" t="s">
        <v>60</v>
      </c>
      <c r="I98">
        <v>60007244</v>
      </c>
      <c r="J98" t="s">
        <v>390</v>
      </c>
      <c r="K98" t="s">
        <v>391</v>
      </c>
      <c r="L98">
        <v>7946</v>
      </c>
      <c r="M98">
        <v>14</v>
      </c>
      <c r="N98">
        <v>3.5090723300698401E-2</v>
      </c>
      <c r="O98">
        <v>278.83088734734952</v>
      </c>
      <c r="P98" t="str">
        <f>VLOOKUP(EnergynorDelivered[[#This Row],[OUTAGE_NAME]],Table2[],2,FALSE)</f>
        <v>Pole Top</v>
      </c>
      <c r="Q98" s="2">
        <f>EnergynorDelivered[[#This Row],[Energy Not Supplied kWh]]*VCRUsed</f>
        <v>14909.087546462779</v>
      </c>
    </row>
    <row r="99" spans="1:17" hidden="1" x14ac:dyDescent="0.25">
      <c r="A99" t="s">
        <v>43</v>
      </c>
      <c r="B99" t="s">
        <v>44</v>
      </c>
      <c r="C99" t="s">
        <v>45</v>
      </c>
      <c r="D99" t="s">
        <v>392</v>
      </c>
      <c r="E99">
        <v>60026735</v>
      </c>
      <c r="F99" t="s">
        <v>393</v>
      </c>
      <c r="G99" t="s">
        <v>394</v>
      </c>
      <c r="H99" t="s">
        <v>60</v>
      </c>
      <c r="I99">
        <v>60007243</v>
      </c>
      <c r="J99" t="s">
        <v>395</v>
      </c>
      <c r="K99" t="s">
        <v>396</v>
      </c>
      <c r="N99">
        <v>2.2834407124776423E-2</v>
      </c>
      <c r="P99" t="str">
        <f>VLOOKUP(EnergynorDelivered[[#This Row],[OUTAGE_NAME]],Table2[],2,FALSE)</f>
        <v>Pole Top</v>
      </c>
      <c r="Q99" s="2">
        <f>EnergynorDelivered[[#This Row],[Energy Not Supplied kWh]]*VCRUsed</f>
        <v>0</v>
      </c>
    </row>
    <row r="100" spans="1:17" hidden="1" x14ac:dyDescent="0.25">
      <c r="A100" t="s">
        <v>43</v>
      </c>
      <c r="B100" t="s">
        <v>44</v>
      </c>
      <c r="C100" t="s">
        <v>45</v>
      </c>
      <c r="D100" t="s">
        <v>392</v>
      </c>
      <c r="E100">
        <v>60026802</v>
      </c>
      <c r="F100" t="s">
        <v>397</v>
      </c>
      <c r="G100" t="s">
        <v>398</v>
      </c>
      <c r="H100" t="s">
        <v>60</v>
      </c>
      <c r="I100">
        <v>60007243</v>
      </c>
      <c r="J100" t="s">
        <v>395</v>
      </c>
      <c r="K100" t="s">
        <v>396</v>
      </c>
      <c r="N100">
        <v>6.6120265619188726E-2</v>
      </c>
      <c r="P100" t="str">
        <f>VLOOKUP(EnergynorDelivered[[#This Row],[OUTAGE_NAME]],Table2[],2,FALSE)</f>
        <v>Pole Top</v>
      </c>
      <c r="Q100" s="2">
        <f>EnergynorDelivered[[#This Row],[Energy Not Supplied kWh]]*VCRUsed</f>
        <v>0</v>
      </c>
    </row>
    <row r="101" spans="1:17" hidden="1" x14ac:dyDescent="0.25">
      <c r="A101" t="s">
        <v>43</v>
      </c>
      <c r="B101" t="s">
        <v>44</v>
      </c>
      <c r="C101" t="s">
        <v>45</v>
      </c>
      <c r="D101" t="s">
        <v>392</v>
      </c>
      <c r="E101">
        <v>60026830</v>
      </c>
      <c r="F101" t="s">
        <v>399</v>
      </c>
      <c r="G101" t="s">
        <v>400</v>
      </c>
      <c r="H101" t="s">
        <v>60</v>
      </c>
      <c r="I101">
        <v>60007243</v>
      </c>
      <c r="J101" t="s">
        <v>395</v>
      </c>
      <c r="K101" t="s">
        <v>396</v>
      </c>
      <c r="N101">
        <v>4.36803111898365E-2</v>
      </c>
      <c r="P101" t="str">
        <f>VLOOKUP(EnergynorDelivered[[#This Row],[OUTAGE_NAME]],Table2[],2,FALSE)</f>
        <v>Pole Top</v>
      </c>
      <c r="Q101" s="2">
        <f>EnergynorDelivered[[#This Row],[Energy Not Supplied kWh]]*VCRUsed</f>
        <v>0</v>
      </c>
    </row>
    <row r="102" spans="1:17" hidden="1" x14ac:dyDescent="0.25">
      <c r="A102" t="s">
        <v>43</v>
      </c>
      <c r="B102" t="s">
        <v>44</v>
      </c>
      <c r="C102" t="s">
        <v>45</v>
      </c>
      <c r="D102" t="s">
        <v>401</v>
      </c>
      <c r="E102">
        <v>60026697</v>
      </c>
      <c r="F102" t="s">
        <v>402</v>
      </c>
      <c r="G102" t="s">
        <v>403</v>
      </c>
      <c r="H102" t="s">
        <v>60</v>
      </c>
      <c r="I102">
        <v>60007255</v>
      </c>
      <c r="J102" t="s">
        <v>404</v>
      </c>
      <c r="K102" t="s">
        <v>405</v>
      </c>
      <c r="L102">
        <v>636</v>
      </c>
      <c r="M102">
        <v>6</v>
      </c>
      <c r="N102">
        <v>3.8887471109552832E-2</v>
      </c>
      <c r="O102">
        <v>24.732431625675602</v>
      </c>
      <c r="P102" t="str">
        <f>VLOOKUP(EnergynorDelivered[[#This Row],[OUTAGE_NAME]],Table2[],2,FALSE)</f>
        <v>Pole</v>
      </c>
      <c r="Q102" s="2">
        <f>EnergynorDelivered[[#This Row],[Energy Not Supplied kWh]]*VCRUsed</f>
        <v>1322.4431190248745</v>
      </c>
    </row>
    <row r="103" spans="1:17" hidden="1" x14ac:dyDescent="0.25">
      <c r="A103" t="s">
        <v>43</v>
      </c>
      <c r="B103" t="s">
        <v>44</v>
      </c>
      <c r="C103" t="s">
        <v>45</v>
      </c>
      <c r="D103" t="s">
        <v>406</v>
      </c>
      <c r="E103">
        <v>60026712</v>
      </c>
      <c r="F103" t="s">
        <v>407</v>
      </c>
      <c r="G103" t="s">
        <v>408</v>
      </c>
      <c r="H103" t="s">
        <v>49</v>
      </c>
      <c r="I103">
        <v>60007244</v>
      </c>
      <c r="J103" t="s">
        <v>390</v>
      </c>
      <c r="K103" t="s">
        <v>391</v>
      </c>
      <c r="L103">
        <v>492</v>
      </c>
      <c r="M103">
        <v>4</v>
      </c>
      <c r="N103">
        <v>3.3537493593442103E-2</v>
      </c>
      <c r="O103">
        <v>16.500446847973514</v>
      </c>
      <c r="P103" t="str">
        <f>VLOOKUP(EnergynorDelivered[[#This Row],[OUTAGE_NAME]],Table2[],2,FALSE)</f>
        <v>Pole Top</v>
      </c>
      <c r="Q103" s="2">
        <f>EnergynorDelivered[[#This Row],[Energy Not Supplied kWh]]*VCRUsed</f>
        <v>882.27889296114381</v>
      </c>
    </row>
    <row r="104" spans="1:17" hidden="1" x14ac:dyDescent="0.25">
      <c r="A104" t="s">
        <v>43</v>
      </c>
      <c r="B104" t="s">
        <v>44</v>
      </c>
      <c r="C104" t="s">
        <v>45</v>
      </c>
      <c r="D104" t="s">
        <v>409</v>
      </c>
      <c r="E104">
        <v>60026675</v>
      </c>
      <c r="F104" t="s">
        <v>410</v>
      </c>
      <c r="G104" t="s">
        <v>411</v>
      </c>
      <c r="H104" t="s">
        <v>49</v>
      </c>
      <c r="I104">
        <v>60007215</v>
      </c>
      <c r="J104" t="s">
        <v>412</v>
      </c>
      <c r="K104" t="s">
        <v>413</v>
      </c>
      <c r="L104">
        <v>87136</v>
      </c>
      <c r="M104">
        <v>392</v>
      </c>
      <c r="N104">
        <v>3.7521295590872673E-2</v>
      </c>
      <c r="O104">
        <v>3269.4556126062812</v>
      </c>
      <c r="P104" t="str">
        <f>VLOOKUP(EnergynorDelivered[[#This Row],[OUTAGE_NAME]],Table2[],2,FALSE)</f>
        <v>Pole</v>
      </c>
      <c r="Q104" s="2">
        <f>EnergynorDelivered[[#This Row],[Energy Not Supplied kWh]]*VCRUsed</f>
        <v>174817.79160605784</v>
      </c>
    </row>
    <row r="105" spans="1:17" hidden="1" x14ac:dyDescent="0.25">
      <c r="A105" t="s">
        <v>43</v>
      </c>
      <c r="B105" t="s">
        <v>44</v>
      </c>
      <c r="C105" t="s">
        <v>45</v>
      </c>
      <c r="D105" t="s">
        <v>414</v>
      </c>
      <c r="E105">
        <v>60026758</v>
      </c>
      <c r="F105" t="s">
        <v>415</v>
      </c>
      <c r="G105" t="s">
        <v>416</v>
      </c>
      <c r="H105" t="s">
        <v>60</v>
      </c>
      <c r="I105">
        <v>60007232</v>
      </c>
      <c r="J105" t="s">
        <v>417</v>
      </c>
      <c r="K105" t="s">
        <v>418</v>
      </c>
      <c r="L105">
        <v>444</v>
      </c>
      <c r="M105">
        <v>3</v>
      </c>
      <c r="N105">
        <v>2.8603731509092945E-2</v>
      </c>
      <c r="O105">
        <v>12.700056790037268</v>
      </c>
      <c r="P105" t="str">
        <f>VLOOKUP(EnergynorDelivered[[#This Row],[OUTAGE_NAME]],Table2[],2,FALSE)</f>
        <v>Pole Top</v>
      </c>
      <c r="Q105" s="2">
        <f>EnergynorDelivered[[#This Row],[Energy Not Supplied kWh]]*VCRUsed</f>
        <v>679.07203656329273</v>
      </c>
    </row>
    <row r="106" spans="1:17" hidden="1" x14ac:dyDescent="0.25">
      <c r="A106" t="s">
        <v>43</v>
      </c>
      <c r="B106" t="s">
        <v>44</v>
      </c>
      <c r="C106" t="s">
        <v>45</v>
      </c>
      <c r="D106" t="s">
        <v>419</v>
      </c>
      <c r="E106">
        <v>60026675</v>
      </c>
      <c r="F106" t="s">
        <v>410</v>
      </c>
      <c r="G106" t="s">
        <v>411</v>
      </c>
      <c r="H106" t="s">
        <v>49</v>
      </c>
      <c r="I106">
        <v>60007215</v>
      </c>
      <c r="J106" t="s">
        <v>412</v>
      </c>
      <c r="K106" t="s">
        <v>413</v>
      </c>
      <c r="L106">
        <v>73889.166666666672</v>
      </c>
      <c r="M106">
        <v>392</v>
      </c>
      <c r="N106">
        <v>3.7521295590872673E-2</v>
      </c>
      <c r="O106">
        <v>2772.4172634632559</v>
      </c>
      <c r="P106" t="str">
        <f>VLOOKUP(EnergynorDelivered[[#This Row],[OUTAGE_NAME]],Table2[],2,FALSE)</f>
        <v>Pole</v>
      </c>
      <c r="Q106" s="2">
        <f>EnergynorDelivered[[#This Row],[Energy Not Supplied kWh]]*VCRUsed</f>
        <v>148241.15107738029</v>
      </c>
    </row>
    <row r="107" spans="1:17" hidden="1" x14ac:dyDescent="0.25">
      <c r="A107" t="s">
        <v>43</v>
      </c>
      <c r="B107" t="s">
        <v>44</v>
      </c>
      <c r="C107" t="s">
        <v>45</v>
      </c>
      <c r="D107" t="s">
        <v>420</v>
      </c>
      <c r="E107">
        <v>82907503</v>
      </c>
      <c r="F107" t="s">
        <v>421</v>
      </c>
      <c r="G107" t="s">
        <v>422</v>
      </c>
      <c r="H107" t="s">
        <v>60</v>
      </c>
      <c r="I107">
        <v>60331401</v>
      </c>
      <c r="J107" t="s">
        <v>423</v>
      </c>
      <c r="K107" t="s">
        <v>424</v>
      </c>
      <c r="L107">
        <v>18645.533333333333</v>
      </c>
      <c r="M107">
        <v>113</v>
      </c>
      <c r="N107">
        <v>1.8933453617829769E-2</v>
      </c>
      <c r="O107">
        <v>353.02434054636558</v>
      </c>
      <c r="P107" t="str">
        <f>VLOOKUP(EnergynorDelivered[[#This Row],[OUTAGE_NAME]],Table2[],2,FALSE)</f>
        <v>Pole Top</v>
      </c>
      <c r="Q107" s="2">
        <f>EnergynorDelivered[[#This Row],[Energy Not Supplied kWh]]*VCRUsed</f>
        <v>18876.211489014167</v>
      </c>
    </row>
    <row r="108" spans="1:17" hidden="1" x14ac:dyDescent="0.25">
      <c r="A108" t="s">
        <v>43</v>
      </c>
      <c r="B108" t="s">
        <v>44</v>
      </c>
      <c r="C108" t="s">
        <v>45</v>
      </c>
      <c r="D108" t="s">
        <v>425</v>
      </c>
      <c r="E108">
        <v>84667056</v>
      </c>
      <c r="F108">
        <v>14066</v>
      </c>
      <c r="G108" t="s">
        <v>426</v>
      </c>
      <c r="H108" t="s">
        <v>60</v>
      </c>
      <c r="I108">
        <v>60007241</v>
      </c>
      <c r="J108" t="s">
        <v>427</v>
      </c>
      <c r="K108" t="s">
        <v>428</v>
      </c>
      <c r="L108">
        <v>23328</v>
      </c>
      <c r="M108">
        <v>96</v>
      </c>
      <c r="N108">
        <v>1.1638728217245417E-2</v>
      </c>
      <c r="O108">
        <v>271.50825185190109</v>
      </c>
      <c r="P108" t="str">
        <f>VLOOKUP(EnergynorDelivered[[#This Row],[OUTAGE_NAME]],Table2[],2,FALSE)</f>
        <v>Pole</v>
      </c>
      <c r="Q108" s="2">
        <f>EnergynorDelivered[[#This Row],[Energy Not Supplied kWh]]*VCRUsed</f>
        <v>14517.546226521152</v>
      </c>
    </row>
    <row r="109" spans="1:17" hidden="1" x14ac:dyDescent="0.25">
      <c r="A109" t="s">
        <v>43</v>
      </c>
      <c r="B109" t="s">
        <v>44</v>
      </c>
      <c r="C109" t="s">
        <v>45</v>
      </c>
      <c r="D109" t="s">
        <v>429</v>
      </c>
      <c r="E109">
        <v>60026686</v>
      </c>
      <c r="F109" t="s">
        <v>430</v>
      </c>
      <c r="G109" t="s">
        <v>431</v>
      </c>
      <c r="H109" t="s">
        <v>60</v>
      </c>
      <c r="I109">
        <v>60007250</v>
      </c>
      <c r="J109" t="s">
        <v>432</v>
      </c>
      <c r="K109" t="s">
        <v>433</v>
      </c>
      <c r="L109">
        <v>6688</v>
      </c>
      <c r="M109">
        <v>19</v>
      </c>
      <c r="N109">
        <v>3.8789072725304428E-2</v>
      </c>
      <c r="O109">
        <v>259.42131838683599</v>
      </c>
      <c r="P109" t="str">
        <f>VLOOKUP(EnergynorDelivered[[#This Row],[OUTAGE_NAME]],Table2[],2,FALSE)</f>
        <v>Pole</v>
      </c>
      <c r="Q109" s="2">
        <f>EnergynorDelivered[[#This Row],[Energy Not Supplied kWh]]*VCRUsed</f>
        <v>13871.257894144121</v>
      </c>
    </row>
    <row r="110" spans="1:17" hidden="1" x14ac:dyDescent="0.25">
      <c r="A110" t="s">
        <v>43</v>
      </c>
      <c r="B110" t="s">
        <v>44</v>
      </c>
      <c r="C110" t="s">
        <v>45</v>
      </c>
      <c r="D110" t="s">
        <v>434</v>
      </c>
      <c r="E110">
        <v>60026786</v>
      </c>
      <c r="F110" t="s">
        <v>435</v>
      </c>
      <c r="G110" t="s">
        <v>436</v>
      </c>
      <c r="H110" t="s">
        <v>60</v>
      </c>
      <c r="I110">
        <v>60007235</v>
      </c>
      <c r="J110" t="s">
        <v>437</v>
      </c>
      <c r="K110" t="s">
        <v>438</v>
      </c>
      <c r="L110">
        <v>7303</v>
      </c>
      <c r="M110">
        <v>67</v>
      </c>
      <c r="N110">
        <v>1.9791871912555086E-2</v>
      </c>
      <c r="O110">
        <v>144.54004057738979</v>
      </c>
      <c r="P110" t="str">
        <f>VLOOKUP(EnergynorDelivered[[#This Row],[OUTAGE_NAME]],Table2[],2,FALSE)</f>
        <v>Pole Top</v>
      </c>
      <c r="Q110" s="2">
        <f>EnergynorDelivered[[#This Row],[Energy Not Supplied kWh]]*VCRUsed</f>
        <v>7728.5559696730315</v>
      </c>
    </row>
    <row r="111" spans="1:17" hidden="1" x14ac:dyDescent="0.25">
      <c r="A111" t="s">
        <v>43</v>
      </c>
      <c r="B111" t="s">
        <v>44</v>
      </c>
      <c r="C111" t="s">
        <v>45</v>
      </c>
      <c r="D111" t="s">
        <v>439</v>
      </c>
      <c r="E111">
        <v>60322052</v>
      </c>
      <c r="F111" t="s">
        <v>440</v>
      </c>
      <c r="G111" t="s">
        <v>441</v>
      </c>
      <c r="H111" t="s">
        <v>60</v>
      </c>
      <c r="I111">
        <v>60007216</v>
      </c>
      <c r="J111" t="s">
        <v>442</v>
      </c>
      <c r="K111" t="s">
        <v>443</v>
      </c>
      <c r="L111">
        <v>4762.7</v>
      </c>
      <c r="M111">
        <v>97</v>
      </c>
      <c r="N111">
        <v>2.4974117609582059E-2</v>
      </c>
      <c r="O111">
        <v>118.94422993915647</v>
      </c>
      <c r="P111" t="str">
        <f>VLOOKUP(EnergynorDelivered[[#This Row],[OUTAGE_NAME]],Table2[],2,FALSE)</f>
        <v>Pole Top</v>
      </c>
      <c r="Q111" s="2">
        <f>EnergynorDelivered[[#This Row],[Energy Not Supplied kWh]]*VCRUsed</f>
        <v>6359.9479748466965</v>
      </c>
    </row>
    <row r="112" spans="1:17" hidden="1" x14ac:dyDescent="0.25">
      <c r="A112" t="s">
        <v>43</v>
      </c>
      <c r="B112" t="s">
        <v>44</v>
      </c>
      <c r="C112" t="s">
        <v>45</v>
      </c>
      <c r="D112" t="s">
        <v>444</v>
      </c>
      <c r="E112">
        <v>60026703</v>
      </c>
      <c r="F112" t="s">
        <v>445</v>
      </c>
      <c r="G112" t="s">
        <v>446</v>
      </c>
      <c r="H112" t="s">
        <v>60</v>
      </c>
      <c r="I112">
        <v>60007222</v>
      </c>
      <c r="J112" t="s">
        <v>447</v>
      </c>
      <c r="K112" t="s">
        <v>448</v>
      </c>
      <c r="L112">
        <v>11588.4</v>
      </c>
      <c r="M112">
        <v>87</v>
      </c>
      <c r="N112">
        <v>2.5438572679925036E-2</v>
      </c>
      <c r="O112">
        <v>294.79235564404325</v>
      </c>
      <c r="P112" t="str">
        <f>VLOOKUP(EnergynorDelivered[[#This Row],[OUTAGE_NAME]],Table2[],2,FALSE)</f>
        <v>Pole Top</v>
      </c>
      <c r="Q112" s="2">
        <f>EnergynorDelivered[[#This Row],[Energy Not Supplied kWh]]*VCRUsed</f>
        <v>15762.547256286993</v>
      </c>
    </row>
    <row r="113" spans="1:17" hidden="1" x14ac:dyDescent="0.25">
      <c r="A113" t="s">
        <v>43</v>
      </c>
      <c r="B113" t="s">
        <v>44</v>
      </c>
      <c r="C113" t="s">
        <v>45</v>
      </c>
      <c r="D113" t="s">
        <v>449</v>
      </c>
      <c r="E113">
        <v>60026743</v>
      </c>
      <c r="F113" t="s">
        <v>450</v>
      </c>
      <c r="G113" t="s">
        <v>451</v>
      </c>
      <c r="H113" t="s">
        <v>60</v>
      </c>
      <c r="I113">
        <v>60007238</v>
      </c>
      <c r="J113" t="s">
        <v>452</v>
      </c>
      <c r="K113" t="s">
        <v>453</v>
      </c>
      <c r="L113">
        <v>430.28333333333336</v>
      </c>
      <c r="M113">
        <v>1</v>
      </c>
      <c r="N113">
        <v>4.8234618052182175E-2</v>
      </c>
      <c r="O113">
        <v>20.754552237553121</v>
      </c>
      <c r="P113" t="str">
        <f>VLOOKUP(EnergynorDelivered[[#This Row],[OUTAGE_NAME]],Table2[],2,FALSE)</f>
        <v>Pole Top</v>
      </c>
      <c r="Q113" s="2">
        <f>EnergynorDelivered[[#This Row],[Energy Not Supplied kWh]]*VCRUsed</f>
        <v>1109.7459081419654</v>
      </c>
    </row>
    <row r="114" spans="1:17" hidden="1" x14ac:dyDescent="0.25">
      <c r="A114" t="s">
        <v>43</v>
      </c>
      <c r="B114" t="s">
        <v>44</v>
      </c>
      <c r="C114" t="s">
        <v>45</v>
      </c>
      <c r="D114" t="s">
        <v>454</v>
      </c>
      <c r="E114">
        <v>60026816</v>
      </c>
      <c r="F114" t="s">
        <v>455</v>
      </c>
      <c r="G114" t="s">
        <v>456</v>
      </c>
      <c r="H114" t="s">
        <v>49</v>
      </c>
      <c r="I114">
        <v>60007248</v>
      </c>
      <c r="J114" t="s">
        <v>457</v>
      </c>
      <c r="K114" t="s">
        <v>458</v>
      </c>
      <c r="L114">
        <v>43383.666666666664</v>
      </c>
      <c r="M114">
        <v>272</v>
      </c>
      <c r="N114">
        <v>1.967387379059592E-2</v>
      </c>
      <c r="O114">
        <v>853.52478257328323</v>
      </c>
      <c r="P114" t="str">
        <f>VLOOKUP(EnergynorDelivered[[#This Row],[OUTAGE_NAME]],Table2[],2,FALSE)</f>
        <v>Pole</v>
      </c>
      <c r="Q114" s="2">
        <f>EnergynorDelivered[[#This Row],[Energy Not Supplied kWh]]*VCRUsed</f>
        <v>45637.970124193453</v>
      </c>
    </row>
    <row r="115" spans="1:17" hidden="1" x14ac:dyDescent="0.25">
      <c r="A115" t="s">
        <v>43</v>
      </c>
      <c r="B115" t="s">
        <v>44</v>
      </c>
      <c r="C115" t="s">
        <v>45</v>
      </c>
      <c r="D115" t="s">
        <v>459</v>
      </c>
      <c r="E115">
        <v>60026766</v>
      </c>
      <c r="F115" t="s">
        <v>460</v>
      </c>
      <c r="G115" t="s">
        <v>461</v>
      </c>
      <c r="H115" t="s">
        <v>49</v>
      </c>
      <c r="I115">
        <v>60007256</v>
      </c>
      <c r="J115" t="s">
        <v>462</v>
      </c>
      <c r="K115" t="s">
        <v>463</v>
      </c>
      <c r="L115">
        <v>19014.95</v>
      </c>
      <c r="M115">
        <v>19</v>
      </c>
      <c r="N115">
        <v>1.8797715926654905E-2</v>
      </c>
      <c r="O115">
        <v>357.43762845954666</v>
      </c>
      <c r="P115" t="str">
        <f>VLOOKUP(EnergynorDelivered[[#This Row],[OUTAGE_NAME]],Table2[],2,FALSE)</f>
        <v>Pole</v>
      </c>
      <c r="Q115" s="2">
        <f>EnergynorDelivered[[#This Row],[Energy Not Supplied kWh]]*VCRUsed</f>
        <v>19112.189993731958</v>
      </c>
    </row>
    <row r="116" spans="1:17" hidden="1" x14ac:dyDescent="0.25">
      <c r="A116" t="s">
        <v>43</v>
      </c>
      <c r="B116" t="s">
        <v>44</v>
      </c>
      <c r="C116" t="s">
        <v>45</v>
      </c>
      <c r="D116" t="s">
        <v>464</v>
      </c>
      <c r="E116">
        <v>60026666</v>
      </c>
      <c r="F116" t="s">
        <v>465</v>
      </c>
      <c r="G116" t="s">
        <v>466</v>
      </c>
      <c r="H116" t="s">
        <v>49</v>
      </c>
      <c r="I116">
        <v>60025702</v>
      </c>
      <c r="J116" t="s">
        <v>467</v>
      </c>
      <c r="K116" t="s">
        <v>468</v>
      </c>
      <c r="L116">
        <v>5830.4666666666662</v>
      </c>
      <c r="M116">
        <v>19</v>
      </c>
      <c r="N116">
        <v>2.5150713144918787E-2</v>
      </c>
      <c r="O116">
        <v>146.64039463434415</v>
      </c>
      <c r="P116" t="str">
        <f>VLOOKUP(EnergynorDelivered[[#This Row],[OUTAGE_NAME]],Table2[],2,FALSE)</f>
        <v>Pole</v>
      </c>
      <c r="Q116" s="2">
        <f>EnergynorDelivered[[#This Row],[Energy Not Supplied kWh]]*VCRUsed</f>
        <v>7840.8619010983812</v>
      </c>
    </row>
    <row r="117" spans="1:17" hidden="1" x14ac:dyDescent="0.25">
      <c r="A117" t="s">
        <v>43</v>
      </c>
      <c r="B117" t="s">
        <v>44</v>
      </c>
      <c r="C117" t="s">
        <v>45</v>
      </c>
      <c r="D117" t="s">
        <v>469</v>
      </c>
      <c r="E117">
        <v>60026824</v>
      </c>
      <c r="F117" t="s">
        <v>470</v>
      </c>
      <c r="G117" t="s">
        <v>471</v>
      </c>
      <c r="H117" t="s">
        <v>60</v>
      </c>
      <c r="I117">
        <v>60007233</v>
      </c>
      <c r="J117" t="s">
        <v>472</v>
      </c>
      <c r="K117" t="s">
        <v>473</v>
      </c>
      <c r="L117">
        <v>23759.200000000001</v>
      </c>
      <c r="M117">
        <v>74</v>
      </c>
      <c r="N117">
        <v>1.9621931425301053E-2</v>
      </c>
      <c r="O117">
        <v>466.20139312001277</v>
      </c>
      <c r="P117" t="str">
        <f>VLOOKUP(EnergynorDelivered[[#This Row],[OUTAGE_NAME]],Table2[],2,FALSE)</f>
        <v>Pole Top</v>
      </c>
      <c r="Q117" s="2">
        <f>EnergynorDelivered[[#This Row],[Energy Not Supplied kWh]]*VCRUsed</f>
        <v>24927.788490127081</v>
      </c>
    </row>
    <row r="118" spans="1:17" hidden="1" x14ac:dyDescent="0.25">
      <c r="A118" t="s">
        <v>43</v>
      </c>
      <c r="B118" t="s">
        <v>44</v>
      </c>
      <c r="C118" t="s">
        <v>45</v>
      </c>
      <c r="D118" t="s">
        <v>474</v>
      </c>
      <c r="E118">
        <v>83850831</v>
      </c>
      <c r="F118" t="s">
        <v>475</v>
      </c>
      <c r="G118" t="s">
        <v>475</v>
      </c>
      <c r="H118" t="s">
        <v>60</v>
      </c>
      <c r="I118">
        <v>82709366</v>
      </c>
      <c r="J118" t="s">
        <v>476</v>
      </c>
      <c r="K118" t="s">
        <v>477</v>
      </c>
      <c r="L118">
        <v>10306.233333333334</v>
      </c>
      <c r="M118">
        <v>38</v>
      </c>
      <c r="N118">
        <v>2.1253045979932626E-2</v>
      </c>
      <c r="O118">
        <v>219.03885091324764</v>
      </c>
      <c r="P118" t="str">
        <f>VLOOKUP(EnergynorDelivered[[#This Row],[OUTAGE_NAME]],Table2[],2,FALSE)</f>
        <v>Pole Top</v>
      </c>
      <c r="Q118" s="2">
        <f>EnergynorDelivered[[#This Row],[Energy Not Supplied kWh]]*VCRUsed</f>
        <v>11712.007358331351</v>
      </c>
    </row>
    <row r="119" spans="1:17" hidden="1" x14ac:dyDescent="0.25">
      <c r="A119" t="s">
        <v>43</v>
      </c>
      <c r="B119" t="s">
        <v>44</v>
      </c>
      <c r="C119" t="s">
        <v>45</v>
      </c>
      <c r="D119" t="s">
        <v>478</v>
      </c>
      <c r="E119">
        <v>60026712</v>
      </c>
      <c r="F119" t="s">
        <v>407</v>
      </c>
      <c r="G119" t="s">
        <v>408</v>
      </c>
      <c r="H119" t="s">
        <v>49</v>
      </c>
      <c r="I119">
        <v>60007244</v>
      </c>
      <c r="J119" t="s">
        <v>390</v>
      </c>
      <c r="K119" t="s">
        <v>391</v>
      </c>
      <c r="L119">
        <v>25417.4</v>
      </c>
      <c r="M119">
        <v>154</v>
      </c>
      <c r="N119">
        <v>3.3537493593442103E-2</v>
      </c>
      <c r="O119">
        <v>852.43588966195523</v>
      </c>
      <c r="P119" t="str">
        <f>VLOOKUP(EnergynorDelivered[[#This Row],[OUTAGE_NAME]],Table2[],2,FALSE)</f>
        <v>Pole Top</v>
      </c>
      <c r="Q119" s="2">
        <f>EnergynorDelivered[[#This Row],[Energy Not Supplied kWh]]*VCRUsed</f>
        <v>45579.747020224742</v>
      </c>
    </row>
    <row r="120" spans="1:17" hidden="1" x14ac:dyDescent="0.25">
      <c r="A120" t="s">
        <v>43</v>
      </c>
      <c r="B120" t="s">
        <v>44</v>
      </c>
      <c r="C120" t="s">
        <v>45</v>
      </c>
      <c r="D120" t="s">
        <v>479</v>
      </c>
      <c r="E120">
        <v>60026747</v>
      </c>
      <c r="F120" t="s">
        <v>480</v>
      </c>
      <c r="G120" t="s">
        <v>481</v>
      </c>
      <c r="H120" t="s">
        <v>49</v>
      </c>
      <c r="I120">
        <v>60007232</v>
      </c>
      <c r="J120" t="s">
        <v>417</v>
      </c>
      <c r="K120" t="s">
        <v>418</v>
      </c>
      <c r="L120">
        <v>29425.266666666666</v>
      </c>
      <c r="M120">
        <v>118</v>
      </c>
      <c r="N120">
        <v>1.9830492891752614E-2</v>
      </c>
      <c r="O120">
        <v>583.51754147125848</v>
      </c>
      <c r="P120" t="str">
        <f>VLOOKUP(EnergynorDelivered[[#This Row],[OUTAGE_NAME]],Table2[],2,FALSE)</f>
        <v>Pole Top</v>
      </c>
      <c r="Q120" s="2">
        <f>EnergynorDelivered[[#This Row],[Energy Not Supplied kWh]]*VCRUsed</f>
        <v>31200.682942468189</v>
      </c>
    </row>
    <row r="121" spans="1:17" hidden="1" x14ac:dyDescent="0.25">
      <c r="A121" t="s">
        <v>43</v>
      </c>
      <c r="B121" t="s">
        <v>44</v>
      </c>
      <c r="C121" t="s">
        <v>45</v>
      </c>
      <c r="D121" t="s">
        <v>482</v>
      </c>
      <c r="E121">
        <v>60026666</v>
      </c>
      <c r="F121" t="s">
        <v>465</v>
      </c>
      <c r="G121" t="s">
        <v>466</v>
      </c>
      <c r="H121" t="s">
        <v>49</v>
      </c>
      <c r="I121">
        <v>60025702</v>
      </c>
      <c r="J121" t="s">
        <v>467</v>
      </c>
      <c r="K121" t="s">
        <v>468</v>
      </c>
      <c r="L121">
        <v>285475.03333333333</v>
      </c>
      <c r="M121">
        <v>549</v>
      </c>
      <c r="N121">
        <v>2.5150713144918787E-2</v>
      </c>
      <c r="O121">
        <v>7179.9006734027953</v>
      </c>
      <c r="P121" t="str">
        <f>VLOOKUP(EnergynorDelivered[[#This Row],[OUTAGE_NAME]],Table2[],2,FALSE)</f>
        <v>Pole</v>
      </c>
      <c r="Q121" s="2">
        <f>EnergynorDelivered[[#This Row],[Energy Not Supplied kWh]]*VCRUsed</f>
        <v>383909.28900684748</v>
      </c>
    </row>
    <row r="122" spans="1:17" hidden="1" x14ac:dyDescent="0.25">
      <c r="A122" t="s">
        <v>43</v>
      </c>
      <c r="B122" t="s">
        <v>44</v>
      </c>
      <c r="C122" t="s">
        <v>45</v>
      </c>
      <c r="D122" t="s">
        <v>482</v>
      </c>
      <c r="E122">
        <v>60026693</v>
      </c>
      <c r="F122" t="s">
        <v>483</v>
      </c>
      <c r="G122" t="s">
        <v>484</v>
      </c>
      <c r="H122" t="s">
        <v>60</v>
      </c>
      <c r="I122">
        <v>60007254</v>
      </c>
      <c r="J122" t="s">
        <v>485</v>
      </c>
      <c r="K122" t="s">
        <v>486</v>
      </c>
      <c r="L122">
        <v>165487.29999999999</v>
      </c>
      <c r="M122">
        <v>253</v>
      </c>
      <c r="N122">
        <v>2.383906886569687E-2</v>
      </c>
      <c r="O122">
        <v>3945.0631410982378</v>
      </c>
      <c r="P122" t="str">
        <f>VLOOKUP(EnergynorDelivered[[#This Row],[OUTAGE_NAME]],Table2[],2,FALSE)</f>
        <v>Pole</v>
      </c>
      <c r="Q122" s="2">
        <f>EnergynorDelivered[[#This Row],[Energy Not Supplied kWh]]*VCRUsed</f>
        <v>210942.52615452278</v>
      </c>
    </row>
    <row r="123" spans="1:17" hidden="1" x14ac:dyDescent="0.25">
      <c r="A123" t="s">
        <v>43</v>
      </c>
      <c r="B123" t="s">
        <v>44</v>
      </c>
      <c r="C123" t="s">
        <v>45</v>
      </c>
      <c r="D123" t="s">
        <v>482</v>
      </c>
      <c r="E123">
        <v>60026694</v>
      </c>
      <c r="F123" t="s">
        <v>487</v>
      </c>
      <c r="G123" t="s">
        <v>488</v>
      </c>
      <c r="H123" t="s">
        <v>60</v>
      </c>
      <c r="I123">
        <v>60007254</v>
      </c>
      <c r="J123" t="s">
        <v>485</v>
      </c>
      <c r="K123" t="s">
        <v>486</v>
      </c>
      <c r="L123">
        <v>218469.4</v>
      </c>
      <c r="M123">
        <v>334</v>
      </c>
      <c r="N123">
        <v>1.90633217899326E-2</v>
      </c>
      <c r="O123">
        <v>4164.7524734535009</v>
      </c>
      <c r="P123" t="str">
        <f>VLOOKUP(EnergynorDelivered[[#This Row],[OUTAGE_NAME]],Table2[],2,FALSE)</f>
        <v>Pole</v>
      </c>
      <c r="Q123" s="2">
        <f>EnergynorDelivered[[#This Row],[Energy Not Supplied kWh]]*VCRUsed</f>
        <v>222689.31475555868</v>
      </c>
    </row>
    <row r="124" spans="1:17" hidden="1" x14ac:dyDescent="0.25">
      <c r="A124" t="s">
        <v>43</v>
      </c>
      <c r="B124" t="s">
        <v>44</v>
      </c>
      <c r="C124" t="s">
        <v>45</v>
      </c>
      <c r="D124" t="s">
        <v>482</v>
      </c>
      <c r="E124">
        <v>60026695</v>
      </c>
      <c r="F124" t="s">
        <v>489</v>
      </c>
      <c r="G124" t="s">
        <v>490</v>
      </c>
      <c r="H124" t="s">
        <v>60</v>
      </c>
      <c r="I124">
        <v>60007254</v>
      </c>
      <c r="J124" t="s">
        <v>485</v>
      </c>
      <c r="K124" t="s">
        <v>486</v>
      </c>
      <c r="L124">
        <v>13082</v>
      </c>
      <c r="M124">
        <v>20</v>
      </c>
      <c r="N124">
        <v>0.10248655024002648</v>
      </c>
      <c r="O124">
        <v>1340.7290502400265</v>
      </c>
      <c r="P124" t="str">
        <f>VLOOKUP(EnergynorDelivered[[#This Row],[OUTAGE_NAME]],Table2[],2,FALSE)</f>
        <v>Pole</v>
      </c>
      <c r="Q124" s="2">
        <f>EnergynorDelivered[[#This Row],[Energy Not Supplied kWh]]*VCRUsed</f>
        <v>71688.782316334211</v>
      </c>
    </row>
    <row r="125" spans="1:17" hidden="1" x14ac:dyDescent="0.25">
      <c r="A125" t="s">
        <v>43</v>
      </c>
      <c r="B125" t="s">
        <v>44</v>
      </c>
      <c r="C125" t="s">
        <v>45</v>
      </c>
      <c r="D125" t="s">
        <v>482</v>
      </c>
      <c r="E125">
        <v>60026696</v>
      </c>
      <c r="F125" t="s">
        <v>491</v>
      </c>
      <c r="G125" t="s">
        <v>492</v>
      </c>
      <c r="H125" t="s">
        <v>49</v>
      </c>
      <c r="I125">
        <v>60007254</v>
      </c>
      <c r="J125" t="s">
        <v>485</v>
      </c>
      <c r="K125" t="s">
        <v>486</v>
      </c>
      <c r="L125">
        <v>120354.4</v>
      </c>
      <c r="M125">
        <v>184</v>
      </c>
      <c r="N125">
        <v>2.5295168018269948E-2</v>
      </c>
      <c r="O125">
        <v>3044.3847697380688</v>
      </c>
      <c r="P125" t="str">
        <f>VLOOKUP(EnergynorDelivered[[#This Row],[OUTAGE_NAME]],Table2[],2,FALSE)</f>
        <v>Pole</v>
      </c>
      <c r="Q125" s="2">
        <f>EnergynorDelivered[[#This Row],[Energy Not Supplied kWh]]*VCRUsed</f>
        <v>162783.25363789452</v>
      </c>
    </row>
    <row r="126" spans="1:17" hidden="1" x14ac:dyDescent="0.25">
      <c r="A126" t="s">
        <v>43</v>
      </c>
      <c r="B126" t="s">
        <v>44</v>
      </c>
      <c r="C126" t="s">
        <v>45</v>
      </c>
      <c r="D126" t="s">
        <v>493</v>
      </c>
      <c r="E126">
        <v>60026725</v>
      </c>
      <c r="F126" t="s">
        <v>494</v>
      </c>
      <c r="G126" t="s">
        <v>495</v>
      </c>
      <c r="H126" t="s">
        <v>60</v>
      </c>
      <c r="I126">
        <v>60007249</v>
      </c>
      <c r="J126" t="s">
        <v>496</v>
      </c>
      <c r="K126" t="s">
        <v>497</v>
      </c>
      <c r="L126">
        <v>2265</v>
      </c>
      <c r="M126">
        <v>15</v>
      </c>
      <c r="N126">
        <v>2.3728338940290573E-2</v>
      </c>
      <c r="O126">
        <v>53.744687699758146</v>
      </c>
      <c r="P126" t="str">
        <f>VLOOKUP(EnergynorDelivered[[#This Row],[OUTAGE_NAME]],Table2[],2,FALSE)</f>
        <v>Pole Top</v>
      </c>
      <c r="Q126" s="2">
        <f>EnergynorDelivered[[#This Row],[Energy Not Supplied kWh]]*VCRUsed</f>
        <v>2873.7284513060681</v>
      </c>
    </row>
    <row r="127" spans="1:17" hidden="1" x14ac:dyDescent="0.25">
      <c r="A127" t="s">
        <v>43</v>
      </c>
      <c r="B127" t="s">
        <v>44</v>
      </c>
      <c r="C127" t="s">
        <v>45</v>
      </c>
      <c r="D127" t="s">
        <v>498</v>
      </c>
      <c r="E127">
        <v>60026807</v>
      </c>
      <c r="F127" t="s">
        <v>499</v>
      </c>
      <c r="G127" t="s">
        <v>500</v>
      </c>
      <c r="H127" t="s">
        <v>60</v>
      </c>
      <c r="I127">
        <v>60007249</v>
      </c>
      <c r="J127" t="s">
        <v>496</v>
      </c>
      <c r="K127" t="s">
        <v>497</v>
      </c>
      <c r="L127">
        <v>42</v>
      </c>
      <c r="M127">
        <v>1</v>
      </c>
      <c r="N127">
        <v>2.7469943226943856E-2</v>
      </c>
      <c r="O127">
        <v>1.1537376155316419</v>
      </c>
      <c r="P127" t="str">
        <f>VLOOKUP(EnergynorDelivered[[#This Row],[OUTAGE_NAME]],Table2[],2,FALSE)</f>
        <v>Pole Top</v>
      </c>
      <c r="Q127" s="2">
        <f>EnergynorDelivered[[#This Row],[Energy Not Supplied kWh]]*VCRUsed</f>
        <v>61.690350302476894</v>
      </c>
    </row>
    <row r="128" spans="1:17" hidden="1" x14ac:dyDescent="0.25">
      <c r="A128" t="s">
        <v>43</v>
      </c>
      <c r="B128" t="s">
        <v>44</v>
      </c>
      <c r="C128" t="s">
        <v>45</v>
      </c>
      <c r="D128" t="s">
        <v>501</v>
      </c>
      <c r="E128">
        <v>60026794</v>
      </c>
      <c r="F128" t="s">
        <v>502</v>
      </c>
      <c r="G128" t="s">
        <v>503</v>
      </c>
      <c r="H128" t="s">
        <v>49</v>
      </c>
      <c r="I128">
        <v>60007240</v>
      </c>
      <c r="J128" t="s">
        <v>504</v>
      </c>
      <c r="K128" t="s">
        <v>505</v>
      </c>
      <c r="L128">
        <v>8896.4</v>
      </c>
      <c r="M128">
        <v>104</v>
      </c>
      <c r="N128">
        <v>3.0509562608524679E-2</v>
      </c>
      <c r="O128">
        <v>271.42527279047897</v>
      </c>
      <c r="P128" t="str">
        <f>VLOOKUP(EnergynorDelivered[[#This Row],[OUTAGE_NAME]],Table2[],2,FALSE)</f>
        <v>Pole Top</v>
      </c>
      <c r="Q128" s="2">
        <f>EnergynorDelivered[[#This Row],[Energy Not Supplied kWh]]*VCRUsed</f>
        <v>14513.109336106911</v>
      </c>
    </row>
    <row r="129" spans="1:17" hidden="1" x14ac:dyDescent="0.25">
      <c r="A129" t="s">
        <v>43</v>
      </c>
      <c r="B129" t="s">
        <v>44</v>
      </c>
      <c r="C129" t="s">
        <v>45</v>
      </c>
      <c r="D129" t="s">
        <v>506</v>
      </c>
      <c r="E129">
        <v>60026733</v>
      </c>
      <c r="F129" t="s">
        <v>507</v>
      </c>
      <c r="G129" t="s">
        <v>508</v>
      </c>
      <c r="H129" t="s">
        <v>49</v>
      </c>
      <c r="I129">
        <v>60007231</v>
      </c>
      <c r="J129" t="s">
        <v>509</v>
      </c>
      <c r="K129" t="s">
        <v>510</v>
      </c>
      <c r="L129">
        <v>13246</v>
      </c>
      <c r="M129">
        <v>74</v>
      </c>
      <c r="N129">
        <v>1.7507486304150638E-2</v>
      </c>
      <c r="O129">
        <v>231.90416358477935</v>
      </c>
      <c r="P129" t="str">
        <f>VLOOKUP(EnergynorDelivered[[#This Row],[OUTAGE_NAME]],Table2[],2,FALSE)</f>
        <v>Pole</v>
      </c>
      <c r="Q129" s="2">
        <f>EnergynorDelivered[[#This Row],[Energy Not Supplied kWh]]*VCRUsed</f>
        <v>12399.915626878152</v>
      </c>
    </row>
    <row r="130" spans="1:17" hidden="1" x14ac:dyDescent="0.25">
      <c r="A130" t="s">
        <v>43</v>
      </c>
      <c r="B130" t="s">
        <v>44</v>
      </c>
      <c r="C130" t="s">
        <v>45</v>
      </c>
      <c r="D130" t="s">
        <v>511</v>
      </c>
      <c r="E130">
        <v>60026724</v>
      </c>
      <c r="F130" t="s">
        <v>512</v>
      </c>
      <c r="G130" t="s">
        <v>513</v>
      </c>
      <c r="H130" t="s">
        <v>60</v>
      </c>
      <c r="I130">
        <v>60007249</v>
      </c>
      <c r="J130" t="s">
        <v>496</v>
      </c>
      <c r="K130" t="s">
        <v>497</v>
      </c>
      <c r="L130">
        <v>7140</v>
      </c>
      <c r="M130">
        <v>102</v>
      </c>
      <c r="N130">
        <v>3.0866854453411158E-2</v>
      </c>
      <c r="O130">
        <v>220.38934079735566</v>
      </c>
      <c r="P130" t="str">
        <f>VLOOKUP(EnergynorDelivered[[#This Row],[OUTAGE_NAME]],Table2[],2,FALSE)</f>
        <v>Pole Top</v>
      </c>
      <c r="Q130" s="2">
        <f>EnergynorDelivered[[#This Row],[Energy Not Supplied kWh]]*VCRUsed</f>
        <v>11784.218052434608</v>
      </c>
    </row>
    <row r="131" spans="1:17" hidden="1" x14ac:dyDescent="0.25">
      <c r="A131" t="s">
        <v>43</v>
      </c>
      <c r="B131" t="s">
        <v>44</v>
      </c>
      <c r="C131" t="s">
        <v>45</v>
      </c>
      <c r="D131" t="s">
        <v>514</v>
      </c>
      <c r="E131">
        <v>111735271</v>
      </c>
      <c r="F131" t="s">
        <v>515</v>
      </c>
      <c r="G131" t="s">
        <v>516</v>
      </c>
      <c r="H131" t="s">
        <v>60</v>
      </c>
      <c r="I131">
        <v>60007228</v>
      </c>
      <c r="J131" t="s">
        <v>517</v>
      </c>
      <c r="K131" t="s">
        <v>518</v>
      </c>
      <c r="L131">
        <v>91</v>
      </c>
      <c r="M131">
        <v>1</v>
      </c>
      <c r="N131">
        <v>6.9444444444444448E-6</v>
      </c>
      <c r="O131">
        <v>6.3194444444444442E-4</v>
      </c>
      <c r="P131" t="str">
        <f>VLOOKUP(EnergynorDelivered[[#This Row],[OUTAGE_NAME]],Table2[],2,FALSE)</f>
        <v>Pole Top</v>
      </c>
      <c r="Q131" s="2">
        <f>EnergynorDelivered[[#This Row],[Energy Not Supplied kWh]]*VCRUsed</f>
        <v>3.3790069444444445E-2</v>
      </c>
    </row>
    <row r="132" spans="1:17" hidden="1" x14ac:dyDescent="0.25">
      <c r="A132" t="s">
        <v>43</v>
      </c>
      <c r="B132" t="s">
        <v>44</v>
      </c>
      <c r="C132" t="s">
        <v>45</v>
      </c>
      <c r="D132" t="s">
        <v>519</v>
      </c>
      <c r="E132">
        <v>85206371</v>
      </c>
      <c r="F132">
        <v>14114</v>
      </c>
      <c r="G132" t="s">
        <v>520</v>
      </c>
      <c r="H132" t="s">
        <v>60</v>
      </c>
      <c r="I132">
        <v>60007247</v>
      </c>
      <c r="J132" t="s">
        <v>521</v>
      </c>
      <c r="K132" t="s">
        <v>522</v>
      </c>
      <c r="L132">
        <v>2160</v>
      </c>
      <c r="M132">
        <v>12</v>
      </c>
      <c r="N132">
        <v>1.5564894160923203E-2</v>
      </c>
      <c r="O132">
        <v>33.620171387594119</v>
      </c>
      <c r="P132" t="str">
        <f>VLOOKUP(EnergynorDelivered[[#This Row],[OUTAGE_NAME]],Table2[],2,FALSE)</f>
        <v>Pole Top</v>
      </c>
      <c r="Q132" s="2">
        <f>EnergynorDelivered[[#This Row],[Energy Not Supplied kWh]]*VCRUsed</f>
        <v>1797.6705640946575</v>
      </c>
    </row>
    <row r="133" spans="1:17" hidden="1" x14ac:dyDescent="0.25">
      <c r="A133" t="s">
        <v>43</v>
      </c>
      <c r="B133" t="s">
        <v>44</v>
      </c>
      <c r="C133" t="s">
        <v>45</v>
      </c>
      <c r="D133" t="s">
        <v>523</v>
      </c>
      <c r="E133">
        <v>60026787</v>
      </c>
      <c r="F133" t="s">
        <v>524</v>
      </c>
      <c r="G133" t="s">
        <v>525</v>
      </c>
      <c r="H133" t="s">
        <v>49</v>
      </c>
      <c r="I133">
        <v>60007256</v>
      </c>
      <c r="J133" t="s">
        <v>462</v>
      </c>
      <c r="K133" t="s">
        <v>463</v>
      </c>
      <c r="L133">
        <v>137233.73333333334</v>
      </c>
      <c r="M133">
        <v>146</v>
      </c>
      <c r="N133">
        <v>1.9149986484335552E-2</v>
      </c>
      <c r="O133">
        <v>2628.0241385282425</v>
      </c>
      <c r="P133" t="str">
        <f>VLOOKUP(EnergynorDelivered[[#This Row],[OUTAGE_NAME]],Table2[],2,FALSE)</f>
        <v>Pole</v>
      </c>
      <c r="Q133" s="2">
        <f>EnergynorDelivered[[#This Row],[Energy Not Supplied kWh]]*VCRUsed</f>
        <v>140520.45068710513</v>
      </c>
    </row>
    <row r="134" spans="1:17" hidden="1" x14ac:dyDescent="0.25">
      <c r="A134" t="s">
        <v>43</v>
      </c>
      <c r="B134" t="s">
        <v>44</v>
      </c>
      <c r="C134" t="s">
        <v>45</v>
      </c>
      <c r="D134" t="s">
        <v>526</v>
      </c>
      <c r="E134">
        <v>60026824</v>
      </c>
      <c r="F134" t="s">
        <v>470</v>
      </c>
      <c r="G134" t="s">
        <v>471</v>
      </c>
      <c r="H134" t="s">
        <v>60</v>
      </c>
      <c r="I134">
        <v>60007233</v>
      </c>
      <c r="J134" t="s">
        <v>472</v>
      </c>
      <c r="K134" t="s">
        <v>473</v>
      </c>
      <c r="L134">
        <v>31034.05</v>
      </c>
      <c r="M134">
        <v>189</v>
      </c>
      <c r="N134">
        <v>1.9621931425301053E-2</v>
      </c>
      <c r="O134">
        <v>608.94800094936409</v>
      </c>
      <c r="P134" t="str">
        <f>VLOOKUP(EnergynorDelivered[[#This Row],[OUTAGE_NAME]],Table2[],2,FALSE)</f>
        <v>Pole Top</v>
      </c>
      <c r="Q134" s="2">
        <f>EnergynorDelivered[[#This Row],[Energy Not Supplied kWh]]*VCRUsed</f>
        <v>32560.449610762498</v>
      </c>
    </row>
    <row r="135" spans="1:17" hidden="1" x14ac:dyDescent="0.25">
      <c r="A135" t="s">
        <v>43</v>
      </c>
      <c r="B135" t="s">
        <v>44</v>
      </c>
      <c r="C135" t="s">
        <v>45</v>
      </c>
      <c r="D135" t="s">
        <v>527</v>
      </c>
      <c r="E135">
        <v>60026888</v>
      </c>
      <c r="F135" t="s">
        <v>528</v>
      </c>
      <c r="G135" t="s">
        <v>529</v>
      </c>
      <c r="H135" t="s">
        <v>49</v>
      </c>
      <c r="I135">
        <v>60007208</v>
      </c>
      <c r="J135" t="s">
        <v>530</v>
      </c>
      <c r="K135" t="s">
        <v>531</v>
      </c>
      <c r="L135">
        <v>275449.16666666669</v>
      </c>
      <c r="M135">
        <v>485</v>
      </c>
      <c r="N135">
        <v>3.0356877902367199E-2</v>
      </c>
      <c r="O135">
        <v>8361.7767208087935</v>
      </c>
      <c r="P135" t="str">
        <f>VLOOKUP(EnergynorDelivered[[#This Row],[OUTAGE_NAME]],Table2[],2,FALSE)</f>
        <v>Pole</v>
      </c>
      <c r="Q135" s="2">
        <f>EnergynorDelivered[[#This Row],[Energy Not Supplied kWh]]*VCRUsed</f>
        <v>447104.20126164617</v>
      </c>
    </row>
    <row r="136" spans="1:17" hidden="1" x14ac:dyDescent="0.25">
      <c r="A136" t="s">
        <v>43</v>
      </c>
      <c r="B136" t="s">
        <v>44</v>
      </c>
      <c r="C136" t="s">
        <v>45</v>
      </c>
      <c r="D136" t="s">
        <v>532</v>
      </c>
      <c r="E136">
        <v>60026766</v>
      </c>
      <c r="F136" t="s">
        <v>460</v>
      </c>
      <c r="G136" t="s">
        <v>461</v>
      </c>
      <c r="H136" t="s">
        <v>49</v>
      </c>
      <c r="I136">
        <v>60007256</v>
      </c>
      <c r="J136" t="s">
        <v>462</v>
      </c>
      <c r="K136" t="s">
        <v>463</v>
      </c>
      <c r="L136">
        <v>165704.68333333332</v>
      </c>
      <c r="M136">
        <v>49</v>
      </c>
      <c r="N136">
        <v>1.8797715926654905E-2</v>
      </c>
      <c r="O136">
        <v>3114.8695650163077</v>
      </c>
      <c r="P136" t="str">
        <f>VLOOKUP(EnergynorDelivered[[#This Row],[OUTAGE_NAME]],Table2[],2,FALSE)</f>
        <v>Pole</v>
      </c>
      <c r="Q136" s="2">
        <f>EnergynorDelivered[[#This Row],[Energy Not Supplied kWh]]*VCRUsed</f>
        <v>166552.07564142198</v>
      </c>
    </row>
    <row r="137" spans="1:17" hidden="1" x14ac:dyDescent="0.25">
      <c r="A137" t="s">
        <v>43</v>
      </c>
      <c r="B137" t="s">
        <v>44</v>
      </c>
      <c r="C137" t="s">
        <v>45</v>
      </c>
      <c r="D137" t="s">
        <v>533</v>
      </c>
      <c r="E137">
        <v>60026718</v>
      </c>
      <c r="F137" t="s">
        <v>534</v>
      </c>
      <c r="G137" t="s">
        <v>535</v>
      </c>
      <c r="H137" t="s">
        <v>60</v>
      </c>
      <c r="I137">
        <v>60007235</v>
      </c>
      <c r="J137" t="s">
        <v>437</v>
      </c>
      <c r="K137" t="s">
        <v>438</v>
      </c>
      <c r="L137">
        <v>2959.2333333333331</v>
      </c>
      <c r="M137">
        <v>13</v>
      </c>
      <c r="N137">
        <v>2.6522439727118593E-2</v>
      </c>
      <c r="O137">
        <v>78.486087721813576</v>
      </c>
      <c r="P137" t="str">
        <f>VLOOKUP(EnergynorDelivered[[#This Row],[OUTAGE_NAME]],Table2[],2,FALSE)</f>
        <v>Pole Top</v>
      </c>
      <c r="Q137" s="2">
        <f>EnergynorDelivered[[#This Row],[Energy Not Supplied kWh]]*VCRUsed</f>
        <v>4196.6511104853716</v>
      </c>
    </row>
    <row r="138" spans="1:17" hidden="1" x14ac:dyDescent="0.25">
      <c r="A138" t="s">
        <v>43</v>
      </c>
      <c r="B138" t="s">
        <v>44</v>
      </c>
      <c r="C138" t="s">
        <v>45</v>
      </c>
      <c r="D138" t="s">
        <v>536</v>
      </c>
      <c r="E138">
        <v>60026755</v>
      </c>
      <c r="F138" t="s">
        <v>537</v>
      </c>
      <c r="G138" t="s">
        <v>538</v>
      </c>
      <c r="H138" t="s">
        <v>49</v>
      </c>
      <c r="I138">
        <v>60007222</v>
      </c>
      <c r="J138" t="s">
        <v>447</v>
      </c>
      <c r="K138" t="s">
        <v>448</v>
      </c>
      <c r="L138">
        <v>245217.05</v>
      </c>
      <c r="M138">
        <v>1787</v>
      </c>
      <c r="N138">
        <v>1.8893593652065398E-2</v>
      </c>
      <c r="O138">
        <v>4633.031299258203</v>
      </c>
      <c r="P138" t="str">
        <f>VLOOKUP(EnergynorDelivered[[#This Row],[OUTAGE_NAME]],Table2[],2,FALSE)</f>
        <v>Pole Top</v>
      </c>
      <c r="Q138" s="2">
        <f>EnergynorDelivered[[#This Row],[Energy Not Supplied kWh]]*VCRUsed</f>
        <v>247728.18357133612</v>
      </c>
    </row>
    <row r="139" spans="1:17" hidden="1" x14ac:dyDescent="0.25">
      <c r="A139" t="s">
        <v>43</v>
      </c>
      <c r="B139" t="s">
        <v>44</v>
      </c>
      <c r="C139" t="s">
        <v>45</v>
      </c>
      <c r="D139" t="s">
        <v>539</v>
      </c>
      <c r="E139">
        <v>60026650</v>
      </c>
      <c r="F139" t="s">
        <v>540</v>
      </c>
      <c r="G139" t="s">
        <v>541</v>
      </c>
      <c r="H139" t="s">
        <v>49</v>
      </c>
      <c r="I139">
        <v>60025702</v>
      </c>
      <c r="J139" t="s">
        <v>467</v>
      </c>
      <c r="K139" t="s">
        <v>468</v>
      </c>
      <c r="L139">
        <v>174431.5</v>
      </c>
      <c r="M139">
        <v>584</v>
      </c>
      <c r="N139">
        <v>2.6405323194094273E-2</v>
      </c>
      <c r="O139">
        <v>4605.9201327306555</v>
      </c>
      <c r="P139" t="str">
        <f>VLOOKUP(EnergynorDelivered[[#This Row],[OUTAGE_NAME]],Table2[],2,FALSE)</f>
        <v>Pole</v>
      </c>
      <c r="Q139" s="2">
        <f>EnergynorDelivered[[#This Row],[Energy Not Supplied kWh]]*VCRUsed</f>
        <v>246278.54949710815</v>
      </c>
    </row>
    <row r="140" spans="1:17" hidden="1" x14ac:dyDescent="0.25">
      <c r="A140" t="s">
        <v>43</v>
      </c>
      <c r="B140" t="s">
        <v>44</v>
      </c>
      <c r="C140" t="s">
        <v>45</v>
      </c>
      <c r="D140" t="s">
        <v>542</v>
      </c>
      <c r="E140">
        <v>60026718</v>
      </c>
      <c r="F140" t="s">
        <v>534</v>
      </c>
      <c r="G140" t="s">
        <v>535</v>
      </c>
      <c r="H140" t="s">
        <v>60</v>
      </c>
      <c r="I140">
        <v>60007235</v>
      </c>
      <c r="J140" t="s">
        <v>437</v>
      </c>
      <c r="K140" t="s">
        <v>438</v>
      </c>
      <c r="L140">
        <v>87475.199999999997</v>
      </c>
      <c r="M140">
        <v>544</v>
      </c>
      <c r="N140">
        <v>2.6522439727118593E-2</v>
      </c>
      <c r="O140">
        <v>2320.0557196176446</v>
      </c>
      <c r="P140" t="str">
        <f>VLOOKUP(EnergynorDelivered[[#This Row],[OUTAGE_NAME]],Table2[],2,FALSE)</f>
        <v>Pole Top</v>
      </c>
      <c r="Q140" s="2">
        <f>EnergynorDelivered[[#This Row],[Energy Not Supplied kWh]]*VCRUsed</f>
        <v>124053.37932795545</v>
      </c>
    </row>
    <row r="141" spans="1:17" hidden="1" x14ac:dyDescent="0.25">
      <c r="A141" t="s">
        <v>43</v>
      </c>
      <c r="B141" t="s">
        <v>44</v>
      </c>
      <c r="C141" t="s">
        <v>45</v>
      </c>
      <c r="D141" t="s">
        <v>543</v>
      </c>
      <c r="E141">
        <v>60026734</v>
      </c>
      <c r="F141" t="s">
        <v>544</v>
      </c>
      <c r="G141" t="s">
        <v>545</v>
      </c>
      <c r="H141" t="s">
        <v>49</v>
      </c>
      <c r="I141">
        <v>60007231</v>
      </c>
      <c r="J141" t="s">
        <v>509</v>
      </c>
      <c r="K141" t="s">
        <v>510</v>
      </c>
      <c r="L141">
        <v>4691.05</v>
      </c>
      <c r="M141">
        <v>7</v>
      </c>
      <c r="N141">
        <v>1.8438960353717507E-2</v>
      </c>
      <c r="O141">
        <v>86.498084967306511</v>
      </c>
      <c r="P141" t="str">
        <f>VLOOKUP(EnergynorDelivered[[#This Row],[OUTAGE_NAME]],Table2[],2,FALSE)</f>
        <v>Pole Top</v>
      </c>
      <c r="Q141" s="2">
        <f>EnergynorDelivered[[#This Row],[Energy Not Supplied kWh]]*VCRUsed</f>
        <v>4625.0526032018788</v>
      </c>
    </row>
    <row r="142" spans="1:17" hidden="1" x14ac:dyDescent="0.25">
      <c r="A142" t="s">
        <v>43</v>
      </c>
      <c r="B142" t="s">
        <v>44</v>
      </c>
      <c r="C142" t="s">
        <v>45</v>
      </c>
      <c r="D142" t="s">
        <v>546</v>
      </c>
      <c r="E142">
        <v>60026790</v>
      </c>
      <c r="F142" t="s">
        <v>547</v>
      </c>
      <c r="G142" t="s">
        <v>548</v>
      </c>
      <c r="H142" t="s">
        <v>60</v>
      </c>
      <c r="I142">
        <v>60007244</v>
      </c>
      <c r="J142" t="s">
        <v>390</v>
      </c>
      <c r="K142" t="s">
        <v>391</v>
      </c>
      <c r="L142">
        <v>4681.666666666667</v>
      </c>
      <c r="M142">
        <v>53</v>
      </c>
      <c r="N142">
        <v>2.0075901890540739E-2</v>
      </c>
      <c r="O142">
        <v>93.988680684214884</v>
      </c>
      <c r="P142" t="str">
        <f>VLOOKUP(EnergynorDelivered[[#This Row],[OUTAGE_NAME]],Table2[],2,FALSE)</f>
        <v>Pole</v>
      </c>
      <c r="Q142" s="2">
        <f>EnergynorDelivered[[#This Row],[Energy Not Supplied kWh]]*VCRUsed</f>
        <v>5025.5747561849694</v>
      </c>
    </row>
    <row r="143" spans="1:17" hidden="1" x14ac:dyDescent="0.25">
      <c r="A143" t="s">
        <v>43</v>
      </c>
      <c r="B143" t="s">
        <v>44</v>
      </c>
      <c r="C143" t="s">
        <v>45</v>
      </c>
      <c r="D143" t="s">
        <v>549</v>
      </c>
      <c r="E143">
        <v>60026729</v>
      </c>
      <c r="F143" t="s">
        <v>550</v>
      </c>
      <c r="G143" t="s">
        <v>551</v>
      </c>
      <c r="H143" t="s">
        <v>60</v>
      </c>
      <c r="I143">
        <v>60007233</v>
      </c>
      <c r="J143" t="s">
        <v>472</v>
      </c>
      <c r="K143" t="s">
        <v>473</v>
      </c>
      <c r="L143">
        <v>574.20000000000005</v>
      </c>
      <c r="M143">
        <v>3</v>
      </c>
      <c r="N143">
        <v>6.4609517560024088E-2</v>
      </c>
      <c r="O143">
        <v>37.098784982965832</v>
      </c>
      <c r="P143" t="str">
        <f>VLOOKUP(EnergynorDelivered[[#This Row],[OUTAGE_NAME]],Table2[],2,FALSE)</f>
        <v>Pole Top</v>
      </c>
      <c r="Q143" s="2">
        <f>EnergynorDelivered[[#This Row],[Energy Not Supplied kWh]]*VCRUsed</f>
        <v>1983.6720330391829</v>
      </c>
    </row>
    <row r="144" spans="1:17" hidden="1" x14ac:dyDescent="0.25">
      <c r="A144" t="s">
        <v>43</v>
      </c>
      <c r="B144" t="s">
        <v>44</v>
      </c>
      <c r="C144" t="s">
        <v>45</v>
      </c>
      <c r="D144" t="s">
        <v>552</v>
      </c>
      <c r="E144">
        <v>60026742</v>
      </c>
      <c r="F144" t="s">
        <v>553</v>
      </c>
      <c r="G144" t="s">
        <v>554</v>
      </c>
      <c r="H144" t="s">
        <v>60</v>
      </c>
      <c r="I144">
        <v>60007239</v>
      </c>
      <c r="J144" t="s">
        <v>555</v>
      </c>
      <c r="K144" t="s">
        <v>556</v>
      </c>
      <c r="L144">
        <v>32952.699999999997</v>
      </c>
      <c r="M144">
        <v>114</v>
      </c>
      <c r="N144">
        <v>1.4347738338505008E-2</v>
      </c>
      <c r="O144">
        <v>472.79671714725396</v>
      </c>
      <c r="P144" t="str">
        <f>VLOOKUP(EnergynorDelivered[[#This Row],[OUTAGE_NAME]],Table2[],2,FALSE)</f>
        <v>Pole Top</v>
      </c>
      <c r="Q144" s="2">
        <f>EnergynorDelivered[[#This Row],[Energy Not Supplied kWh]]*VCRUsed</f>
        <v>25280.440465863667</v>
      </c>
    </row>
    <row r="145" spans="1:17" hidden="1" x14ac:dyDescent="0.25">
      <c r="A145" t="s">
        <v>43</v>
      </c>
      <c r="B145" t="s">
        <v>44</v>
      </c>
      <c r="C145" t="s">
        <v>45</v>
      </c>
      <c r="D145" t="s">
        <v>557</v>
      </c>
      <c r="E145">
        <v>50000127</v>
      </c>
      <c r="F145" t="s">
        <v>558</v>
      </c>
      <c r="G145" t="s">
        <v>559</v>
      </c>
      <c r="H145" t="s">
        <v>49</v>
      </c>
      <c r="I145">
        <v>50000121</v>
      </c>
      <c r="J145" t="s">
        <v>560</v>
      </c>
      <c r="K145" t="s">
        <v>561</v>
      </c>
      <c r="L145">
        <v>4133</v>
      </c>
      <c r="M145">
        <v>128</v>
      </c>
      <c r="N145">
        <v>2.2065035976075533E-2</v>
      </c>
      <c r="O145">
        <v>91.194793689120175</v>
      </c>
      <c r="P145" t="str">
        <f>VLOOKUP(EnergynorDelivered[[#This Row],[OUTAGE_NAME]],Table2[],2,FALSE)</f>
        <v>Pole Top</v>
      </c>
      <c r="Q145" s="2">
        <f>EnergynorDelivered[[#This Row],[Energy Not Supplied kWh]]*VCRUsed</f>
        <v>4876.185618557256</v>
      </c>
    </row>
    <row r="146" spans="1:17" hidden="1" x14ac:dyDescent="0.25">
      <c r="A146" t="s">
        <v>43</v>
      </c>
      <c r="B146" t="s">
        <v>44</v>
      </c>
      <c r="C146" t="s">
        <v>45</v>
      </c>
      <c r="D146" t="s">
        <v>562</v>
      </c>
      <c r="E146">
        <v>50000168</v>
      </c>
      <c r="F146" t="s">
        <v>563</v>
      </c>
      <c r="G146" t="s">
        <v>564</v>
      </c>
      <c r="H146" t="s">
        <v>60</v>
      </c>
      <c r="I146">
        <v>50000162</v>
      </c>
      <c r="J146" t="s">
        <v>565</v>
      </c>
      <c r="K146" t="s">
        <v>566</v>
      </c>
      <c r="L146">
        <v>152355.48333333334</v>
      </c>
      <c r="M146">
        <v>349</v>
      </c>
      <c r="N146">
        <v>6.2184883289929556E-2</v>
      </c>
      <c r="O146">
        <v>9474.20794966414</v>
      </c>
      <c r="P146" t="str">
        <f>VLOOKUP(EnergynorDelivered[[#This Row],[OUTAGE_NAME]],Table2[],2,FALSE)</f>
        <v>Pole Top</v>
      </c>
      <c r="Q146" s="2">
        <f>EnergynorDelivered[[#This Row],[Energy Not Supplied kWh]]*VCRUsed</f>
        <v>506585.89906854153</v>
      </c>
    </row>
    <row r="147" spans="1:17" hidden="1" x14ac:dyDescent="0.25">
      <c r="A147" t="s">
        <v>43</v>
      </c>
      <c r="B147" t="s">
        <v>44</v>
      </c>
      <c r="C147" t="s">
        <v>45</v>
      </c>
      <c r="D147" t="s">
        <v>567</v>
      </c>
      <c r="E147">
        <v>84375978</v>
      </c>
      <c r="F147" t="s">
        <v>568</v>
      </c>
      <c r="G147" t="s">
        <v>569</v>
      </c>
      <c r="H147" t="s">
        <v>60</v>
      </c>
      <c r="I147">
        <v>50000019</v>
      </c>
      <c r="J147" t="s">
        <v>570</v>
      </c>
      <c r="K147" t="s">
        <v>571</v>
      </c>
      <c r="L147">
        <v>4324</v>
      </c>
      <c r="M147">
        <v>46</v>
      </c>
      <c r="N147">
        <v>2.5141881602614782E-2</v>
      </c>
      <c r="O147">
        <v>108.71349604970631</v>
      </c>
      <c r="P147" t="str">
        <f>VLOOKUP(EnergynorDelivered[[#This Row],[OUTAGE_NAME]],Table2[],2,FALSE)</f>
        <v>Pole Top</v>
      </c>
      <c r="Q147" s="2">
        <f>EnergynorDelivered[[#This Row],[Energy Not Supplied kWh]]*VCRUsed</f>
        <v>5812.9106337777957</v>
      </c>
    </row>
    <row r="148" spans="1:17" hidden="1" x14ac:dyDescent="0.25">
      <c r="A148" t="s">
        <v>43</v>
      </c>
      <c r="B148" t="s">
        <v>44</v>
      </c>
      <c r="C148" t="s">
        <v>45</v>
      </c>
      <c r="D148" t="s">
        <v>572</v>
      </c>
      <c r="E148">
        <v>50000065</v>
      </c>
      <c r="F148" t="s">
        <v>573</v>
      </c>
      <c r="G148" t="s">
        <v>574</v>
      </c>
      <c r="H148" t="s">
        <v>49</v>
      </c>
      <c r="I148">
        <v>50000064</v>
      </c>
      <c r="J148" t="s">
        <v>575</v>
      </c>
      <c r="K148" t="s">
        <v>576</v>
      </c>
      <c r="L148">
        <v>5081.083333333333</v>
      </c>
      <c r="M148">
        <v>5</v>
      </c>
      <c r="N148">
        <v>2.0950153149048197E-2</v>
      </c>
      <c r="O148">
        <v>106.44947399640965</v>
      </c>
      <c r="P148" t="str">
        <f>VLOOKUP(EnergynorDelivered[[#This Row],[OUTAGE_NAME]],Table2[],2,FALSE)</f>
        <v>Pole Top</v>
      </c>
      <c r="Q148" s="2">
        <f>EnergynorDelivered[[#This Row],[Energy Not Supplied kWh]]*VCRUsed</f>
        <v>5691.8533745880241</v>
      </c>
    </row>
    <row r="149" spans="1:17" hidden="1" x14ac:dyDescent="0.25">
      <c r="A149" t="s">
        <v>43</v>
      </c>
      <c r="B149" t="s">
        <v>44</v>
      </c>
      <c r="C149" t="s">
        <v>45</v>
      </c>
      <c r="D149" t="s">
        <v>577</v>
      </c>
      <c r="E149">
        <v>50000129</v>
      </c>
      <c r="F149" t="s">
        <v>578</v>
      </c>
      <c r="G149" t="s">
        <v>579</v>
      </c>
      <c r="H149" t="s">
        <v>60</v>
      </c>
      <c r="I149">
        <v>50000121</v>
      </c>
      <c r="J149" t="s">
        <v>560</v>
      </c>
      <c r="K149" t="s">
        <v>561</v>
      </c>
      <c r="L149">
        <v>166</v>
      </c>
      <c r="M149">
        <v>2</v>
      </c>
      <c r="N149">
        <v>1.3898087290283582E-2</v>
      </c>
      <c r="O149">
        <v>2.3070824901870748</v>
      </c>
      <c r="P149" t="str">
        <f>VLOOKUP(EnergynorDelivered[[#This Row],[OUTAGE_NAME]],Table2[],2,FALSE)</f>
        <v>Pole Top</v>
      </c>
      <c r="Q149" s="2">
        <f>EnergynorDelivered[[#This Row],[Energy Not Supplied kWh]]*VCRUsed</f>
        <v>123.35970075030289</v>
      </c>
    </row>
    <row r="150" spans="1:17" hidden="1" x14ac:dyDescent="0.25">
      <c r="A150" t="s">
        <v>43</v>
      </c>
      <c r="B150" t="s">
        <v>44</v>
      </c>
      <c r="C150" t="s">
        <v>45</v>
      </c>
      <c r="D150" t="s">
        <v>580</v>
      </c>
      <c r="E150">
        <v>50000184</v>
      </c>
      <c r="F150" t="s">
        <v>581</v>
      </c>
      <c r="G150" t="s">
        <v>582</v>
      </c>
      <c r="H150" t="s">
        <v>60</v>
      </c>
      <c r="I150">
        <v>50000181</v>
      </c>
      <c r="J150" t="s">
        <v>583</v>
      </c>
      <c r="K150" t="s">
        <v>584</v>
      </c>
      <c r="L150">
        <v>1092</v>
      </c>
      <c r="M150">
        <v>14</v>
      </c>
      <c r="N150">
        <v>2.0282748795041348E-2</v>
      </c>
      <c r="O150">
        <v>22.14876168418515</v>
      </c>
      <c r="P150" t="str">
        <f>VLOOKUP(EnergynorDelivered[[#This Row],[OUTAGE_NAME]],Table2[],2,FALSE)</f>
        <v>Pole Top</v>
      </c>
      <c r="Q150" s="2">
        <f>EnergynorDelivered[[#This Row],[Energy Not Supplied kWh]]*VCRUsed</f>
        <v>1184.2942872533799</v>
      </c>
    </row>
    <row r="151" spans="1:17" hidden="1" x14ac:dyDescent="0.25">
      <c r="A151" t="s">
        <v>43</v>
      </c>
      <c r="B151" t="s">
        <v>44</v>
      </c>
      <c r="C151" t="s">
        <v>45</v>
      </c>
      <c r="D151" t="s">
        <v>585</v>
      </c>
      <c r="E151">
        <v>50000233</v>
      </c>
      <c r="F151" t="s">
        <v>586</v>
      </c>
      <c r="G151" t="s">
        <v>587</v>
      </c>
      <c r="H151" t="s">
        <v>60</v>
      </c>
      <c r="I151">
        <v>50000231</v>
      </c>
      <c r="J151" t="s">
        <v>588</v>
      </c>
      <c r="K151" t="s">
        <v>589</v>
      </c>
      <c r="L151">
        <v>226.56666666666666</v>
      </c>
      <c r="M151">
        <v>1</v>
      </c>
      <c r="N151">
        <v>1.5195525779465181E-2</v>
      </c>
      <c r="O151">
        <v>3.4427996241008278</v>
      </c>
      <c r="P151" t="str">
        <f>VLOOKUP(EnergynorDelivered[[#This Row],[OUTAGE_NAME]],Table2[],2,FALSE)</f>
        <v>Pole Top</v>
      </c>
      <c r="Q151" s="2">
        <f>EnergynorDelivered[[#This Row],[Energy Not Supplied kWh]]*VCRUsed</f>
        <v>184.08649590067125</v>
      </c>
    </row>
    <row r="152" spans="1:17" hidden="1" x14ac:dyDescent="0.25">
      <c r="A152" t="s">
        <v>43</v>
      </c>
      <c r="B152" t="s">
        <v>44</v>
      </c>
      <c r="C152" t="s">
        <v>45</v>
      </c>
      <c r="D152" t="s">
        <v>590</v>
      </c>
      <c r="E152">
        <v>50000168</v>
      </c>
      <c r="F152" t="s">
        <v>563</v>
      </c>
      <c r="G152" t="s">
        <v>564</v>
      </c>
      <c r="H152" t="s">
        <v>60</v>
      </c>
      <c r="I152">
        <v>50000162</v>
      </c>
      <c r="J152" t="s">
        <v>565</v>
      </c>
      <c r="K152" t="s">
        <v>566</v>
      </c>
      <c r="L152">
        <v>1758.1666666666667</v>
      </c>
      <c r="M152">
        <v>7</v>
      </c>
      <c r="N152">
        <v>6.2184883289929556E-2</v>
      </c>
      <c r="O152">
        <v>109.33138897091115</v>
      </c>
      <c r="P152" t="str">
        <f>VLOOKUP(EnergynorDelivered[[#This Row],[OUTAGE_NAME]],Table2[],2,FALSE)</f>
        <v>Pole Top</v>
      </c>
      <c r="Q152" s="2">
        <f>EnergynorDelivered[[#This Row],[Energy Not Supplied kWh]]*VCRUsed</f>
        <v>5845.9493682746188</v>
      </c>
    </row>
    <row r="153" spans="1:17" hidden="1" x14ac:dyDescent="0.25">
      <c r="A153" t="s">
        <v>43</v>
      </c>
      <c r="B153" t="s">
        <v>44</v>
      </c>
      <c r="C153" t="s">
        <v>45</v>
      </c>
      <c r="D153" t="s">
        <v>591</v>
      </c>
      <c r="E153">
        <v>50000020</v>
      </c>
      <c r="F153" t="s">
        <v>592</v>
      </c>
      <c r="G153" t="s">
        <v>593</v>
      </c>
      <c r="H153" t="s">
        <v>60</v>
      </c>
      <c r="I153">
        <v>50000019</v>
      </c>
      <c r="J153" t="s">
        <v>570</v>
      </c>
      <c r="K153" t="s">
        <v>571</v>
      </c>
      <c r="L153">
        <v>12179.866666666667</v>
      </c>
      <c r="M153">
        <v>101</v>
      </c>
      <c r="N153">
        <v>1.6421655965388651E-2</v>
      </c>
      <c r="O153">
        <v>200.01358010430505</v>
      </c>
      <c r="P153" t="str">
        <f>VLOOKUP(EnergynorDelivered[[#This Row],[OUTAGE_NAME]],Table2[],2,FALSE)</f>
        <v>Pole Top</v>
      </c>
      <c r="Q153" s="2">
        <f>EnergynorDelivered[[#This Row],[Energy Not Supplied kWh]]*VCRUsed</f>
        <v>10694.726128177192</v>
      </c>
    </row>
    <row r="154" spans="1:17" hidden="1" x14ac:dyDescent="0.25">
      <c r="A154" t="s">
        <v>43</v>
      </c>
      <c r="B154" t="s">
        <v>44</v>
      </c>
      <c r="C154" t="s">
        <v>45</v>
      </c>
      <c r="D154" t="s">
        <v>594</v>
      </c>
      <c r="E154">
        <v>50000232</v>
      </c>
      <c r="F154" t="s">
        <v>595</v>
      </c>
      <c r="G154" t="s">
        <v>596</v>
      </c>
      <c r="H154" t="s">
        <v>60</v>
      </c>
      <c r="I154">
        <v>50000231</v>
      </c>
      <c r="J154" t="s">
        <v>588</v>
      </c>
      <c r="K154" t="s">
        <v>589</v>
      </c>
      <c r="L154">
        <v>4838.9333333333334</v>
      </c>
      <c r="M154">
        <v>16</v>
      </c>
      <c r="N154">
        <v>2.0290158497855239E-2</v>
      </c>
      <c r="O154">
        <v>98.182724293888313</v>
      </c>
      <c r="P154" t="str">
        <f>VLOOKUP(EnergynorDelivered[[#This Row],[OUTAGE_NAME]],Table2[],2,FALSE)</f>
        <v>Pole Top</v>
      </c>
      <c r="Q154" s="2">
        <f>EnergynorDelivered[[#This Row],[Energy Not Supplied kWh]]*VCRUsed</f>
        <v>5249.830267994208</v>
      </c>
    </row>
    <row r="155" spans="1:17" hidden="1" x14ac:dyDescent="0.25">
      <c r="A155" t="s">
        <v>43</v>
      </c>
      <c r="B155" t="s">
        <v>44</v>
      </c>
      <c r="C155" t="s">
        <v>45</v>
      </c>
      <c r="D155" t="s">
        <v>597</v>
      </c>
      <c r="E155">
        <v>50000205</v>
      </c>
      <c r="F155" t="s">
        <v>598</v>
      </c>
      <c r="G155" t="s">
        <v>599</v>
      </c>
      <c r="H155" t="s">
        <v>167</v>
      </c>
      <c r="I155">
        <v>50000199</v>
      </c>
      <c r="J155" t="s">
        <v>600</v>
      </c>
      <c r="K155" t="s">
        <v>601</v>
      </c>
      <c r="L155">
        <v>9873.5</v>
      </c>
      <c r="M155">
        <v>62</v>
      </c>
      <c r="N155">
        <v>3.9611623422725659E-2</v>
      </c>
      <c r="O155">
        <v>391.1053638642818</v>
      </c>
      <c r="P155" t="str">
        <f>VLOOKUP(EnergynorDelivered[[#This Row],[OUTAGE_NAME]],Table2[],2,FALSE)</f>
        <v>Pole Top</v>
      </c>
      <c r="Q155" s="2">
        <f>EnergynorDelivered[[#This Row],[Energy Not Supplied kWh]]*VCRUsed</f>
        <v>20912.403805823149</v>
      </c>
    </row>
    <row r="156" spans="1:17" hidden="1" x14ac:dyDescent="0.25">
      <c r="A156" t="s">
        <v>43</v>
      </c>
      <c r="B156" t="s">
        <v>44</v>
      </c>
      <c r="C156" t="s">
        <v>45</v>
      </c>
      <c r="D156" t="s">
        <v>602</v>
      </c>
      <c r="E156">
        <v>50000065</v>
      </c>
      <c r="F156" t="s">
        <v>573</v>
      </c>
      <c r="G156" t="s">
        <v>574</v>
      </c>
      <c r="H156" t="s">
        <v>49</v>
      </c>
      <c r="I156">
        <v>50000064</v>
      </c>
      <c r="J156" t="s">
        <v>575</v>
      </c>
      <c r="K156" t="s">
        <v>576</v>
      </c>
      <c r="L156">
        <v>2709.5</v>
      </c>
      <c r="M156">
        <v>5</v>
      </c>
      <c r="N156">
        <v>2.0950153149048197E-2</v>
      </c>
      <c r="O156">
        <v>56.764439957346092</v>
      </c>
      <c r="P156" t="str">
        <f>VLOOKUP(EnergynorDelivered[[#This Row],[OUTAGE_NAME]],Table2[],2,FALSE)</f>
        <v>Pole Top</v>
      </c>
      <c r="Q156" s="2">
        <f>EnergynorDelivered[[#This Row],[Energy Not Supplied kWh]]*VCRUsed</f>
        <v>3035.1946045192954</v>
      </c>
    </row>
    <row r="157" spans="1:17" hidden="1" x14ac:dyDescent="0.25">
      <c r="A157" t="s">
        <v>43</v>
      </c>
      <c r="B157" t="s">
        <v>44</v>
      </c>
      <c r="C157" t="s">
        <v>45</v>
      </c>
      <c r="D157" t="s">
        <v>603</v>
      </c>
      <c r="E157">
        <v>50000068</v>
      </c>
      <c r="F157" t="s">
        <v>604</v>
      </c>
      <c r="G157" t="s">
        <v>605</v>
      </c>
      <c r="H157" t="s">
        <v>60</v>
      </c>
      <c r="I157">
        <v>50000064</v>
      </c>
      <c r="J157" t="s">
        <v>575</v>
      </c>
      <c r="K157" t="s">
        <v>576</v>
      </c>
      <c r="L157">
        <v>3380.5333333333333</v>
      </c>
      <c r="M157">
        <v>14</v>
      </c>
      <c r="N157">
        <v>1.8309450261040347E-2</v>
      </c>
      <c r="O157">
        <v>61.895706922455595</v>
      </c>
      <c r="P157" t="str">
        <f>VLOOKUP(EnergynorDelivered[[#This Row],[OUTAGE_NAME]],Table2[],2,FALSE)</f>
        <v>Pole</v>
      </c>
      <c r="Q157" s="2">
        <f>EnergynorDelivered[[#This Row],[Energy Not Supplied kWh]]*VCRUsed</f>
        <v>3309.5634491437004</v>
      </c>
    </row>
    <row r="158" spans="1:17" hidden="1" x14ac:dyDescent="0.25">
      <c r="A158" t="s">
        <v>43</v>
      </c>
      <c r="B158" t="s">
        <v>44</v>
      </c>
      <c r="C158" t="s">
        <v>45</v>
      </c>
      <c r="D158" t="s">
        <v>606</v>
      </c>
      <c r="E158">
        <v>50000065</v>
      </c>
      <c r="F158" t="s">
        <v>573</v>
      </c>
      <c r="G158" t="s">
        <v>574</v>
      </c>
      <c r="H158" t="s">
        <v>49</v>
      </c>
      <c r="I158">
        <v>50000064</v>
      </c>
      <c r="J158" t="s">
        <v>575</v>
      </c>
      <c r="K158" t="s">
        <v>576</v>
      </c>
      <c r="L158">
        <v>1476</v>
      </c>
      <c r="M158">
        <v>9</v>
      </c>
      <c r="N158">
        <v>2.0950153149048197E-2</v>
      </c>
      <c r="O158">
        <v>30.922426047995138</v>
      </c>
      <c r="P158" t="str">
        <f>VLOOKUP(EnergynorDelivered[[#This Row],[OUTAGE_NAME]],Table2[],2,FALSE)</f>
        <v>Pole Top</v>
      </c>
      <c r="Q158" s="2">
        <f>EnergynorDelivered[[#This Row],[Energy Not Supplied kWh]]*VCRUsed</f>
        <v>1653.4221207863</v>
      </c>
    </row>
    <row r="159" spans="1:17" hidden="1" x14ac:dyDescent="0.25">
      <c r="A159" t="s">
        <v>43</v>
      </c>
      <c r="B159" t="s">
        <v>44</v>
      </c>
      <c r="C159" t="s">
        <v>45</v>
      </c>
      <c r="D159" t="s">
        <v>607</v>
      </c>
      <c r="E159">
        <v>50000208</v>
      </c>
      <c r="F159" t="s">
        <v>608</v>
      </c>
      <c r="G159" t="s">
        <v>609</v>
      </c>
      <c r="H159" t="s">
        <v>60</v>
      </c>
      <c r="I159">
        <v>50000199</v>
      </c>
      <c r="J159" t="s">
        <v>600</v>
      </c>
      <c r="K159" t="s">
        <v>601</v>
      </c>
      <c r="L159">
        <v>152.15</v>
      </c>
      <c r="M159">
        <v>1</v>
      </c>
      <c r="N159">
        <v>2.0295946294195386E-2</v>
      </c>
      <c r="O159">
        <v>3.0880282286618281</v>
      </c>
      <c r="P159" t="str">
        <f>VLOOKUP(EnergynorDelivered[[#This Row],[OUTAGE_NAME]],Table2[],2,FALSE)</f>
        <v>Pole</v>
      </c>
      <c r="Q159" s="2">
        <f>EnergynorDelivered[[#This Row],[Energy Not Supplied kWh]]*VCRUsed</f>
        <v>165.11686938654793</v>
      </c>
    </row>
    <row r="160" spans="1:17" hidden="1" x14ac:dyDescent="0.25">
      <c r="A160" t="s">
        <v>43</v>
      </c>
      <c r="B160" t="s">
        <v>44</v>
      </c>
      <c r="C160" t="s">
        <v>45</v>
      </c>
      <c r="D160" t="s">
        <v>610</v>
      </c>
      <c r="E160">
        <v>50000167</v>
      </c>
      <c r="F160" t="s">
        <v>611</v>
      </c>
      <c r="G160" t="s">
        <v>612</v>
      </c>
      <c r="H160" t="s">
        <v>60</v>
      </c>
      <c r="I160">
        <v>50000162</v>
      </c>
      <c r="J160" t="s">
        <v>565</v>
      </c>
      <c r="K160" t="s">
        <v>566</v>
      </c>
      <c r="L160">
        <v>479.36666666666667</v>
      </c>
      <c r="M160">
        <v>1</v>
      </c>
      <c r="N160">
        <v>2.9282461228802192E-2</v>
      </c>
      <c r="O160">
        <v>14.03703583104681</v>
      </c>
      <c r="P160" t="str">
        <f>VLOOKUP(EnergynorDelivered[[#This Row],[OUTAGE_NAME]],Table2[],2,FALSE)</f>
        <v>Pole Top</v>
      </c>
      <c r="Q160" s="2">
        <f>EnergynorDelivered[[#This Row],[Energy Not Supplied kWh]]*VCRUsed</f>
        <v>750.56030588607291</v>
      </c>
    </row>
    <row r="161" spans="1:17" hidden="1" x14ac:dyDescent="0.25">
      <c r="A161" t="s">
        <v>43</v>
      </c>
      <c r="B161" t="s">
        <v>44</v>
      </c>
      <c r="C161" t="s">
        <v>45</v>
      </c>
      <c r="D161" t="s">
        <v>613</v>
      </c>
      <c r="E161">
        <v>50000150</v>
      </c>
      <c r="F161" t="s">
        <v>614</v>
      </c>
      <c r="G161" t="s">
        <v>615</v>
      </c>
      <c r="H161" t="s">
        <v>60</v>
      </c>
      <c r="I161">
        <v>50000147</v>
      </c>
      <c r="J161" t="s">
        <v>616</v>
      </c>
      <c r="K161" t="s">
        <v>617</v>
      </c>
      <c r="L161">
        <v>68945.5</v>
      </c>
      <c r="M161">
        <v>758</v>
      </c>
      <c r="N161">
        <v>1.7423288427244225E-2</v>
      </c>
      <c r="O161">
        <v>1201.2573322605667</v>
      </c>
      <c r="P161" t="str">
        <f>VLOOKUP(EnergynorDelivered[[#This Row],[OUTAGE_NAME]],Table2[],2,FALSE)</f>
        <v>Pole Top</v>
      </c>
      <c r="Q161" s="2">
        <f>EnergynorDelivered[[#This Row],[Energy Not Supplied kWh]]*VCRUsed</f>
        <v>64231.229555972503</v>
      </c>
    </row>
    <row r="162" spans="1:17" hidden="1" x14ac:dyDescent="0.25">
      <c r="A162" t="s">
        <v>43</v>
      </c>
      <c r="B162" t="s">
        <v>44</v>
      </c>
      <c r="C162" t="s">
        <v>45</v>
      </c>
      <c r="D162" t="s">
        <v>618</v>
      </c>
      <c r="E162">
        <v>50000129</v>
      </c>
      <c r="F162" t="s">
        <v>578</v>
      </c>
      <c r="G162" t="s">
        <v>579</v>
      </c>
      <c r="H162" t="s">
        <v>60</v>
      </c>
      <c r="I162">
        <v>50000121</v>
      </c>
      <c r="J162" t="s">
        <v>560</v>
      </c>
      <c r="K162" t="s">
        <v>561</v>
      </c>
      <c r="N162">
        <v>1.3898087290283582E-2</v>
      </c>
      <c r="P162" t="str">
        <f>VLOOKUP(EnergynorDelivered[[#This Row],[OUTAGE_NAME]],Table2[],2,FALSE)</f>
        <v>Pole Top</v>
      </c>
      <c r="Q162" s="2">
        <f>EnergynorDelivered[[#This Row],[Energy Not Supplied kWh]]*VCRUsed</f>
        <v>0</v>
      </c>
    </row>
    <row r="163" spans="1:17" hidden="1" x14ac:dyDescent="0.25">
      <c r="A163" t="s">
        <v>43</v>
      </c>
      <c r="B163" t="s">
        <v>44</v>
      </c>
      <c r="C163" t="s">
        <v>45</v>
      </c>
      <c r="D163" t="s">
        <v>619</v>
      </c>
      <c r="E163">
        <v>50000011</v>
      </c>
      <c r="F163" t="s">
        <v>620</v>
      </c>
      <c r="G163" t="s">
        <v>621</v>
      </c>
      <c r="H163" t="s">
        <v>60</v>
      </c>
      <c r="I163">
        <v>50000010</v>
      </c>
      <c r="J163" t="s">
        <v>622</v>
      </c>
      <c r="K163" t="s">
        <v>623</v>
      </c>
      <c r="L163">
        <v>897</v>
      </c>
      <c r="M163">
        <v>13</v>
      </c>
      <c r="N163">
        <v>1.6274477241869204E-2</v>
      </c>
      <c r="O163">
        <v>14.598206085956678</v>
      </c>
      <c r="P163" t="str">
        <f>VLOOKUP(EnergynorDelivered[[#This Row],[OUTAGE_NAME]],Table2[],2,FALSE)</f>
        <v>Pole Top</v>
      </c>
      <c r="Q163" s="2">
        <f>EnergynorDelivered[[#This Row],[Energy Not Supplied kWh]]*VCRUsed</f>
        <v>780.56607941610355</v>
      </c>
    </row>
    <row r="164" spans="1:17" hidden="1" x14ac:dyDescent="0.25">
      <c r="A164" t="s">
        <v>43</v>
      </c>
      <c r="B164" t="s">
        <v>44</v>
      </c>
      <c r="C164" t="s">
        <v>45</v>
      </c>
      <c r="D164" t="s">
        <v>624</v>
      </c>
      <c r="E164">
        <v>50080259</v>
      </c>
      <c r="F164" t="s">
        <v>625</v>
      </c>
      <c r="G164" t="s">
        <v>626</v>
      </c>
      <c r="H164" t="s">
        <v>60</v>
      </c>
      <c r="I164">
        <v>50080257</v>
      </c>
      <c r="J164" t="s">
        <v>627</v>
      </c>
      <c r="K164" t="s">
        <v>628</v>
      </c>
      <c r="L164">
        <v>10117.799999999999</v>
      </c>
      <c r="M164">
        <v>54</v>
      </c>
      <c r="N164">
        <v>2.3333872267747215E-2</v>
      </c>
      <c r="O164">
        <v>236.08745283061276</v>
      </c>
      <c r="P164" t="str">
        <f>VLOOKUP(EnergynorDelivered[[#This Row],[OUTAGE_NAME]],Table2[],2,FALSE)</f>
        <v>Pole Top</v>
      </c>
      <c r="Q164" s="2">
        <f>EnergynorDelivered[[#This Row],[Energy Not Supplied kWh]]*VCRUsed</f>
        <v>12623.596102852864</v>
      </c>
    </row>
    <row r="165" spans="1:17" hidden="1" x14ac:dyDescent="0.25">
      <c r="A165" t="s">
        <v>43</v>
      </c>
      <c r="B165" t="s">
        <v>44</v>
      </c>
      <c r="C165" t="s">
        <v>45</v>
      </c>
      <c r="D165" t="s">
        <v>629</v>
      </c>
      <c r="E165">
        <v>50000184</v>
      </c>
      <c r="F165" t="s">
        <v>581</v>
      </c>
      <c r="G165" t="s">
        <v>582</v>
      </c>
      <c r="H165" t="s">
        <v>60</v>
      </c>
      <c r="I165">
        <v>50000181</v>
      </c>
      <c r="J165" t="s">
        <v>583</v>
      </c>
      <c r="K165" t="s">
        <v>584</v>
      </c>
      <c r="L165">
        <v>3006.3</v>
      </c>
      <c r="M165">
        <v>16</v>
      </c>
      <c r="N165">
        <v>2.0282748795041348E-2</v>
      </c>
      <c r="O165">
        <v>60.976027702532804</v>
      </c>
      <c r="P165" t="str">
        <f>VLOOKUP(EnergynorDelivered[[#This Row],[OUTAGE_NAME]],Table2[],2,FALSE)</f>
        <v>Pole Top</v>
      </c>
      <c r="Q165" s="2">
        <f>EnergynorDelivered[[#This Row],[Energy Not Supplied kWh]]*VCRUsed</f>
        <v>3260.3882012544291</v>
      </c>
    </row>
    <row r="166" spans="1:17" hidden="1" x14ac:dyDescent="0.25">
      <c r="A166" t="s">
        <v>43</v>
      </c>
      <c r="B166" t="s">
        <v>44</v>
      </c>
      <c r="C166" t="s">
        <v>45</v>
      </c>
      <c r="D166" t="s">
        <v>630</v>
      </c>
      <c r="E166">
        <v>50000050</v>
      </c>
      <c r="F166" t="s">
        <v>631</v>
      </c>
      <c r="G166" t="s">
        <v>632</v>
      </c>
      <c r="H166" t="s">
        <v>60</v>
      </c>
      <c r="I166">
        <v>50000045</v>
      </c>
      <c r="J166" t="s">
        <v>633</v>
      </c>
      <c r="K166" t="s">
        <v>634</v>
      </c>
      <c r="L166">
        <v>1128</v>
      </c>
      <c r="M166">
        <v>12</v>
      </c>
      <c r="N166">
        <v>2.3289809426531423E-2</v>
      </c>
      <c r="O166">
        <v>26.270905033127445</v>
      </c>
      <c r="P166" t="str">
        <f>VLOOKUP(EnergynorDelivered[[#This Row],[OUTAGE_NAME]],Table2[],2,FALSE)</f>
        <v>Pole Top</v>
      </c>
      <c r="Q166" s="2">
        <f>EnergynorDelivered[[#This Row],[Energy Not Supplied kWh]]*VCRUsed</f>
        <v>1404.7052921213244</v>
      </c>
    </row>
    <row r="167" spans="1:17" hidden="1" x14ac:dyDescent="0.25">
      <c r="A167" t="s">
        <v>43</v>
      </c>
      <c r="B167" t="s">
        <v>44</v>
      </c>
      <c r="C167" t="s">
        <v>45</v>
      </c>
      <c r="D167" t="s">
        <v>635</v>
      </c>
      <c r="E167">
        <v>50000044</v>
      </c>
      <c r="F167" t="s">
        <v>636</v>
      </c>
      <c r="G167" t="s">
        <v>637</v>
      </c>
      <c r="H167" t="s">
        <v>49</v>
      </c>
      <c r="I167">
        <v>50000042</v>
      </c>
      <c r="J167" t="s">
        <v>638</v>
      </c>
      <c r="K167" t="s">
        <v>639</v>
      </c>
      <c r="L167">
        <v>48686.2</v>
      </c>
      <c r="M167">
        <v>101</v>
      </c>
      <c r="N167">
        <v>1.8202857359285902E-2</v>
      </c>
      <c r="O167">
        <v>886.22795396566539</v>
      </c>
      <c r="P167" t="str">
        <f>VLOOKUP(EnergynorDelivered[[#This Row],[OUTAGE_NAME]],Table2[],2,FALSE)</f>
        <v>Pole Top</v>
      </c>
      <c r="Q167" s="2">
        <f>EnergynorDelivered[[#This Row],[Energy Not Supplied kWh]]*VCRUsed</f>
        <v>47386.608698544129</v>
      </c>
    </row>
    <row r="168" spans="1:17" hidden="1" x14ac:dyDescent="0.25">
      <c r="A168" t="s">
        <v>43</v>
      </c>
      <c r="B168" t="s">
        <v>44</v>
      </c>
      <c r="C168" t="s">
        <v>45</v>
      </c>
      <c r="D168" t="s">
        <v>640</v>
      </c>
      <c r="E168">
        <v>50000129</v>
      </c>
      <c r="F168" t="s">
        <v>578</v>
      </c>
      <c r="G168" t="s">
        <v>579</v>
      </c>
      <c r="H168" t="s">
        <v>60</v>
      </c>
      <c r="I168">
        <v>50000121</v>
      </c>
      <c r="J168" t="s">
        <v>560</v>
      </c>
      <c r="K168" t="s">
        <v>561</v>
      </c>
      <c r="L168">
        <v>30633.066666666666</v>
      </c>
      <c r="M168">
        <v>112</v>
      </c>
      <c r="N168">
        <v>1.3898087290283582E-2</v>
      </c>
      <c r="O168">
        <v>425.74103450240966</v>
      </c>
      <c r="P168" t="str">
        <f>VLOOKUP(EnergynorDelivered[[#This Row],[OUTAGE_NAME]],Table2[],2,FALSE)</f>
        <v>Pole Top</v>
      </c>
      <c r="Q168" s="2">
        <f>EnergynorDelivered[[#This Row],[Energy Not Supplied kWh]]*VCRUsed</f>
        <v>22764.373114843846</v>
      </c>
    </row>
    <row r="169" spans="1:17" hidden="1" x14ac:dyDescent="0.25">
      <c r="A169" t="s">
        <v>43</v>
      </c>
      <c r="B169" t="s">
        <v>44</v>
      </c>
      <c r="C169" t="s">
        <v>45</v>
      </c>
      <c r="D169" t="s">
        <v>641</v>
      </c>
      <c r="E169">
        <v>50000094</v>
      </c>
      <c r="F169" t="s">
        <v>642</v>
      </c>
      <c r="G169" t="s">
        <v>643</v>
      </c>
      <c r="H169" t="s">
        <v>49</v>
      </c>
      <c r="I169">
        <v>50000087</v>
      </c>
      <c r="J169" t="s">
        <v>644</v>
      </c>
      <c r="K169" t="s">
        <v>645</v>
      </c>
      <c r="L169">
        <v>203.1</v>
      </c>
      <c r="M169">
        <v>1</v>
      </c>
      <c r="N169">
        <v>1.8098765688650147E-2</v>
      </c>
      <c r="O169">
        <v>3.675859311364845</v>
      </c>
      <c r="P169" t="str">
        <f>VLOOKUP(EnergynorDelivered[[#This Row],[OUTAGE_NAME]],Table2[],2,FALSE)</f>
        <v>Pole Top</v>
      </c>
      <c r="Q169" s="2">
        <f>EnergynorDelivered[[#This Row],[Energy Not Supplied kWh]]*VCRUsed</f>
        <v>196.54819737867825</v>
      </c>
    </row>
    <row r="170" spans="1:17" hidden="1" x14ac:dyDescent="0.25">
      <c r="A170" t="s">
        <v>43</v>
      </c>
      <c r="B170" t="s">
        <v>44</v>
      </c>
      <c r="C170" t="s">
        <v>45</v>
      </c>
      <c r="D170" t="s">
        <v>646</v>
      </c>
      <c r="E170">
        <v>50000073</v>
      </c>
      <c r="F170" t="s">
        <v>647</v>
      </c>
      <c r="G170" t="s">
        <v>648</v>
      </c>
      <c r="H170" t="s">
        <v>60</v>
      </c>
      <c r="I170">
        <v>50000071</v>
      </c>
      <c r="J170" t="s">
        <v>649</v>
      </c>
      <c r="K170" t="s">
        <v>650</v>
      </c>
      <c r="L170">
        <v>2059.5666666666666</v>
      </c>
      <c r="M170">
        <v>41</v>
      </c>
      <c r="N170">
        <v>1.5022122596433457E-2</v>
      </c>
      <c r="O170">
        <v>30.93906296219447</v>
      </c>
      <c r="P170" t="str">
        <f>VLOOKUP(EnergynorDelivered[[#This Row],[OUTAGE_NAME]],Table2[],2,FALSE)</f>
        <v>Pole Top</v>
      </c>
      <c r="Q170" s="2">
        <f>EnergynorDelivered[[#This Row],[Energy Not Supplied kWh]]*VCRUsed</f>
        <v>1654.3116965885383</v>
      </c>
    </row>
    <row r="171" spans="1:17" hidden="1" x14ac:dyDescent="0.25">
      <c r="A171" t="s">
        <v>43</v>
      </c>
      <c r="B171" t="s">
        <v>44</v>
      </c>
      <c r="C171" t="s">
        <v>45</v>
      </c>
      <c r="D171" t="s">
        <v>651</v>
      </c>
      <c r="E171">
        <v>50000129</v>
      </c>
      <c r="F171" t="s">
        <v>578</v>
      </c>
      <c r="G171" t="s">
        <v>579</v>
      </c>
      <c r="H171" t="s">
        <v>60</v>
      </c>
      <c r="I171">
        <v>50000121</v>
      </c>
      <c r="J171" t="s">
        <v>560</v>
      </c>
      <c r="K171" t="s">
        <v>561</v>
      </c>
      <c r="L171">
        <v>7045.416666666667</v>
      </c>
      <c r="M171">
        <v>25</v>
      </c>
      <c r="N171">
        <v>1.3898087290283582E-2</v>
      </c>
      <c r="O171">
        <v>97.917815829752129</v>
      </c>
      <c r="P171" t="str">
        <f>VLOOKUP(EnergynorDelivered[[#This Row],[OUTAGE_NAME]],Table2[],2,FALSE)</f>
        <v>Pole Top</v>
      </c>
      <c r="Q171" s="2">
        <f>EnergynorDelivered[[#This Row],[Energy Not Supplied kWh]]*VCRUsed</f>
        <v>5235.6656124168467</v>
      </c>
    </row>
    <row r="172" spans="1:17" hidden="1" x14ac:dyDescent="0.25">
      <c r="A172" t="s">
        <v>43</v>
      </c>
      <c r="B172" t="s">
        <v>44</v>
      </c>
      <c r="C172" t="s">
        <v>45</v>
      </c>
      <c r="D172" t="s">
        <v>652</v>
      </c>
      <c r="E172">
        <v>84375978</v>
      </c>
      <c r="F172" t="s">
        <v>568</v>
      </c>
      <c r="G172" t="s">
        <v>569</v>
      </c>
      <c r="H172" t="s">
        <v>60</v>
      </c>
      <c r="I172">
        <v>50000019</v>
      </c>
      <c r="J172" t="s">
        <v>570</v>
      </c>
      <c r="K172" t="s">
        <v>571</v>
      </c>
      <c r="L172">
        <v>40853.216666666667</v>
      </c>
      <c r="M172">
        <v>251</v>
      </c>
      <c r="N172">
        <v>2.5141881602614782E-2</v>
      </c>
      <c r="O172">
        <v>1027.1267365193023</v>
      </c>
      <c r="P172" t="str">
        <f>VLOOKUP(EnergynorDelivered[[#This Row],[OUTAGE_NAME]],Table2[],2,FALSE)</f>
        <v>Pole Top</v>
      </c>
      <c r="Q172" s="2">
        <f>EnergynorDelivered[[#This Row],[Energy Not Supplied kWh]]*VCRUsed</f>
        <v>54920.466601687091</v>
      </c>
    </row>
    <row r="173" spans="1:17" hidden="1" x14ac:dyDescent="0.25">
      <c r="A173" t="s">
        <v>43</v>
      </c>
      <c r="B173" t="s">
        <v>44</v>
      </c>
      <c r="C173" t="s">
        <v>45</v>
      </c>
      <c r="D173" t="s">
        <v>653</v>
      </c>
      <c r="E173">
        <v>50000065</v>
      </c>
      <c r="F173" t="s">
        <v>573</v>
      </c>
      <c r="G173" t="s">
        <v>574</v>
      </c>
      <c r="H173" t="s">
        <v>49</v>
      </c>
      <c r="I173">
        <v>50000064</v>
      </c>
      <c r="J173" t="s">
        <v>575</v>
      </c>
      <c r="K173" t="s">
        <v>576</v>
      </c>
      <c r="L173">
        <v>23320</v>
      </c>
      <c r="M173">
        <v>265</v>
      </c>
      <c r="N173">
        <v>2.0950153149048197E-2</v>
      </c>
      <c r="O173">
        <v>488.55757143580399</v>
      </c>
      <c r="P173" t="str">
        <f>VLOOKUP(EnergynorDelivered[[#This Row],[OUTAGE_NAME]],Table2[],2,FALSE)</f>
        <v>Pole Top</v>
      </c>
      <c r="Q173" s="2">
        <f>EnergynorDelivered[[#This Row],[Energy Not Supplied kWh]]*VCRUsed</f>
        <v>26123.173344672439</v>
      </c>
    </row>
    <row r="174" spans="1:17" hidden="1" x14ac:dyDescent="0.25">
      <c r="A174" t="s">
        <v>43</v>
      </c>
      <c r="B174" t="s">
        <v>44</v>
      </c>
      <c r="C174" t="s">
        <v>45</v>
      </c>
      <c r="D174" t="s">
        <v>654</v>
      </c>
      <c r="E174">
        <v>40001010</v>
      </c>
      <c r="F174" t="s">
        <v>655</v>
      </c>
      <c r="G174" t="s">
        <v>656</v>
      </c>
      <c r="H174" t="s">
        <v>49</v>
      </c>
      <c r="I174">
        <v>40000023</v>
      </c>
      <c r="J174" t="s">
        <v>657</v>
      </c>
      <c r="K174" t="s">
        <v>658</v>
      </c>
      <c r="L174">
        <v>38163.699999999997</v>
      </c>
      <c r="M174">
        <v>46</v>
      </c>
      <c r="N174">
        <v>3.0402624450645316E-2</v>
      </c>
      <c r="O174">
        <v>1160.2766387470926</v>
      </c>
      <c r="P174" t="str">
        <f>VLOOKUP(EnergynorDelivered[[#This Row],[OUTAGE_NAME]],Table2[],2,FALSE)</f>
        <v>Pole</v>
      </c>
      <c r="Q174" s="2">
        <f>EnergynorDelivered[[#This Row],[Energy Not Supplied kWh]]*VCRUsed</f>
        <v>62039.991873807041</v>
      </c>
    </row>
    <row r="175" spans="1:17" hidden="1" x14ac:dyDescent="0.25">
      <c r="A175" t="s">
        <v>43</v>
      </c>
      <c r="B175" t="s">
        <v>44</v>
      </c>
      <c r="C175" t="s">
        <v>45</v>
      </c>
      <c r="D175" t="s">
        <v>659</v>
      </c>
      <c r="E175">
        <v>82563612</v>
      </c>
      <c r="F175" t="s">
        <v>74</v>
      </c>
      <c r="G175" t="s">
        <v>75</v>
      </c>
      <c r="H175" t="s">
        <v>49</v>
      </c>
      <c r="I175">
        <v>40017951</v>
      </c>
      <c r="J175" t="s">
        <v>50</v>
      </c>
      <c r="K175" t="s">
        <v>51</v>
      </c>
      <c r="L175">
        <v>48509.599999999999</v>
      </c>
      <c r="M175">
        <v>104</v>
      </c>
      <c r="N175">
        <v>3.0462365769361226E-2</v>
      </c>
      <c r="O175">
        <v>1477.7171785254054</v>
      </c>
      <c r="P175" t="str">
        <f>VLOOKUP(EnergynorDelivered[[#This Row],[OUTAGE_NAME]],Table2[],2,FALSE)</f>
        <v>Pole</v>
      </c>
      <c r="Q175" s="2">
        <f>EnergynorDelivered[[#This Row],[Energy Not Supplied kWh]]*VCRUsed</f>
        <v>79013.537535753421</v>
      </c>
    </row>
    <row r="176" spans="1:17" hidden="1" x14ac:dyDescent="0.25">
      <c r="A176" t="s">
        <v>43</v>
      </c>
      <c r="B176" t="s">
        <v>44</v>
      </c>
      <c r="C176" t="s">
        <v>45</v>
      </c>
      <c r="D176" t="s">
        <v>660</v>
      </c>
      <c r="E176">
        <v>40001208</v>
      </c>
      <c r="F176" t="s">
        <v>661</v>
      </c>
      <c r="G176" t="s">
        <v>662</v>
      </c>
      <c r="H176" t="s">
        <v>49</v>
      </c>
      <c r="I176">
        <v>40018016</v>
      </c>
      <c r="J176" t="s">
        <v>663</v>
      </c>
      <c r="K176" t="s">
        <v>664</v>
      </c>
      <c r="L176">
        <v>47765.75</v>
      </c>
      <c r="M176">
        <v>693</v>
      </c>
      <c r="N176">
        <v>1.2524797101354812E-2</v>
      </c>
      <c r="O176">
        <v>598.25632714403866</v>
      </c>
      <c r="P176" t="str">
        <f>VLOOKUP(EnergynorDelivered[[#This Row],[OUTAGE_NAME]],Table2[],2,FALSE)</f>
        <v>Pole Top</v>
      </c>
      <c r="Q176" s="2">
        <f>EnergynorDelivered[[#This Row],[Energy Not Supplied kWh]]*VCRUsed</f>
        <v>31988.765812391746</v>
      </c>
    </row>
    <row r="177" spans="1:17" hidden="1" x14ac:dyDescent="0.25">
      <c r="A177" t="s">
        <v>43</v>
      </c>
      <c r="B177" t="s">
        <v>44</v>
      </c>
      <c r="C177" t="s">
        <v>45</v>
      </c>
      <c r="D177" t="s">
        <v>665</v>
      </c>
      <c r="E177">
        <v>40001066</v>
      </c>
      <c r="F177" t="s">
        <v>666</v>
      </c>
      <c r="G177" t="s">
        <v>667</v>
      </c>
      <c r="H177" t="s">
        <v>49</v>
      </c>
      <c r="I177">
        <v>40017977</v>
      </c>
      <c r="J177" t="s">
        <v>668</v>
      </c>
      <c r="K177" t="s">
        <v>669</v>
      </c>
      <c r="L177">
        <v>13396.466666666667</v>
      </c>
      <c r="M177">
        <v>37</v>
      </c>
      <c r="N177">
        <v>2.6453526045327039E-2</v>
      </c>
      <c r="O177">
        <v>354.38377988202217</v>
      </c>
      <c r="P177" t="str">
        <f>VLOOKUP(EnergynorDelivered[[#This Row],[OUTAGE_NAME]],Table2[],2,FALSE)</f>
        <v>Pole</v>
      </c>
      <c r="Q177" s="2">
        <f>EnergynorDelivered[[#This Row],[Energy Not Supplied kWh]]*VCRUsed</f>
        <v>18948.900710291724</v>
      </c>
    </row>
    <row r="178" spans="1:17" x14ac:dyDescent="0.25">
      <c r="A178" t="s">
        <v>670</v>
      </c>
      <c r="B178" t="s">
        <v>44</v>
      </c>
      <c r="C178" t="s">
        <v>45</v>
      </c>
      <c r="D178" t="s">
        <v>671</v>
      </c>
      <c r="E178">
        <v>40000973</v>
      </c>
      <c r="F178" t="s">
        <v>672</v>
      </c>
      <c r="G178" t="s">
        <v>673</v>
      </c>
      <c r="H178" t="s">
        <v>49</v>
      </c>
      <c r="I178">
        <v>40017933</v>
      </c>
      <c r="J178" t="s">
        <v>674</v>
      </c>
      <c r="K178" t="s">
        <v>675</v>
      </c>
      <c r="L178">
        <v>7041.5</v>
      </c>
      <c r="M178">
        <v>15</v>
      </c>
      <c r="N178">
        <v>2.8185895666792055E-2</v>
      </c>
      <c r="O178">
        <v>198.47098433771626</v>
      </c>
      <c r="P178" t="str">
        <f>VLOOKUP(EnergynorDelivered[[#This Row],[OUTAGE_NAME]],Table2[],2,FALSE)</f>
        <v>Pole</v>
      </c>
      <c r="Q178" s="2">
        <f>EnergynorDelivered[[#This Row],[Energy Not Supplied kWh]]*VCRUsed</f>
        <v>10612.243532537688</v>
      </c>
    </row>
    <row r="179" spans="1:17" x14ac:dyDescent="0.25">
      <c r="A179" t="s">
        <v>670</v>
      </c>
      <c r="B179" t="s">
        <v>44</v>
      </c>
      <c r="C179" t="s">
        <v>45</v>
      </c>
      <c r="D179" t="s">
        <v>676</v>
      </c>
      <c r="E179">
        <v>40001090</v>
      </c>
      <c r="F179" t="s">
        <v>677</v>
      </c>
      <c r="G179" t="s">
        <v>678</v>
      </c>
      <c r="H179" t="s">
        <v>167</v>
      </c>
      <c r="I179">
        <v>40017970</v>
      </c>
      <c r="J179" t="s">
        <v>679</v>
      </c>
      <c r="K179" t="s">
        <v>680</v>
      </c>
      <c r="L179">
        <v>2120</v>
      </c>
      <c r="M179">
        <v>40</v>
      </c>
      <c r="N179">
        <v>3.8212349389345993E-2</v>
      </c>
      <c r="O179">
        <v>81.010180705413504</v>
      </c>
      <c r="P179" t="str">
        <f>VLOOKUP(EnergynorDelivered[[#This Row],[OUTAGE_NAME]],Table2[],2,FALSE)</f>
        <v>Pole Top</v>
      </c>
      <c r="Q179" s="2">
        <f>EnergynorDelivered[[#This Row],[Energy Not Supplied kWh]]*VCRUsed</f>
        <v>4331.6143623184598</v>
      </c>
    </row>
    <row r="180" spans="1:17" x14ac:dyDescent="0.25">
      <c r="A180" t="s">
        <v>670</v>
      </c>
      <c r="B180" t="s">
        <v>44</v>
      </c>
      <c r="C180" t="s">
        <v>45</v>
      </c>
      <c r="D180" t="s">
        <v>681</v>
      </c>
      <c r="E180">
        <v>84064137</v>
      </c>
      <c r="F180" t="s">
        <v>682</v>
      </c>
      <c r="G180" t="s">
        <v>683</v>
      </c>
      <c r="H180" t="s">
        <v>167</v>
      </c>
      <c r="I180">
        <v>82566965</v>
      </c>
      <c r="J180" t="s">
        <v>684</v>
      </c>
      <c r="K180" t="s">
        <v>685</v>
      </c>
      <c r="L180">
        <v>34959</v>
      </c>
      <c r="M180">
        <v>271</v>
      </c>
      <c r="N180">
        <v>1.9584170897391128E-2</v>
      </c>
      <c r="O180">
        <v>684.64303040189645</v>
      </c>
      <c r="P180" t="str">
        <f>VLOOKUP(EnergynorDelivered[[#This Row],[OUTAGE_NAME]],Table2[],2,FALSE)</f>
        <v>Pole Top</v>
      </c>
      <c r="Q180" s="2">
        <f>EnergynorDelivered[[#This Row],[Energy Not Supplied kWh]]*VCRUsed</f>
        <v>36607.862835589403</v>
      </c>
    </row>
    <row r="181" spans="1:17" x14ac:dyDescent="0.25">
      <c r="A181" t="s">
        <v>670</v>
      </c>
      <c r="B181" t="s">
        <v>44</v>
      </c>
      <c r="C181" t="s">
        <v>45</v>
      </c>
      <c r="D181" t="s">
        <v>686</v>
      </c>
      <c r="E181">
        <v>40001111</v>
      </c>
      <c r="F181" t="s">
        <v>687</v>
      </c>
      <c r="G181" t="s">
        <v>688</v>
      </c>
      <c r="H181" t="s">
        <v>49</v>
      </c>
      <c r="I181">
        <v>40017988</v>
      </c>
      <c r="J181" t="s">
        <v>689</v>
      </c>
      <c r="K181" t="s">
        <v>690</v>
      </c>
      <c r="L181">
        <v>684</v>
      </c>
      <c r="M181">
        <v>6</v>
      </c>
      <c r="N181">
        <v>2.2508434993705036E-2</v>
      </c>
      <c r="O181">
        <v>15.395769535694244</v>
      </c>
      <c r="P181" t="str">
        <f>VLOOKUP(EnergynorDelivered[[#This Row],[OUTAGE_NAME]],Table2[],2,FALSE)</f>
        <v>Pole Top</v>
      </c>
      <c r="Q181" s="2">
        <f>EnergynorDelivered[[#This Row],[Energy Not Supplied kWh]]*VCRUsed</f>
        <v>823.21179707357123</v>
      </c>
    </row>
    <row r="182" spans="1:17" x14ac:dyDescent="0.25">
      <c r="A182" t="s">
        <v>670</v>
      </c>
      <c r="B182" t="s">
        <v>44</v>
      </c>
      <c r="C182" t="s">
        <v>45</v>
      </c>
      <c r="D182" t="s">
        <v>691</v>
      </c>
      <c r="E182">
        <v>40001063</v>
      </c>
      <c r="F182" t="s">
        <v>87</v>
      </c>
      <c r="G182" t="s">
        <v>88</v>
      </c>
      <c r="H182" t="s">
        <v>49</v>
      </c>
      <c r="I182">
        <v>40000024</v>
      </c>
      <c r="J182" t="s">
        <v>79</v>
      </c>
      <c r="K182" t="s">
        <v>80</v>
      </c>
      <c r="L182">
        <v>512</v>
      </c>
      <c r="M182">
        <v>4</v>
      </c>
      <c r="N182">
        <v>1.7702616411243949E-2</v>
      </c>
      <c r="O182">
        <v>9.0637396025569021</v>
      </c>
      <c r="P182" t="str">
        <f>VLOOKUP(EnergynorDelivered[[#This Row],[OUTAGE_NAME]],Table2[],2,FALSE)</f>
        <v>Pole Top</v>
      </c>
      <c r="Q182" s="2">
        <f>EnergynorDelivered[[#This Row],[Energy Not Supplied kWh]]*VCRUsed</f>
        <v>484.63815654871757</v>
      </c>
    </row>
    <row r="183" spans="1:17" x14ac:dyDescent="0.25">
      <c r="A183" t="s">
        <v>670</v>
      </c>
      <c r="B183" t="s">
        <v>44</v>
      </c>
      <c r="C183" t="s">
        <v>45</v>
      </c>
      <c r="D183" t="s">
        <v>692</v>
      </c>
      <c r="E183">
        <v>83877341</v>
      </c>
      <c r="F183" t="s">
        <v>693</v>
      </c>
      <c r="G183" t="s">
        <v>694</v>
      </c>
      <c r="H183" t="s">
        <v>167</v>
      </c>
      <c r="I183">
        <v>82566965</v>
      </c>
      <c r="J183" t="s">
        <v>684</v>
      </c>
      <c r="K183" t="s">
        <v>685</v>
      </c>
      <c r="L183">
        <v>110940.6</v>
      </c>
      <c r="M183">
        <v>1164</v>
      </c>
      <c r="N183">
        <v>2.1438894818981084E-2</v>
      </c>
      <c r="O183">
        <v>2378.4438545546527</v>
      </c>
      <c r="P183" t="str">
        <f>VLOOKUP(EnergynorDelivered[[#This Row],[OUTAGE_NAME]],Table2[],2,FALSE)</f>
        <v>Pole Top</v>
      </c>
      <c r="Q183" s="2">
        <f>EnergynorDelivered[[#This Row],[Energy Not Supplied kWh]]*VCRUsed</f>
        <v>127175.39290303728</v>
      </c>
    </row>
    <row r="184" spans="1:17" x14ac:dyDescent="0.25">
      <c r="A184" t="s">
        <v>670</v>
      </c>
      <c r="B184" t="s">
        <v>44</v>
      </c>
      <c r="C184" t="s">
        <v>45</v>
      </c>
      <c r="D184" t="s">
        <v>692</v>
      </c>
      <c r="E184">
        <v>84064137</v>
      </c>
      <c r="F184" t="s">
        <v>682</v>
      </c>
      <c r="G184" t="s">
        <v>683</v>
      </c>
      <c r="H184" t="s">
        <v>167</v>
      </c>
      <c r="I184">
        <v>82566965</v>
      </c>
      <c r="J184" t="s">
        <v>684</v>
      </c>
      <c r="K184" t="s">
        <v>685</v>
      </c>
      <c r="L184">
        <v>2706.0833333333335</v>
      </c>
      <c r="M184">
        <v>35</v>
      </c>
      <c r="N184">
        <v>1.9584170897391128E-2</v>
      </c>
      <c r="O184">
        <v>52.996398462581844</v>
      </c>
      <c r="P184" t="str">
        <f>VLOOKUP(EnergynorDelivered[[#This Row],[OUTAGE_NAME]],Table2[],2,FALSE)</f>
        <v>Pole Top</v>
      </c>
      <c r="Q184" s="2">
        <f>EnergynorDelivered[[#This Row],[Energy Not Supplied kWh]]*VCRUsed</f>
        <v>2833.7174257942511</v>
      </c>
    </row>
    <row r="185" spans="1:17" x14ac:dyDescent="0.25">
      <c r="A185" t="s">
        <v>670</v>
      </c>
      <c r="B185" t="s">
        <v>44</v>
      </c>
      <c r="C185" t="s">
        <v>45</v>
      </c>
      <c r="D185" t="s">
        <v>695</v>
      </c>
      <c r="E185">
        <v>40001032</v>
      </c>
      <c r="F185" t="s">
        <v>696</v>
      </c>
      <c r="G185" t="s">
        <v>697</v>
      </c>
      <c r="H185" t="s">
        <v>60</v>
      </c>
      <c r="I185">
        <v>40017971</v>
      </c>
      <c r="J185" t="s">
        <v>98</v>
      </c>
      <c r="K185" t="s">
        <v>99</v>
      </c>
      <c r="L185">
        <v>10860.183333333332</v>
      </c>
      <c r="M185">
        <v>11</v>
      </c>
      <c r="N185">
        <v>1.0637245751560267</v>
      </c>
      <c r="O185">
        <v>11552.243902366563</v>
      </c>
      <c r="P185" t="str">
        <f>VLOOKUP(EnergynorDelivered[[#This Row],[OUTAGE_NAME]],Table2[],2,FALSE)</f>
        <v>Pole</v>
      </c>
      <c r="Q185" s="2">
        <f>EnergynorDelivered[[#This Row],[Energy Not Supplied kWh]]*VCRUsed</f>
        <v>617698.48145954008</v>
      </c>
    </row>
    <row r="186" spans="1:17" x14ac:dyDescent="0.25">
      <c r="A186" t="s">
        <v>670</v>
      </c>
      <c r="B186" t="s">
        <v>44</v>
      </c>
      <c r="C186" t="s">
        <v>45</v>
      </c>
      <c r="D186" t="s">
        <v>698</v>
      </c>
      <c r="E186">
        <v>40000985</v>
      </c>
      <c r="F186" t="s">
        <v>699</v>
      </c>
      <c r="G186" t="s">
        <v>700</v>
      </c>
      <c r="H186" t="s">
        <v>49</v>
      </c>
      <c r="I186">
        <v>40017931</v>
      </c>
      <c r="J186" t="s">
        <v>93</v>
      </c>
      <c r="K186" t="s">
        <v>94</v>
      </c>
      <c r="L186">
        <v>127753</v>
      </c>
      <c r="M186">
        <v>644</v>
      </c>
      <c r="N186">
        <v>2.1393601947015943E-2</v>
      </c>
      <c r="O186">
        <v>2733.0968295371276</v>
      </c>
      <c r="P186" t="str">
        <f>VLOOKUP(EnergynorDelivered[[#This Row],[OUTAGE_NAME]],Table2[],2,FALSE)</f>
        <v>Pole Top</v>
      </c>
      <c r="Q186" s="2">
        <f>EnergynorDelivered[[#This Row],[Energy Not Supplied kWh]]*VCRUsed</f>
        <v>146138.68747535022</v>
      </c>
    </row>
    <row r="187" spans="1:17" hidden="1" x14ac:dyDescent="0.25">
      <c r="A187" t="s">
        <v>43</v>
      </c>
      <c r="B187" t="s">
        <v>44</v>
      </c>
      <c r="C187" t="s">
        <v>45</v>
      </c>
      <c r="D187" t="s">
        <v>701</v>
      </c>
      <c r="E187">
        <v>40001003</v>
      </c>
      <c r="F187" t="s">
        <v>702</v>
      </c>
      <c r="G187" t="s">
        <v>703</v>
      </c>
      <c r="H187" t="s">
        <v>60</v>
      </c>
      <c r="I187">
        <v>40017948</v>
      </c>
      <c r="J187" t="s">
        <v>704</v>
      </c>
      <c r="K187" t="s">
        <v>705</v>
      </c>
      <c r="L187">
        <v>12021.6</v>
      </c>
      <c r="M187">
        <v>97</v>
      </c>
      <c r="N187">
        <v>2.5571020134039758E-2</v>
      </c>
      <c r="O187">
        <v>307.40457564337237</v>
      </c>
      <c r="P187" t="str">
        <f>VLOOKUP(EnergynorDelivered[[#This Row],[OUTAGE_NAME]],Table2[],2,FALSE)</f>
        <v>Pole Top</v>
      </c>
      <c r="Q187" s="2">
        <f>EnergynorDelivered[[#This Row],[Energy Not Supplied kWh]]*VCRUsed</f>
        <v>16436.922659651122</v>
      </c>
    </row>
    <row r="188" spans="1:17" x14ac:dyDescent="0.25">
      <c r="A188" t="s">
        <v>670</v>
      </c>
      <c r="B188" t="s">
        <v>44</v>
      </c>
      <c r="C188" t="s">
        <v>45</v>
      </c>
      <c r="D188" t="s">
        <v>706</v>
      </c>
      <c r="E188">
        <v>40001062</v>
      </c>
      <c r="F188" t="s">
        <v>707</v>
      </c>
      <c r="G188" t="s">
        <v>708</v>
      </c>
      <c r="H188" t="s">
        <v>49</v>
      </c>
      <c r="I188">
        <v>40000024</v>
      </c>
      <c r="J188" t="s">
        <v>79</v>
      </c>
      <c r="K188" t="s">
        <v>80</v>
      </c>
      <c r="L188">
        <v>651.86666666666667</v>
      </c>
      <c r="M188">
        <v>1</v>
      </c>
      <c r="N188">
        <v>2.9454478319633829E-2</v>
      </c>
      <c r="O188">
        <v>19.200392600625307</v>
      </c>
      <c r="P188" t="str">
        <f>VLOOKUP(EnergynorDelivered[[#This Row],[OUTAGE_NAME]],Table2[],2,FALSE)</f>
        <v>Pole Top</v>
      </c>
      <c r="Q188" s="2">
        <f>EnergynorDelivered[[#This Row],[Energy Not Supplied kWh]]*VCRUsed</f>
        <v>1026.6449923554351</v>
      </c>
    </row>
    <row r="189" spans="1:17" x14ac:dyDescent="0.25">
      <c r="A189" t="s">
        <v>670</v>
      </c>
      <c r="B189" t="s">
        <v>44</v>
      </c>
      <c r="C189" t="s">
        <v>45</v>
      </c>
      <c r="D189" t="s">
        <v>709</v>
      </c>
      <c r="E189">
        <v>40001194</v>
      </c>
      <c r="F189" t="s">
        <v>710</v>
      </c>
      <c r="G189" t="s">
        <v>711</v>
      </c>
      <c r="H189" t="s">
        <v>167</v>
      </c>
      <c r="I189">
        <v>40017981</v>
      </c>
      <c r="J189" t="s">
        <v>712</v>
      </c>
      <c r="K189" t="s">
        <v>713</v>
      </c>
      <c r="L189">
        <v>16698</v>
      </c>
      <c r="M189">
        <v>121</v>
      </c>
      <c r="N189">
        <v>2.6622172906131017E-2</v>
      </c>
      <c r="O189">
        <v>444.53704318657572</v>
      </c>
      <c r="P189" t="str">
        <f>VLOOKUP(EnergynorDelivered[[#This Row],[OUTAGE_NAME]],Table2[],2,FALSE)</f>
        <v>Pole Top</v>
      </c>
      <c r="Q189" s="2">
        <f>EnergynorDelivered[[#This Row],[Energy Not Supplied kWh]]*VCRUsed</f>
        <v>23769.395699186203</v>
      </c>
    </row>
    <row r="190" spans="1:17" x14ac:dyDescent="0.25">
      <c r="A190" t="s">
        <v>670</v>
      </c>
      <c r="B190" t="s">
        <v>44</v>
      </c>
      <c r="C190" t="s">
        <v>45</v>
      </c>
      <c r="D190" t="s">
        <v>714</v>
      </c>
      <c r="E190">
        <v>40216323</v>
      </c>
      <c r="F190" t="s">
        <v>82</v>
      </c>
      <c r="G190" t="s">
        <v>83</v>
      </c>
      <c r="H190" t="s">
        <v>49</v>
      </c>
      <c r="I190">
        <v>40018027</v>
      </c>
      <c r="J190" t="s">
        <v>84</v>
      </c>
      <c r="K190" t="s">
        <v>85</v>
      </c>
      <c r="L190">
        <v>31307.599999999999</v>
      </c>
      <c r="M190">
        <v>24</v>
      </c>
      <c r="N190">
        <v>2.4255790931380673E-2</v>
      </c>
      <c r="O190">
        <v>759.39060016329347</v>
      </c>
      <c r="P190" t="str">
        <f>VLOOKUP(EnergynorDelivered[[#This Row],[OUTAGE_NAME]],Table2[],2,FALSE)</f>
        <v>Pole</v>
      </c>
      <c r="Q190" s="2">
        <f>EnergynorDelivered[[#This Row],[Energy Not Supplied kWh]]*VCRUsed</f>
        <v>40604.615390731298</v>
      </c>
    </row>
    <row r="191" spans="1:17" hidden="1" x14ac:dyDescent="0.25">
      <c r="A191" t="s">
        <v>43</v>
      </c>
      <c r="B191" t="s">
        <v>44</v>
      </c>
      <c r="C191" t="s">
        <v>45</v>
      </c>
      <c r="D191" t="s">
        <v>715</v>
      </c>
      <c r="E191">
        <v>40000975</v>
      </c>
      <c r="F191" t="s">
        <v>716</v>
      </c>
      <c r="G191" t="s">
        <v>717</v>
      </c>
      <c r="H191" t="s">
        <v>49</v>
      </c>
      <c r="I191">
        <v>40017933</v>
      </c>
      <c r="J191" t="s">
        <v>674</v>
      </c>
      <c r="K191" t="s">
        <v>675</v>
      </c>
      <c r="L191">
        <v>28597.200000000001</v>
      </c>
      <c r="M191">
        <v>114</v>
      </c>
      <c r="N191">
        <v>0.21603724393840992</v>
      </c>
      <c r="O191">
        <v>6178.0602723554957</v>
      </c>
      <c r="P191" t="str">
        <f>VLOOKUP(EnergynorDelivered[[#This Row],[OUTAGE_NAME]],Table2[],2,FALSE)</f>
        <v>Pole Top</v>
      </c>
      <c r="Q191" s="2">
        <f>EnergynorDelivered[[#This Row],[Energy Not Supplied kWh]]*VCRUsed</f>
        <v>330340.88276284834</v>
      </c>
    </row>
    <row r="192" spans="1:17" x14ac:dyDescent="0.25">
      <c r="A192" t="s">
        <v>670</v>
      </c>
      <c r="B192" t="s">
        <v>44</v>
      </c>
      <c r="C192" t="s">
        <v>45</v>
      </c>
      <c r="D192" t="s">
        <v>718</v>
      </c>
      <c r="E192">
        <v>40001110</v>
      </c>
      <c r="F192" t="s">
        <v>719</v>
      </c>
      <c r="G192" t="s">
        <v>720</v>
      </c>
      <c r="H192" t="s">
        <v>60</v>
      </c>
      <c r="I192">
        <v>40017988</v>
      </c>
      <c r="J192" t="s">
        <v>689</v>
      </c>
      <c r="K192" t="s">
        <v>690</v>
      </c>
      <c r="L192">
        <v>5570.4</v>
      </c>
      <c r="M192">
        <v>24</v>
      </c>
      <c r="N192">
        <v>2.1651580440642658E-2</v>
      </c>
      <c r="O192">
        <v>120.60796368655586</v>
      </c>
      <c r="P192" t="str">
        <f>VLOOKUP(EnergynorDelivered[[#This Row],[OUTAGE_NAME]],Table2[],2,FALSE)</f>
        <v>Pole Top</v>
      </c>
      <c r="Q192" s="2">
        <f>EnergynorDelivered[[#This Row],[Energy Not Supplied kWh]]*VCRUsed</f>
        <v>6448.9078183201418</v>
      </c>
    </row>
    <row r="193" spans="1:17" x14ac:dyDescent="0.25">
      <c r="A193" t="s">
        <v>670</v>
      </c>
      <c r="B193" t="s">
        <v>44</v>
      </c>
      <c r="C193" t="s">
        <v>45</v>
      </c>
      <c r="D193" t="s">
        <v>721</v>
      </c>
      <c r="E193">
        <v>40216323</v>
      </c>
      <c r="F193" t="s">
        <v>82</v>
      </c>
      <c r="G193" t="s">
        <v>83</v>
      </c>
      <c r="H193" t="s">
        <v>49</v>
      </c>
      <c r="I193">
        <v>40018027</v>
      </c>
      <c r="J193" t="s">
        <v>84</v>
      </c>
      <c r="K193" t="s">
        <v>85</v>
      </c>
      <c r="L193">
        <v>3341.4666666666667</v>
      </c>
      <c r="M193">
        <v>19</v>
      </c>
      <c r="N193">
        <v>2.4255790931380673E-2</v>
      </c>
      <c r="O193">
        <v>81.049916870844129</v>
      </c>
      <c r="P193" t="str">
        <f>VLOOKUP(EnergynorDelivered[[#This Row],[OUTAGE_NAME]],Table2[],2,FALSE)</f>
        <v>Pole</v>
      </c>
      <c r="Q193" s="2">
        <f>EnergynorDelivered[[#This Row],[Energy Not Supplied kWh]]*VCRUsed</f>
        <v>4333.7390550840355</v>
      </c>
    </row>
    <row r="194" spans="1:17" x14ac:dyDescent="0.25">
      <c r="A194" t="s">
        <v>670</v>
      </c>
      <c r="B194" t="s">
        <v>44</v>
      </c>
      <c r="C194" t="s">
        <v>45</v>
      </c>
      <c r="D194" t="s">
        <v>722</v>
      </c>
      <c r="E194">
        <v>40001061</v>
      </c>
      <c r="F194" t="s">
        <v>723</v>
      </c>
      <c r="G194" t="s">
        <v>724</v>
      </c>
      <c r="H194" t="s">
        <v>49</v>
      </c>
      <c r="I194">
        <v>40000024</v>
      </c>
      <c r="J194" t="s">
        <v>79</v>
      </c>
      <c r="K194" t="s">
        <v>80</v>
      </c>
      <c r="L194">
        <v>40531.4</v>
      </c>
      <c r="M194">
        <v>34</v>
      </c>
      <c r="N194">
        <v>2.1067224133866868E-2</v>
      </c>
      <c r="O194">
        <v>853.88408825941167</v>
      </c>
      <c r="P194" t="str">
        <f>VLOOKUP(EnergynorDelivered[[#This Row],[OUTAGE_NAME]],Table2[],2,FALSE)</f>
        <v>Pole</v>
      </c>
      <c r="Q194" s="2">
        <f>EnergynorDelivered[[#This Row],[Energy Not Supplied kWh]]*VCRUsed</f>
        <v>45657.182199230738</v>
      </c>
    </row>
    <row r="195" spans="1:17" x14ac:dyDescent="0.25">
      <c r="A195" t="s">
        <v>670</v>
      </c>
      <c r="B195" t="s">
        <v>44</v>
      </c>
      <c r="C195" t="s">
        <v>45</v>
      </c>
      <c r="D195" t="s">
        <v>725</v>
      </c>
      <c r="E195">
        <v>40001010</v>
      </c>
      <c r="F195" t="s">
        <v>655</v>
      </c>
      <c r="G195" t="s">
        <v>656</v>
      </c>
      <c r="H195" t="s">
        <v>49</v>
      </c>
      <c r="I195">
        <v>40000023</v>
      </c>
      <c r="J195" t="s">
        <v>657</v>
      </c>
      <c r="K195" t="s">
        <v>658</v>
      </c>
      <c r="L195">
        <v>12852.583333333334</v>
      </c>
      <c r="M195">
        <v>31</v>
      </c>
      <c r="N195">
        <v>3.0197309670976689E-2</v>
      </c>
      <c r="O195">
        <v>388.11343898870052</v>
      </c>
      <c r="P195" t="str">
        <f>VLOOKUP(EnergynorDelivered[[#This Row],[OUTAGE_NAME]],Table2[],2,FALSE)</f>
        <v>Pole</v>
      </c>
      <c r="Q195" s="2">
        <f>EnergynorDelivered[[#This Row],[Energy Not Supplied kWh]]*VCRUsed</f>
        <v>20752.425582725817</v>
      </c>
    </row>
    <row r="196" spans="1:17" x14ac:dyDescent="0.25">
      <c r="A196" t="s">
        <v>670</v>
      </c>
      <c r="B196" t="s">
        <v>44</v>
      </c>
      <c r="C196" t="s">
        <v>45</v>
      </c>
      <c r="D196" t="s">
        <v>726</v>
      </c>
      <c r="E196">
        <v>40001176</v>
      </c>
      <c r="F196" t="s">
        <v>727</v>
      </c>
      <c r="G196" t="s">
        <v>728</v>
      </c>
      <c r="H196" t="s">
        <v>60</v>
      </c>
      <c r="I196">
        <v>40017973</v>
      </c>
      <c r="J196" t="s">
        <v>729</v>
      </c>
      <c r="K196" t="s">
        <v>730</v>
      </c>
      <c r="L196">
        <v>57966.466666666667</v>
      </c>
      <c r="M196">
        <v>170</v>
      </c>
      <c r="N196">
        <v>2.5074831617426133E-2</v>
      </c>
      <c r="O196">
        <v>1453.4993911238114</v>
      </c>
      <c r="P196" t="str">
        <f>VLOOKUP(EnergynorDelivered[[#This Row],[OUTAGE_NAME]],Table2[],2,FALSE)</f>
        <v>Pole Top</v>
      </c>
      <c r="Q196" s="2">
        <f>EnergynorDelivered[[#This Row],[Energy Not Supplied kWh]]*VCRUsed</f>
        <v>77718.6124433902</v>
      </c>
    </row>
    <row r="197" spans="1:17" hidden="1" x14ac:dyDescent="0.25">
      <c r="A197" t="s">
        <v>43</v>
      </c>
      <c r="B197" t="s">
        <v>44</v>
      </c>
      <c r="C197" t="s">
        <v>45</v>
      </c>
      <c r="D197" t="s">
        <v>731</v>
      </c>
      <c r="E197">
        <v>40001177</v>
      </c>
      <c r="F197" t="s">
        <v>732</v>
      </c>
      <c r="G197" t="s">
        <v>733</v>
      </c>
      <c r="H197" t="s">
        <v>60</v>
      </c>
      <c r="I197">
        <v>40017975</v>
      </c>
      <c r="J197" t="s">
        <v>734</v>
      </c>
      <c r="K197" t="s">
        <v>735</v>
      </c>
      <c r="L197">
        <v>13264</v>
      </c>
      <c r="M197">
        <v>120</v>
      </c>
      <c r="N197">
        <v>1.8052159939643687E-2</v>
      </c>
      <c r="O197">
        <v>239.44384943943385</v>
      </c>
      <c r="P197" t="str">
        <f>VLOOKUP(EnergynorDelivered[[#This Row],[OUTAGE_NAME]],Table2[],2,FALSE)</f>
        <v>Pole Top</v>
      </c>
      <c r="Q197" s="2">
        <f>EnergynorDelivered[[#This Row],[Energy Not Supplied kWh]]*VCRUsed</f>
        <v>12803.062629526528</v>
      </c>
    </row>
    <row r="198" spans="1:17" x14ac:dyDescent="0.25">
      <c r="A198" t="s">
        <v>670</v>
      </c>
      <c r="B198" t="s">
        <v>44</v>
      </c>
      <c r="C198" t="s">
        <v>45</v>
      </c>
      <c r="D198" t="s">
        <v>736</v>
      </c>
      <c r="E198">
        <v>40001066</v>
      </c>
      <c r="F198" t="s">
        <v>666</v>
      </c>
      <c r="G198" t="s">
        <v>667</v>
      </c>
      <c r="H198" t="s">
        <v>49</v>
      </c>
      <c r="I198">
        <v>40017977</v>
      </c>
      <c r="J198" t="s">
        <v>668</v>
      </c>
      <c r="K198" t="s">
        <v>669</v>
      </c>
      <c r="L198">
        <v>16222.15</v>
      </c>
      <c r="M198">
        <v>17</v>
      </c>
      <c r="N198">
        <v>2.7694461938516889E-2</v>
      </c>
      <c r="O198">
        <v>449.26371573591177</v>
      </c>
      <c r="P198" t="str">
        <f>VLOOKUP(EnergynorDelivered[[#This Row],[OUTAGE_NAME]],Table2[],2,FALSE)</f>
        <v>Pole</v>
      </c>
      <c r="Q198" s="2">
        <f>EnergynorDelivered[[#This Row],[Energy Not Supplied kWh]]*VCRUsed</f>
        <v>24022.130880399203</v>
      </c>
    </row>
    <row r="199" spans="1:17" x14ac:dyDescent="0.25">
      <c r="A199" t="s">
        <v>670</v>
      </c>
      <c r="B199" t="s">
        <v>44</v>
      </c>
      <c r="C199" t="s">
        <v>45</v>
      </c>
      <c r="D199" t="s">
        <v>737</v>
      </c>
      <c r="E199">
        <v>40223076</v>
      </c>
      <c r="F199" t="s">
        <v>738</v>
      </c>
      <c r="G199" t="s">
        <v>739</v>
      </c>
      <c r="H199" t="s">
        <v>49</v>
      </c>
      <c r="I199">
        <v>40222084</v>
      </c>
      <c r="J199" t="s">
        <v>71</v>
      </c>
      <c r="K199" t="s">
        <v>72</v>
      </c>
      <c r="L199">
        <v>100133.8</v>
      </c>
      <c r="M199">
        <v>76</v>
      </c>
      <c r="N199">
        <v>3.3716595813527928E-2</v>
      </c>
      <c r="O199">
        <v>3376.1708618726429</v>
      </c>
      <c r="P199" t="str">
        <f>VLOOKUP(EnergynorDelivered[[#This Row],[OUTAGE_NAME]],Table2[],2,FALSE)</f>
        <v>Pole</v>
      </c>
      <c r="Q199" s="2">
        <f>EnergynorDelivered[[#This Row],[Energy Not Supplied kWh]]*VCRUsed</f>
        <v>180523.85598433021</v>
      </c>
    </row>
    <row r="200" spans="1:17" x14ac:dyDescent="0.25">
      <c r="A200" t="s">
        <v>670</v>
      </c>
      <c r="B200" t="s">
        <v>44</v>
      </c>
      <c r="C200" t="s">
        <v>45</v>
      </c>
      <c r="D200" t="s">
        <v>740</v>
      </c>
      <c r="E200">
        <v>40001009</v>
      </c>
      <c r="F200" t="s">
        <v>47</v>
      </c>
      <c r="G200" t="s">
        <v>48</v>
      </c>
      <c r="H200" t="s">
        <v>49</v>
      </c>
      <c r="I200">
        <v>40017951</v>
      </c>
      <c r="J200" t="s">
        <v>50</v>
      </c>
      <c r="K200" t="s">
        <v>51</v>
      </c>
      <c r="L200">
        <v>37145.183333333334</v>
      </c>
      <c r="M200">
        <v>49</v>
      </c>
      <c r="N200">
        <v>3.1040588450560205E-2</v>
      </c>
      <c r="O200">
        <v>1153.0083487706081</v>
      </c>
      <c r="P200" t="str">
        <f>VLOOKUP(EnergynorDelivered[[#This Row],[OUTAGE_NAME]],Table2[],2,FALSE)</f>
        <v>Pole</v>
      </c>
      <c r="Q200" s="2">
        <f>EnergynorDelivered[[#This Row],[Energy Not Supplied kWh]]*VCRUsed</f>
        <v>61651.356408764412</v>
      </c>
    </row>
    <row r="201" spans="1:17" x14ac:dyDescent="0.25">
      <c r="A201" t="s">
        <v>670</v>
      </c>
      <c r="B201" t="s">
        <v>44</v>
      </c>
      <c r="C201" t="s">
        <v>45</v>
      </c>
      <c r="D201" t="s">
        <v>741</v>
      </c>
      <c r="E201">
        <v>40000979</v>
      </c>
      <c r="F201" t="s">
        <v>742</v>
      </c>
      <c r="G201" t="s">
        <v>743</v>
      </c>
      <c r="H201" t="s">
        <v>49</v>
      </c>
      <c r="I201">
        <v>40017934</v>
      </c>
      <c r="J201" t="s">
        <v>744</v>
      </c>
      <c r="K201" t="s">
        <v>745</v>
      </c>
      <c r="L201">
        <v>122.95</v>
      </c>
      <c r="M201">
        <v>1</v>
      </c>
      <c r="N201">
        <v>2.211477985599283E-2</v>
      </c>
      <c r="O201">
        <v>2.7190121832943186</v>
      </c>
      <c r="P201" t="str">
        <f>VLOOKUP(EnergynorDelivered[[#This Row],[OUTAGE_NAME]],Table2[],2,FALSE)</f>
        <v>Pole Top</v>
      </c>
      <c r="Q201" s="2">
        <f>EnergynorDelivered[[#This Row],[Energy Not Supplied kWh]]*VCRUsed</f>
        <v>145.38558144074722</v>
      </c>
    </row>
    <row r="202" spans="1:17" x14ac:dyDescent="0.25">
      <c r="A202" t="s">
        <v>670</v>
      </c>
      <c r="B202" t="s">
        <v>44</v>
      </c>
      <c r="C202" t="s">
        <v>45</v>
      </c>
      <c r="D202" t="s">
        <v>746</v>
      </c>
      <c r="E202">
        <v>40001066</v>
      </c>
      <c r="F202" t="s">
        <v>666</v>
      </c>
      <c r="G202" t="s">
        <v>667</v>
      </c>
      <c r="H202" t="s">
        <v>49</v>
      </c>
      <c r="I202">
        <v>40017977</v>
      </c>
      <c r="J202" t="s">
        <v>668</v>
      </c>
      <c r="K202" t="s">
        <v>669</v>
      </c>
      <c r="L202">
        <v>13045.25</v>
      </c>
      <c r="M202">
        <v>29</v>
      </c>
      <c r="N202">
        <v>2.7694461938516889E-2</v>
      </c>
      <c r="O202">
        <v>361.28117960343747</v>
      </c>
      <c r="P202" t="str">
        <f>VLOOKUP(EnergynorDelivered[[#This Row],[OUTAGE_NAME]],Table2[],2,FALSE)</f>
        <v>Pole</v>
      </c>
      <c r="Q202" s="2">
        <f>EnergynorDelivered[[#This Row],[Energy Not Supplied kWh]]*VCRUsed</f>
        <v>19317.704673395801</v>
      </c>
    </row>
    <row r="203" spans="1:17" x14ac:dyDescent="0.25">
      <c r="A203" t="s">
        <v>670</v>
      </c>
      <c r="B203" t="s">
        <v>44</v>
      </c>
      <c r="C203" t="s">
        <v>45</v>
      </c>
      <c r="D203" t="s">
        <v>747</v>
      </c>
      <c r="E203">
        <v>40001059</v>
      </c>
      <c r="F203" t="s">
        <v>748</v>
      </c>
      <c r="G203" t="s">
        <v>749</v>
      </c>
      <c r="H203" t="s">
        <v>60</v>
      </c>
      <c r="I203">
        <v>40000024</v>
      </c>
      <c r="J203" t="s">
        <v>79</v>
      </c>
      <c r="K203" t="s">
        <v>80</v>
      </c>
      <c r="L203">
        <v>6101.2</v>
      </c>
      <c r="M203">
        <v>56</v>
      </c>
      <c r="N203">
        <v>2.0687552104404969E-2</v>
      </c>
      <c r="O203">
        <v>126.21889289939558</v>
      </c>
      <c r="P203" t="str">
        <f>VLOOKUP(EnergynorDelivered[[#This Row],[OUTAGE_NAME]],Table2[],2,FALSE)</f>
        <v>Pole</v>
      </c>
      <c r="Q203" s="2">
        <f>EnergynorDelivered[[#This Row],[Energy Not Supplied kWh]]*VCRUsed</f>
        <v>6748.9242033306818</v>
      </c>
    </row>
    <row r="204" spans="1:17" x14ac:dyDescent="0.25">
      <c r="A204" t="s">
        <v>670</v>
      </c>
      <c r="B204" t="s">
        <v>44</v>
      </c>
      <c r="C204" t="s">
        <v>45</v>
      </c>
      <c r="D204" t="s">
        <v>750</v>
      </c>
      <c r="E204">
        <v>40223073</v>
      </c>
      <c r="F204" t="s">
        <v>69</v>
      </c>
      <c r="G204" t="s">
        <v>70</v>
      </c>
      <c r="H204" t="s">
        <v>49</v>
      </c>
      <c r="I204">
        <v>40222084</v>
      </c>
      <c r="J204" t="s">
        <v>71</v>
      </c>
      <c r="K204" t="s">
        <v>72</v>
      </c>
      <c r="L204">
        <v>38345.5</v>
      </c>
      <c r="M204">
        <v>69</v>
      </c>
      <c r="N204">
        <v>2.683011872008878E-2</v>
      </c>
      <c r="O204">
        <v>1028.8143173811643</v>
      </c>
      <c r="P204" t="str">
        <f>VLOOKUP(EnergynorDelivered[[#This Row],[OUTAGE_NAME]],Table2[],2,FALSE)</f>
        <v>Pole</v>
      </c>
      <c r="Q204" s="2">
        <f>EnergynorDelivered[[#This Row],[Energy Not Supplied kWh]]*VCRUsed</f>
        <v>55010.701550370854</v>
      </c>
    </row>
    <row r="205" spans="1:17" x14ac:dyDescent="0.25">
      <c r="A205" t="s">
        <v>670</v>
      </c>
      <c r="B205" t="s">
        <v>44</v>
      </c>
      <c r="C205" t="s">
        <v>45</v>
      </c>
      <c r="D205" t="s">
        <v>751</v>
      </c>
      <c r="E205">
        <v>40001010</v>
      </c>
      <c r="F205" t="s">
        <v>655</v>
      </c>
      <c r="G205" t="s">
        <v>656</v>
      </c>
      <c r="H205" t="s">
        <v>49</v>
      </c>
      <c r="I205">
        <v>40000023</v>
      </c>
      <c r="J205" t="s">
        <v>657</v>
      </c>
      <c r="K205" t="s">
        <v>658</v>
      </c>
      <c r="L205">
        <v>90952.75</v>
      </c>
      <c r="M205">
        <v>385</v>
      </c>
      <c r="N205">
        <v>3.0197309670976689E-2</v>
      </c>
      <c r="O205">
        <v>2746.5283571769251</v>
      </c>
      <c r="P205" t="str">
        <f>VLOOKUP(EnergynorDelivered[[#This Row],[OUTAGE_NAME]],Table2[],2,FALSE)</f>
        <v>Pole Top</v>
      </c>
      <c r="Q205" s="2">
        <f>EnergynorDelivered[[#This Row],[Energy Not Supplied kWh]]*VCRUsed</f>
        <v>146856.87125825018</v>
      </c>
    </row>
    <row r="206" spans="1:17" x14ac:dyDescent="0.25">
      <c r="A206" t="s">
        <v>670</v>
      </c>
      <c r="B206" t="s">
        <v>44</v>
      </c>
      <c r="C206" t="s">
        <v>45</v>
      </c>
      <c r="D206" t="s">
        <v>752</v>
      </c>
      <c r="E206">
        <v>40001246</v>
      </c>
      <c r="F206" t="s">
        <v>753</v>
      </c>
      <c r="G206" t="s">
        <v>754</v>
      </c>
      <c r="H206" t="s">
        <v>60</v>
      </c>
      <c r="I206">
        <v>40000001</v>
      </c>
      <c r="J206" t="s">
        <v>755</v>
      </c>
      <c r="K206" t="s">
        <v>756</v>
      </c>
      <c r="L206">
        <v>9272.7999999999993</v>
      </c>
      <c r="M206">
        <v>140</v>
      </c>
      <c r="N206">
        <v>0.15367908675970454</v>
      </c>
      <c r="O206">
        <v>1425.0354357053884</v>
      </c>
      <c r="P206" t="str">
        <f>VLOOKUP(EnergynorDelivered[[#This Row],[OUTAGE_NAME]],Table2[],2,FALSE)</f>
        <v>Pole Top</v>
      </c>
      <c r="Q206" s="2">
        <f>EnergynorDelivered[[#This Row],[Energy Not Supplied kWh]]*VCRUsed</f>
        <v>76196.644747167113</v>
      </c>
    </row>
    <row r="207" spans="1:17" hidden="1" x14ac:dyDescent="0.25">
      <c r="A207" t="s">
        <v>43</v>
      </c>
      <c r="B207" t="s">
        <v>44</v>
      </c>
      <c r="C207" t="s">
        <v>45</v>
      </c>
      <c r="D207" t="s">
        <v>757</v>
      </c>
      <c r="E207">
        <v>40000999</v>
      </c>
      <c r="F207" t="s">
        <v>758</v>
      </c>
      <c r="G207" t="s">
        <v>759</v>
      </c>
      <c r="H207" t="s">
        <v>60</v>
      </c>
      <c r="I207">
        <v>40000023</v>
      </c>
      <c r="J207" t="s">
        <v>657</v>
      </c>
      <c r="K207" t="s">
        <v>658</v>
      </c>
      <c r="L207">
        <v>16712.8</v>
      </c>
      <c r="M207">
        <v>52</v>
      </c>
      <c r="N207">
        <v>4.540126411787615E-2</v>
      </c>
      <c r="O207">
        <v>758.78224694924052</v>
      </c>
      <c r="P207" t="str">
        <f>VLOOKUP(EnergynorDelivered[[#This Row],[OUTAGE_NAME]],Table2[],2,FALSE)</f>
        <v>Pole Top</v>
      </c>
      <c r="Q207" s="2">
        <f>EnergynorDelivered[[#This Row],[Energy Not Supplied kWh]]*VCRUsed</f>
        <v>40572.086744375891</v>
      </c>
    </row>
    <row r="208" spans="1:17" hidden="1" x14ac:dyDescent="0.25">
      <c r="A208" t="s">
        <v>43</v>
      </c>
      <c r="B208" t="s">
        <v>44</v>
      </c>
      <c r="C208" t="s">
        <v>45</v>
      </c>
      <c r="D208" t="s">
        <v>760</v>
      </c>
      <c r="E208">
        <v>40001118</v>
      </c>
      <c r="F208" t="s">
        <v>761</v>
      </c>
      <c r="G208" t="s">
        <v>762</v>
      </c>
      <c r="H208" t="s">
        <v>49</v>
      </c>
      <c r="I208">
        <v>40017986</v>
      </c>
      <c r="J208" t="s">
        <v>763</v>
      </c>
      <c r="K208" t="s">
        <v>764</v>
      </c>
      <c r="L208">
        <v>11842</v>
      </c>
      <c r="M208">
        <v>62</v>
      </c>
      <c r="N208">
        <v>1.9593851238713211E-2</v>
      </c>
      <c r="O208">
        <v>232.03038636884185</v>
      </c>
      <c r="P208" t="str">
        <f>VLOOKUP(EnergynorDelivered[[#This Row],[OUTAGE_NAME]],Table2[],2,FALSE)</f>
        <v>Pole Top</v>
      </c>
      <c r="Q208" s="2">
        <f>EnergynorDelivered[[#This Row],[Energy Not Supplied kWh]]*VCRUsed</f>
        <v>12406.664759141973</v>
      </c>
    </row>
    <row r="209" spans="1:17" hidden="1" x14ac:dyDescent="0.25">
      <c r="A209" t="s">
        <v>43</v>
      </c>
      <c r="B209" t="s">
        <v>44</v>
      </c>
      <c r="C209" t="s">
        <v>45</v>
      </c>
      <c r="D209" t="s">
        <v>765</v>
      </c>
      <c r="E209">
        <v>82563612</v>
      </c>
      <c r="F209" t="s">
        <v>74</v>
      </c>
      <c r="G209" t="s">
        <v>75</v>
      </c>
      <c r="H209" t="s">
        <v>49</v>
      </c>
      <c r="I209">
        <v>40017951</v>
      </c>
      <c r="J209" t="s">
        <v>50</v>
      </c>
      <c r="K209" t="s">
        <v>51</v>
      </c>
      <c r="L209">
        <v>43826.35</v>
      </c>
      <c r="M209">
        <v>261</v>
      </c>
      <c r="N209">
        <v>3.0462365769361226E-2</v>
      </c>
      <c r="O209">
        <v>1335.0543040360444</v>
      </c>
      <c r="P209" t="str">
        <f>VLOOKUP(EnergynorDelivered[[#This Row],[OUTAGE_NAME]],Table2[],2,FALSE)</f>
        <v>Pole Top</v>
      </c>
      <c r="Q209" s="2">
        <f>EnergynorDelivered[[#This Row],[Energy Not Supplied kWh]]*VCRUsed</f>
        <v>71385.353636807296</v>
      </c>
    </row>
    <row r="210" spans="1:17" hidden="1" x14ac:dyDescent="0.25">
      <c r="A210" t="s">
        <v>43</v>
      </c>
      <c r="B210" t="s">
        <v>44</v>
      </c>
      <c r="C210" t="s">
        <v>45</v>
      </c>
      <c r="D210" t="s">
        <v>766</v>
      </c>
      <c r="E210">
        <v>40216323</v>
      </c>
      <c r="F210" t="s">
        <v>82</v>
      </c>
      <c r="G210" t="s">
        <v>83</v>
      </c>
      <c r="H210" t="s">
        <v>49</v>
      </c>
      <c r="I210">
        <v>40018027</v>
      </c>
      <c r="J210" t="s">
        <v>84</v>
      </c>
      <c r="K210" t="s">
        <v>85</v>
      </c>
      <c r="L210">
        <v>9907.6</v>
      </c>
      <c r="M210">
        <v>67</v>
      </c>
      <c r="N210">
        <v>2.5857513570822731E-2</v>
      </c>
      <c r="O210">
        <v>256.18590145428328</v>
      </c>
      <c r="P210" t="str">
        <f>VLOOKUP(EnergynorDelivered[[#This Row],[OUTAGE_NAME]],Table2[],2,FALSE)</f>
        <v>Pole</v>
      </c>
      <c r="Q210" s="2">
        <f>EnergynorDelivered[[#This Row],[Energy Not Supplied kWh]]*VCRUsed</f>
        <v>13698.260150760527</v>
      </c>
    </row>
    <row r="211" spans="1:17" hidden="1" x14ac:dyDescent="0.25">
      <c r="A211" t="s">
        <v>43</v>
      </c>
      <c r="B211" t="s">
        <v>44</v>
      </c>
      <c r="C211" t="s">
        <v>45</v>
      </c>
      <c r="D211" t="s">
        <v>767</v>
      </c>
      <c r="E211">
        <v>40000963</v>
      </c>
      <c r="F211" t="s">
        <v>768</v>
      </c>
      <c r="G211" t="s">
        <v>769</v>
      </c>
      <c r="H211" t="s">
        <v>49</v>
      </c>
      <c r="I211">
        <v>40017994</v>
      </c>
      <c r="J211" t="s">
        <v>770</v>
      </c>
      <c r="K211" t="s">
        <v>771</v>
      </c>
      <c r="L211">
        <v>0</v>
      </c>
      <c r="M211">
        <v>0</v>
      </c>
      <c r="N211">
        <v>1.2317043202603758E-2</v>
      </c>
      <c r="O211">
        <v>0</v>
      </c>
      <c r="P211" t="str">
        <f>VLOOKUP(EnergynorDelivered[[#This Row],[OUTAGE_NAME]],Table2[],2,FALSE)</f>
        <v>Pole Top</v>
      </c>
      <c r="Q211" s="2">
        <f>EnergynorDelivered[[#This Row],[Energy Not Supplied kWh]]*VCRUsed</f>
        <v>0</v>
      </c>
    </row>
    <row r="212" spans="1:17" hidden="1" x14ac:dyDescent="0.25">
      <c r="A212" t="s">
        <v>43</v>
      </c>
      <c r="B212" t="s">
        <v>44</v>
      </c>
      <c r="C212" t="s">
        <v>45</v>
      </c>
      <c r="D212" t="s">
        <v>772</v>
      </c>
      <c r="E212">
        <v>82561111</v>
      </c>
      <c r="F212" t="s">
        <v>773</v>
      </c>
      <c r="G212" t="s">
        <v>774</v>
      </c>
      <c r="H212" t="s">
        <v>60</v>
      </c>
      <c r="I212">
        <v>40017988</v>
      </c>
      <c r="J212" t="s">
        <v>689</v>
      </c>
      <c r="K212" t="s">
        <v>690</v>
      </c>
      <c r="L212">
        <v>250.28333333333333</v>
      </c>
      <c r="M212">
        <v>1</v>
      </c>
      <c r="N212">
        <v>1.5713442936470142E-2</v>
      </c>
      <c r="O212">
        <v>3.9328128762828687</v>
      </c>
      <c r="P212" t="str">
        <f>VLOOKUP(EnergynorDelivered[[#This Row],[OUTAGE_NAME]],Table2[],2,FALSE)</f>
        <v>Pole Top</v>
      </c>
      <c r="Q212" s="2">
        <f>EnergynorDelivered[[#This Row],[Energy Not Supplied kWh]]*VCRUsed</f>
        <v>210.287504494845</v>
      </c>
    </row>
    <row r="213" spans="1:17" hidden="1" x14ac:dyDescent="0.25">
      <c r="A213" t="s">
        <v>43</v>
      </c>
      <c r="B213" t="s">
        <v>44</v>
      </c>
      <c r="C213" t="s">
        <v>45</v>
      </c>
      <c r="D213" t="s">
        <v>775</v>
      </c>
      <c r="E213">
        <v>40000973</v>
      </c>
      <c r="F213" t="s">
        <v>672</v>
      </c>
      <c r="G213" t="s">
        <v>673</v>
      </c>
      <c r="H213" t="s">
        <v>49</v>
      </c>
      <c r="I213">
        <v>40017933</v>
      </c>
      <c r="J213" t="s">
        <v>674</v>
      </c>
      <c r="K213" t="s">
        <v>675</v>
      </c>
      <c r="L213">
        <v>137302</v>
      </c>
      <c r="M213">
        <v>60</v>
      </c>
      <c r="N213">
        <v>0.16966389336359863</v>
      </c>
      <c r="O213">
        <v>23295.19188660882</v>
      </c>
      <c r="P213" t="str">
        <f>VLOOKUP(EnergynorDelivered[[#This Row],[OUTAGE_NAME]],Table2[],2,FALSE)</f>
        <v>Pole</v>
      </c>
      <c r="Q213" s="2">
        <f>EnergynorDelivered[[#This Row],[Energy Not Supplied kWh]]*VCRUsed</f>
        <v>1245593.9101769736</v>
      </c>
    </row>
    <row r="214" spans="1:17" hidden="1" x14ac:dyDescent="0.25">
      <c r="A214" t="s">
        <v>43</v>
      </c>
      <c r="B214" t="s">
        <v>44</v>
      </c>
      <c r="C214" t="s">
        <v>45</v>
      </c>
      <c r="D214" t="s">
        <v>776</v>
      </c>
      <c r="E214">
        <v>40001066</v>
      </c>
      <c r="F214" t="s">
        <v>666</v>
      </c>
      <c r="G214" t="s">
        <v>667</v>
      </c>
      <c r="H214" t="s">
        <v>49</v>
      </c>
      <c r="I214">
        <v>40017977</v>
      </c>
      <c r="J214" t="s">
        <v>668</v>
      </c>
      <c r="K214" t="s">
        <v>669</v>
      </c>
      <c r="L214">
        <v>34175.75</v>
      </c>
      <c r="M214">
        <v>37</v>
      </c>
      <c r="N214">
        <v>2.6453526045327039E-2</v>
      </c>
      <c r="O214">
        <v>904.06909274358554</v>
      </c>
      <c r="P214" t="str">
        <f>VLOOKUP(EnergynorDelivered[[#This Row],[OUTAGE_NAME]],Table2[],2,FALSE)</f>
        <v>Pole</v>
      </c>
      <c r="Q214" s="2">
        <f>EnergynorDelivered[[#This Row],[Energy Not Supplied kWh]]*VCRUsed</f>
        <v>48340.574388999521</v>
      </c>
    </row>
    <row r="215" spans="1:17" hidden="1" x14ac:dyDescent="0.25">
      <c r="A215" t="s">
        <v>43</v>
      </c>
      <c r="B215" t="s">
        <v>44</v>
      </c>
      <c r="C215" t="s">
        <v>45</v>
      </c>
      <c r="D215" t="s">
        <v>777</v>
      </c>
      <c r="E215">
        <v>40001066</v>
      </c>
      <c r="F215" t="s">
        <v>666</v>
      </c>
      <c r="G215" t="s">
        <v>667</v>
      </c>
      <c r="H215" t="s">
        <v>49</v>
      </c>
      <c r="I215">
        <v>40017977</v>
      </c>
      <c r="J215" t="s">
        <v>668</v>
      </c>
      <c r="K215" t="s">
        <v>669</v>
      </c>
      <c r="L215">
        <v>17123.816666666666</v>
      </c>
      <c r="M215">
        <v>13</v>
      </c>
      <c r="N215">
        <v>2.6453526045327039E-2</v>
      </c>
      <c r="O215">
        <v>452.9853301870719</v>
      </c>
      <c r="P215" t="str">
        <f>VLOOKUP(EnergynorDelivered[[#This Row],[OUTAGE_NAME]],Table2[],2,FALSE)</f>
        <v>Pole</v>
      </c>
      <c r="Q215" s="2">
        <f>EnergynorDelivered[[#This Row],[Energy Not Supplied kWh]]*VCRUsed</f>
        <v>24221.125605102734</v>
      </c>
    </row>
    <row r="216" spans="1:17" hidden="1" x14ac:dyDescent="0.25">
      <c r="A216" t="s">
        <v>43</v>
      </c>
      <c r="B216" t="s">
        <v>44</v>
      </c>
      <c r="C216" t="s">
        <v>45</v>
      </c>
      <c r="D216" t="s">
        <v>778</v>
      </c>
      <c r="E216">
        <v>40000977</v>
      </c>
      <c r="F216" t="s">
        <v>779</v>
      </c>
      <c r="G216" t="s">
        <v>780</v>
      </c>
      <c r="H216" t="s">
        <v>49</v>
      </c>
      <c r="I216">
        <v>40017934</v>
      </c>
      <c r="J216" t="s">
        <v>744</v>
      </c>
      <c r="K216" t="s">
        <v>745</v>
      </c>
      <c r="L216">
        <v>9162.4333333333325</v>
      </c>
      <c r="M216">
        <v>34</v>
      </c>
      <c r="N216">
        <v>1.7824092517461247E-2</v>
      </c>
      <c r="O216">
        <v>163.3120594184042</v>
      </c>
      <c r="P216" t="str">
        <f>VLOOKUP(EnergynorDelivered[[#This Row],[OUTAGE_NAME]],Table2[],2,FALSE)</f>
        <v>Pole Top</v>
      </c>
      <c r="Q216" s="2">
        <f>EnergynorDelivered[[#This Row],[Energy Not Supplied kWh]]*VCRUsed</f>
        <v>8732.2958171020728</v>
      </c>
    </row>
    <row r="217" spans="1:17" hidden="1" x14ac:dyDescent="0.25">
      <c r="A217" t="s">
        <v>43</v>
      </c>
      <c r="B217" t="s">
        <v>44</v>
      </c>
      <c r="C217" t="s">
        <v>45</v>
      </c>
      <c r="D217" t="s">
        <v>781</v>
      </c>
      <c r="E217">
        <v>40001132</v>
      </c>
      <c r="F217" t="s">
        <v>782</v>
      </c>
      <c r="G217" t="s">
        <v>783</v>
      </c>
      <c r="H217" t="s">
        <v>167</v>
      </c>
      <c r="I217">
        <v>40000002</v>
      </c>
      <c r="J217" t="s">
        <v>784</v>
      </c>
      <c r="K217" t="s">
        <v>785</v>
      </c>
      <c r="L217">
        <v>13690.6</v>
      </c>
      <c r="M217">
        <v>66</v>
      </c>
      <c r="N217">
        <v>2.2904254947942394E-2</v>
      </c>
      <c r="O217">
        <v>313.57299279030013</v>
      </c>
      <c r="P217" t="str">
        <f>VLOOKUP(EnergynorDelivered[[#This Row],[OUTAGE_NAME]],Table2[],2,FALSE)</f>
        <v>Pole Top</v>
      </c>
      <c r="Q217" s="2">
        <f>EnergynorDelivered[[#This Row],[Energy Not Supplied kWh]]*VCRUsed</f>
        <v>16766.747924497347</v>
      </c>
    </row>
    <row r="218" spans="1:17" hidden="1" x14ac:dyDescent="0.25">
      <c r="A218" t="s">
        <v>43</v>
      </c>
      <c r="B218" t="s">
        <v>44</v>
      </c>
      <c r="C218" t="s">
        <v>45</v>
      </c>
      <c r="D218" t="s">
        <v>786</v>
      </c>
      <c r="E218">
        <v>40001118</v>
      </c>
      <c r="F218" t="s">
        <v>761</v>
      </c>
      <c r="G218" t="s">
        <v>762</v>
      </c>
      <c r="H218" t="s">
        <v>49</v>
      </c>
      <c r="I218">
        <v>40017986</v>
      </c>
      <c r="J218" t="s">
        <v>763</v>
      </c>
      <c r="K218" t="s">
        <v>764</v>
      </c>
      <c r="L218">
        <v>15050.1</v>
      </c>
      <c r="M218">
        <v>117</v>
      </c>
      <c r="N218">
        <v>1.9593851238713211E-2</v>
      </c>
      <c r="O218">
        <v>294.88942052775769</v>
      </c>
      <c r="P218" t="str">
        <f>VLOOKUP(EnergynorDelivered[[#This Row],[OUTAGE_NAME]],Table2[],2,FALSE)</f>
        <v>Pole Top</v>
      </c>
      <c r="Q218" s="2">
        <f>EnergynorDelivered[[#This Row],[Energy Not Supplied kWh]]*VCRUsed</f>
        <v>15767.737315619204</v>
      </c>
    </row>
    <row r="219" spans="1:17" hidden="1" x14ac:dyDescent="0.25">
      <c r="A219" t="s">
        <v>43</v>
      </c>
      <c r="B219" t="s">
        <v>44</v>
      </c>
      <c r="C219" t="s">
        <v>45</v>
      </c>
      <c r="D219" t="s">
        <v>787</v>
      </c>
      <c r="E219">
        <v>40001034</v>
      </c>
      <c r="F219" t="s">
        <v>788</v>
      </c>
      <c r="G219" t="s">
        <v>789</v>
      </c>
      <c r="H219" t="s">
        <v>60</v>
      </c>
      <c r="I219">
        <v>40000019</v>
      </c>
      <c r="J219" t="s">
        <v>55</v>
      </c>
      <c r="K219" t="s">
        <v>56</v>
      </c>
      <c r="L219">
        <v>9516.15</v>
      </c>
      <c r="M219">
        <v>63</v>
      </c>
      <c r="N219">
        <v>0.12658446555186689</v>
      </c>
      <c r="O219">
        <v>1204.5967618613979</v>
      </c>
      <c r="P219" t="str">
        <f>VLOOKUP(EnergynorDelivered[[#This Row],[OUTAGE_NAME]],Table2[],2,FALSE)</f>
        <v>Pole Top</v>
      </c>
      <c r="Q219" s="2">
        <f>EnergynorDelivered[[#This Row],[Energy Not Supplied kWh]]*VCRUsed</f>
        <v>64409.788856728948</v>
      </c>
    </row>
    <row r="220" spans="1:17" hidden="1" x14ac:dyDescent="0.25">
      <c r="A220" t="s">
        <v>43</v>
      </c>
      <c r="B220" t="s">
        <v>44</v>
      </c>
      <c r="C220" t="s">
        <v>45</v>
      </c>
      <c r="D220" t="s">
        <v>790</v>
      </c>
      <c r="E220">
        <v>40001068</v>
      </c>
      <c r="F220" t="s">
        <v>791</v>
      </c>
      <c r="G220" t="s">
        <v>792</v>
      </c>
      <c r="H220" t="s">
        <v>49</v>
      </c>
      <c r="I220">
        <v>40017977</v>
      </c>
      <c r="J220" t="s">
        <v>668</v>
      </c>
      <c r="K220" t="s">
        <v>669</v>
      </c>
      <c r="L220">
        <v>18541.2</v>
      </c>
      <c r="M220">
        <v>16</v>
      </c>
      <c r="N220">
        <v>2.4394139030784617E-2</v>
      </c>
      <c r="O220">
        <v>452.29661059758371</v>
      </c>
      <c r="P220" t="str">
        <f>VLOOKUP(EnergynorDelivered[[#This Row],[OUTAGE_NAME]],Table2[],2,FALSE)</f>
        <v>Pole</v>
      </c>
      <c r="Q220" s="2">
        <f>EnergynorDelivered[[#This Row],[Energy Not Supplied kWh]]*VCRUsed</f>
        <v>24184.2997686528</v>
      </c>
    </row>
    <row r="221" spans="1:17" hidden="1" x14ac:dyDescent="0.25">
      <c r="A221" t="s">
        <v>43</v>
      </c>
      <c r="B221" t="s">
        <v>44</v>
      </c>
      <c r="C221" t="s">
        <v>45</v>
      </c>
      <c r="D221" t="s">
        <v>793</v>
      </c>
      <c r="E221">
        <v>40216323</v>
      </c>
      <c r="F221" t="s">
        <v>82</v>
      </c>
      <c r="G221" t="s">
        <v>83</v>
      </c>
      <c r="H221" t="s">
        <v>49</v>
      </c>
      <c r="I221">
        <v>40018027</v>
      </c>
      <c r="J221" t="s">
        <v>84</v>
      </c>
      <c r="K221" t="s">
        <v>85</v>
      </c>
      <c r="L221">
        <v>43487.25</v>
      </c>
      <c r="M221">
        <v>45</v>
      </c>
      <c r="N221">
        <v>2.5857513570822731E-2</v>
      </c>
      <c r="O221">
        <v>1124.4721570327608</v>
      </c>
      <c r="P221" t="str">
        <f>VLOOKUP(EnergynorDelivered[[#This Row],[OUTAGE_NAME]],Table2[],2,FALSE)</f>
        <v>Pole</v>
      </c>
      <c r="Q221" s="2">
        <f>EnergynorDelivered[[#This Row],[Energy Not Supplied kWh]]*VCRUsed</f>
        <v>60125.526236541722</v>
      </c>
    </row>
    <row r="222" spans="1:17" hidden="1" x14ac:dyDescent="0.25">
      <c r="A222" t="s">
        <v>43</v>
      </c>
      <c r="B222" t="s">
        <v>44</v>
      </c>
      <c r="C222" t="s">
        <v>45</v>
      </c>
      <c r="D222" t="s">
        <v>794</v>
      </c>
      <c r="E222">
        <v>40001010</v>
      </c>
      <c r="F222" t="s">
        <v>655</v>
      </c>
      <c r="G222" t="s">
        <v>656</v>
      </c>
      <c r="H222" t="s">
        <v>49</v>
      </c>
      <c r="I222">
        <v>40000023</v>
      </c>
      <c r="J222" t="s">
        <v>657</v>
      </c>
      <c r="K222" t="s">
        <v>658</v>
      </c>
      <c r="L222">
        <v>147396.45000000001</v>
      </c>
      <c r="M222">
        <v>244</v>
      </c>
      <c r="N222">
        <v>3.0402624450645316E-2</v>
      </c>
      <c r="O222">
        <v>4481.2389147083195</v>
      </c>
      <c r="P222" t="str">
        <f>VLOOKUP(EnergynorDelivered[[#This Row],[OUTAGE_NAME]],Table2[],2,FALSE)</f>
        <v>Pole Top</v>
      </c>
      <c r="Q222" s="2">
        <f>EnergynorDelivered[[#This Row],[Energy Not Supplied kWh]]*VCRUsed</f>
        <v>239611.84476945383</v>
      </c>
    </row>
    <row r="223" spans="1:17" hidden="1" x14ac:dyDescent="0.25">
      <c r="A223" t="s">
        <v>43</v>
      </c>
      <c r="B223" t="s">
        <v>44</v>
      </c>
      <c r="C223" t="s">
        <v>45</v>
      </c>
      <c r="D223" t="s">
        <v>795</v>
      </c>
      <c r="E223">
        <v>40001046</v>
      </c>
      <c r="F223" t="s">
        <v>796</v>
      </c>
      <c r="G223" t="s">
        <v>797</v>
      </c>
      <c r="H223" t="s">
        <v>60</v>
      </c>
      <c r="I223">
        <v>40017984</v>
      </c>
      <c r="J223" t="s">
        <v>798</v>
      </c>
      <c r="K223" t="s">
        <v>799</v>
      </c>
      <c r="L223">
        <v>254.15</v>
      </c>
      <c r="M223">
        <v>1</v>
      </c>
      <c r="N223">
        <v>4.5207116521441042E-2</v>
      </c>
      <c r="O223">
        <v>11.48938866392424</v>
      </c>
      <c r="P223" t="str">
        <f>VLOOKUP(EnergynorDelivered[[#This Row],[OUTAGE_NAME]],Table2[],2,FALSE)</f>
        <v>Pole Top</v>
      </c>
      <c r="Q223" s="2">
        <f>EnergynorDelivered[[#This Row],[Energy Not Supplied kWh]]*VCRUsed</f>
        <v>614.33761186002914</v>
      </c>
    </row>
    <row r="224" spans="1:17" hidden="1" x14ac:dyDescent="0.25">
      <c r="A224" t="s">
        <v>43</v>
      </c>
      <c r="B224" t="s">
        <v>44</v>
      </c>
      <c r="C224" t="s">
        <v>45</v>
      </c>
      <c r="D224" t="s">
        <v>800</v>
      </c>
      <c r="E224">
        <v>85221946</v>
      </c>
      <c r="F224" t="s">
        <v>801</v>
      </c>
      <c r="G224" t="s">
        <v>802</v>
      </c>
      <c r="H224" t="s">
        <v>60</v>
      </c>
      <c r="I224">
        <v>40018029</v>
      </c>
      <c r="J224" t="s">
        <v>803</v>
      </c>
      <c r="K224" t="s">
        <v>804</v>
      </c>
      <c r="L224">
        <v>44874</v>
      </c>
      <c r="M224">
        <v>277</v>
      </c>
      <c r="N224">
        <v>1.7026231506159579E-2</v>
      </c>
      <c r="O224">
        <v>764.03511260740493</v>
      </c>
      <c r="P224" t="str">
        <f>VLOOKUP(EnergynorDelivered[[#This Row],[OUTAGE_NAME]],Table2[],2,FALSE)</f>
        <v>Pole Top</v>
      </c>
      <c r="Q224" s="2">
        <f>EnergynorDelivered[[#This Row],[Energy Not Supplied kWh]]*VCRUsed</f>
        <v>40852.957471117938</v>
      </c>
    </row>
    <row r="225" spans="1:17" hidden="1" x14ac:dyDescent="0.25">
      <c r="A225" t="s">
        <v>43</v>
      </c>
      <c r="B225" t="s">
        <v>44</v>
      </c>
      <c r="C225" t="s">
        <v>45</v>
      </c>
      <c r="D225" t="s">
        <v>805</v>
      </c>
      <c r="E225">
        <v>40001061</v>
      </c>
      <c r="F225" t="s">
        <v>723</v>
      </c>
      <c r="G225" t="s">
        <v>724</v>
      </c>
      <c r="H225" t="s">
        <v>49</v>
      </c>
      <c r="I225">
        <v>40000024</v>
      </c>
      <c r="J225" t="s">
        <v>79</v>
      </c>
      <c r="K225" t="s">
        <v>80</v>
      </c>
      <c r="L225">
        <v>125809.5</v>
      </c>
      <c r="M225">
        <v>510</v>
      </c>
      <c r="N225">
        <v>2.1760796291589595E-2</v>
      </c>
      <c r="O225">
        <v>2737.714901046741</v>
      </c>
      <c r="P225" t="str">
        <f>VLOOKUP(EnergynorDelivered[[#This Row],[OUTAGE_NAME]],Table2[],2,FALSE)</f>
        <v>Pole</v>
      </c>
      <c r="Q225" s="2">
        <f>EnergynorDelivered[[#This Row],[Energy Not Supplied kWh]]*VCRUsed</f>
        <v>146385.61575896924</v>
      </c>
    </row>
    <row r="226" spans="1:17" hidden="1" x14ac:dyDescent="0.25">
      <c r="A226" t="s">
        <v>43</v>
      </c>
      <c r="B226" t="s">
        <v>44</v>
      </c>
      <c r="C226" t="s">
        <v>45</v>
      </c>
      <c r="D226" t="s">
        <v>806</v>
      </c>
      <c r="E226">
        <v>40001215</v>
      </c>
      <c r="F226" t="s">
        <v>807</v>
      </c>
      <c r="G226" t="s">
        <v>808</v>
      </c>
      <c r="H226" t="s">
        <v>167</v>
      </c>
      <c r="I226">
        <v>40017948</v>
      </c>
      <c r="J226" t="s">
        <v>704</v>
      </c>
      <c r="K226" t="s">
        <v>705</v>
      </c>
      <c r="L226">
        <v>60576.333333333336</v>
      </c>
      <c r="M226">
        <v>863</v>
      </c>
      <c r="N226">
        <v>3.8965490082896799E-2</v>
      </c>
      <c r="O226">
        <v>2360.3865157582509</v>
      </c>
      <c r="P226" t="str">
        <f>VLOOKUP(EnergynorDelivered[[#This Row],[OUTAGE_NAME]],Table2[],2,FALSE)</f>
        <v>Pole Top</v>
      </c>
      <c r="Q226" s="2">
        <f>EnergynorDelivered[[#This Row],[Energy Not Supplied kWh]]*VCRUsed</f>
        <v>126209.86699759368</v>
      </c>
    </row>
    <row r="227" spans="1:17" hidden="1" x14ac:dyDescent="0.25">
      <c r="A227" t="s">
        <v>43</v>
      </c>
      <c r="B227" t="s">
        <v>44</v>
      </c>
      <c r="C227" t="s">
        <v>45</v>
      </c>
      <c r="D227" t="s">
        <v>809</v>
      </c>
      <c r="E227">
        <v>40001014</v>
      </c>
      <c r="F227" t="s">
        <v>810</v>
      </c>
      <c r="G227" t="s">
        <v>811</v>
      </c>
      <c r="H227" t="s">
        <v>60</v>
      </c>
      <c r="I227">
        <v>40017948</v>
      </c>
      <c r="J227" t="s">
        <v>704</v>
      </c>
      <c r="K227" t="s">
        <v>705</v>
      </c>
      <c r="L227">
        <v>15318.666666666666</v>
      </c>
      <c r="M227">
        <v>66</v>
      </c>
      <c r="N227">
        <v>1.5865592006982562E-2</v>
      </c>
      <c r="O227">
        <v>243.03971542429684</v>
      </c>
      <c r="P227" t="str">
        <f>VLOOKUP(EnergynorDelivered[[#This Row],[OUTAGE_NAME]],Table2[],2,FALSE)</f>
        <v>Pole Top</v>
      </c>
      <c r="Q227" s="2">
        <f>EnergynorDelivered[[#This Row],[Energy Not Supplied kWh]]*VCRUsed</f>
        <v>12995.333583737152</v>
      </c>
    </row>
    <row r="228" spans="1:17" hidden="1" x14ac:dyDescent="0.25">
      <c r="A228" t="s">
        <v>43</v>
      </c>
      <c r="B228" t="s">
        <v>44</v>
      </c>
      <c r="C228" t="s">
        <v>45</v>
      </c>
      <c r="D228" t="s">
        <v>812</v>
      </c>
      <c r="E228">
        <v>40000965</v>
      </c>
      <c r="F228" t="s">
        <v>813</v>
      </c>
      <c r="G228" t="s">
        <v>814</v>
      </c>
      <c r="H228" t="s">
        <v>60</v>
      </c>
      <c r="I228">
        <v>40000028</v>
      </c>
      <c r="J228" t="s">
        <v>815</v>
      </c>
      <c r="K228" t="s">
        <v>816</v>
      </c>
      <c r="L228">
        <v>21804</v>
      </c>
      <c r="M228">
        <v>158</v>
      </c>
      <c r="N228">
        <v>0.13503386432280678</v>
      </c>
      <c r="O228">
        <v>2944.2783776944793</v>
      </c>
      <c r="P228" t="str">
        <f>VLOOKUP(EnergynorDelivered[[#This Row],[OUTAGE_NAME]],Table2[],2,FALSE)</f>
        <v>Pole Top</v>
      </c>
      <c r="Q228" s="2">
        <f>EnergynorDelivered[[#This Row],[Energy Not Supplied kWh]]*VCRUsed</f>
        <v>157430.56485532381</v>
      </c>
    </row>
    <row r="229" spans="1:17" hidden="1" x14ac:dyDescent="0.25">
      <c r="A229" t="s">
        <v>43</v>
      </c>
      <c r="B229" t="s">
        <v>44</v>
      </c>
      <c r="C229" t="s">
        <v>45</v>
      </c>
      <c r="D229" t="s">
        <v>817</v>
      </c>
      <c r="E229">
        <v>40001139</v>
      </c>
      <c r="F229" t="s">
        <v>818</v>
      </c>
      <c r="G229" t="s">
        <v>819</v>
      </c>
      <c r="H229" t="s">
        <v>49</v>
      </c>
      <c r="I229">
        <v>40017929</v>
      </c>
      <c r="J229" t="s">
        <v>820</v>
      </c>
      <c r="K229" t="s">
        <v>821</v>
      </c>
      <c r="L229">
        <v>720</v>
      </c>
      <c r="M229">
        <v>12</v>
      </c>
      <c r="N229">
        <v>4.0646097395369965E-2</v>
      </c>
      <c r="O229">
        <v>29.265190124666375</v>
      </c>
      <c r="P229" t="str">
        <f>VLOOKUP(EnergynorDelivered[[#This Row],[OUTAGE_NAME]],Table2[],2,FALSE)</f>
        <v>Pole Top</v>
      </c>
      <c r="Q229" s="2">
        <f>EnergynorDelivered[[#This Row],[Energy Not Supplied kWh]]*VCRUsed</f>
        <v>1564.809715965911</v>
      </c>
    </row>
    <row r="230" spans="1:17" hidden="1" x14ac:dyDescent="0.25">
      <c r="A230" t="s">
        <v>43</v>
      </c>
      <c r="B230" t="s">
        <v>44</v>
      </c>
      <c r="C230" t="s">
        <v>45</v>
      </c>
      <c r="D230" t="s">
        <v>822</v>
      </c>
      <c r="E230">
        <v>40001009</v>
      </c>
      <c r="F230" t="s">
        <v>47</v>
      </c>
      <c r="G230" t="s">
        <v>48</v>
      </c>
      <c r="H230" t="s">
        <v>49</v>
      </c>
      <c r="I230">
        <v>40017951</v>
      </c>
      <c r="J230" t="s">
        <v>50</v>
      </c>
      <c r="K230" t="s">
        <v>51</v>
      </c>
      <c r="L230">
        <v>499638.5</v>
      </c>
      <c r="M230">
        <v>1416</v>
      </c>
      <c r="N230">
        <v>2.7616225774133352E-2</v>
      </c>
      <c r="O230">
        <v>13798.129621449327</v>
      </c>
      <c r="P230" t="str">
        <f>VLOOKUP(EnergynorDelivered[[#This Row],[OUTAGE_NAME]],Table2[],2,FALSE)</f>
        <v>Pole</v>
      </c>
      <c r="Q230" s="2">
        <f>EnergynorDelivered[[#This Row],[Energy Not Supplied kWh]]*VCRUsed</f>
        <v>737785.99085889547</v>
      </c>
    </row>
    <row r="231" spans="1:17" hidden="1" x14ac:dyDescent="0.25">
      <c r="A231" t="s">
        <v>43</v>
      </c>
      <c r="B231" t="s">
        <v>44</v>
      </c>
      <c r="C231" t="s">
        <v>45</v>
      </c>
      <c r="D231" t="s">
        <v>823</v>
      </c>
      <c r="E231">
        <v>85018902</v>
      </c>
      <c r="F231">
        <v>14100</v>
      </c>
      <c r="G231" t="s">
        <v>824</v>
      </c>
      <c r="H231" t="s">
        <v>167</v>
      </c>
      <c r="I231">
        <v>40000021</v>
      </c>
      <c r="J231" t="s">
        <v>825</v>
      </c>
      <c r="K231" t="s">
        <v>826</v>
      </c>
      <c r="L231">
        <v>2880</v>
      </c>
      <c r="M231">
        <v>45</v>
      </c>
      <c r="N231">
        <v>3.1929886280431995E-2</v>
      </c>
      <c r="O231">
        <v>91.958072487644145</v>
      </c>
      <c r="P231" t="str">
        <f>VLOOKUP(EnergynorDelivered[[#This Row],[OUTAGE_NAME]],Table2[],2,FALSE)</f>
        <v>Pole Top</v>
      </c>
      <c r="Q231" s="2">
        <f>EnergynorDelivered[[#This Row],[Energy Not Supplied kWh]]*VCRUsed</f>
        <v>4916.9981359143321</v>
      </c>
    </row>
    <row r="232" spans="1:17" hidden="1" x14ac:dyDescent="0.25">
      <c r="A232" t="s">
        <v>43</v>
      </c>
      <c r="B232" t="s">
        <v>44</v>
      </c>
      <c r="C232" t="s">
        <v>45</v>
      </c>
      <c r="D232" t="s">
        <v>827</v>
      </c>
      <c r="E232">
        <v>40001111</v>
      </c>
      <c r="F232" t="s">
        <v>687</v>
      </c>
      <c r="G232" t="s">
        <v>688</v>
      </c>
      <c r="H232" t="s">
        <v>49</v>
      </c>
      <c r="I232">
        <v>40017988</v>
      </c>
      <c r="J232" t="s">
        <v>689</v>
      </c>
      <c r="K232" t="s">
        <v>690</v>
      </c>
      <c r="L232">
        <v>12692</v>
      </c>
      <c r="M232">
        <v>76</v>
      </c>
      <c r="N232">
        <v>2.1246558386125713E-2</v>
      </c>
      <c r="O232">
        <v>269.66131903670754</v>
      </c>
      <c r="P232" t="str">
        <f>VLOOKUP(EnergynorDelivered[[#This Row],[OUTAGE_NAME]],Table2[],2,FALSE)</f>
        <v>Pole Top</v>
      </c>
      <c r="Q232" s="2">
        <f>EnergynorDelivered[[#This Row],[Energy Not Supplied kWh]]*VCRUsed</f>
        <v>14418.790728892753</v>
      </c>
    </row>
    <row r="233" spans="1:17" hidden="1" x14ac:dyDescent="0.25">
      <c r="A233" t="s">
        <v>43</v>
      </c>
      <c r="B233" t="s">
        <v>44</v>
      </c>
      <c r="C233" t="s">
        <v>45</v>
      </c>
      <c r="D233" t="s">
        <v>828</v>
      </c>
      <c r="E233">
        <v>40223076</v>
      </c>
      <c r="F233" t="s">
        <v>738</v>
      </c>
      <c r="G233" t="s">
        <v>739</v>
      </c>
      <c r="H233" t="s">
        <v>49</v>
      </c>
      <c r="I233">
        <v>40222084</v>
      </c>
      <c r="J233" t="s">
        <v>71</v>
      </c>
      <c r="K233" t="s">
        <v>72</v>
      </c>
      <c r="L233">
        <v>36432.666666666664</v>
      </c>
      <c r="M233">
        <v>232</v>
      </c>
      <c r="N233">
        <v>3.4884552006115566E-2</v>
      </c>
      <c r="O233">
        <v>1270.9372550548064</v>
      </c>
      <c r="P233" t="str">
        <f>VLOOKUP(EnergynorDelivered[[#This Row],[OUTAGE_NAME]],Table2[],2,FALSE)</f>
        <v>Pole</v>
      </c>
      <c r="Q233" s="2">
        <f>EnergynorDelivered[[#This Row],[Energy Not Supplied kWh]]*VCRUsed</f>
        <v>67957.015027780493</v>
      </c>
    </row>
    <row r="234" spans="1:17" hidden="1" x14ac:dyDescent="0.25">
      <c r="A234" t="s">
        <v>43</v>
      </c>
      <c r="B234" t="s">
        <v>44</v>
      </c>
      <c r="C234" t="s">
        <v>45</v>
      </c>
      <c r="D234" t="s">
        <v>829</v>
      </c>
      <c r="E234">
        <v>40001208</v>
      </c>
      <c r="F234" t="s">
        <v>661</v>
      </c>
      <c r="G234" t="s">
        <v>662</v>
      </c>
      <c r="H234" t="s">
        <v>49</v>
      </c>
      <c r="I234">
        <v>40018016</v>
      </c>
      <c r="J234" t="s">
        <v>663</v>
      </c>
      <c r="K234" t="s">
        <v>664</v>
      </c>
      <c r="L234">
        <v>416</v>
      </c>
      <c r="M234">
        <v>3</v>
      </c>
      <c r="N234">
        <v>1.2524797101354812E-2</v>
      </c>
      <c r="O234">
        <v>5.2103155941636015</v>
      </c>
      <c r="P234" t="str">
        <f>VLOOKUP(EnergynorDelivered[[#This Row],[OUTAGE_NAME]],Table2[],2,FALSE)</f>
        <v>Pole Top</v>
      </c>
      <c r="Q234" s="2">
        <f>EnergynorDelivered[[#This Row],[Energy Not Supplied kWh]]*VCRUsed</f>
        <v>278.59557481992778</v>
      </c>
    </row>
    <row r="235" spans="1:17" x14ac:dyDescent="0.25">
      <c r="A235" t="s">
        <v>670</v>
      </c>
      <c r="B235" t="s">
        <v>44</v>
      </c>
      <c r="C235" t="s">
        <v>45</v>
      </c>
      <c r="D235" t="s">
        <v>830</v>
      </c>
      <c r="E235">
        <v>40223076</v>
      </c>
      <c r="F235" t="s">
        <v>738</v>
      </c>
      <c r="G235" t="s">
        <v>739</v>
      </c>
      <c r="H235" t="s">
        <v>49</v>
      </c>
      <c r="I235">
        <v>40222084</v>
      </c>
      <c r="J235" t="s">
        <v>71</v>
      </c>
      <c r="K235" t="s">
        <v>72</v>
      </c>
      <c r="L235">
        <v>18017.3</v>
      </c>
      <c r="M235">
        <v>7</v>
      </c>
      <c r="N235">
        <v>3.3716595813527928E-2</v>
      </c>
      <c r="O235">
        <v>607.48202175107679</v>
      </c>
      <c r="P235" t="str">
        <f>VLOOKUP(EnergynorDelivered[[#This Row],[OUTAGE_NAME]],Table2[],2,FALSE)</f>
        <v>Pole</v>
      </c>
      <c r="Q235" s="2">
        <f>EnergynorDelivered[[#This Row],[Energy Not Supplied kWh]]*VCRUsed</f>
        <v>32482.063703030075</v>
      </c>
    </row>
    <row r="236" spans="1:17" x14ac:dyDescent="0.25">
      <c r="A236" t="s">
        <v>670</v>
      </c>
      <c r="B236" t="s">
        <v>44</v>
      </c>
      <c r="C236" t="s">
        <v>45</v>
      </c>
      <c r="D236" t="s">
        <v>831</v>
      </c>
      <c r="E236">
        <v>40000973</v>
      </c>
      <c r="F236" t="s">
        <v>672</v>
      </c>
      <c r="G236" t="s">
        <v>673</v>
      </c>
      <c r="H236" t="s">
        <v>49</v>
      </c>
      <c r="I236">
        <v>40017933</v>
      </c>
      <c r="J236" t="s">
        <v>674</v>
      </c>
      <c r="K236" t="s">
        <v>675</v>
      </c>
      <c r="L236">
        <v>5610</v>
      </c>
      <c r="M236">
        <v>15</v>
      </c>
      <c r="N236">
        <v>2.8185895666792055E-2</v>
      </c>
      <c r="O236">
        <v>158.12287469070344</v>
      </c>
      <c r="P236" t="str">
        <f>VLOOKUP(EnergynorDelivered[[#This Row],[OUTAGE_NAME]],Table2[],2,FALSE)</f>
        <v>Pole Top</v>
      </c>
      <c r="Q236" s="2">
        <f>EnergynorDelivered[[#This Row],[Energy Not Supplied kWh]]*VCRUsed</f>
        <v>8454.8301097119129</v>
      </c>
    </row>
    <row r="237" spans="1:17" x14ac:dyDescent="0.25">
      <c r="A237" t="s">
        <v>670</v>
      </c>
      <c r="B237" t="s">
        <v>44</v>
      </c>
      <c r="C237" t="s">
        <v>45</v>
      </c>
      <c r="D237" t="s">
        <v>832</v>
      </c>
      <c r="E237">
        <v>40001208</v>
      </c>
      <c r="F237" t="s">
        <v>661</v>
      </c>
      <c r="G237" t="s">
        <v>662</v>
      </c>
      <c r="H237" t="s">
        <v>49</v>
      </c>
      <c r="I237">
        <v>40018016</v>
      </c>
      <c r="J237" t="s">
        <v>663</v>
      </c>
      <c r="K237" t="s">
        <v>664</v>
      </c>
      <c r="L237">
        <v>213472.2</v>
      </c>
      <c r="M237">
        <v>499</v>
      </c>
      <c r="N237">
        <v>1.5954072305824043E-2</v>
      </c>
      <c r="O237">
        <v>3405.7509140833313</v>
      </c>
      <c r="P237" t="str">
        <f>VLOOKUP(EnergynorDelivered[[#This Row],[OUTAGE_NAME]],Table2[],2,FALSE)</f>
        <v>Pole Top</v>
      </c>
      <c r="Q237" s="2">
        <f>EnergynorDelivered[[#This Row],[Energy Not Supplied kWh]]*VCRUsed</f>
        <v>182105.50137603571</v>
      </c>
    </row>
    <row r="238" spans="1:17" hidden="1" x14ac:dyDescent="0.25">
      <c r="A238" t="s">
        <v>43</v>
      </c>
      <c r="B238" t="s">
        <v>44</v>
      </c>
      <c r="C238" t="s">
        <v>45</v>
      </c>
      <c r="D238" t="s">
        <v>833</v>
      </c>
      <c r="E238">
        <v>10020771</v>
      </c>
      <c r="F238" t="s">
        <v>169</v>
      </c>
      <c r="G238" t="s">
        <v>170</v>
      </c>
      <c r="H238" t="s">
        <v>49</v>
      </c>
      <c r="I238">
        <v>10030282</v>
      </c>
      <c r="J238" t="s">
        <v>122</v>
      </c>
      <c r="K238" t="s">
        <v>123</v>
      </c>
      <c r="L238">
        <v>259.81666666666666</v>
      </c>
      <c r="M238">
        <v>1</v>
      </c>
      <c r="N238">
        <v>4.5853977228569209E-2</v>
      </c>
      <c r="O238">
        <v>11.91362751693609</v>
      </c>
      <c r="P238" t="str">
        <f>VLOOKUP(EnergynorDelivered[[#This Row],[OUTAGE_NAME]],Table2[],2,FALSE)</f>
        <v>Pole Top</v>
      </c>
      <c r="Q238" s="2">
        <f>EnergynorDelivered[[#This Row],[Energy Not Supplied kWh]]*VCRUsed</f>
        <v>637.02166333057278</v>
      </c>
    </row>
    <row r="239" spans="1:17" hidden="1" x14ac:dyDescent="0.25">
      <c r="A239" t="s">
        <v>43</v>
      </c>
      <c r="B239" t="s">
        <v>44</v>
      </c>
      <c r="C239" t="s">
        <v>45</v>
      </c>
      <c r="D239" t="s">
        <v>834</v>
      </c>
      <c r="E239">
        <v>10020673</v>
      </c>
      <c r="F239" t="s">
        <v>198</v>
      </c>
      <c r="G239" t="s">
        <v>199</v>
      </c>
      <c r="H239" t="s">
        <v>49</v>
      </c>
      <c r="I239">
        <v>10030302</v>
      </c>
      <c r="J239" t="s">
        <v>117</v>
      </c>
      <c r="K239" t="s">
        <v>118</v>
      </c>
      <c r="L239">
        <v>15547.8</v>
      </c>
      <c r="M239">
        <v>28</v>
      </c>
      <c r="N239">
        <v>4.4307808532609079E-2</v>
      </c>
      <c r="O239">
        <v>688.88894550329951</v>
      </c>
      <c r="P239" t="str">
        <f>VLOOKUP(EnergynorDelivered[[#This Row],[OUTAGE_NAME]],Table2[],2,FALSE)</f>
        <v>Pole</v>
      </c>
      <c r="Q239" s="2">
        <f>EnergynorDelivered[[#This Row],[Energy Not Supplied kWh]]*VCRUsed</f>
        <v>36834.891916061424</v>
      </c>
    </row>
    <row r="240" spans="1:17" hidden="1" x14ac:dyDescent="0.25">
      <c r="A240" t="s">
        <v>43</v>
      </c>
      <c r="B240" t="s">
        <v>44</v>
      </c>
      <c r="C240" t="s">
        <v>45</v>
      </c>
      <c r="D240" t="s">
        <v>835</v>
      </c>
      <c r="E240">
        <v>10020771</v>
      </c>
      <c r="F240" t="s">
        <v>169</v>
      </c>
      <c r="G240" t="s">
        <v>170</v>
      </c>
      <c r="H240" t="s">
        <v>49</v>
      </c>
      <c r="I240">
        <v>10030282</v>
      </c>
      <c r="J240" t="s">
        <v>122</v>
      </c>
      <c r="K240" t="s">
        <v>123</v>
      </c>
      <c r="L240">
        <v>4830.7333333333336</v>
      </c>
      <c r="M240">
        <v>83</v>
      </c>
      <c r="N240">
        <v>4.5853977228569209E-2</v>
      </c>
      <c r="O240">
        <v>221.50833626395689</v>
      </c>
      <c r="P240" t="str">
        <f>VLOOKUP(EnergynorDelivered[[#This Row],[OUTAGE_NAME]],Table2[],2,FALSE)</f>
        <v>Pole Top</v>
      </c>
      <c r="Q240" s="2">
        <f>EnergynorDelivered[[#This Row],[Energy Not Supplied kWh]]*VCRUsed</f>
        <v>11844.050740033776</v>
      </c>
    </row>
    <row r="241" spans="1:17" hidden="1" x14ac:dyDescent="0.25">
      <c r="A241" t="s">
        <v>43</v>
      </c>
      <c r="B241" t="s">
        <v>44</v>
      </c>
      <c r="C241" t="s">
        <v>45</v>
      </c>
      <c r="D241" t="s">
        <v>836</v>
      </c>
      <c r="E241">
        <v>84659987</v>
      </c>
      <c r="F241" t="s">
        <v>837</v>
      </c>
      <c r="G241" t="s">
        <v>838</v>
      </c>
      <c r="H241" t="s">
        <v>60</v>
      </c>
      <c r="I241">
        <v>82618594</v>
      </c>
      <c r="J241" t="s">
        <v>839</v>
      </c>
      <c r="K241" t="s">
        <v>840</v>
      </c>
      <c r="L241">
        <v>9087.0666666666675</v>
      </c>
      <c r="M241">
        <v>68</v>
      </c>
      <c r="N241">
        <v>4.1787401733024782E-2</v>
      </c>
      <c r="O241">
        <v>379.72490537477836</v>
      </c>
      <c r="P241" t="str">
        <f>VLOOKUP(EnergynorDelivered[[#This Row],[OUTAGE_NAME]],Table2[],2,FALSE)</f>
        <v>Pole Top</v>
      </c>
      <c r="Q241" s="2">
        <f>EnergynorDelivered[[#This Row],[Energy Not Supplied kWh]]*VCRUsed</f>
        <v>20303.890690389399</v>
      </c>
    </row>
    <row r="242" spans="1:17" hidden="1" x14ac:dyDescent="0.25">
      <c r="A242" t="s">
        <v>43</v>
      </c>
      <c r="B242" t="s">
        <v>44</v>
      </c>
      <c r="C242" t="s">
        <v>45</v>
      </c>
      <c r="D242" t="s">
        <v>841</v>
      </c>
      <c r="E242">
        <v>10020659</v>
      </c>
      <c r="F242" t="s">
        <v>140</v>
      </c>
      <c r="G242" t="s">
        <v>141</v>
      </c>
      <c r="H242" t="s">
        <v>49</v>
      </c>
      <c r="I242">
        <v>10030297</v>
      </c>
      <c r="J242" t="s">
        <v>142</v>
      </c>
      <c r="K242" t="s">
        <v>143</v>
      </c>
      <c r="L242">
        <v>5124</v>
      </c>
      <c r="M242">
        <v>28</v>
      </c>
      <c r="N242">
        <v>2.4947570721855602E-2</v>
      </c>
      <c r="O242">
        <v>127.8313523787881</v>
      </c>
      <c r="P242" t="str">
        <f>VLOOKUP(EnergynorDelivered[[#This Row],[OUTAGE_NAME]],Table2[],2,FALSE)</f>
        <v>Pole Top</v>
      </c>
      <c r="Q242" s="2">
        <f>EnergynorDelivered[[#This Row],[Energy Not Supplied kWh]]*VCRUsed</f>
        <v>6835.1424116937997</v>
      </c>
    </row>
    <row r="243" spans="1:17" hidden="1" x14ac:dyDescent="0.25">
      <c r="A243" t="s">
        <v>43</v>
      </c>
      <c r="B243" t="s">
        <v>44</v>
      </c>
      <c r="C243" t="s">
        <v>45</v>
      </c>
      <c r="D243" t="s">
        <v>842</v>
      </c>
      <c r="E243">
        <v>10020674</v>
      </c>
      <c r="F243" t="s">
        <v>115</v>
      </c>
      <c r="G243" t="s">
        <v>116</v>
      </c>
      <c r="H243" t="s">
        <v>49</v>
      </c>
      <c r="I243">
        <v>10030302</v>
      </c>
      <c r="J243" t="s">
        <v>117</v>
      </c>
      <c r="K243" t="s">
        <v>118</v>
      </c>
      <c r="L243">
        <v>65978.850000000006</v>
      </c>
      <c r="M243">
        <v>63</v>
      </c>
      <c r="N243">
        <v>7.0759979742291867E-2</v>
      </c>
      <c r="O243">
        <v>4668.6620894197131</v>
      </c>
      <c r="P243" t="str">
        <f>VLOOKUP(EnergynorDelivered[[#This Row],[OUTAGE_NAME]],Table2[],2,FALSE)</f>
        <v>Pole</v>
      </c>
      <c r="Q243" s="2">
        <f>EnergynorDelivered[[#This Row],[Energy Not Supplied kWh]]*VCRUsed</f>
        <v>249633.36192127207</v>
      </c>
    </row>
    <row r="244" spans="1:17" x14ac:dyDescent="0.25">
      <c r="A244" t="s">
        <v>670</v>
      </c>
      <c r="B244" t="s">
        <v>44</v>
      </c>
      <c r="C244" t="s">
        <v>45</v>
      </c>
      <c r="D244" t="s">
        <v>843</v>
      </c>
      <c r="E244">
        <v>10020674</v>
      </c>
      <c r="F244" t="s">
        <v>115</v>
      </c>
      <c r="G244" t="s">
        <v>116</v>
      </c>
      <c r="H244" t="s">
        <v>49</v>
      </c>
      <c r="I244">
        <v>10030302</v>
      </c>
      <c r="J244" t="s">
        <v>117</v>
      </c>
      <c r="K244" t="s">
        <v>118</v>
      </c>
      <c r="L244">
        <v>61678</v>
      </c>
      <c r="M244">
        <v>63</v>
      </c>
      <c r="N244">
        <v>7.6655874675192484E-2</v>
      </c>
      <c r="O244">
        <v>4727.9810382165224</v>
      </c>
      <c r="P244" t="str">
        <f>VLOOKUP(EnergynorDelivered[[#This Row],[OUTAGE_NAME]],Table2[],2,FALSE)</f>
        <v>Pole</v>
      </c>
      <c r="Q244" s="2">
        <f>EnergynorDelivered[[#This Row],[Energy Not Supplied kWh]]*VCRUsed</f>
        <v>252805.14611343745</v>
      </c>
    </row>
    <row r="245" spans="1:17" x14ac:dyDescent="0.25">
      <c r="A245" t="s">
        <v>670</v>
      </c>
      <c r="B245" t="s">
        <v>44</v>
      </c>
      <c r="C245" t="s">
        <v>45</v>
      </c>
      <c r="D245" t="s">
        <v>844</v>
      </c>
      <c r="E245">
        <v>10020827</v>
      </c>
      <c r="F245" t="s">
        <v>845</v>
      </c>
      <c r="G245" t="s">
        <v>846</v>
      </c>
      <c r="H245" t="s">
        <v>60</v>
      </c>
      <c r="I245">
        <v>10030288</v>
      </c>
      <c r="J245" t="s">
        <v>137</v>
      </c>
      <c r="K245" t="s">
        <v>138</v>
      </c>
      <c r="L245">
        <v>250516.51666666666</v>
      </c>
      <c r="M245">
        <v>1349</v>
      </c>
      <c r="N245">
        <v>3.1714412759505484E-2</v>
      </c>
      <c r="O245">
        <v>7944.9842126402009</v>
      </c>
      <c r="P245" t="str">
        <f>VLOOKUP(EnergynorDelivered[[#This Row],[OUTAGE_NAME]],Table2[],2,FALSE)</f>
        <v>Pole Top</v>
      </c>
      <c r="Q245" s="2">
        <f>EnergynorDelivered[[#This Row],[Energy Not Supplied kWh]]*VCRUsed</f>
        <v>424818.30584987154</v>
      </c>
    </row>
    <row r="246" spans="1:17" x14ac:dyDescent="0.25">
      <c r="A246" t="s">
        <v>670</v>
      </c>
      <c r="B246" t="s">
        <v>44</v>
      </c>
      <c r="C246" t="s">
        <v>45</v>
      </c>
      <c r="D246" t="s">
        <v>847</v>
      </c>
      <c r="E246">
        <v>10020778</v>
      </c>
      <c r="F246" t="s">
        <v>848</v>
      </c>
      <c r="G246" t="s">
        <v>849</v>
      </c>
      <c r="H246" t="s">
        <v>60</v>
      </c>
      <c r="I246">
        <v>10030283</v>
      </c>
      <c r="J246" t="s">
        <v>194</v>
      </c>
      <c r="K246" t="s">
        <v>195</v>
      </c>
      <c r="L246">
        <v>20993</v>
      </c>
      <c r="M246">
        <v>653</v>
      </c>
      <c r="N246">
        <v>2.4164793617814376E-2</v>
      </c>
      <c r="O246">
        <v>507.29151241877719</v>
      </c>
      <c r="P246" t="str">
        <f>VLOOKUP(EnergynorDelivered[[#This Row],[OUTAGE_NAME]],Table2[],2,FALSE)</f>
        <v>Pole Top</v>
      </c>
      <c r="Q246" s="2">
        <f>EnergynorDelivered[[#This Row],[Energy Not Supplied kWh]]*VCRUsed</f>
        <v>27124.877169032017</v>
      </c>
    </row>
    <row r="247" spans="1:17" x14ac:dyDescent="0.25">
      <c r="A247" t="s">
        <v>670</v>
      </c>
      <c r="B247" t="s">
        <v>44</v>
      </c>
      <c r="C247" t="s">
        <v>45</v>
      </c>
      <c r="D247" t="s">
        <v>850</v>
      </c>
      <c r="E247">
        <v>10128810</v>
      </c>
      <c r="F247" t="s">
        <v>851</v>
      </c>
      <c r="G247" t="s">
        <v>852</v>
      </c>
      <c r="H247" t="s">
        <v>60</v>
      </c>
      <c r="I247">
        <v>10128809</v>
      </c>
      <c r="J247" t="s">
        <v>853</v>
      </c>
      <c r="K247" t="s">
        <v>854</v>
      </c>
      <c r="L247">
        <v>63619.666666666664</v>
      </c>
      <c r="M247">
        <v>120</v>
      </c>
      <c r="N247">
        <v>1.7795786171728046E-2</v>
      </c>
      <c r="O247">
        <v>1132.1619843166143</v>
      </c>
      <c r="P247" t="str">
        <f>VLOOKUP(EnergynorDelivered[[#This Row],[OUTAGE_NAME]],Table2[],2,FALSE)</f>
        <v>Pole Top</v>
      </c>
      <c r="Q247" s="2">
        <f>EnergynorDelivered[[#This Row],[Energy Not Supplied kWh]]*VCRUsed</f>
        <v>60536.701301409361</v>
      </c>
    </row>
    <row r="248" spans="1:17" x14ac:dyDescent="0.25">
      <c r="A248" t="s">
        <v>670</v>
      </c>
      <c r="B248" t="s">
        <v>44</v>
      </c>
      <c r="C248" t="s">
        <v>45</v>
      </c>
      <c r="D248" t="s">
        <v>855</v>
      </c>
      <c r="E248">
        <v>10020771</v>
      </c>
      <c r="F248" t="s">
        <v>169</v>
      </c>
      <c r="G248" t="s">
        <v>170</v>
      </c>
      <c r="H248" t="s">
        <v>49</v>
      </c>
      <c r="I248">
        <v>10030282</v>
      </c>
      <c r="J248" t="s">
        <v>122</v>
      </c>
      <c r="K248" t="s">
        <v>123</v>
      </c>
      <c r="L248">
        <v>2829</v>
      </c>
      <c r="M248">
        <v>23</v>
      </c>
      <c r="N248">
        <v>4.0385513765674508E-2</v>
      </c>
      <c r="O248">
        <v>114.25061844309317</v>
      </c>
      <c r="P248" t="str">
        <f>VLOOKUP(EnergynorDelivered[[#This Row],[OUTAGE_NAME]],Table2[],2,FALSE)</f>
        <v>Pole Top</v>
      </c>
      <c r="Q248" s="2">
        <f>EnergynorDelivered[[#This Row],[Energy Not Supplied kWh]]*VCRUsed</f>
        <v>6108.9805681521921</v>
      </c>
    </row>
    <row r="249" spans="1:17" x14ac:dyDescent="0.25">
      <c r="A249" t="s">
        <v>670</v>
      </c>
      <c r="B249" t="s">
        <v>44</v>
      </c>
      <c r="C249" t="s">
        <v>45</v>
      </c>
      <c r="D249" t="s">
        <v>856</v>
      </c>
      <c r="E249">
        <v>10020674</v>
      </c>
      <c r="F249" t="s">
        <v>115</v>
      </c>
      <c r="G249" t="s">
        <v>116</v>
      </c>
      <c r="H249" t="s">
        <v>49</v>
      </c>
      <c r="I249">
        <v>10030302</v>
      </c>
      <c r="J249" t="s">
        <v>117</v>
      </c>
      <c r="K249" t="s">
        <v>118</v>
      </c>
      <c r="L249">
        <v>125648.13333333333</v>
      </c>
      <c r="M249">
        <v>68</v>
      </c>
      <c r="N249">
        <v>7.6655874675192484E-2</v>
      </c>
      <c r="O249">
        <v>9631.6675619718753</v>
      </c>
      <c r="P249" t="str">
        <f>VLOOKUP(EnergynorDelivered[[#This Row],[OUTAGE_NAME]],Table2[],2,FALSE)</f>
        <v>Pole</v>
      </c>
      <c r="Q249" s="2">
        <f>EnergynorDelivered[[#This Row],[Energy Not Supplied kWh]]*VCRUsed</f>
        <v>515005.26453863614</v>
      </c>
    </row>
    <row r="250" spans="1:17" x14ac:dyDescent="0.25">
      <c r="A250" t="s">
        <v>670</v>
      </c>
      <c r="B250" t="s">
        <v>44</v>
      </c>
      <c r="C250" t="s">
        <v>45</v>
      </c>
      <c r="D250" t="s">
        <v>857</v>
      </c>
      <c r="E250">
        <v>10020842</v>
      </c>
      <c r="F250" t="s">
        <v>858</v>
      </c>
      <c r="G250" t="s">
        <v>859</v>
      </c>
      <c r="H250" t="s">
        <v>60</v>
      </c>
      <c r="I250">
        <v>10030290</v>
      </c>
      <c r="J250" t="s">
        <v>152</v>
      </c>
      <c r="K250" t="s">
        <v>153</v>
      </c>
      <c r="L250">
        <v>898.33333333333337</v>
      </c>
      <c r="M250">
        <v>5</v>
      </c>
      <c r="N250">
        <v>2.6931102847088932E-2</v>
      </c>
      <c r="O250">
        <v>24.193107390968223</v>
      </c>
      <c r="P250" t="str">
        <f>VLOOKUP(EnergynorDelivered[[#This Row],[OUTAGE_NAME]],Table2[],2,FALSE)</f>
        <v>Pole Top</v>
      </c>
      <c r="Q250" s="2">
        <f>EnergynorDelivered[[#This Row],[Energy Not Supplied kWh]]*VCRUsed</f>
        <v>1293.6054521950709</v>
      </c>
    </row>
    <row r="251" spans="1:17" x14ac:dyDescent="0.25">
      <c r="A251" t="s">
        <v>670</v>
      </c>
      <c r="B251" t="s">
        <v>44</v>
      </c>
      <c r="C251" t="s">
        <v>45</v>
      </c>
      <c r="D251" t="s">
        <v>860</v>
      </c>
      <c r="E251">
        <v>83031323</v>
      </c>
      <c r="F251" t="s">
        <v>861</v>
      </c>
      <c r="G251" t="s">
        <v>861</v>
      </c>
      <c r="H251" t="s">
        <v>60</v>
      </c>
      <c r="I251">
        <v>83029417</v>
      </c>
      <c r="J251" t="s">
        <v>109</v>
      </c>
      <c r="K251" t="s">
        <v>110</v>
      </c>
      <c r="L251">
        <v>14586.216666666667</v>
      </c>
      <c r="M251">
        <v>13</v>
      </c>
      <c r="N251">
        <v>1.4881623398862189</v>
      </c>
      <c r="O251">
        <v>21706.658324754029</v>
      </c>
      <c r="P251" t="str">
        <f>VLOOKUP(EnergynorDelivered[[#This Row],[OUTAGE_NAME]],Table2[],2,FALSE)</f>
        <v>Pole</v>
      </c>
      <c r="Q251" s="2">
        <f>EnergynorDelivered[[#This Row],[Energy Not Supplied kWh]]*VCRUsed</f>
        <v>1160655.020624598</v>
      </c>
    </row>
    <row r="252" spans="1:17" x14ac:dyDescent="0.25">
      <c r="A252" t="s">
        <v>670</v>
      </c>
      <c r="B252" t="s">
        <v>44</v>
      </c>
      <c r="C252" t="s">
        <v>45</v>
      </c>
      <c r="D252" t="s">
        <v>862</v>
      </c>
      <c r="E252">
        <v>10020670</v>
      </c>
      <c r="F252" t="s">
        <v>130</v>
      </c>
      <c r="G252" t="s">
        <v>131</v>
      </c>
      <c r="H252" t="s">
        <v>49</v>
      </c>
      <c r="I252">
        <v>10030300</v>
      </c>
      <c r="J252" t="s">
        <v>132</v>
      </c>
      <c r="K252" t="s">
        <v>133</v>
      </c>
      <c r="L252">
        <v>6913.4</v>
      </c>
      <c r="M252">
        <v>16</v>
      </c>
      <c r="N252">
        <v>8.8940878532116963E-2</v>
      </c>
      <c r="O252">
        <v>614.88386964393749</v>
      </c>
      <c r="P252" t="str">
        <f>VLOOKUP(EnergynorDelivered[[#This Row],[OUTAGE_NAME]],Table2[],2,FALSE)</f>
        <v>Pole</v>
      </c>
      <c r="Q252" s="2">
        <f>EnergynorDelivered[[#This Row],[Energy Not Supplied kWh]]*VCRUsed</f>
        <v>32877.840509861337</v>
      </c>
    </row>
    <row r="253" spans="1:17" x14ac:dyDescent="0.25">
      <c r="A253" t="s">
        <v>670</v>
      </c>
      <c r="B253" t="s">
        <v>44</v>
      </c>
      <c r="C253" t="s">
        <v>45</v>
      </c>
      <c r="D253" t="s">
        <v>863</v>
      </c>
      <c r="E253">
        <v>10020773</v>
      </c>
      <c r="F253" t="s">
        <v>864</v>
      </c>
      <c r="G253" t="s">
        <v>865</v>
      </c>
      <c r="H253" t="s">
        <v>60</v>
      </c>
      <c r="I253">
        <v>10030283</v>
      </c>
      <c r="J253" t="s">
        <v>194</v>
      </c>
      <c r="K253" t="s">
        <v>195</v>
      </c>
      <c r="L253">
        <v>1862</v>
      </c>
      <c r="M253">
        <v>19</v>
      </c>
      <c r="N253">
        <v>2.5954110390879019E-2</v>
      </c>
      <c r="O253">
        <v>48.326553547816737</v>
      </c>
      <c r="P253" t="str">
        <f>VLOOKUP(EnergynorDelivered[[#This Row],[OUTAGE_NAME]],Table2[],2,FALSE)</f>
        <v>Pole Top</v>
      </c>
      <c r="Q253" s="2">
        <f>EnergynorDelivered[[#This Row],[Energy Not Supplied kWh]]*VCRUsed</f>
        <v>2584.0208182017609</v>
      </c>
    </row>
    <row r="254" spans="1:17" x14ac:dyDescent="0.25">
      <c r="A254" t="s">
        <v>670</v>
      </c>
      <c r="B254" t="s">
        <v>44</v>
      </c>
      <c r="C254" t="s">
        <v>45</v>
      </c>
      <c r="D254" t="s">
        <v>866</v>
      </c>
      <c r="E254">
        <v>10020773</v>
      </c>
      <c r="F254" t="s">
        <v>864</v>
      </c>
      <c r="G254" t="s">
        <v>865</v>
      </c>
      <c r="H254" t="s">
        <v>60</v>
      </c>
      <c r="I254">
        <v>10030283</v>
      </c>
      <c r="J254" t="s">
        <v>194</v>
      </c>
      <c r="K254" t="s">
        <v>195</v>
      </c>
      <c r="L254">
        <v>2079</v>
      </c>
      <c r="M254">
        <v>21</v>
      </c>
      <c r="N254">
        <v>2.5954110390879019E-2</v>
      </c>
      <c r="O254">
        <v>53.958595502637479</v>
      </c>
      <c r="P254" t="str">
        <f>VLOOKUP(EnergynorDelivered[[#This Row],[OUTAGE_NAME]],Table2[],2,FALSE)</f>
        <v>Pole Top</v>
      </c>
      <c r="Q254" s="2">
        <f>EnergynorDelivered[[#This Row],[Energy Not Supplied kWh]]*VCRUsed</f>
        <v>2885.1661015260261</v>
      </c>
    </row>
    <row r="255" spans="1:17" x14ac:dyDescent="0.25">
      <c r="A255" t="s">
        <v>670</v>
      </c>
      <c r="B255" t="s">
        <v>44</v>
      </c>
      <c r="C255" t="s">
        <v>45</v>
      </c>
      <c r="D255" t="s">
        <v>867</v>
      </c>
      <c r="E255">
        <v>10020670</v>
      </c>
      <c r="F255" t="s">
        <v>130</v>
      </c>
      <c r="G255" t="s">
        <v>131</v>
      </c>
      <c r="H255" t="s">
        <v>49</v>
      </c>
      <c r="I255">
        <v>10030300</v>
      </c>
      <c r="J255" t="s">
        <v>132</v>
      </c>
      <c r="K255" t="s">
        <v>133</v>
      </c>
      <c r="L255">
        <v>61284.333333333336</v>
      </c>
      <c r="M255">
        <v>47</v>
      </c>
      <c r="N255">
        <v>8.8940878532116963E-2</v>
      </c>
      <c r="O255">
        <v>5450.6824469217672</v>
      </c>
      <c r="P255" t="str">
        <f>VLOOKUP(EnergynorDelivered[[#This Row],[OUTAGE_NAME]],Table2[],2,FALSE)</f>
        <v>Pole</v>
      </c>
      <c r="Q255" s="2">
        <f>EnergynorDelivered[[#This Row],[Energy Not Supplied kWh]]*VCRUsed</f>
        <v>291447.99043690687</v>
      </c>
    </row>
    <row r="256" spans="1:17" x14ac:dyDescent="0.25">
      <c r="A256" t="s">
        <v>670</v>
      </c>
      <c r="B256" t="s">
        <v>44</v>
      </c>
      <c r="C256" t="s">
        <v>45</v>
      </c>
      <c r="D256" t="s">
        <v>868</v>
      </c>
      <c r="E256">
        <v>10020669</v>
      </c>
      <c r="F256" t="s">
        <v>869</v>
      </c>
      <c r="G256" t="s">
        <v>870</v>
      </c>
      <c r="H256" t="s">
        <v>49</v>
      </c>
      <c r="I256">
        <v>10030300</v>
      </c>
      <c r="J256" t="s">
        <v>132</v>
      </c>
      <c r="K256" t="s">
        <v>133</v>
      </c>
      <c r="L256">
        <v>1639</v>
      </c>
      <c r="M256">
        <v>11</v>
      </c>
      <c r="N256">
        <v>3.4350740474542583E-2</v>
      </c>
      <c r="O256">
        <v>56.300863637775294</v>
      </c>
      <c r="P256" t="str">
        <f>VLOOKUP(EnergynorDelivered[[#This Row],[OUTAGE_NAME]],Table2[],2,FALSE)</f>
        <v>Pole Top</v>
      </c>
      <c r="Q256" s="2">
        <f>EnergynorDelivered[[#This Row],[Energy Not Supplied kWh]]*VCRUsed</f>
        <v>3010.4071787118451</v>
      </c>
    </row>
    <row r="257" spans="1:17" hidden="1" x14ac:dyDescent="0.25">
      <c r="A257" t="s">
        <v>43</v>
      </c>
      <c r="B257" t="s">
        <v>44</v>
      </c>
      <c r="C257" t="s">
        <v>45</v>
      </c>
      <c r="D257" t="s">
        <v>871</v>
      </c>
      <c r="E257">
        <v>10020674</v>
      </c>
      <c r="F257" t="s">
        <v>115</v>
      </c>
      <c r="G257" t="s">
        <v>116</v>
      </c>
      <c r="H257" t="s">
        <v>49</v>
      </c>
      <c r="I257">
        <v>10030302</v>
      </c>
      <c r="J257" t="s">
        <v>117</v>
      </c>
      <c r="K257" t="s">
        <v>118</v>
      </c>
      <c r="L257">
        <v>3960.1333333333332</v>
      </c>
      <c r="M257">
        <v>8</v>
      </c>
      <c r="N257">
        <v>7.0759979742291867E-2</v>
      </c>
      <c r="O257">
        <v>280.21895444344142</v>
      </c>
      <c r="P257" t="str">
        <f>VLOOKUP(EnergynorDelivered[[#This Row],[OUTAGE_NAME]],Table2[],2,FALSE)</f>
        <v>Pole</v>
      </c>
      <c r="Q257" s="2">
        <f>EnergynorDelivered[[#This Row],[Energy Not Supplied kWh]]*VCRUsed</f>
        <v>14983.307494090812</v>
      </c>
    </row>
    <row r="258" spans="1:17" x14ac:dyDescent="0.25">
      <c r="A258" t="s">
        <v>670</v>
      </c>
      <c r="B258" t="s">
        <v>44</v>
      </c>
      <c r="C258" t="s">
        <v>45</v>
      </c>
      <c r="D258" t="s">
        <v>872</v>
      </c>
      <c r="E258">
        <v>10020806</v>
      </c>
      <c r="F258" t="s">
        <v>873</v>
      </c>
      <c r="G258" t="s">
        <v>874</v>
      </c>
      <c r="H258" t="s">
        <v>49</v>
      </c>
      <c r="I258">
        <v>10030331</v>
      </c>
      <c r="J258" t="s">
        <v>105</v>
      </c>
      <c r="K258" t="s">
        <v>106</v>
      </c>
      <c r="L258">
        <v>73012.03333333334</v>
      </c>
      <c r="M258">
        <v>1690</v>
      </c>
      <c r="N258">
        <v>1.8729360445699627E-2</v>
      </c>
      <c r="O258">
        <v>1367.4686891734359</v>
      </c>
      <c r="P258" t="str">
        <f>VLOOKUP(EnergynorDelivered[[#This Row],[OUTAGE_NAME]],Table2[],2,FALSE)</f>
        <v>Pole Top</v>
      </c>
      <c r="Q258" s="2">
        <f>EnergynorDelivered[[#This Row],[Energy Not Supplied kWh]]*VCRUsed</f>
        <v>73118.55081010361</v>
      </c>
    </row>
    <row r="259" spans="1:17" x14ac:dyDescent="0.25">
      <c r="A259" t="s">
        <v>670</v>
      </c>
      <c r="B259" t="s">
        <v>44</v>
      </c>
      <c r="C259" t="s">
        <v>45</v>
      </c>
      <c r="D259" t="s">
        <v>875</v>
      </c>
      <c r="E259">
        <v>10020767</v>
      </c>
      <c r="F259" t="s">
        <v>120</v>
      </c>
      <c r="G259" t="s">
        <v>121</v>
      </c>
      <c r="H259" t="s">
        <v>60</v>
      </c>
      <c r="I259">
        <v>10030282</v>
      </c>
      <c r="J259" t="s">
        <v>122</v>
      </c>
      <c r="K259" t="s">
        <v>123</v>
      </c>
      <c r="L259">
        <v>800</v>
      </c>
      <c r="M259">
        <v>10</v>
      </c>
      <c r="N259">
        <v>3.2589160550823094E-2</v>
      </c>
      <c r="O259">
        <v>26.07132844065848</v>
      </c>
      <c r="P259" t="str">
        <f>VLOOKUP(EnergynorDelivered[[#This Row],[OUTAGE_NAME]],Table2[],2,FALSE)</f>
        <v>Pole Top</v>
      </c>
      <c r="Q259" s="2">
        <f>EnergynorDelivered[[#This Row],[Energy Not Supplied kWh]]*VCRUsed</f>
        <v>1394.0339317220089</v>
      </c>
    </row>
    <row r="260" spans="1:17" x14ac:dyDescent="0.25">
      <c r="A260" t="s">
        <v>670</v>
      </c>
      <c r="B260" t="s">
        <v>44</v>
      </c>
      <c r="C260" t="s">
        <v>45</v>
      </c>
      <c r="D260" t="s">
        <v>876</v>
      </c>
      <c r="E260">
        <v>10020777</v>
      </c>
      <c r="F260" t="s">
        <v>877</v>
      </c>
      <c r="G260" t="s">
        <v>878</v>
      </c>
      <c r="H260" t="s">
        <v>60</v>
      </c>
      <c r="I260">
        <v>10030283</v>
      </c>
      <c r="J260" t="s">
        <v>194</v>
      </c>
      <c r="K260" t="s">
        <v>195</v>
      </c>
      <c r="L260">
        <v>33782.949999999997</v>
      </c>
      <c r="M260">
        <v>333</v>
      </c>
      <c r="N260">
        <v>3.7888836285026678E-2</v>
      </c>
      <c r="O260">
        <v>1279.996661775242</v>
      </c>
      <c r="P260" t="str">
        <f>VLOOKUP(EnergynorDelivered[[#This Row],[OUTAGE_NAME]],Table2[],2,FALSE)</f>
        <v>Pole Top</v>
      </c>
      <c r="Q260" s="2">
        <f>EnergynorDelivered[[#This Row],[Energy Not Supplied kWh]]*VCRUsed</f>
        <v>68441.421505122184</v>
      </c>
    </row>
    <row r="261" spans="1:17" x14ac:dyDescent="0.25">
      <c r="A261" t="s">
        <v>670</v>
      </c>
      <c r="B261" t="s">
        <v>44</v>
      </c>
      <c r="C261" t="s">
        <v>45</v>
      </c>
      <c r="D261" t="s">
        <v>879</v>
      </c>
      <c r="E261">
        <v>83864041</v>
      </c>
      <c r="F261" t="s">
        <v>880</v>
      </c>
      <c r="G261" t="s">
        <v>881</v>
      </c>
      <c r="H261" t="s">
        <v>60</v>
      </c>
      <c r="I261">
        <v>81642836</v>
      </c>
      <c r="J261" t="s">
        <v>882</v>
      </c>
      <c r="K261" t="s">
        <v>883</v>
      </c>
      <c r="L261">
        <v>4070.4</v>
      </c>
      <c r="M261">
        <v>72</v>
      </c>
      <c r="N261">
        <v>2.8884805397267631E-2</v>
      </c>
      <c r="O261">
        <v>117.57271188903817</v>
      </c>
      <c r="P261" t="str">
        <f>VLOOKUP(EnergynorDelivered[[#This Row],[OUTAGE_NAME]],Table2[],2,FALSE)</f>
        <v>Pole Top</v>
      </c>
      <c r="Q261" s="2">
        <f>EnergynorDelivered[[#This Row],[Energy Not Supplied kWh]]*VCRUsed</f>
        <v>6286.6129047068707</v>
      </c>
    </row>
    <row r="262" spans="1:17" hidden="1" x14ac:dyDescent="0.25">
      <c r="A262" t="s">
        <v>43</v>
      </c>
      <c r="B262" t="s">
        <v>44</v>
      </c>
      <c r="C262" t="s">
        <v>45</v>
      </c>
      <c r="D262" t="s">
        <v>884</v>
      </c>
      <c r="E262">
        <v>10020671</v>
      </c>
      <c r="F262" t="s">
        <v>885</v>
      </c>
      <c r="G262" t="s">
        <v>886</v>
      </c>
      <c r="H262" t="s">
        <v>49</v>
      </c>
      <c r="I262">
        <v>10030301</v>
      </c>
      <c r="J262" t="s">
        <v>887</v>
      </c>
      <c r="K262" t="s">
        <v>888</v>
      </c>
      <c r="L262">
        <v>5937</v>
      </c>
      <c r="M262">
        <v>8</v>
      </c>
      <c r="N262">
        <v>3.7730499945301386E-2</v>
      </c>
      <c r="O262">
        <v>224.00597817525434</v>
      </c>
      <c r="P262" t="str">
        <f>VLOOKUP(EnergynorDelivered[[#This Row],[OUTAGE_NAME]],Table2[],2,FALSE)</f>
        <v>Pole</v>
      </c>
      <c r="Q262" s="2">
        <f>EnergynorDelivered[[#This Row],[Energy Not Supplied kWh]]*VCRUsed</f>
        <v>11977.599653030849</v>
      </c>
    </row>
    <row r="263" spans="1:17" hidden="1" x14ac:dyDescent="0.25">
      <c r="A263" t="s">
        <v>43</v>
      </c>
      <c r="B263" t="s">
        <v>44</v>
      </c>
      <c r="C263" t="s">
        <v>45</v>
      </c>
      <c r="D263" t="s">
        <v>889</v>
      </c>
      <c r="E263">
        <v>10020659</v>
      </c>
      <c r="F263" t="s">
        <v>140</v>
      </c>
      <c r="G263" t="s">
        <v>141</v>
      </c>
      <c r="H263" t="s">
        <v>49</v>
      </c>
      <c r="I263">
        <v>10030297</v>
      </c>
      <c r="J263" t="s">
        <v>142</v>
      </c>
      <c r="K263" t="s">
        <v>143</v>
      </c>
      <c r="L263">
        <v>117</v>
      </c>
      <c r="M263">
        <v>1</v>
      </c>
      <c r="N263">
        <v>2.4947570721855602E-2</v>
      </c>
      <c r="O263">
        <v>2.9188657744571054</v>
      </c>
      <c r="P263" t="str">
        <f>VLOOKUP(EnergynorDelivered[[#This Row],[OUTAGE_NAME]],Table2[],2,FALSE)</f>
        <v>Pole</v>
      </c>
      <c r="Q263" s="2">
        <f>EnergynorDelivered[[#This Row],[Energy Not Supplied kWh]]*VCRUsed</f>
        <v>156.07175296022143</v>
      </c>
    </row>
    <row r="264" spans="1:17" hidden="1" x14ac:dyDescent="0.25">
      <c r="A264" t="s">
        <v>43</v>
      </c>
      <c r="B264" t="s">
        <v>44</v>
      </c>
      <c r="C264" t="s">
        <v>45</v>
      </c>
      <c r="D264" t="s">
        <v>890</v>
      </c>
      <c r="E264">
        <v>10020765</v>
      </c>
      <c r="F264" t="s">
        <v>891</v>
      </c>
      <c r="G264" t="s">
        <v>892</v>
      </c>
      <c r="H264" t="s">
        <v>60</v>
      </c>
      <c r="I264">
        <v>10030282</v>
      </c>
      <c r="J264" t="s">
        <v>122</v>
      </c>
      <c r="K264" t="s">
        <v>123</v>
      </c>
      <c r="L264">
        <v>8792</v>
      </c>
      <c r="M264">
        <v>70</v>
      </c>
      <c r="N264">
        <v>1.752925020233945E-2</v>
      </c>
      <c r="O264">
        <v>154.11716777896845</v>
      </c>
      <c r="P264" t="str">
        <f>VLOOKUP(EnergynorDelivered[[#This Row],[OUTAGE_NAME]],Table2[],2,FALSE)</f>
        <v>Pole Top</v>
      </c>
      <c r="Q264" s="2">
        <f>EnergynorDelivered[[#This Row],[Energy Not Supplied kWh]]*VCRUsed</f>
        <v>8240.6449611414428</v>
      </c>
    </row>
    <row r="265" spans="1:17" hidden="1" x14ac:dyDescent="0.25">
      <c r="A265" t="s">
        <v>43</v>
      </c>
      <c r="B265" t="s">
        <v>44</v>
      </c>
      <c r="C265" t="s">
        <v>45</v>
      </c>
      <c r="D265" t="s">
        <v>893</v>
      </c>
      <c r="E265">
        <v>10020755</v>
      </c>
      <c r="F265" t="s">
        <v>145</v>
      </c>
      <c r="G265" t="s">
        <v>146</v>
      </c>
      <c r="H265" t="s">
        <v>49</v>
      </c>
      <c r="I265">
        <v>10030281</v>
      </c>
      <c r="J265" t="s">
        <v>147</v>
      </c>
      <c r="K265" t="s">
        <v>148</v>
      </c>
      <c r="L265">
        <v>1872</v>
      </c>
      <c r="M265">
        <v>208</v>
      </c>
      <c r="N265">
        <v>3.3196632214051378E-2</v>
      </c>
      <c r="O265">
        <v>62.144095504704183</v>
      </c>
      <c r="P265" t="str">
        <f>VLOOKUP(EnergynorDelivered[[#This Row],[OUTAGE_NAME]],Table2[],2,FALSE)</f>
        <v>Pole</v>
      </c>
      <c r="Q265" s="2">
        <f>EnergynorDelivered[[#This Row],[Energy Not Supplied kWh]]*VCRUsed</f>
        <v>3322.8447866365327</v>
      </c>
    </row>
    <row r="266" spans="1:17" hidden="1" x14ac:dyDescent="0.25">
      <c r="A266" t="s">
        <v>43</v>
      </c>
      <c r="B266" t="s">
        <v>44</v>
      </c>
      <c r="C266" t="s">
        <v>45</v>
      </c>
      <c r="D266" t="s">
        <v>894</v>
      </c>
      <c r="E266">
        <v>10020850</v>
      </c>
      <c r="F266" t="s">
        <v>112</v>
      </c>
      <c r="G266" t="s">
        <v>113</v>
      </c>
      <c r="H266" t="s">
        <v>60</v>
      </c>
      <c r="I266">
        <v>10030331</v>
      </c>
      <c r="J266" t="s">
        <v>105</v>
      </c>
      <c r="K266" t="s">
        <v>106</v>
      </c>
      <c r="L266">
        <v>42</v>
      </c>
      <c r="M266">
        <v>1</v>
      </c>
      <c r="N266">
        <v>1.6584954508928055E-2</v>
      </c>
      <c r="O266">
        <v>0.69656808937497838</v>
      </c>
      <c r="P266" t="str">
        <f>VLOOKUP(EnergynorDelivered[[#This Row],[OUTAGE_NAME]],Table2[],2,FALSE)</f>
        <v>Pole Top</v>
      </c>
      <c r="Q266" s="2">
        <f>EnergynorDelivered[[#This Row],[Energy Not Supplied kWh]]*VCRUsed</f>
        <v>37.245495738880095</v>
      </c>
    </row>
    <row r="267" spans="1:17" hidden="1" x14ac:dyDescent="0.25">
      <c r="A267" t="s">
        <v>43</v>
      </c>
      <c r="B267" t="s">
        <v>44</v>
      </c>
      <c r="C267" t="s">
        <v>45</v>
      </c>
      <c r="D267" t="s">
        <v>895</v>
      </c>
      <c r="E267">
        <v>10020803</v>
      </c>
      <c r="F267" t="s">
        <v>896</v>
      </c>
      <c r="G267" t="s">
        <v>897</v>
      </c>
      <c r="H267" t="s">
        <v>167</v>
      </c>
      <c r="I267">
        <v>10030286</v>
      </c>
      <c r="J267" t="s">
        <v>898</v>
      </c>
      <c r="K267" t="s">
        <v>899</v>
      </c>
      <c r="L267">
        <v>23326</v>
      </c>
      <c r="M267">
        <v>398</v>
      </c>
      <c r="N267">
        <v>6.6902788337228597E-2</v>
      </c>
      <c r="O267">
        <v>1560.5744407541943</v>
      </c>
      <c r="P267" t="str">
        <f>VLOOKUP(EnergynorDelivered[[#This Row],[OUTAGE_NAME]],Table2[],2,FALSE)</f>
        <v>Pole Top</v>
      </c>
      <c r="Q267" s="2">
        <f>EnergynorDelivered[[#This Row],[Energy Not Supplied kWh]]*VCRUsed</f>
        <v>83443.915347126764</v>
      </c>
    </row>
    <row r="268" spans="1:17" hidden="1" x14ac:dyDescent="0.25">
      <c r="A268" t="s">
        <v>43</v>
      </c>
      <c r="B268" t="s">
        <v>44</v>
      </c>
      <c r="C268" t="s">
        <v>45</v>
      </c>
      <c r="D268" t="s">
        <v>900</v>
      </c>
      <c r="E268">
        <v>10020857</v>
      </c>
      <c r="F268" t="s">
        <v>901</v>
      </c>
      <c r="G268" t="s">
        <v>902</v>
      </c>
      <c r="H268" t="s">
        <v>60</v>
      </c>
      <c r="I268">
        <v>10030295</v>
      </c>
      <c r="J268" t="s">
        <v>903</v>
      </c>
      <c r="K268" t="s">
        <v>904</v>
      </c>
      <c r="L268">
        <v>9315.7666666666664</v>
      </c>
      <c r="M268">
        <v>29</v>
      </c>
      <c r="N268">
        <v>4.6994971837304354E-2</v>
      </c>
      <c r="O268">
        <v>437.79419214289868</v>
      </c>
      <c r="P268" t="str">
        <f>VLOOKUP(EnergynorDelivered[[#This Row],[OUTAGE_NAME]],Table2[],2,FALSE)</f>
        <v>Pole Top</v>
      </c>
      <c r="Q268" s="2">
        <f>EnergynorDelivered[[#This Row],[Energy Not Supplied kWh]]*VCRUsed</f>
        <v>23408.855453880791</v>
      </c>
    </row>
    <row r="269" spans="1:17" hidden="1" x14ac:dyDescent="0.25">
      <c r="A269" t="s">
        <v>43</v>
      </c>
      <c r="B269" t="s">
        <v>44</v>
      </c>
      <c r="C269" t="s">
        <v>45</v>
      </c>
      <c r="D269" t="s">
        <v>905</v>
      </c>
      <c r="E269">
        <v>10020775</v>
      </c>
      <c r="F269" t="s">
        <v>906</v>
      </c>
      <c r="G269" t="s">
        <v>907</v>
      </c>
      <c r="H269" t="s">
        <v>60</v>
      </c>
      <c r="I269">
        <v>10030331</v>
      </c>
      <c r="J269" t="s">
        <v>105</v>
      </c>
      <c r="K269" t="s">
        <v>106</v>
      </c>
      <c r="L269">
        <v>76233.96666666666</v>
      </c>
      <c r="M269">
        <v>478</v>
      </c>
      <c r="N269">
        <v>3.2840992524444813E-2</v>
      </c>
      <c r="O269">
        <v>2503.5991294087748</v>
      </c>
      <c r="P269" t="str">
        <f>VLOOKUP(EnergynorDelivered[[#This Row],[OUTAGE_NAME]],Table2[],2,FALSE)</f>
        <v>Pole</v>
      </c>
      <c r="Q269" s="2">
        <f>EnergynorDelivered[[#This Row],[Energy Not Supplied kWh]]*VCRUsed</f>
        <v>133867.44544948719</v>
      </c>
    </row>
    <row r="270" spans="1:17" hidden="1" x14ac:dyDescent="0.25">
      <c r="A270" t="s">
        <v>43</v>
      </c>
      <c r="B270" t="s">
        <v>44</v>
      </c>
      <c r="C270" t="s">
        <v>45</v>
      </c>
      <c r="D270" t="s">
        <v>908</v>
      </c>
      <c r="E270">
        <v>10020836</v>
      </c>
      <c r="F270" t="s">
        <v>150</v>
      </c>
      <c r="G270" t="s">
        <v>151</v>
      </c>
      <c r="H270" t="s">
        <v>60</v>
      </c>
      <c r="I270">
        <v>10030290</v>
      </c>
      <c r="J270" t="s">
        <v>152</v>
      </c>
      <c r="K270" t="s">
        <v>153</v>
      </c>
      <c r="L270">
        <v>7860</v>
      </c>
      <c r="M270">
        <v>131</v>
      </c>
      <c r="N270">
        <v>3.0523403975151429E-2</v>
      </c>
      <c r="O270">
        <v>239.91395524469024</v>
      </c>
      <c r="P270" t="str">
        <f>VLOOKUP(EnergynorDelivered[[#This Row],[OUTAGE_NAME]],Table2[],2,FALSE)</f>
        <v>Pole Top</v>
      </c>
      <c r="Q270" s="2">
        <f>EnergynorDelivered[[#This Row],[Energy Not Supplied kWh]]*VCRUsed</f>
        <v>12828.199186933587</v>
      </c>
    </row>
    <row r="271" spans="1:17" hidden="1" x14ac:dyDescent="0.25">
      <c r="A271" t="s">
        <v>43</v>
      </c>
      <c r="B271" t="s">
        <v>44</v>
      </c>
      <c r="C271" t="s">
        <v>45</v>
      </c>
      <c r="D271" t="s">
        <v>909</v>
      </c>
      <c r="E271">
        <v>10020679</v>
      </c>
      <c r="F271" t="s">
        <v>910</v>
      </c>
      <c r="G271" t="s">
        <v>911</v>
      </c>
      <c r="H271" t="s">
        <v>60</v>
      </c>
      <c r="I271">
        <v>10030303</v>
      </c>
      <c r="J271" t="s">
        <v>912</v>
      </c>
      <c r="K271" t="s">
        <v>913</v>
      </c>
      <c r="L271">
        <v>1474</v>
      </c>
      <c r="M271">
        <v>22</v>
      </c>
      <c r="N271">
        <v>1.9603623565440993E-2</v>
      </c>
      <c r="O271">
        <v>28.895741135460025</v>
      </c>
      <c r="P271" t="str">
        <f>VLOOKUP(EnergynorDelivered[[#This Row],[OUTAGE_NAME]],Table2[],2,FALSE)</f>
        <v>Pole Top</v>
      </c>
      <c r="Q271" s="2">
        <f>EnergynorDelivered[[#This Row],[Energy Not Supplied kWh]]*VCRUsed</f>
        <v>1545.0552785130476</v>
      </c>
    </row>
    <row r="272" spans="1:17" x14ac:dyDescent="0.25">
      <c r="A272" t="s">
        <v>670</v>
      </c>
      <c r="B272" t="s">
        <v>44</v>
      </c>
      <c r="C272" t="s">
        <v>45</v>
      </c>
      <c r="D272" t="s">
        <v>914</v>
      </c>
      <c r="E272">
        <v>10020775</v>
      </c>
      <c r="F272" t="s">
        <v>906</v>
      </c>
      <c r="G272" t="s">
        <v>907</v>
      </c>
      <c r="H272" t="s">
        <v>60</v>
      </c>
      <c r="I272">
        <v>10030331</v>
      </c>
      <c r="J272" t="s">
        <v>105</v>
      </c>
      <c r="K272" t="s">
        <v>106</v>
      </c>
      <c r="L272">
        <v>312</v>
      </c>
      <c r="M272">
        <v>8</v>
      </c>
      <c r="N272">
        <v>4.476863727441948E-2</v>
      </c>
      <c r="O272">
        <v>13.967814829618879</v>
      </c>
      <c r="P272" t="str">
        <f>VLOOKUP(EnergynorDelivered[[#This Row],[OUTAGE_NAME]],Table2[],2,FALSE)</f>
        <v>Pole Top</v>
      </c>
      <c r="Q272" s="2">
        <f>EnergynorDelivered[[#This Row],[Energy Not Supplied kWh]]*VCRUsed</f>
        <v>746.85905893972142</v>
      </c>
    </row>
    <row r="273" spans="1:17" x14ac:dyDescent="0.25">
      <c r="A273" t="s">
        <v>670</v>
      </c>
      <c r="B273" t="s">
        <v>44</v>
      </c>
      <c r="C273" t="s">
        <v>45</v>
      </c>
      <c r="D273" t="s">
        <v>915</v>
      </c>
      <c r="E273">
        <v>10020817</v>
      </c>
      <c r="F273" t="s">
        <v>916</v>
      </c>
      <c r="G273" t="s">
        <v>917</v>
      </c>
      <c r="H273" t="s">
        <v>60</v>
      </c>
      <c r="I273">
        <v>10030331</v>
      </c>
      <c r="J273" t="s">
        <v>105</v>
      </c>
      <c r="K273" t="s">
        <v>106</v>
      </c>
      <c r="L273">
        <v>817.23333333333335</v>
      </c>
      <c r="M273">
        <v>2</v>
      </c>
      <c r="N273">
        <v>4.1340207662515435E-2</v>
      </c>
      <c r="O273">
        <v>33.784595708729697</v>
      </c>
      <c r="P273" t="str">
        <f>VLOOKUP(EnergynorDelivered[[#This Row],[OUTAGE_NAME]],Table2[],2,FALSE)</f>
        <v>Pole Top</v>
      </c>
      <c r="Q273" s="2">
        <f>EnergynorDelivered[[#This Row],[Energy Not Supplied kWh]]*VCRUsed</f>
        <v>1806.4623325457769</v>
      </c>
    </row>
    <row r="274" spans="1:17" x14ac:dyDescent="0.25">
      <c r="A274" t="s">
        <v>670</v>
      </c>
      <c r="B274" t="s">
        <v>44</v>
      </c>
      <c r="C274" t="s">
        <v>45</v>
      </c>
      <c r="D274" t="s">
        <v>918</v>
      </c>
      <c r="E274">
        <v>10020841</v>
      </c>
      <c r="F274" t="s">
        <v>919</v>
      </c>
      <c r="G274" t="s">
        <v>920</v>
      </c>
      <c r="H274" t="s">
        <v>60</v>
      </c>
      <c r="I274">
        <v>10030290</v>
      </c>
      <c r="J274" t="s">
        <v>152</v>
      </c>
      <c r="K274" t="s">
        <v>153</v>
      </c>
      <c r="L274">
        <v>73602</v>
      </c>
      <c r="M274">
        <v>522</v>
      </c>
      <c r="N274">
        <v>3.30164816898917E-2</v>
      </c>
      <c r="O274">
        <v>2430.0790853394087</v>
      </c>
      <c r="P274" t="str">
        <f>VLOOKUP(EnergynorDelivered[[#This Row],[OUTAGE_NAME]],Table2[],2,FALSE)</f>
        <v>Pole Top</v>
      </c>
      <c r="Q274" s="2">
        <f>EnergynorDelivered[[#This Row],[Energy Not Supplied kWh]]*VCRUsed</f>
        <v>129936.32869309818</v>
      </c>
    </row>
    <row r="275" spans="1:17" x14ac:dyDescent="0.25">
      <c r="A275" t="s">
        <v>670</v>
      </c>
      <c r="B275" t="s">
        <v>44</v>
      </c>
      <c r="C275" t="s">
        <v>45</v>
      </c>
      <c r="D275" t="s">
        <v>921</v>
      </c>
      <c r="E275">
        <v>10020826</v>
      </c>
      <c r="F275" t="s">
        <v>922</v>
      </c>
      <c r="G275" t="s">
        <v>923</v>
      </c>
      <c r="H275" t="s">
        <v>60</v>
      </c>
      <c r="I275">
        <v>10030288</v>
      </c>
      <c r="J275" t="s">
        <v>137</v>
      </c>
      <c r="K275" t="s">
        <v>138</v>
      </c>
      <c r="L275">
        <v>8335.65</v>
      </c>
      <c r="M275">
        <v>61</v>
      </c>
      <c r="N275">
        <v>2.3851717461489327E-2</v>
      </c>
      <c r="O275">
        <v>198.81956865786353</v>
      </c>
      <c r="P275" t="str">
        <f>VLOOKUP(EnergynorDelivered[[#This Row],[OUTAGE_NAME]],Table2[],2,FALSE)</f>
        <v>Pole Top</v>
      </c>
      <c r="Q275" s="2">
        <f>EnergynorDelivered[[#This Row],[Energy Not Supplied kWh]]*VCRUsed</f>
        <v>10630.882336135963</v>
      </c>
    </row>
    <row r="276" spans="1:17" x14ac:dyDescent="0.25">
      <c r="A276" t="s">
        <v>670</v>
      </c>
      <c r="B276" t="s">
        <v>44</v>
      </c>
      <c r="C276" t="s">
        <v>45</v>
      </c>
      <c r="D276" t="s">
        <v>924</v>
      </c>
      <c r="E276">
        <v>10020674</v>
      </c>
      <c r="F276" t="s">
        <v>115</v>
      </c>
      <c r="G276" t="s">
        <v>116</v>
      </c>
      <c r="H276" t="s">
        <v>49</v>
      </c>
      <c r="I276">
        <v>10030302</v>
      </c>
      <c r="J276" t="s">
        <v>117</v>
      </c>
      <c r="K276" t="s">
        <v>118</v>
      </c>
      <c r="L276">
        <v>356</v>
      </c>
      <c r="M276">
        <v>1</v>
      </c>
      <c r="N276">
        <v>7.6655874675192484E-2</v>
      </c>
      <c r="O276">
        <v>27.289491384368528</v>
      </c>
      <c r="P276" t="str">
        <f>VLOOKUP(EnergynorDelivered[[#This Row],[OUTAGE_NAME]],Table2[],2,FALSE)</f>
        <v>Pole Top</v>
      </c>
      <c r="Q276" s="2">
        <f>EnergynorDelivered[[#This Row],[Energy Not Supplied kWh]]*VCRUsed</f>
        <v>1459.1691043221851</v>
      </c>
    </row>
    <row r="277" spans="1:17" hidden="1" x14ac:dyDescent="0.25">
      <c r="A277" t="s">
        <v>43</v>
      </c>
      <c r="B277" t="s">
        <v>44</v>
      </c>
      <c r="C277" t="s">
        <v>45</v>
      </c>
      <c r="D277" t="s">
        <v>925</v>
      </c>
      <c r="E277">
        <v>30053771</v>
      </c>
      <c r="F277">
        <v>203</v>
      </c>
      <c r="G277" t="s">
        <v>926</v>
      </c>
      <c r="H277" t="s">
        <v>60</v>
      </c>
      <c r="I277">
        <v>30064323</v>
      </c>
      <c r="J277" t="s">
        <v>927</v>
      </c>
      <c r="K277" t="s">
        <v>928</v>
      </c>
      <c r="L277">
        <v>2596</v>
      </c>
      <c r="M277">
        <v>22</v>
      </c>
      <c r="N277">
        <v>3.1526539042738409E-2</v>
      </c>
      <c r="O277">
        <v>81.842895354948922</v>
      </c>
      <c r="P277" t="str">
        <f>VLOOKUP(EnergynorDelivered[[#This Row],[OUTAGE_NAME]],Table2[],2,FALSE)</f>
        <v>Pole Top</v>
      </c>
      <c r="Q277" s="2">
        <f>EnergynorDelivered[[#This Row],[Energy Not Supplied kWh]]*VCRUsed</f>
        <v>4376.139614629119</v>
      </c>
    </row>
    <row r="278" spans="1:17" hidden="1" x14ac:dyDescent="0.25">
      <c r="A278" t="s">
        <v>43</v>
      </c>
      <c r="B278" t="s">
        <v>44</v>
      </c>
      <c r="C278" t="s">
        <v>45</v>
      </c>
      <c r="D278" t="s">
        <v>929</v>
      </c>
      <c r="E278">
        <v>85068151</v>
      </c>
      <c r="F278">
        <v>14102</v>
      </c>
      <c r="G278" t="s">
        <v>930</v>
      </c>
      <c r="H278" t="s">
        <v>60</v>
      </c>
      <c r="I278">
        <v>83922970</v>
      </c>
      <c r="J278" t="s">
        <v>209</v>
      </c>
      <c r="K278" t="s">
        <v>210</v>
      </c>
      <c r="L278">
        <v>74221.333333333328</v>
      </c>
      <c r="M278">
        <v>196</v>
      </c>
      <c r="N278">
        <v>2.0003889741574875E-2</v>
      </c>
      <c r="O278">
        <v>1484.7153684726761</v>
      </c>
      <c r="P278" t="str">
        <f>VLOOKUP(EnergynorDelivered[[#This Row],[OUTAGE_NAME]],Table2[],2,FALSE)</f>
        <v>Pole Top</v>
      </c>
      <c r="Q278" s="2">
        <f>EnergynorDelivered[[#This Row],[Energy Not Supplied kWh]]*VCRUsed</f>
        <v>79387.730752233983</v>
      </c>
    </row>
    <row r="279" spans="1:17" hidden="1" x14ac:dyDescent="0.25">
      <c r="A279" t="s">
        <v>43</v>
      </c>
      <c r="B279" t="s">
        <v>44</v>
      </c>
      <c r="C279" t="s">
        <v>45</v>
      </c>
      <c r="D279" t="s">
        <v>931</v>
      </c>
      <c r="E279">
        <v>30053837</v>
      </c>
      <c r="F279">
        <v>327</v>
      </c>
      <c r="G279" t="s">
        <v>932</v>
      </c>
      <c r="H279" t="s">
        <v>60</v>
      </c>
      <c r="I279">
        <v>30064340</v>
      </c>
      <c r="J279" t="s">
        <v>933</v>
      </c>
      <c r="K279" t="s">
        <v>934</v>
      </c>
      <c r="L279">
        <v>5158.8</v>
      </c>
      <c r="M279">
        <v>27</v>
      </c>
      <c r="N279">
        <v>2.105870481522501E-2</v>
      </c>
      <c r="O279">
        <v>108.63764640078277</v>
      </c>
      <c r="P279" t="str">
        <f>VLOOKUP(EnergynorDelivered[[#This Row],[OUTAGE_NAME]],Table2[],2,FALSE)</f>
        <v>Pole Top</v>
      </c>
      <c r="Q279" s="2">
        <f>EnergynorDelivered[[#This Row],[Energy Not Supplied kWh]]*VCRUsed</f>
        <v>5808.8549530498549</v>
      </c>
    </row>
    <row r="280" spans="1:17" hidden="1" x14ac:dyDescent="0.25">
      <c r="A280" t="s">
        <v>43</v>
      </c>
      <c r="B280" t="s">
        <v>44</v>
      </c>
      <c r="C280" t="s">
        <v>45</v>
      </c>
      <c r="D280" t="s">
        <v>935</v>
      </c>
      <c r="E280">
        <v>85068151</v>
      </c>
      <c r="F280">
        <v>14102</v>
      </c>
      <c r="G280" t="s">
        <v>930</v>
      </c>
      <c r="H280" t="s">
        <v>60</v>
      </c>
      <c r="I280">
        <v>83922970</v>
      </c>
      <c r="J280" t="s">
        <v>209</v>
      </c>
      <c r="K280" t="s">
        <v>210</v>
      </c>
      <c r="L280">
        <v>14700</v>
      </c>
      <c r="M280">
        <v>150</v>
      </c>
      <c r="N280">
        <v>2.0003889741574875E-2</v>
      </c>
      <c r="O280">
        <v>294.05717920115069</v>
      </c>
      <c r="P280" t="str">
        <f>VLOOKUP(EnergynorDelivered[[#This Row],[OUTAGE_NAME]],Table2[],2,FALSE)</f>
        <v>Pole Top</v>
      </c>
      <c r="Q280" s="2">
        <f>EnergynorDelivered[[#This Row],[Energy Not Supplied kWh]]*VCRUsed</f>
        <v>15723.237371885527</v>
      </c>
    </row>
    <row r="281" spans="1:17" hidden="1" x14ac:dyDescent="0.25">
      <c r="A281" t="s">
        <v>43</v>
      </c>
      <c r="B281" t="s">
        <v>44</v>
      </c>
      <c r="C281" t="s">
        <v>45</v>
      </c>
      <c r="D281" t="s">
        <v>936</v>
      </c>
      <c r="E281">
        <v>30053745</v>
      </c>
      <c r="F281">
        <v>102</v>
      </c>
      <c r="G281" t="s">
        <v>224</v>
      </c>
      <c r="H281" t="s">
        <v>60</v>
      </c>
      <c r="I281">
        <v>83922970</v>
      </c>
      <c r="J281" t="s">
        <v>209</v>
      </c>
      <c r="K281" t="s">
        <v>210</v>
      </c>
      <c r="L281">
        <v>74908</v>
      </c>
      <c r="M281">
        <v>829</v>
      </c>
      <c r="N281">
        <v>2.2141194813572702E-2</v>
      </c>
      <c r="O281">
        <v>1658.5526210951039</v>
      </c>
      <c r="P281" t="str">
        <f>VLOOKUP(EnergynorDelivered[[#This Row],[OUTAGE_NAME]],Table2[],2,FALSE)</f>
        <v>Pole Top</v>
      </c>
      <c r="Q281" s="2">
        <f>EnergynorDelivered[[#This Row],[Energy Not Supplied kWh]]*VCRUsed</f>
        <v>88682.808649955201</v>
      </c>
    </row>
    <row r="282" spans="1:17" hidden="1" x14ac:dyDescent="0.25">
      <c r="A282" t="s">
        <v>43</v>
      </c>
      <c r="B282" t="s">
        <v>44</v>
      </c>
      <c r="C282" t="s">
        <v>45</v>
      </c>
      <c r="D282" t="s">
        <v>937</v>
      </c>
      <c r="E282">
        <v>30053841</v>
      </c>
      <c r="F282">
        <v>331</v>
      </c>
      <c r="G282" t="s">
        <v>938</v>
      </c>
      <c r="H282" t="s">
        <v>60</v>
      </c>
      <c r="I282">
        <v>30064316</v>
      </c>
      <c r="J282" t="s">
        <v>213</v>
      </c>
      <c r="K282" t="s">
        <v>214</v>
      </c>
      <c r="L282">
        <v>37696.75</v>
      </c>
      <c r="M282">
        <v>320</v>
      </c>
      <c r="N282">
        <v>2.1294891083768881E-2</v>
      </c>
      <c r="O282">
        <v>802.74818546206461</v>
      </c>
      <c r="P282" t="str">
        <f>VLOOKUP(EnergynorDelivered[[#This Row],[OUTAGE_NAME]],Table2[],2,FALSE)</f>
        <v>Pole Top</v>
      </c>
      <c r="Q282" s="2">
        <f>EnergynorDelivered[[#This Row],[Energy Not Supplied kWh]]*VCRUsed</f>
        <v>42922.94547665659</v>
      </c>
    </row>
    <row r="283" spans="1:17" hidden="1" x14ac:dyDescent="0.25">
      <c r="A283" t="s">
        <v>43</v>
      </c>
      <c r="B283" t="s">
        <v>44</v>
      </c>
      <c r="C283" t="s">
        <v>45</v>
      </c>
      <c r="D283" t="s">
        <v>939</v>
      </c>
      <c r="E283">
        <v>85161016</v>
      </c>
      <c r="F283">
        <v>14108</v>
      </c>
      <c r="G283" t="s">
        <v>940</v>
      </c>
      <c r="H283" t="s">
        <v>60</v>
      </c>
      <c r="I283">
        <v>84908972</v>
      </c>
      <c r="J283" t="s">
        <v>941</v>
      </c>
      <c r="K283" t="s">
        <v>942</v>
      </c>
      <c r="L283">
        <v>201669.73333333334</v>
      </c>
      <c r="M283">
        <v>1156</v>
      </c>
      <c r="N283">
        <v>1.9031966567149387E-2</v>
      </c>
      <c r="O283">
        <v>3838.1716224059323</v>
      </c>
      <c r="P283" t="str">
        <f>VLOOKUP(EnergynorDelivered[[#This Row],[OUTAGE_NAME]],Table2[],2,FALSE)</f>
        <v>Pole Top</v>
      </c>
      <c r="Q283" s="2">
        <f>EnergynorDelivered[[#This Row],[Energy Not Supplied kWh]]*VCRUsed</f>
        <v>205227.03665004519</v>
      </c>
    </row>
    <row r="284" spans="1:17" hidden="1" x14ac:dyDescent="0.25">
      <c r="A284" t="s">
        <v>43</v>
      </c>
      <c r="B284" t="s">
        <v>44</v>
      </c>
      <c r="C284" t="s">
        <v>45</v>
      </c>
      <c r="D284" t="s">
        <v>943</v>
      </c>
      <c r="E284">
        <v>30053864</v>
      </c>
      <c r="F284">
        <v>354</v>
      </c>
      <c r="G284" t="s">
        <v>944</v>
      </c>
      <c r="H284" t="s">
        <v>60</v>
      </c>
      <c r="I284">
        <v>30064314</v>
      </c>
      <c r="J284" t="s">
        <v>945</v>
      </c>
      <c r="K284" t="s">
        <v>946</v>
      </c>
      <c r="L284">
        <v>4523.8500000000004</v>
      </c>
      <c r="M284">
        <v>27</v>
      </c>
      <c r="N284">
        <v>1.4468260285145203E-2</v>
      </c>
      <c r="O284">
        <v>65.452239290954125</v>
      </c>
      <c r="P284" t="str">
        <f>VLOOKUP(EnergynorDelivered[[#This Row],[OUTAGE_NAME]],Table2[],2,FALSE)</f>
        <v>Pole Top</v>
      </c>
      <c r="Q284" s="2">
        <f>EnergynorDelivered[[#This Row],[Energy Not Supplied kWh]]*VCRUsed</f>
        <v>3499.731234887317</v>
      </c>
    </row>
    <row r="285" spans="1:17" hidden="1" x14ac:dyDescent="0.25">
      <c r="A285" t="s">
        <v>43</v>
      </c>
      <c r="B285" t="s">
        <v>44</v>
      </c>
      <c r="C285" t="s">
        <v>45</v>
      </c>
      <c r="D285" t="s">
        <v>947</v>
      </c>
      <c r="E285">
        <v>30053837</v>
      </c>
      <c r="F285">
        <v>327</v>
      </c>
      <c r="G285" t="s">
        <v>932</v>
      </c>
      <c r="H285" t="s">
        <v>60</v>
      </c>
      <c r="I285">
        <v>30064340</v>
      </c>
      <c r="J285" t="s">
        <v>933</v>
      </c>
      <c r="K285" t="s">
        <v>934</v>
      </c>
      <c r="L285">
        <v>3405.2</v>
      </c>
      <c r="M285">
        <v>8</v>
      </c>
      <c r="N285">
        <v>2.105870481522501E-2</v>
      </c>
      <c r="O285">
        <v>71.709101636804206</v>
      </c>
      <c r="P285" t="str">
        <f>VLOOKUP(EnergynorDelivered[[#This Row],[OUTAGE_NAME]],Table2[],2,FALSE)</f>
        <v>Pole Top</v>
      </c>
      <c r="Q285" s="2">
        <f>EnergynorDelivered[[#This Row],[Energy Not Supplied kWh]]*VCRUsed</f>
        <v>3834.2856645199208</v>
      </c>
    </row>
    <row r="286" spans="1:17" hidden="1" x14ac:dyDescent="0.25">
      <c r="A286" t="s">
        <v>43</v>
      </c>
      <c r="B286" t="s">
        <v>44</v>
      </c>
      <c r="C286" t="s">
        <v>45</v>
      </c>
      <c r="D286" t="s">
        <v>948</v>
      </c>
      <c r="E286">
        <v>85161016</v>
      </c>
      <c r="F286">
        <v>14108</v>
      </c>
      <c r="G286" t="s">
        <v>940</v>
      </c>
      <c r="H286" t="s">
        <v>60</v>
      </c>
      <c r="I286">
        <v>84908972</v>
      </c>
      <c r="J286" t="s">
        <v>941</v>
      </c>
      <c r="K286" t="s">
        <v>942</v>
      </c>
      <c r="L286">
        <v>3996</v>
      </c>
      <c r="M286">
        <v>36</v>
      </c>
      <c r="N286">
        <v>1.9031966567149387E-2</v>
      </c>
      <c r="O286">
        <v>76.051738402328951</v>
      </c>
      <c r="P286" t="str">
        <f>VLOOKUP(EnergynorDelivered[[#This Row],[OUTAGE_NAME]],Table2[],2,FALSE)</f>
        <v>Pole Top</v>
      </c>
      <c r="Q286" s="2">
        <f>EnergynorDelivered[[#This Row],[Energy Not Supplied kWh]]*VCRUsed</f>
        <v>4066.4864523725291</v>
      </c>
    </row>
    <row r="287" spans="1:17" hidden="1" x14ac:dyDescent="0.25">
      <c r="A287" t="s">
        <v>43</v>
      </c>
      <c r="B287" t="s">
        <v>44</v>
      </c>
      <c r="C287" t="s">
        <v>45</v>
      </c>
      <c r="D287" t="s">
        <v>949</v>
      </c>
      <c r="E287">
        <v>30053769</v>
      </c>
      <c r="F287">
        <v>201</v>
      </c>
      <c r="G287" t="s">
        <v>950</v>
      </c>
      <c r="H287" t="s">
        <v>60</v>
      </c>
      <c r="I287">
        <v>30064323</v>
      </c>
      <c r="J287" t="s">
        <v>927</v>
      </c>
      <c r="K287" t="s">
        <v>928</v>
      </c>
      <c r="L287">
        <v>312.89999999999998</v>
      </c>
      <c r="M287">
        <v>3</v>
      </c>
      <c r="N287">
        <v>1.846703469375241E-2</v>
      </c>
      <c r="O287">
        <v>5.778335155675129</v>
      </c>
      <c r="P287" t="str">
        <f>VLOOKUP(EnergynorDelivered[[#This Row],[OUTAGE_NAME]],Table2[],2,FALSE)</f>
        <v>Pole Top</v>
      </c>
      <c r="Q287" s="2">
        <f>EnergynorDelivered[[#This Row],[Energy Not Supplied kWh]]*VCRUsed</f>
        <v>308.96758077394912</v>
      </c>
    </row>
    <row r="288" spans="1:17" hidden="1" x14ac:dyDescent="0.25">
      <c r="A288" t="s">
        <v>43</v>
      </c>
      <c r="B288" t="s">
        <v>44</v>
      </c>
      <c r="C288" t="s">
        <v>45</v>
      </c>
      <c r="D288" t="s">
        <v>951</v>
      </c>
      <c r="E288">
        <v>30053865</v>
      </c>
      <c r="F288">
        <v>355</v>
      </c>
      <c r="G288" t="s">
        <v>952</v>
      </c>
      <c r="H288" t="s">
        <v>60</v>
      </c>
      <c r="I288">
        <v>30064307</v>
      </c>
      <c r="J288" t="s">
        <v>953</v>
      </c>
      <c r="K288" t="s">
        <v>954</v>
      </c>
      <c r="L288">
        <v>3720</v>
      </c>
      <c r="M288">
        <v>20</v>
      </c>
      <c r="N288">
        <v>2.2910357587329778E-2</v>
      </c>
      <c r="O288">
        <v>85.226530224866764</v>
      </c>
      <c r="P288" t="str">
        <f>VLOOKUP(EnergynorDelivered[[#This Row],[OUTAGE_NAME]],Table2[],2,FALSE)</f>
        <v>Pole Top</v>
      </c>
      <c r="Q288" s="2">
        <f>EnergynorDelivered[[#This Row],[Energy Not Supplied kWh]]*VCRUsed</f>
        <v>4557.0625711236262</v>
      </c>
    </row>
    <row r="289" spans="1:17" hidden="1" x14ac:dyDescent="0.25">
      <c r="A289" t="s">
        <v>43</v>
      </c>
      <c r="B289" t="s">
        <v>44</v>
      </c>
      <c r="C289" t="s">
        <v>45</v>
      </c>
      <c r="D289" t="s">
        <v>955</v>
      </c>
      <c r="E289">
        <v>30053837</v>
      </c>
      <c r="F289">
        <v>327</v>
      </c>
      <c r="G289" t="s">
        <v>932</v>
      </c>
      <c r="H289" t="s">
        <v>60</v>
      </c>
      <c r="I289">
        <v>30064340</v>
      </c>
      <c r="J289" t="s">
        <v>933</v>
      </c>
      <c r="K289" t="s">
        <v>934</v>
      </c>
      <c r="L289">
        <v>7380</v>
      </c>
      <c r="M289">
        <v>41</v>
      </c>
      <c r="N289">
        <v>2.105870481522501E-2</v>
      </c>
      <c r="O289">
        <v>155.41324153636057</v>
      </c>
      <c r="P289" t="str">
        <f>VLOOKUP(EnergynorDelivered[[#This Row],[OUTAGE_NAME]],Table2[],2,FALSE)</f>
        <v>Pole Top</v>
      </c>
      <c r="Q289" s="2">
        <f>EnergynorDelivered[[#This Row],[Energy Not Supplied kWh]]*VCRUsed</f>
        <v>8309.9460249492004</v>
      </c>
    </row>
    <row r="290" spans="1:17" hidden="1" x14ac:dyDescent="0.25">
      <c r="A290" t="s">
        <v>43</v>
      </c>
      <c r="B290" t="s">
        <v>44</v>
      </c>
      <c r="C290" t="s">
        <v>45</v>
      </c>
      <c r="D290" t="s">
        <v>956</v>
      </c>
      <c r="E290">
        <v>30053822</v>
      </c>
      <c r="F290">
        <v>312</v>
      </c>
      <c r="G290" t="s">
        <v>216</v>
      </c>
      <c r="H290" t="s">
        <v>60</v>
      </c>
      <c r="I290">
        <v>30064327</v>
      </c>
      <c r="J290" t="s">
        <v>217</v>
      </c>
      <c r="K290" t="s">
        <v>218</v>
      </c>
      <c r="L290">
        <v>33817</v>
      </c>
      <c r="M290">
        <v>522</v>
      </c>
      <c r="N290">
        <v>3.1415055482044311E-2</v>
      </c>
      <c r="O290">
        <v>1062.3629312362925</v>
      </c>
      <c r="P290" t="str">
        <f>VLOOKUP(EnergynorDelivered[[#This Row],[OUTAGE_NAME]],Table2[],2,FALSE)</f>
        <v>Pole Top</v>
      </c>
      <c r="Q290" s="2">
        <f>EnergynorDelivered[[#This Row],[Energy Not Supplied kWh]]*VCRUsed</f>
        <v>56804.545933204558</v>
      </c>
    </row>
    <row r="291" spans="1:17" hidden="1" x14ac:dyDescent="0.25">
      <c r="A291" t="s">
        <v>43</v>
      </c>
      <c r="B291" t="s">
        <v>44</v>
      </c>
      <c r="C291" t="s">
        <v>45</v>
      </c>
      <c r="D291" t="s">
        <v>957</v>
      </c>
      <c r="E291">
        <v>30053820</v>
      </c>
      <c r="F291">
        <v>310</v>
      </c>
      <c r="G291" t="s">
        <v>958</v>
      </c>
      <c r="H291" t="s">
        <v>167</v>
      </c>
      <c r="I291">
        <v>30064327</v>
      </c>
      <c r="J291" t="s">
        <v>217</v>
      </c>
      <c r="K291" t="s">
        <v>218</v>
      </c>
      <c r="L291">
        <v>265.95</v>
      </c>
      <c r="M291">
        <v>1</v>
      </c>
      <c r="N291">
        <v>2.3978739220418557E-2</v>
      </c>
      <c r="O291">
        <v>6.3771456956703156</v>
      </c>
      <c r="P291" t="str">
        <f>VLOOKUP(EnergynorDelivered[[#This Row],[OUTAGE_NAME]],Table2[],2,FALSE)</f>
        <v>Pole Top</v>
      </c>
      <c r="Q291" s="2">
        <f>EnergynorDelivered[[#This Row],[Energy Not Supplied kWh]]*VCRUsed</f>
        <v>340.98598034749176</v>
      </c>
    </row>
    <row r="292" spans="1:17" x14ac:dyDescent="0.25">
      <c r="A292" t="s">
        <v>670</v>
      </c>
      <c r="B292" t="s">
        <v>44</v>
      </c>
      <c r="C292" t="s">
        <v>45</v>
      </c>
      <c r="D292" t="s">
        <v>959</v>
      </c>
      <c r="E292">
        <v>30053744</v>
      </c>
      <c r="F292">
        <v>101</v>
      </c>
      <c r="G292" t="s">
        <v>960</v>
      </c>
      <c r="H292" t="s">
        <v>60</v>
      </c>
      <c r="I292">
        <v>83922970</v>
      </c>
      <c r="J292" t="s">
        <v>209</v>
      </c>
      <c r="K292" t="s">
        <v>210</v>
      </c>
      <c r="L292">
        <v>3314.7333333333331</v>
      </c>
      <c r="M292">
        <v>14</v>
      </c>
      <c r="N292">
        <v>1.8584308720306163E-2</v>
      </c>
      <c r="O292">
        <v>61.602027592156176</v>
      </c>
      <c r="P292" t="str">
        <f>VLOOKUP(EnergynorDelivered[[#This Row],[OUTAGE_NAME]],Table2[],2,FALSE)</f>
        <v>Pole Top</v>
      </c>
      <c r="Q292" s="2">
        <f>EnergynorDelivered[[#This Row],[Energy Not Supplied kWh]]*VCRUsed</f>
        <v>3293.8604153525907</v>
      </c>
    </row>
    <row r="293" spans="1:17" x14ac:dyDescent="0.25">
      <c r="A293" t="s">
        <v>670</v>
      </c>
      <c r="B293" t="s">
        <v>44</v>
      </c>
      <c r="C293" t="s">
        <v>45</v>
      </c>
      <c r="D293" t="s">
        <v>961</v>
      </c>
      <c r="E293">
        <v>30053862</v>
      </c>
      <c r="F293">
        <v>352</v>
      </c>
      <c r="G293" t="s">
        <v>962</v>
      </c>
      <c r="H293" t="s">
        <v>60</v>
      </c>
      <c r="I293">
        <v>30064314</v>
      </c>
      <c r="J293" t="s">
        <v>945</v>
      </c>
      <c r="K293" t="s">
        <v>946</v>
      </c>
      <c r="L293">
        <v>25000.233333333334</v>
      </c>
      <c r="M293">
        <v>133</v>
      </c>
      <c r="N293">
        <v>1.4820626395751759E-2</v>
      </c>
      <c r="O293">
        <v>370.51911803995296</v>
      </c>
      <c r="P293" t="str">
        <f>VLOOKUP(EnergynorDelivered[[#This Row],[OUTAGE_NAME]],Table2[],2,FALSE)</f>
        <v>Pole</v>
      </c>
      <c r="Q293" s="2">
        <f>EnergynorDelivered[[#This Row],[Energy Not Supplied kWh]]*VCRUsed</f>
        <v>19811.657241596284</v>
      </c>
    </row>
    <row r="294" spans="1:17" x14ac:dyDescent="0.25">
      <c r="A294" t="s">
        <v>670</v>
      </c>
      <c r="B294" t="s">
        <v>44</v>
      </c>
      <c r="C294" t="s">
        <v>45</v>
      </c>
      <c r="D294" t="s">
        <v>963</v>
      </c>
      <c r="E294">
        <v>85068151</v>
      </c>
      <c r="F294">
        <v>14102</v>
      </c>
      <c r="G294" t="s">
        <v>930</v>
      </c>
      <c r="H294" t="s">
        <v>60</v>
      </c>
      <c r="I294">
        <v>83922970</v>
      </c>
      <c r="J294" t="s">
        <v>209</v>
      </c>
      <c r="K294" t="s">
        <v>210</v>
      </c>
      <c r="L294">
        <v>2940</v>
      </c>
      <c r="M294">
        <v>35</v>
      </c>
      <c r="N294">
        <v>2.2136701532793894E-2</v>
      </c>
      <c r="O294">
        <v>65.081902506414053</v>
      </c>
      <c r="P294" t="str">
        <f>VLOOKUP(EnergynorDelivered[[#This Row],[OUTAGE_NAME]],Table2[],2,FALSE)</f>
        <v>Pole Top</v>
      </c>
      <c r="Q294" s="2">
        <f>EnergynorDelivered[[#This Row],[Energy Not Supplied kWh]]*VCRUsed</f>
        <v>3479.9293270179592</v>
      </c>
    </row>
    <row r="295" spans="1:17" x14ac:dyDescent="0.25">
      <c r="A295" t="s">
        <v>670</v>
      </c>
      <c r="B295" t="s">
        <v>44</v>
      </c>
      <c r="C295" t="s">
        <v>45</v>
      </c>
      <c r="D295" t="s">
        <v>964</v>
      </c>
      <c r="E295">
        <v>30053837</v>
      </c>
      <c r="F295">
        <v>327</v>
      </c>
      <c r="G295" t="s">
        <v>932</v>
      </c>
      <c r="H295" t="s">
        <v>60</v>
      </c>
      <c r="I295">
        <v>30064340</v>
      </c>
      <c r="J295" t="s">
        <v>933</v>
      </c>
      <c r="K295" t="s">
        <v>934</v>
      </c>
      <c r="L295">
        <v>2293.8000000000002</v>
      </c>
      <c r="M295">
        <v>12</v>
      </c>
      <c r="N295">
        <v>2.4613948111396639E-2</v>
      </c>
      <c r="O295">
        <v>56.459474177921606</v>
      </c>
      <c r="P295" t="str">
        <f>VLOOKUP(EnergynorDelivered[[#This Row],[OUTAGE_NAME]],Table2[],2,FALSE)</f>
        <v>Pole Top</v>
      </c>
      <c r="Q295" s="2">
        <f>EnergynorDelivered[[#This Row],[Energy Not Supplied kWh]]*VCRUsed</f>
        <v>3018.8880842934682</v>
      </c>
    </row>
    <row r="296" spans="1:17" x14ac:dyDescent="0.25">
      <c r="A296" t="s">
        <v>670</v>
      </c>
      <c r="B296" t="s">
        <v>44</v>
      </c>
      <c r="C296" t="s">
        <v>45</v>
      </c>
      <c r="D296" t="s">
        <v>965</v>
      </c>
      <c r="E296">
        <v>30053822</v>
      </c>
      <c r="F296">
        <v>312</v>
      </c>
      <c r="G296" t="s">
        <v>216</v>
      </c>
      <c r="H296" t="s">
        <v>60</v>
      </c>
      <c r="I296">
        <v>30064327</v>
      </c>
      <c r="J296" t="s">
        <v>217</v>
      </c>
      <c r="K296" t="s">
        <v>218</v>
      </c>
      <c r="L296">
        <v>8067.25</v>
      </c>
      <c r="M296">
        <v>35</v>
      </c>
      <c r="N296">
        <v>3.3914536239938599E-2</v>
      </c>
      <c r="O296">
        <v>273.59704248164468</v>
      </c>
      <c r="P296" t="str">
        <f>VLOOKUP(EnergynorDelivered[[#This Row],[OUTAGE_NAME]],Table2[],2,FALSE)</f>
        <v>Pole Top</v>
      </c>
      <c r="Q296" s="2">
        <f>EnergynorDelivered[[#This Row],[Energy Not Supplied kWh]]*VCRUsed</f>
        <v>14629.23386149354</v>
      </c>
    </row>
    <row r="297" spans="1:17" x14ac:dyDescent="0.25">
      <c r="A297" t="s">
        <v>670</v>
      </c>
      <c r="B297" t="s">
        <v>44</v>
      </c>
      <c r="C297" t="s">
        <v>45</v>
      </c>
      <c r="D297" t="s">
        <v>966</v>
      </c>
      <c r="E297">
        <v>30053745</v>
      </c>
      <c r="F297">
        <v>102</v>
      </c>
      <c r="G297" t="s">
        <v>224</v>
      </c>
      <c r="H297" t="s">
        <v>60</v>
      </c>
      <c r="I297">
        <v>83922970</v>
      </c>
      <c r="J297" t="s">
        <v>209</v>
      </c>
      <c r="K297" t="s">
        <v>210</v>
      </c>
      <c r="L297">
        <v>144883.86666666667</v>
      </c>
      <c r="M297">
        <v>692</v>
      </c>
      <c r="N297">
        <v>2.5831033915021898E-2</v>
      </c>
      <c r="O297">
        <v>3742.5000736061775</v>
      </c>
      <c r="P297" t="str">
        <f>VLOOKUP(EnergynorDelivered[[#This Row],[OUTAGE_NAME]],Table2[],2,FALSE)</f>
        <v>Pole Top</v>
      </c>
      <c r="Q297" s="2">
        <f>EnergynorDelivered[[#This Row],[Energy Not Supplied kWh]]*VCRUsed</f>
        <v>200111.47893572229</v>
      </c>
    </row>
    <row r="298" spans="1:17" x14ac:dyDescent="0.25">
      <c r="A298" t="s">
        <v>670</v>
      </c>
      <c r="B298" t="s">
        <v>44</v>
      </c>
      <c r="C298" t="s">
        <v>45</v>
      </c>
      <c r="D298" t="s">
        <v>967</v>
      </c>
      <c r="E298">
        <v>30053774</v>
      </c>
      <c r="F298">
        <v>206</v>
      </c>
      <c r="G298" t="s">
        <v>968</v>
      </c>
      <c r="H298" t="s">
        <v>60</v>
      </c>
      <c r="I298">
        <v>82837593</v>
      </c>
      <c r="J298" t="s">
        <v>969</v>
      </c>
      <c r="K298" t="s">
        <v>970</v>
      </c>
      <c r="L298">
        <v>41478</v>
      </c>
      <c r="M298">
        <v>388</v>
      </c>
      <c r="N298">
        <v>2.5854619427953387E-2</v>
      </c>
      <c r="O298">
        <v>1072.3979046326506</v>
      </c>
      <c r="P298" t="str">
        <f>VLOOKUP(EnergynorDelivered[[#This Row],[OUTAGE_NAME]],Table2[],2,FALSE)</f>
        <v>Pole Top</v>
      </c>
      <c r="Q298" s="2">
        <f>EnergynorDelivered[[#This Row],[Energy Not Supplied kWh]]*VCRUsed</f>
        <v>57341.115960707823</v>
      </c>
    </row>
    <row r="299" spans="1:17" x14ac:dyDescent="0.25">
      <c r="A299" t="s">
        <v>670</v>
      </c>
      <c r="B299" t="s">
        <v>44</v>
      </c>
      <c r="C299" t="s">
        <v>45</v>
      </c>
      <c r="D299" t="s">
        <v>971</v>
      </c>
      <c r="E299">
        <v>30053773</v>
      </c>
      <c r="F299">
        <v>205</v>
      </c>
      <c r="G299" t="s">
        <v>972</v>
      </c>
      <c r="H299" t="s">
        <v>60</v>
      </c>
      <c r="I299">
        <v>30064299</v>
      </c>
      <c r="J299" t="s">
        <v>221</v>
      </c>
      <c r="K299" t="s">
        <v>222</v>
      </c>
      <c r="L299">
        <v>34713</v>
      </c>
      <c r="M299">
        <v>133</v>
      </c>
      <c r="N299">
        <v>1.8616890150268729E-2</v>
      </c>
      <c r="O299">
        <v>646.24810778627841</v>
      </c>
      <c r="P299" t="str">
        <f>VLOOKUP(EnergynorDelivered[[#This Row],[OUTAGE_NAME]],Table2[],2,FALSE)</f>
        <v>Pole Top</v>
      </c>
      <c r="Q299" s="2">
        <f>EnergynorDelivered[[#This Row],[Energy Not Supplied kWh]]*VCRUsed</f>
        <v>34554.886323332306</v>
      </c>
    </row>
    <row r="300" spans="1:17" x14ac:dyDescent="0.25">
      <c r="A300" t="s">
        <v>670</v>
      </c>
      <c r="B300" t="s">
        <v>44</v>
      </c>
      <c r="C300" t="s">
        <v>45</v>
      </c>
      <c r="D300" t="s">
        <v>973</v>
      </c>
      <c r="E300">
        <v>30053839</v>
      </c>
      <c r="F300">
        <v>329</v>
      </c>
      <c r="G300" t="s">
        <v>974</v>
      </c>
      <c r="H300" t="s">
        <v>60</v>
      </c>
      <c r="I300">
        <v>30064316</v>
      </c>
      <c r="J300" t="s">
        <v>213</v>
      </c>
      <c r="K300" t="s">
        <v>214</v>
      </c>
      <c r="L300">
        <v>2925</v>
      </c>
      <c r="M300">
        <v>25</v>
      </c>
      <c r="N300">
        <v>2.0816849046015714E-2</v>
      </c>
      <c r="O300">
        <v>60.889283459595958</v>
      </c>
      <c r="P300" t="str">
        <f>VLOOKUP(EnergynorDelivered[[#This Row],[OUTAGE_NAME]],Table2[],2,FALSE)</f>
        <v>Pole Top</v>
      </c>
      <c r="Q300" s="2">
        <f>EnergynorDelivered[[#This Row],[Energy Not Supplied kWh]]*VCRUsed</f>
        <v>3255.7499865845957</v>
      </c>
    </row>
    <row r="301" spans="1:17" x14ac:dyDescent="0.25">
      <c r="A301" t="s">
        <v>670</v>
      </c>
      <c r="B301" t="s">
        <v>44</v>
      </c>
      <c r="C301" t="s">
        <v>45</v>
      </c>
      <c r="D301" t="s">
        <v>975</v>
      </c>
      <c r="E301">
        <v>30053847</v>
      </c>
      <c r="F301">
        <v>337</v>
      </c>
      <c r="G301" t="s">
        <v>976</v>
      </c>
      <c r="H301" t="s">
        <v>60</v>
      </c>
      <c r="I301">
        <v>30064338</v>
      </c>
      <c r="J301" t="s">
        <v>205</v>
      </c>
      <c r="K301" t="s">
        <v>206</v>
      </c>
      <c r="L301">
        <v>186394.58333333334</v>
      </c>
      <c r="M301">
        <v>399</v>
      </c>
      <c r="N301">
        <v>2.3287069478636183E-2</v>
      </c>
      <c r="O301">
        <v>4340.5836125247752</v>
      </c>
      <c r="P301" t="str">
        <f>VLOOKUP(EnergynorDelivered[[#This Row],[OUTAGE_NAME]],Table2[],2,FALSE)</f>
        <v>Pole Top</v>
      </c>
      <c r="Q301" s="2">
        <f>EnergynorDelivered[[#This Row],[Energy Not Supplied kWh]]*VCRUsed</f>
        <v>232091.00576169972</v>
      </c>
    </row>
    <row r="302" spans="1:17" hidden="1" x14ac:dyDescent="0.25">
      <c r="A302" t="s">
        <v>43</v>
      </c>
      <c r="B302" t="s">
        <v>44</v>
      </c>
      <c r="C302" t="s">
        <v>45</v>
      </c>
      <c r="D302" t="s">
        <v>977</v>
      </c>
      <c r="E302">
        <v>25268413</v>
      </c>
      <c r="F302" t="s">
        <v>314</v>
      </c>
      <c r="G302" t="s">
        <v>315</v>
      </c>
      <c r="H302" t="s">
        <v>49</v>
      </c>
      <c r="I302">
        <v>20008541</v>
      </c>
      <c r="J302" t="s">
        <v>268</v>
      </c>
      <c r="K302" t="s">
        <v>269</v>
      </c>
      <c r="L302">
        <v>33530</v>
      </c>
      <c r="M302">
        <v>26</v>
      </c>
      <c r="N302">
        <v>2.911494920372238E-2</v>
      </c>
      <c r="O302">
        <v>976.22424680081133</v>
      </c>
      <c r="P302" t="str">
        <f>VLOOKUP(EnergynorDelivered[[#This Row],[OUTAGE_NAME]],Table2[],2,FALSE)</f>
        <v>Pole</v>
      </c>
      <c r="Q302" s="2">
        <f>EnergynorDelivered[[#This Row],[Energy Not Supplied kWh]]*VCRUsed</f>
        <v>52198.710476439381</v>
      </c>
    </row>
    <row r="303" spans="1:17" hidden="1" x14ac:dyDescent="0.25">
      <c r="A303" t="s">
        <v>43</v>
      </c>
      <c r="B303" t="s">
        <v>44</v>
      </c>
      <c r="C303" t="s">
        <v>45</v>
      </c>
      <c r="D303" t="s">
        <v>978</v>
      </c>
      <c r="E303">
        <v>20011096</v>
      </c>
      <c r="F303" t="s">
        <v>979</v>
      </c>
      <c r="G303" t="s">
        <v>980</v>
      </c>
      <c r="H303" t="s">
        <v>60</v>
      </c>
      <c r="I303">
        <v>20011486</v>
      </c>
      <c r="J303" t="s">
        <v>320</v>
      </c>
      <c r="K303" t="s">
        <v>321</v>
      </c>
      <c r="L303">
        <v>22840.799999999999</v>
      </c>
      <c r="M303">
        <v>18</v>
      </c>
      <c r="N303">
        <v>2.5202087007642562E-2</v>
      </c>
      <c r="O303">
        <v>575.6358289241623</v>
      </c>
      <c r="P303" t="str">
        <f>VLOOKUP(EnergynorDelivered[[#This Row],[OUTAGE_NAME]],Table2[],2,FALSE)</f>
        <v>Pole</v>
      </c>
      <c r="Q303" s="2">
        <f>EnergynorDelivered[[#This Row],[Energy Not Supplied kWh]]*VCRUsed</f>
        <v>30779.247772574956</v>
      </c>
    </row>
    <row r="304" spans="1:17" hidden="1" x14ac:dyDescent="0.25">
      <c r="A304" t="s">
        <v>43</v>
      </c>
      <c r="B304" t="s">
        <v>44</v>
      </c>
      <c r="C304" t="s">
        <v>45</v>
      </c>
      <c r="D304" t="s">
        <v>981</v>
      </c>
      <c r="E304">
        <v>82914282</v>
      </c>
      <c r="F304" t="s">
        <v>982</v>
      </c>
      <c r="G304" t="s">
        <v>983</v>
      </c>
      <c r="H304" t="s">
        <v>60</v>
      </c>
      <c r="I304">
        <v>20020706</v>
      </c>
      <c r="J304" t="s">
        <v>984</v>
      </c>
      <c r="K304" t="s">
        <v>985</v>
      </c>
      <c r="L304">
        <v>451.45</v>
      </c>
      <c r="M304">
        <v>3</v>
      </c>
      <c r="N304">
        <v>2.0725644189188572E-2</v>
      </c>
      <c r="O304">
        <v>9.3565920692091815</v>
      </c>
      <c r="P304" t="str">
        <f>VLOOKUP(EnergynorDelivered[[#This Row],[OUTAGE_NAME]],Table2[],2,FALSE)</f>
        <v>Pole Top</v>
      </c>
      <c r="Q304" s="2">
        <f>EnergynorDelivered[[#This Row],[Energy Not Supplied kWh]]*VCRUsed</f>
        <v>500.29697794061491</v>
      </c>
    </row>
    <row r="305" spans="1:17" hidden="1" x14ac:dyDescent="0.25">
      <c r="A305" t="s">
        <v>43</v>
      </c>
      <c r="B305" t="s">
        <v>44</v>
      </c>
      <c r="C305" t="s">
        <v>45</v>
      </c>
      <c r="D305" t="s">
        <v>986</v>
      </c>
      <c r="E305">
        <v>20008686</v>
      </c>
      <c r="F305" t="s">
        <v>266</v>
      </c>
      <c r="G305" t="s">
        <v>267</v>
      </c>
      <c r="H305" t="s">
        <v>49</v>
      </c>
      <c r="I305">
        <v>20008541</v>
      </c>
      <c r="J305" t="s">
        <v>268</v>
      </c>
      <c r="K305" t="s">
        <v>269</v>
      </c>
      <c r="L305">
        <v>63417.5</v>
      </c>
      <c r="M305">
        <v>50</v>
      </c>
      <c r="N305">
        <v>3.7236623436560562E-2</v>
      </c>
      <c r="O305">
        <v>2361.4535667880791</v>
      </c>
      <c r="P305" t="str">
        <f>VLOOKUP(EnergynorDelivered[[#This Row],[OUTAGE_NAME]],Table2[],2,FALSE)</f>
        <v>Pole</v>
      </c>
      <c r="Q305" s="2">
        <f>EnergynorDelivered[[#This Row],[Energy Not Supplied kWh]]*VCRUsed</f>
        <v>126266.92221615859</v>
      </c>
    </row>
    <row r="306" spans="1:17" hidden="1" x14ac:dyDescent="0.25">
      <c r="A306" t="s">
        <v>43</v>
      </c>
      <c r="B306" t="s">
        <v>44</v>
      </c>
      <c r="C306" t="s">
        <v>45</v>
      </c>
      <c r="D306" t="s">
        <v>987</v>
      </c>
      <c r="E306">
        <v>20005412</v>
      </c>
      <c r="F306" t="s">
        <v>988</v>
      </c>
      <c r="G306" t="s">
        <v>989</v>
      </c>
      <c r="H306" t="s">
        <v>167</v>
      </c>
      <c r="I306">
        <v>20005132</v>
      </c>
      <c r="J306" t="s">
        <v>263</v>
      </c>
      <c r="K306" t="s">
        <v>264</v>
      </c>
      <c r="L306">
        <v>9663.1</v>
      </c>
      <c r="M306">
        <v>71</v>
      </c>
      <c r="N306">
        <v>2.01351636773738E-2</v>
      </c>
      <c r="O306">
        <v>194.56810013083077</v>
      </c>
      <c r="P306" t="str">
        <f>VLOOKUP(EnergynorDelivered[[#This Row],[OUTAGE_NAME]],Table2[],2,FALSE)</f>
        <v>Pole Top</v>
      </c>
      <c r="Q306" s="2">
        <f>EnergynorDelivered[[#This Row],[Energy Not Supplied kWh]]*VCRUsed</f>
        <v>10403.556313995521</v>
      </c>
    </row>
    <row r="307" spans="1:17" hidden="1" x14ac:dyDescent="0.25">
      <c r="A307" t="s">
        <v>43</v>
      </c>
      <c r="B307" t="s">
        <v>44</v>
      </c>
      <c r="C307" t="s">
        <v>45</v>
      </c>
      <c r="D307" t="s">
        <v>990</v>
      </c>
      <c r="E307">
        <v>20010480</v>
      </c>
      <c r="F307" t="s">
        <v>991</v>
      </c>
      <c r="G307" t="s">
        <v>992</v>
      </c>
      <c r="H307" t="s">
        <v>60</v>
      </c>
      <c r="I307">
        <v>20010443</v>
      </c>
      <c r="J307" t="s">
        <v>993</v>
      </c>
      <c r="K307" t="s">
        <v>994</v>
      </c>
      <c r="L307">
        <v>1736.1833333333334</v>
      </c>
      <c r="M307">
        <v>1</v>
      </c>
      <c r="N307">
        <v>0.10079639090979255</v>
      </c>
      <c r="O307">
        <v>175.00101395773333</v>
      </c>
      <c r="P307" t="str">
        <f>VLOOKUP(EnergynorDelivered[[#This Row],[OUTAGE_NAME]],Table2[],2,FALSE)</f>
        <v>Pole</v>
      </c>
      <c r="Q307" s="2">
        <f>EnergynorDelivered[[#This Row],[Energy Not Supplied kWh]]*VCRUsed</f>
        <v>9357.3042163200007</v>
      </c>
    </row>
    <row r="308" spans="1:17" hidden="1" x14ac:dyDescent="0.25">
      <c r="A308" t="s">
        <v>43</v>
      </c>
      <c r="B308" t="s">
        <v>44</v>
      </c>
      <c r="C308" t="s">
        <v>45</v>
      </c>
      <c r="D308" t="s">
        <v>995</v>
      </c>
      <c r="E308">
        <v>25273274</v>
      </c>
      <c r="F308" t="s">
        <v>996</v>
      </c>
      <c r="G308" t="s">
        <v>997</v>
      </c>
      <c r="H308" t="s">
        <v>60</v>
      </c>
      <c r="I308">
        <v>25267919</v>
      </c>
      <c r="J308" t="s">
        <v>349</v>
      </c>
      <c r="K308" t="s">
        <v>350</v>
      </c>
      <c r="L308">
        <v>25742.85</v>
      </c>
      <c r="M308">
        <v>21</v>
      </c>
      <c r="N308">
        <v>2.9846984876496944E-2</v>
      </c>
      <c r="O308">
        <v>768.34645462792935</v>
      </c>
      <c r="P308" t="str">
        <f>VLOOKUP(EnergynorDelivered[[#This Row],[OUTAGE_NAME]],Table2[],2,FALSE)</f>
        <v>Pole</v>
      </c>
      <c r="Q308" s="2">
        <f>EnergynorDelivered[[#This Row],[Energy Not Supplied kWh]]*VCRUsed</f>
        <v>41083.484928955382</v>
      </c>
    </row>
    <row r="309" spans="1:17" hidden="1" x14ac:dyDescent="0.25">
      <c r="A309" t="s">
        <v>43</v>
      </c>
      <c r="B309" t="s">
        <v>44</v>
      </c>
      <c r="C309" t="s">
        <v>45</v>
      </c>
      <c r="D309" t="s">
        <v>998</v>
      </c>
      <c r="E309">
        <v>20007736</v>
      </c>
      <c r="F309" t="s">
        <v>999</v>
      </c>
      <c r="G309" t="s">
        <v>1000</v>
      </c>
      <c r="H309" t="s">
        <v>49</v>
      </c>
      <c r="I309">
        <v>20007579</v>
      </c>
      <c r="J309" t="s">
        <v>282</v>
      </c>
      <c r="K309" t="s">
        <v>283</v>
      </c>
      <c r="L309">
        <v>95116.416666666672</v>
      </c>
      <c r="M309">
        <v>85</v>
      </c>
      <c r="N309">
        <v>3.5271547562362775E-2</v>
      </c>
      <c r="O309">
        <v>3354.9032144198486</v>
      </c>
      <c r="P309" t="str">
        <f>VLOOKUP(EnergynorDelivered[[#This Row],[OUTAGE_NAME]],Table2[],2,FALSE)</f>
        <v>Pole Top</v>
      </c>
      <c r="Q309" s="2">
        <f>EnergynorDelivered[[#This Row],[Energy Not Supplied kWh]]*VCRUsed</f>
        <v>179386.6748750293</v>
      </c>
    </row>
    <row r="310" spans="1:17" hidden="1" x14ac:dyDescent="0.25">
      <c r="A310" t="s">
        <v>43</v>
      </c>
      <c r="B310" t="s">
        <v>44</v>
      </c>
      <c r="C310" t="s">
        <v>45</v>
      </c>
      <c r="D310" t="s">
        <v>1001</v>
      </c>
      <c r="E310">
        <v>25268413</v>
      </c>
      <c r="F310" t="s">
        <v>314</v>
      </c>
      <c r="G310" t="s">
        <v>315</v>
      </c>
      <c r="H310" t="s">
        <v>49</v>
      </c>
      <c r="I310">
        <v>20008541</v>
      </c>
      <c r="J310" t="s">
        <v>268</v>
      </c>
      <c r="K310" t="s">
        <v>269</v>
      </c>
      <c r="L310">
        <v>20729.716666666667</v>
      </c>
      <c r="M310">
        <v>19</v>
      </c>
      <c r="N310">
        <v>2.911494920372238E-2</v>
      </c>
      <c r="O310">
        <v>603.54464775755719</v>
      </c>
      <c r="P310" t="str">
        <f>VLOOKUP(EnergynorDelivered[[#This Row],[OUTAGE_NAME]],Table2[],2,FALSE)</f>
        <v>Pole</v>
      </c>
      <c r="Q310" s="2">
        <f>EnergynorDelivered[[#This Row],[Energy Not Supplied kWh]]*VCRUsed</f>
        <v>32271.532315596582</v>
      </c>
    </row>
    <row r="311" spans="1:17" hidden="1" x14ac:dyDescent="0.25">
      <c r="A311" t="s">
        <v>43</v>
      </c>
      <c r="B311" t="s">
        <v>44</v>
      </c>
      <c r="C311" t="s">
        <v>45</v>
      </c>
      <c r="D311" t="s">
        <v>1002</v>
      </c>
      <c r="E311">
        <v>20020666</v>
      </c>
      <c r="F311" t="s">
        <v>1003</v>
      </c>
      <c r="G311" t="s">
        <v>1004</v>
      </c>
      <c r="H311" t="s">
        <v>49</v>
      </c>
      <c r="I311">
        <v>20013229</v>
      </c>
      <c r="J311" t="s">
        <v>229</v>
      </c>
      <c r="K311" t="s">
        <v>230</v>
      </c>
      <c r="L311">
        <v>35507.083333333336</v>
      </c>
      <c r="M311">
        <v>31</v>
      </c>
      <c r="N311">
        <v>2.0778221347235892E-2</v>
      </c>
      <c r="O311">
        <v>737.77403689475045</v>
      </c>
      <c r="P311" t="str">
        <f>VLOOKUP(EnergynorDelivered[[#This Row],[OUTAGE_NAME]],Table2[],2,FALSE)</f>
        <v>Pole</v>
      </c>
      <c r="Q311" s="2">
        <f>EnergynorDelivered[[#This Row],[Energy Not Supplied kWh]]*VCRUsed</f>
        <v>39448.777752762304</v>
      </c>
    </row>
    <row r="312" spans="1:17" hidden="1" x14ac:dyDescent="0.25">
      <c r="A312" t="s">
        <v>43</v>
      </c>
      <c r="B312" t="s">
        <v>44</v>
      </c>
      <c r="C312" t="s">
        <v>45</v>
      </c>
      <c r="D312" t="s">
        <v>1005</v>
      </c>
      <c r="E312">
        <v>20005133</v>
      </c>
      <c r="F312" t="s">
        <v>261</v>
      </c>
      <c r="G312" t="s">
        <v>262</v>
      </c>
      <c r="H312" t="s">
        <v>49</v>
      </c>
      <c r="I312">
        <v>20005132</v>
      </c>
      <c r="J312" t="s">
        <v>263</v>
      </c>
      <c r="K312" t="s">
        <v>264</v>
      </c>
      <c r="L312">
        <v>95384.1</v>
      </c>
      <c r="M312">
        <v>78</v>
      </c>
      <c r="N312">
        <v>2.7968364386011128E-2</v>
      </c>
      <c r="O312">
        <v>2667.7372654317242</v>
      </c>
      <c r="P312" t="str">
        <f>VLOOKUP(EnergynorDelivered[[#This Row],[OUTAGE_NAME]],Table2[],2,FALSE)</f>
        <v>Pole</v>
      </c>
      <c r="Q312" s="2">
        <f>EnergynorDelivered[[#This Row],[Energy Not Supplied kWh]]*VCRUsed</f>
        <v>142643.91158263429</v>
      </c>
    </row>
    <row r="313" spans="1:17" hidden="1" x14ac:dyDescent="0.25">
      <c r="A313" t="s">
        <v>43</v>
      </c>
      <c r="B313" t="s">
        <v>44</v>
      </c>
      <c r="C313" t="s">
        <v>45</v>
      </c>
      <c r="D313" t="s">
        <v>1006</v>
      </c>
      <c r="E313">
        <v>20008745</v>
      </c>
      <c r="F313" t="s">
        <v>1007</v>
      </c>
      <c r="G313" t="s">
        <v>1008</v>
      </c>
      <c r="H313" t="s">
        <v>49</v>
      </c>
      <c r="I313">
        <v>20008541</v>
      </c>
      <c r="J313" t="s">
        <v>268</v>
      </c>
      <c r="K313" t="s">
        <v>269</v>
      </c>
      <c r="L313">
        <v>32248.2</v>
      </c>
      <c r="M313">
        <v>36</v>
      </c>
      <c r="N313">
        <v>5.6273550990686691E-2</v>
      </c>
      <c r="O313">
        <v>1814.7207270578624</v>
      </c>
      <c r="P313" t="str">
        <f>VLOOKUP(EnergynorDelivered[[#This Row],[OUTAGE_NAME]],Table2[],2,FALSE)</f>
        <v>Pole</v>
      </c>
      <c r="Q313" s="2">
        <f>EnergynorDelivered[[#This Row],[Energy Not Supplied kWh]]*VCRUsed</f>
        <v>97033.117275783894</v>
      </c>
    </row>
    <row r="314" spans="1:17" x14ac:dyDescent="0.25">
      <c r="A314" t="s">
        <v>670</v>
      </c>
      <c r="B314" t="s">
        <v>44</v>
      </c>
      <c r="C314" t="s">
        <v>45</v>
      </c>
      <c r="D314" t="s">
        <v>1009</v>
      </c>
      <c r="E314">
        <v>20009493</v>
      </c>
      <c r="F314" t="s">
        <v>1010</v>
      </c>
      <c r="G314" t="s">
        <v>1011</v>
      </c>
      <c r="H314" t="s">
        <v>60</v>
      </c>
      <c r="I314">
        <v>20009492</v>
      </c>
      <c r="J314" t="s">
        <v>1012</v>
      </c>
      <c r="K314" t="s">
        <v>1013</v>
      </c>
      <c r="L314">
        <v>5116.583333333333</v>
      </c>
      <c r="M314">
        <v>13</v>
      </c>
      <c r="N314">
        <v>2.3258393046709128E-2</v>
      </c>
      <c r="O314">
        <v>119.00350622290782</v>
      </c>
      <c r="P314" t="str">
        <f>VLOOKUP(EnergynorDelivered[[#This Row],[OUTAGE_NAME]],Table2[],2,FALSE)</f>
        <v>Pole Top</v>
      </c>
      <c r="Q314" s="2">
        <f>EnergynorDelivered[[#This Row],[Energy Not Supplied kWh]]*VCRUsed</f>
        <v>6363.1174777388806</v>
      </c>
    </row>
    <row r="315" spans="1:17" x14ac:dyDescent="0.25">
      <c r="A315" t="s">
        <v>670</v>
      </c>
      <c r="B315" t="s">
        <v>44</v>
      </c>
      <c r="C315" t="s">
        <v>45</v>
      </c>
      <c r="D315" t="s">
        <v>1014</v>
      </c>
      <c r="E315">
        <v>20004937</v>
      </c>
      <c r="F315" t="s">
        <v>1015</v>
      </c>
      <c r="G315" t="s">
        <v>1016</v>
      </c>
      <c r="H315" t="s">
        <v>49</v>
      </c>
      <c r="I315">
        <v>20004930</v>
      </c>
      <c r="J315" t="s">
        <v>1017</v>
      </c>
      <c r="K315" t="s">
        <v>1018</v>
      </c>
      <c r="L315">
        <v>31206.25</v>
      </c>
      <c r="M315">
        <v>55</v>
      </c>
      <c r="N315">
        <v>3.5044757087637636E-2</v>
      </c>
      <c r="O315">
        <v>1093.615450866092</v>
      </c>
      <c r="P315" t="str">
        <f>VLOOKUP(EnergynorDelivered[[#This Row],[OUTAGE_NAME]],Table2[],2,FALSE)</f>
        <v>Pole</v>
      </c>
      <c r="Q315" s="2">
        <f>EnergynorDelivered[[#This Row],[Energy Not Supplied kWh]]*VCRUsed</f>
        <v>58475.618157809942</v>
      </c>
    </row>
    <row r="316" spans="1:17" x14ac:dyDescent="0.25">
      <c r="A316" t="s">
        <v>670</v>
      </c>
      <c r="B316" t="s">
        <v>44</v>
      </c>
      <c r="C316" t="s">
        <v>45</v>
      </c>
      <c r="D316" t="s">
        <v>1019</v>
      </c>
      <c r="E316">
        <v>20001859</v>
      </c>
      <c r="F316" t="s">
        <v>232</v>
      </c>
      <c r="G316" t="s">
        <v>233</v>
      </c>
      <c r="H316" t="s">
        <v>60</v>
      </c>
      <c r="I316">
        <v>20001858</v>
      </c>
      <c r="J316" t="s">
        <v>234</v>
      </c>
      <c r="K316" t="s">
        <v>235</v>
      </c>
      <c r="L316">
        <v>1183</v>
      </c>
      <c r="M316">
        <v>91</v>
      </c>
      <c r="N316">
        <v>2.0074447530864199E-2</v>
      </c>
      <c r="O316">
        <v>23.748071429012345</v>
      </c>
      <c r="P316" t="str">
        <f>VLOOKUP(EnergynorDelivered[[#This Row],[OUTAGE_NAME]],Table2[],2,FALSE)</f>
        <v>Pole Top</v>
      </c>
      <c r="Q316" s="2">
        <f>EnergynorDelivered[[#This Row],[Energy Not Supplied kWh]]*VCRUsed</f>
        <v>1269.8093793092901</v>
      </c>
    </row>
    <row r="317" spans="1:17" x14ac:dyDescent="0.25">
      <c r="A317" t="s">
        <v>670</v>
      </c>
      <c r="B317" t="s">
        <v>44</v>
      </c>
      <c r="C317" t="s">
        <v>45</v>
      </c>
      <c r="D317" t="s">
        <v>1019</v>
      </c>
      <c r="E317">
        <v>20005787</v>
      </c>
      <c r="F317" t="s">
        <v>236</v>
      </c>
      <c r="G317" t="s">
        <v>237</v>
      </c>
      <c r="H317" t="s">
        <v>60</v>
      </c>
      <c r="I317">
        <v>20005786</v>
      </c>
      <c r="J317" t="s">
        <v>238</v>
      </c>
      <c r="K317" t="s">
        <v>239</v>
      </c>
      <c r="L317">
        <v>12054</v>
      </c>
      <c r="M317">
        <v>49</v>
      </c>
      <c r="N317">
        <v>1.4238069463483981E-2</v>
      </c>
      <c r="O317">
        <v>171.6256893128359</v>
      </c>
      <c r="P317" t="str">
        <f>VLOOKUP(EnergynorDelivered[[#This Row],[OUTAGE_NAME]],Table2[],2,FALSE)</f>
        <v>Pole Top</v>
      </c>
      <c r="Q317" s="2">
        <f>EnergynorDelivered[[#This Row],[Energy Not Supplied kWh]]*VCRUsed</f>
        <v>9176.8256075573354</v>
      </c>
    </row>
    <row r="318" spans="1:17" x14ac:dyDescent="0.25">
      <c r="A318" t="s">
        <v>670</v>
      </c>
      <c r="B318" t="s">
        <v>44</v>
      </c>
      <c r="C318" t="s">
        <v>45</v>
      </c>
      <c r="D318" t="s">
        <v>1019</v>
      </c>
      <c r="E318">
        <v>20006383</v>
      </c>
      <c r="F318" t="s">
        <v>240</v>
      </c>
      <c r="G318" t="s">
        <v>241</v>
      </c>
      <c r="H318" t="s">
        <v>49</v>
      </c>
      <c r="I318">
        <v>20006382</v>
      </c>
      <c r="J318" t="s">
        <v>242</v>
      </c>
      <c r="K318" t="s">
        <v>243</v>
      </c>
      <c r="L318">
        <v>47232</v>
      </c>
      <c r="M318">
        <v>192</v>
      </c>
      <c r="N318">
        <v>2.7230383893424699E-2</v>
      </c>
      <c r="O318">
        <v>1286.1454920542353</v>
      </c>
      <c r="P318" t="str">
        <f>VLOOKUP(EnergynorDelivered[[#This Row],[OUTAGE_NAME]],Table2[],2,FALSE)</f>
        <v>Pole Top</v>
      </c>
      <c r="Q318" s="2">
        <f>EnergynorDelivered[[#This Row],[Energy Not Supplied kWh]]*VCRUsed</f>
        <v>68770.199460139964</v>
      </c>
    </row>
    <row r="319" spans="1:17" x14ac:dyDescent="0.25">
      <c r="A319" t="s">
        <v>670</v>
      </c>
      <c r="B319" t="s">
        <v>44</v>
      </c>
      <c r="C319" t="s">
        <v>45</v>
      </c>
      <c r="D319" t="s">
        <v>1019</v>
      </c>
      <c r="E319">
        <v>20010961</v>
      </c>
      <c r="F319" t="s">
        <v>244</v>
      </c>
      <c r="G319" t="s">
        <v>245</v>
      </c>
      <c r="H319" t="s">
        <v>60</v>
      </c>
      <c r="I319">
        <v>20010960</v>
      </c>
      <c r="J319" t="s">
        <v>246</v>
      </c>
      <c r="K319" t="s">
        <v>247</v>
      </c>
      <c r="L319">
        <v>2704</v>
      </c>
      <c r="M319">
        <v>208</v>
      </c>
      <c r="N319">
        <v>1.9874930675157519E-2</v>
      </c>
      <c r="O319">
        <v>53.741812545625933</v>
      </c>
      <c r="P319" t="str">
        <f>VLOOKUP(EnergynorDelivered[[#This Row],[OUTAGE_NAME]],Table2[],2,FALSE)</f>
        <v>Pole Top</v>
      </c>
      <c r="Q319" s="2">
        <f>EnergynorDelivered[[#This Row],[Energy Not Supplied kWh]]*VCRUsed</f>
        <v>2873.5747168146186</v>
      </c>
    </row>
    <row r="320" spans="1:17" x14ac:dyDescent="0.25">
      <c r="A320" t="s">
        <v>670</v>
      </c>
      <c r="B320" t="s">
        <v>44</v>
      </c>
      <c r="C320" t="s">
        <v>45</v>
      </c>
      <c r="D320" t="s">
        <v>1019</v>
      </c>
      <c r="E320">
        <v>84653782</v>
      </c>
      <c r="F320" t="s">
        <v>248</v>
      </c>
      <c r="G320" t="s">
        <v>249</v>
      </c>
      <c r="H320" t="s">
        <v>60</v>
      </c>
      <c r="I320">
        <v>20001858</v>
      </c>
      <c r="J320" t="s">
        <v>234</v>
      </c>
      <c r="K320" t="s">
        <v>235</v>
      </c>
      <c r="L320">
        <v>728</v>
      </c>
      <c r="M320">
        <v>56</v>
      </c>
      <c r="N320">
        <v>2.4143364197530864E-2</v>
      </c>
      <c r="O320">
        <v>17.576369135802469</v>
      </c>
      <c r="P320" t="str">
        <f>VLOOKUP(EnergynorDelivered[[#This Row],[OUTAGE_NAME]],Table2[],2,FALSE)</f>
        <v>Pole Top</v>
      </c>
      <c r="Q320" s="2">
        <f>EnergynorDelivered[[#This Row],[Energy Not Supplied kWh]]*VCRUsed</f>
        <v>939.80845769135806</v>
      </c>
    </row>
    <row r="321" spans="1:17" x14ac:dyDescent="0.25">
      <c r="A321" t="s">
        <v>670</v>
      </c>
      <c r="B321" t="s">
        <v>44</v>
      </c>
      <c r="C321" t="s">
        <v>45</v>
      </c>
      <c r="D321" t="s">
        <v>1020</v>
      </c>
      <c r="E321">
        <v>20001263</v>
      </c>
      <c r="F321" t="s">
        <v>1021</v>
      </c>
      <c r="G321" t="s">
        <v>1022</v>
      </c>
      <c r="H321" t="s">
        <v>60</v>
      </c>
      <c r="I321">
        <v>20001223</v>
      </c>
      <c r="J321" t="s">
        <v>258</v>
      </c>
      <c r="K321" t="s">
        <v>259</v>
      </c>
      <c r="L321">
        <v>1472.0333333333333</v>
      </c>
      <c r="M321">
        <v>79</v>
      </c>
      <c r="N321">
        <v>3.2770083340426512E-2</v>
      </c>
      <c r="O321">
        <v>48.238655013219173</v>
      </c>
      <c r="P321" t="str">
        <f>VLOOKUP(EnergynorDelivered[[#This Row],[OUTAGE_NAME]],Table2[],2,FALSE)</f>
        <v>Pole</v>
      </c>
      <c r="Q321" s="2">
        <f>EnergynorDelivered[[#This Row],[Energy Not Supplied kWh]]*VCRUsed</f>
        <v>2579.3208835568289</v>
      </c>
    </row>
    <row r="322" spans="1:17" x14ac:dyDescent="0.25">
      <c r="A322" t="s">
        <v>670</v>
      </c>
      <c r="B322" t="s">
        <v>44</v>
      </c>
      <c r="C322" t="s">
        <v>45</v>
      </c>
      <c r="D322" t="s">
        <v>1023</v>
      </c>
      <c r="E322">
        <v>20013230</v>
      </c>
      <c r="F322" t="s">
        <v>326</v>
      </c>
      <c r="G322" t="s">
        <v>327</v>
      </c>
      <c r="H322" t="s">
        <v>60</v>
      </c>
      <c r="I322">
        <v>20013229</v>
      </c>
      <c r="J322" t="s">
        <v>229</v>
      </c>
      <c r="K322" t="s">
        <v>230</v>
      </c>
      <c r="L322">
        <v>3686.6666666666665</v>
      </c>
      <c r="M322">
        <v>5</v>
      </c>
      <c r="N322">
        <v>3.0808074363164382E-2</v>
      </c>
      <c r="O322">
        <v>113.57910081886602</v>
      </c>
      <c r="P322" t="str">
        <f>VLOOKUP(EnergynorDelivered[[#This Row],[OUTAGE_NAME]],Table2[],2,FALSE)</f>
        <v>Pole</v>
      </c>
      <c r="Q322" s="2">
        <f>EnergynorDelivered[[#This Row],[Energy Not Supplied kWh]]*VCRUsed</f>
        <v>6073.0745207847658</v>
      </c>
    </row>
    <row r="323" spans="1:17" x14ac:dyDescent="0.25">
      <c r="A323" t="s">
        <v>670</v>
      </c>
      <c r="B323" t="s">
        <v>44</v>
      </c>
      <c r="C323" t="s">
        <v>45</v>
      </c>
      <c r="D323" t="s">
        <v>1024</v>
      </c>
      <c r="E323">
        <v>25267901</v>
      </c>
      <c r="F323" t="s">
        <v>1025</v>
      </c>
      <c r="G323" t="s">
        <v>1026</v>
      </c>
      <c r="H323" t="s">
        <v>49</v>
      </c>
      <c r="I323">
        <v>20013229</v>
      </c>
      <c r="J323" t="s">
        <v>229</v>
      </c>
      <c r="K323" t="s">
        <v>230</v>
      </c>
      <c r="L323">
        <v>40642.199999999997</v>
      </c>
      <c r="M323">
        <v>27</v>
      </c>
      <c r="N323">
        <v>3.5429384723856483E-2</v>
      </c>
      <c r="O323">
        <v>1439.92813982392</v>
      </c>
      <c r="P323" t="str">
        <f>VLOOKUP(EnergynorDelivered[[#This Row],[OUTAGE_NAME]],Table2[],2,FALSE)</f>
        <v>Pole</v>
      </c>
      <c r="Q323" s="2">
        <f>EnergynorDelivered[[#This Row],[Energy Not Supplied kWh]]*VCRUsed</f>
        <v>76992.957636385006</v>
      </c>
    </row>
    <row r="324" spans="1:17" x14ac:dyDescent="0.25">
      <c r="A324" t="s">
        <v>670</v>
      </c>
      <c r="B324" t="s">
        <v>44</v>
      </c>
      <c r="C324" t="s">
        <v>45</v>
      </c>
      <c r="D324" t="s">
        <v>1027</v>
      </c>
      <c r="E324">
        <v>25273362</v>
      </c>
      <c r="F324" t="s">
        <v>301</v>
      </c>
      <c r="G324" t="s">
        <v>302</v>
      </c>
      <c r="H324" t="s">
        <v>60</v>
      </c>
      <c r="I324">
        <v>25268187</v>
      </c>
      <c r="J324" t="s">
        <v>303</v>
      </c>
      <c r="K324" t="s">
        <v>304</v>
      </c>
      <c r="L324">
        <v>121900.61666666667</v>
      </c>
      <c r="M324">
        <v>927</v>
      </c>
      <c r="N324">
        <v>2.6914510846185995E-2</v>
      </c>
      <c r="O324">
        <v>3280.8954694317613</v>
      </c>
      <c r="P324" t="str">
        <f>VLOOKUP(EnergynorDelivered[[#This Row],[OUTAGE_NAME]],Table2[],2,FALSE)</f>
        <v>Pole</v>
      </c>
      <c r="Q324" s="2">
        <f>EnergynorDelivered[[#This Row],[Energy Not Supplied kWh]]*VCRUsed</f>
        <v>175429.48075051626</v>
      </c>
    </row>
    <row r="325" spans="1:17" x14ac:dyDescent="0.25">
      <c r="A325" t="s">
        <v>670</v>
      </c>
      <c r="B325" t="s">
        <v>44</v>
      </c>
      <c r="C325" t="s">
        <v>45</v>
      </c>
      <c r="D325" t="s">
        <v>1028</v>
      </c>
      <c r="E325">
        <v>82561856</v>
      </c>
      <c r="F325" t="s">
        <v>1029</v>
      </c>
      <c r="G325" t="s">
        <v>1030</v>
      </c>
      <c r="H325" t="s">
        <v>49</v>
      </c>
      <c r="I325">
        <v>20010917</v>
      </c>
      <c r="J325" t="s">
        <v>298</v>
      </c>
      <c r="K325" t="s">
        <v>299</v>
      </c>
      <c r="L325">
        <v>10730.4</v>
      </c>
      <c r="M325">
        <v>9</v>
      </c>
      <c r="N325">
        <v>2.8426792598912905E-2</v>
      </c>
      <c r="O325">
        <v>305.03085530337506</v>
      </c>
      <c r="P325" t="str">
        <f>VLOOKUP(EnergynorDelivered[[#This Row],[OUTAGE_NAME]],Table2[],2,FALSE)</f>
        <v>Pole</v>
      </c>
      <c r="Q325" s="2">
        <f>EnergynorDelivered[[#This Row],[Energy Not Supplied kWh]]*VCRUsed</f>
        <v>16309.999833071464</v>
      </c>
    </row>
    <row r="326" spans="1:17" x14ac:dyDescent="0.25">
      <c r="A326" t="s">
        <v>670</v>
      </c>
      <c r="B326" t="s">
        <v>44</v>
      </c>
      <c r="C326" t="s">
        <v>45</v>
      </c>
      <c r="D326" t="s">
        <v>1031</v>
      </c>
      <c r="E326">
        <v>20008686</v>
      </c>
      <c r="F326" t="s">
        <v>266</v>
      </c>
      <c r="G326" t="s">
        <v>267</v>
      </c>
      <c r="H326" t="s">
        <v>49</v>
      </c>
      <c r="I326">
        <v>20008541</v>
      </c>
      <c r="J326" t="s">
        <v>268</v>
      </c>
      <c r="K326" t="s">
        <v>269</v>
      </c>
      <c r="L326">
        <v>26871.533333333333</v>
      </c>
      <c r="M326">
        <v>22</v>
      </c>
      <c r="N326">
        <v>3.6912529940276342E-2</v>
      </c>
      <c r="O326">
        <v>991.89627870780032</v>
      </c>
      <c r="P326" t="str">
        <f>VLOOKUP(EnergynorDelivered[[#This Row],[OUTAGE_NAME]],Table2[],2,FALSE)</f>
        <v>Pole</v>
      </c>
      <c r="Q326" s="2">
        <f>EnergynorDelivered[[#This Row],[Energy Not Supplied kWh]]*VCRUsed</f>
        <v>53036.694022506083</v>
      </c>
    </row>
    <row r="327" spans="1:17" x14ac:dyDescent="0.25">
      <c r="A327" t="s">
        <v>670</v>
      </c>
      <c r="B327" t="s">
        <v>44</v>
      </c>
      <c r="C327" t="s">
        <v>45</v>
      </c>
      <c r="D327" t="s">
        <v>1032</v>
      </c>
      <c r="E327">
        <v>20004937</v>
      </c>
      <c r="F327" t="s">
        <v>1015</v>
      </c>
      <c r="G327" t="s">
        <v>1016</v>
      </c>
      <c r="H327" t="s">
        <v>49</v>
      </c>
      <c r="I327">
        <v>20004930</v>
      </c>
      <c r="J327" t="s">
        <v>1017</v>
      </c>
      <c r="K327" t="s">
        <v>1018</v>
      </c>
      <c r="L327">
        <v>22931.1</v>
      </c>
      <c r="M327">
        <v>18</v>
      </c>
      <c r="N327">
        <v>3.5044757087637636E-2</v>
      </c>
      <c r="O327">
        <v>803.61482925232735</v>
      </c>
      <c r="P327" t="str">
        <f>VLOOKUP(EnergynorDelivered[[#This Row],[OUTAGE_NAME]],Table2[],2,FALSE)</f>
        <v>Pole</v>
      </c>
      <c r="Q327" s="2">
        <f>EnergynorDelivered[[#This Row],[Energy Not Supplied kWh]]*VCRUsed</f>
        <v>42969.284920121943</v>
      </c>
    </row>
    <row r="328" spans="1:17" x14ac:dyDescent="0.25">
      <c r="A328" t="s">
        <v>670</v>
      </c>
      <c r="B328" t="s">
        <v>44</v>
      </c>
      <c r="C328" t="s">
        <v>45</v>
      </c>
      <c r="D328" t="s">
        <v>1033</v>
      </c>
      <c r="E328">
        <v>20010480</v>
      </c>
      <c r="F328" t="s">
        <v>991</v>
      </c>
      <c r="G328" t="s">
        <v>992</v>
      </c>
      <c r="H328" t="s">
        <v>60</v>
      </c>
      <c r="I328">
        <v>20010443</v>
      </c>
      <c r="J328" t="s">
        <v>993</v>
      </c>
      <c r="K328" t="s">
        <v>994</v>
      </c>
      <c r="L328">
        <v>6500</v>
      </c>
      <c r="M328">
        <v>50</v>
      </c>
      <c r="N328">
        <v>7.2285425114225685E-2</v>
      </c>
      <c r="O328">
        <v>469.855263242467</v>
      </c>
      <c r="P328" t="str">
        <f>VLOOKUP(EnergynorDelivered[[#This Row],[OUTAGE_NAME]],Table2[],2,FALSE)</f>
        <v>Pole Top</v>
      </c>
      <c r="Q328" s="2">
        <f>EnergynorDelivered[[#This Row],[Energy Not Supplied kWh]]*VCRUsed</f>
        <v>25123.16092557471</v>
      </c>
    </row>
    <row r="329" spans="1:17" x14ac:dyDescent="0.25">
      <c r="A329" t="s">
        <v>670</v>
      </c>
      <c r="B329" t="s">
        <v>44</v>
      </c>
      <c r="C329" t="s">
        <v>45</v>
      </c>
      <c r="D329" t="s">
        <v>1034</v>
      </c>
      <c r="E329">
        <v>20003792</v>
      </c>
      <c r="F329" t="s">
        <v>1035</v>
      </c>
      <c r="G329" t="s">
        <v>1036</v>
      </c>
      <c r="H329" t="s">
        <v>60</v>
      </c>
      <c r="I329">
        <v>20003791</v>
      </c>
      <c r="J329" t="s">
        <v>1037</v>
      </c>
      <c r="K329" t="s">
        <v>1038</v>
      </c>
      <c r="L329">
        <v>2552</v>
      </c>
      <c r="M329">
        <v>44</v>
      </c>
      <c r="N329">
        <v>2.4445637289237824E-2</v>
      </c>
      <c r="O329">
        <v>62.385266362134928</v>
      </c>
      <c r="P329" t="str">
        <f>VLOOKUP(EnergynorDelivered[[#This Row],[OUTAGE_NAME]],Table2[],2,FALSE)</f>
        <v>Pole Top</v>
      </c>
      <c r="Q329" s="2">
        <f>EnergynorDelivered[[#This Row],[Energy Not Supplied kWh]]*VCRUsed</f>
        <v>3335.7401923833545</v>
      </c>
    </row>
    <row r="330" spans="1:17" x14ac:dyDescent="0.25">
      <c r="A330" t="s">
        <v>670</v>
      </c>
      <c r="B330" t="s">
        <v>44</v>
      </c>
      <c r="C330" t="s">
        <v>45</v>
      </c>
      <c r="D330" t="s">
        <v>1039</v>
      </c>
      <c r="E330">
        <v>20004937</v>
      </c>
      <c r="F330" t="s">
        <v>1015</v>
      </c>
      <c r="G330" t="s">
        <v>1016</v>
      </c>
      <c r="H330" t="s">
        <v>49</v>
      </c>
      <c r="I330">
        <v>20004930</v>
      </c>
      <c r="J330" t="s">
        <v>1017</v>
      </c>
      <c r="K330" t="s">
        <v>1018</v>
      </c>
      <c r="L330">
        <v>3616.0333333333333</v>
      </c>
      <c r="M330">
        <v>14</v>
      </c>
      <c r="N330">
        <v>3.5044757087637636E-2</v>
      </c>
      <c r="O330">
        <v>126.72300978746728</v>
      </c>
      <c r="P330" t="str">
        <f>VLOOKUP(EnergynorDelivered[[#This Row],[OUTAGE_NAME]],Table2[],2,FALSE)</f>
        <v>Pole</v>
      </c>
      <c r="Q330" s="2">
        <f>EnergynorDelivered[[#This Row],[Energy Not Supplied kWh]]*VCRUsed</f>
        <v>6775.8793333358753</v>
      </c>
    </row>
    <row r="331" spans="1:17" hidden="1" x14ac:dyDescent="0.25">
      <c r="A331" t="s">
        <v>43</v>
      </c>
      <c r="B331" t="s">
        <v>44</v>
      </c>
      <c r="C331" t="s">
        <v>45</v>
      </c>
      <c r="D331" t="s">
        <v>1040</v>
      </c>
      <c r="E331">
        <v>20003435</v>
      </c>
      <c r="F331" t="s">
        <v>1041</v>
      </c>
      <c r="G331" t="s">
        <v>1042</v>
      </c>
      <c r="H331" t="s">
        <v>49</v>
      </c>
      <c r="I331">
        <v>20003434</v>
      </c>
      <c r="J331" t="s">
        <v>1043</v>
      </c>
      <c r="K331" t="s">
        <v>1044</v>
      </c>
      <c r="L331">
        <v>36468.9</v>
      </c>
      <c r="M331">
        <v>351</v>
      </c>
      <c r="N331">
        <v>3.8494187588138912E-2</v>
      </c>
      <c r="O331">
        <v>1403.840677733079</v>
      </c>
      <c r="P331" t="str">
        <f>VLOOKUP(EnergynorDelivered[[#This Row],[OUTAGE_NAME]],Table2[],2,FALSE)</f>
        <v>Pole Top</v>
      </c>
      <c r="Q331" s="2">
        <f>EnergynorDelivered[[#This Row],[Energy Not Supplied kWh]]*VCRUsed</f>
        <v>75063.361038387739</v>
      </c>
    </row>
    <row r="332" spans="1:17" x14ac:dyDescent="0.25">
      <c r="A332" t="s">
        <v>670</v>
      </c>
      <c r="B332" t="s">
        <v>44</v>
      </c>
      <c r="C332" t="s">
        <v>45</v>
      </c>
      <c r="D332" t="s">
        <v>1045</v>
      </c>
      <c r="E332">
        <v>25273297</v>
      </c>
      <c r="F332" t="s">
        <v>347</v>
      </c>
      <c r="G332" t="s">
        <v>348</v>
      </c>
      <c r="H332" t="s">
        <v>49</v>
      </c>
      <c r="I332">
        <v>25267919</v>
      </c>
      <c r="J332" t="s">
        <v>349</v>
      </c>
      <c r="K332" t="s">
        <v>350</v>
      </c>
      <c r="L332">
        <v>8921.6</v>
      </c>
      <c r="M332">
        <v>8</v>
      </c>
      <c r="N332">
        <v>3.684932777474214E-2</v>
      </c>
      <c r="O332">
        <v>328.7549626751395</v>
      </c>
      <c r="P332" t="str">
        <f>VLOOKUP(EnergynorDelivered[[#This Row],[OUTAGE_NAME]],Table2[],2,FALSE)</f>
        <v>Pole</v>
      </c>
      <c r="Q332" s="2">
        <f>EnergynorDelivered[[#This Row],[Energy Not Supplied kWh]]*VCRUsed</f>
        <v>17578.52785423971</v>
      </c>
    </row>
    <row r="333" spans="1:17" x14ac:dyDescent="0.25">
      <c r="A333" t="s">
        <v>670</v>
      </c>
      <c r="B333" t="s">
        <v>44</v>
      </c>
      <c r="C333" t="s">
        <v>45</v>
      </c>
      <c r="D333" t="s">
        <v>1046</v>
      </c>
      <c r="E333">
        <v>25276003</v>
      </c>
      <c r="F333" t="s">
        <v>318</v>
      </c>
      <c r="G333" t="s">
        <v>319</v>
      </c>
      <c r="H333" t="s">
        <v>49</v>
      </c>
      <c r="I333">
        <v>20011486</v>
      </c>
      <c r="J333" t="s">
        <v>320</v>
      </c>
      <c r="K333" t="s">
        <v>321</v>
      </c>
      <c r="L333">
        <v>1621.25</v>
      </c>
      <c r="M333">
        <v>5</v>
      </c>
      <c r="N333">
        <v>3.2250628484667462E-2</v>
      </c>
      <c r="O333">
        <v>52.286331430767127</v>
      </c>
      <c r="P333" t="str">
        <f>VLOOKUP(EnergynorDelivered[[#This Row],[OUTAGE_NAME]],Table2[],2,FALSE)</f>
        <v>Pole</v>
      </c>
      <c r="Q333" s="2">
        <f>EnergynorDelivered[[#This Row],[Energy Not Supplied kWh]]*VCRUsed</f>
        <v>2795.7501416031182</v>
      </c>
    </row>
    <row r="334" spans="1:17" x14ac:dyDescent="0.25">
      <c r="A334" t="s">
        <v>670</v>
      </c>
      <c r="B334" t="s">
        <v>44</v>
      </c>
      <c r="C334" t="s">
        <v>45</v>
      </c>
      <c r="D334" t="s">
        <v>1047</v>
      </c>
      <c r="E334">
        <v>20010961</v>
      </c>
      <c r="F334" t="s">
        <v>244</v>
      </c>
      <c r="G334" t="s">
        <v>245</v>
      </c>
      <c r="H334" t="s">
        <v>60</v>
      </c>
      <c r="I334">
        <v>20010960</v>
      </c>
      <c r="J334" t="s">
        <v>246</v>
      </c>
      <c r="K334" t="s">
        <v>247</v>
      </c>
      <c r="L334">
        <v>3825</v>
      </c>
      <c r="M334">
        <v>17</v>
      </c>
      <c r="N334">
        <v>1.9874930675157519E-2</v>
      </c>
      <c r="O334">
        <v>76.021609832477509</v>
      </c>
      <c r="P334" t="str">
        <f>VLOOKUP(EnergynorDelivered[[#This Row],[OUTAGE_NAME]],Table2[],2,FALSE)</f>
        <v>Pole Top</v>
      </c>
      <c r="Q334" s="2">
        <f>EnergynorDelivered[[#This Row],[Energy Not Supplied kWh]]*VCRUsed</f>
        <v>4064.8754777425725</v>
      </c>
    </row>
    <row r="335" spans="1:17" x14ac:dyDescent="0.25">
      <c r="A335" t="s">
        <v>670</v>
      </c>
      <c r="B335" t="s">
        <v>44</v>
      </c>
      <c r="C335" t="s">
        <v>45</v>
      </c>
      <c r="D335" t="s">
        <v>1048</v>
      </c>
      <c r="E335">
        <v>20008686</v>
      </c>
      <c r="F335" t="s">
        <v>266</v>
      </c>
      <c r="G335" t="s">
        <v>267</v>
      </c>
      <c r="H335" t="s">
        <v>49</v>
      </c>
      <c r="I335">
        <v>20008541</v>
      </c>
      <c r="J335" t="s">
        <v>268</v>
      </c>
      <c r="K335" t="s">
        <v>269</v>
      </c>
      <c r="L335">
        <v>51707</v>
      </c>
      <c r="M335">
        <v>50</v>
      </c>
      <c r="N335">
        <v>3.6912529940276342E-2</v>
      </c>
      <c r="O335">
        <v>1908.6361856218687</v>
      </c>
      <c r="P335" t="str">
        <f>VLOOKUP(EnergynorDelivered[[#This Row],[OUTAGE_NAME]],Table2[],2,FALSE)</f>
        <v>Pole</v>
      </c>
      <c r="Q335" s="2">
        <f>EnergynorDelivered[[#This Row],[Energy Not Supplied kWh]]*VCRUsed</f>
        <v>102054.77684520131</v>
      </c>
    </row>
    <row r="336" spans="1:17" x14ac:dyDescent="0.25">
      <c r="A336" t="s">
        <v>670</v>
      </c>
      <c r="B336" t="s">
        <v>44</v>
      </c>
      <c r="C336" t="s">
        <v>45</v>
      </c>
      <c r="D336" t="s">
        <v>1049</v>
      </c>
      <c r="E336">
        <v>20002652</v>
      </c>
      <c r="F336" t="s">
        <v>1050</v>
      </c>
      <c r="G336" t="s">
        <v>1051</v>
      </c>
      <c r="H336" t="s">
        <v>60</v>
      </c>
      <c r="I336">
        <v>20002433</v>
      </c>
      <c r="J336" t="s">
        <v>311</v>
      </c>
      <c r="K336" t="s">
        <v>312</v>
      </c>
      <c r="L336">
        <v>2212</v>
      </c>
      <c r="M336">
        <v>50</v>
      </c>
      <c r="N336">
        <v>3.7873341315935408E-2</v>
      </c>
      <c r="O336">
        <v>83.775830990849116</v>
      </c>
      <c r="P336" t="str">
        <f>VLOOKUP(EnergynorDelivered[[#This Row],[OUTAGE_NAME]],Table2[],2,FALSE)</f>
        <v>Pole Top</v>
      </c>
      <c r="Q336" s="2">
        <f>EnergynorDelivered[[#This Row],[Energy Not Supplied kWh]]*VCRUsed</f>
        <v>4479.4936830807019</v>
      </c>
    </row>
    <row r="337" spans="1:17" x14ac:dyDescent="0.25">
      <c r="A337" t="s">
        <v>670</v>
      </c>
      <c r="B337" t="s">
        <v>44</v>
      </c>
      <c r="C337" t="s">
        <v>45</v>
      </c>
      <c r="D337" t="s">
        <v>1052</v>
      </c>
      <c r="E337">
        <v>25268413</v>
      </c>
      <c r="F337" t="s">
        <v>314</v>
      </c>
      <c r="G337" t="s">
        <v>315</v>
      </c>
      <c r="H337" t="s">
        <v>49</v>
      </c>
      <c r="I337">
        <v>20008541</v>
      </c>
      <c r="J337" t="s">
        <v>268</v>
      </c>
      <c r="K337" t="s">
        <v>269</v>
      </c>
      <c r="L337">
        <v>15800.4</v>
      </c>
      <c r="M337">
        <v>19</v>
      </c>
      <c r="N337">
        <v>3.0315044602349725E-2</v>
      </c>
      <c r="O337">
        <v>478.98983073496657</v>
      </c>
      <c r="P337" t="str">
        <f>VLOOKUP(EnergynorDelivered[[#This Row],[OUTAGE_NAME]],Table2[],2,FALSE)</f>
        <v>Pole</v>
      </c>
      <c r="Q337" s="2">
        <f>EnergynorDelivered[[#This Row],[Energy Not Supplied kWh]]*VCRUsed</f>
        <v>25611.586249398661</v>
      </c>
    </row>
    <row r="338" spans="1:17" x14ac:dyDescent="0.25">
      <c r="A338" t="s">
        <v>670</v>
      </c>
      <c r="B338" t="s">
        <v>44</v>
      </c>
      <c r="C338" t="s">
        <v>45</v>
      </c>
      <c r="D338" t="s">
        <v>1053</v>
      </c>
      <c r="E338">
        <v>25268413</v>
      </c>
      <c r="F338" t="s">
        <v>314</v>
      </c>
      <c r="G338" t="s">
        <v>315</v>
      </c>
      <c r="H338" t="s">
        <v>49</v>
      </c>
      <c r="I338">
        <v>20008541</v>
      </c>
      <c r="J338" t="s">
        <v>268</v>
      </c>
      <c r="K338" t="s">
        <v>269</v>
      </c>
      <c r="L338">
        <v>3608.5</v>
      </c>
      <c r="M338">
        <v>3</v>
      </c>
      <c r="N338">
        <v>3.0315044602349725E-2</v>
      </c>
      <c r="O338">
        <v>109.39183844757898</v>
      </c>
      <c r="P338" t="str">
        <f>VLOOKUP(EnergynorDelivered[[#This Row],[OUTAGE_NAME]],Table2[],2,FALSE)</f>
        <v>Pole</v>
      </c>
      <c r="Q338" s="2">
        <f>EnergynorDelivered[[#This Row],[Energy Not Supplied kWh]]*VCRUsed</f>
        <v>5849.1816017920473</v>
      </c>
    </row>
    <row r="339" spans="1:17" hidden="1" x14ac:dyDescent="0.25">
      <c r="A339" t="s">
        <v>43</v>
      </c>
      <c r="B339" t="s">
        <v>44</v>
      </c>
      <c r="C339" t="s">
        <v>45</v>
      </c>
      <c r="D339" t="s">
        <v>1054</v>
      </c>
      <c r="E339">
        <v>20010480</v>
      </c>
      <c r="F339" t="s">
        <v>991</v>
      </c>
      <c r="G339" t="s">
        <v>992</v>
      </c>
      <c r="H339" t="s">
        <v>60</v>
      </c>
      <c r="I339">
        <v>20010443</v>
      </c>
      <c r="J339" t="s">
        <v>993</v>
      </c>
      <c r="K339" t="s">
        <v>994</v>
      </c>
      <c r="L339">
        <v>56</v>
      </c>
      <c r="M339">
        <v>1</v>
      </c>
      <c r="N339">
        <v>0.10079639090979255</v>
      </c>
      <c r="O339">
        <v>5.6445978909483827</v>
      </c>
      <c r="P339" t="str">
        <f>VLOOKUP(EnergynorDelivered[[#This Row],[OUTAGE_NAME]],Table2[],2,FALSE)</f>
        <v>Pole Top</v>
      </c>
      <c r="Q339" s="2">
        <f>EnergynorDelivered[[#This Row],[Energy Not Supplied kWh]]*VCRUsed</f>
        <v>301.81664922901001</v>
      </c>
    </row>
    <row r="340" spans="1:17" x14ac:dyDescent="0.25">
      <c r="A340" t="s">
        <v>670</v>
      </c>
      <c r="B340" t="s">
        <v>44</v>
      </c>
      <c r="C340" t="s">
        <v>45</v>
      </c>
      <c r="D340" t="s">
        <v>1055</v>
      </c>
      <c r="E340">
        <v>20004307</v>
      </c>
      <c r="F340" t="s">
        <v>369</v>
      </c>
      <c r="G340" t="s">
        <v>370</v>
      </c>
      <c r="H340" t="s">
        <v>49</v>
      </c>
      <c r="I340">
        <v>20004053</v>
      </c>
      <c r="J340" t="s">
        <v>371</v>
      </c>
      <c r="K340" t="s">
        <v>372</v>
      </c>
      <c r="L340">
        <v>2021</v>
      </c>
      <c r="M340">
        <v>8</v>
      </c>
      <c r="N340">
        <v>6.4094543827408645E-2</v>
      </c>
      <c r="O340">
        <v>129.53507307519286</v>
      </c>
      <c r="P340" t="str">
        <f>VLOOKUP(EnergynorDelivered[[#This Row],[OUTAGE_NAME]],Table2[],2,FALSE)</f>
        <v>Pole Top</v>
      </c>
      <c r="Q340" s="2">
        <f>EnergynorDelivered[[#This Row],[Energy Not Supplied kWh]]*VCRUsed</f>
        <v>6926.2403573305619</v>
      </c>
    </row>
    <row r="341" spans="1:17" x14ac:dyDescent="0.25">
      <c r="A341" t="s">
        <v>670</v>
      </c>
      <c r="B341" t="s">
        <v>44</v>
      </c>
      <c r="C341" t="s">
        <v>45</v>
      </c>
      <c r="D341" t="s">
        <v>1056</v>
      </c>
      <c r="E341">
        <v>25267901</v>
      </c>
      <c r="F341" t="s">
        <v>1025</v>
      </c>
      <c r="G341" t="s">
        <v>1026</v>
      </c>
      <c r="H341" t="s">
        <v>49</v>
      </c>
      <c r="I341">
        <v>20013229</v>
      </c>
      <c r="J341" t="s">
        <v>229</v>
      </c>
      <c r="K341" t="s">
        <v>230</v>
      </c>
      <c r="L341">
        <v>16477.233333333334</v>
      </c>
      <c r="M341">
        <v>11</v>
      </c>
      <c r="N341">
        <v>3.5429384723856483E-2</v>
      </c>
      <c r="O341">
        <v>583.77823895141887</v>
      </c>
      <c r="P341" t="str">
        <f>VLOOKUP(EnergynorDelivered[[#This Row],[OUTAGE_NAME]],Table2[],2,FALSE)</f>
        <v>Pole</v>
      </c>
      <c r="Q341" s="2">
        <f>EnergynorDelivered[[#This Row],[Energy Not Supplied kWh]]*VCRUsed</f>
        <v>31214.622436732367</v>
      </c>
    </row>
    <row r="342" spans="1:17" x14ac:dyDescent="0.25">
      <c r="A342" t="s">
        <v>670</v>
      </c>
      <c r="B342" t="s">
        <v>44</v>
      </c>
      <c r="C342" t="s">
        <v>45</v>
      </c>
      <c r="D342" t="s">
        <v>1057</v>
      </c>
      <c r="E342">
        <v>20008784</v>
      </c>
      <c r="F342" t="s">
        <v>1058</v>
      </c>
      <c r="G342" t="s">
        <v>1059</v>
      </c>
      <c r="H342" t="s">
        <v>49</v>
      </c>
      <c r="I342">
        <v>20008541</v>
      </c>
      <c r="J342" t="s">
        <v>268</v>
      </c>
      <c r="K342" t="s">
        <v>269</v>
      </c>
      <c r="L342">
        <v>8988.35</v>
      </c>
      <c r="M342">
        <v>9</v>
      </c>
      <c r="N342">
        <v>8.5076580038750377E-2</v>
      </c>
      <c r="O342">
        <v>764.69807819130199</v>
      </c>
      <c r="P342" t="str">
        <f>VLOOKUP(EnergynorDelivered[[#This Row],[OUTAGE_NAME]],Table2[],2,FALSE)</f>
        <v>Pole</v>
      </c>
      <c r="Q342" s="2">
        <f>EnergynorDelivered[[#This Row],[Energy Not Supplied kWh]]*VCRUsed</f>
        <v>40888.406240888915</v>
      </c>
    </row>
    <row r="343" spans="1:17" x14ac:dyDescent="0.25">
      <c r="A343" t="s">
        <v>670</v>
      </c>
      <c r="B343" t="s">
        <v>44</v>
      </c>
      <c r="C343" t="s">
        <v>45</v>
      </c>
      <c r="D343" t="s">
        <v>1060</v>
      </c>
      <c r="E343">
        <v>20008686</v>
      </c>
      <c r="F343" t="s">
        <v>266</v>
      </c>
      <c r="G343" t="s">
        <v>267</v>
      </c>
      <c r="H343" t="s">
        <v>49</v>
      </c>
      <c r="I343">
        <v>20008541</v>
      </c>
      <c r="J343" t="s">
        <v>268</v>
      </c>
      <c r="K343" t="s">
        <v>269</v>
      </c>
      <c r="L343">
        <v>63647.5</v>
      </c>
      <c r="M343">
        <v>50</v>
      </c>
      <c r="N343">
        <v>3.6912529940276342E-2</v>
      </c>
      <c r="O343">
        <v>2349.3902493737382</v>
      </c>
      <c r="P343" t="str">
        <f>VLOOKUP(EnergynorDelivered[[#This Row],[OUTAGE_NAME]],Table2[],2,FALSE)</f>
        <v>Pole</v>
      </c>
      <c r="Q343" s="2">
        <f>EnergynorDelivered[[#This Row],[Energy Not Supplied kWh]]*VCRUsed</f>
        <v>125621.89663401378</v>
      </c>
    </row>
    <row r="344" spans="1:17" x14ac:dyDescent="0.25">
      <c r="A344" t="s">
        <v>670</v>
      </c>
      <c r="B344" t="s">
        <v>44</v>
      </c>
      <c r="C344" t="s">
        <v>45</v>
      </c>
      <c r="D344" t="s">
        <v>1061</v>
      </c>
      <c r="E344">
        <v>20006383</v>
      </c>
      <c r="F344" t="s">
        <v>240</v>
      </c>
      <c r="G344" t="s">
        <v>241</v>
      </c>
      <c r="H344" t="s">
        <v>49</v>
      </c>
      <c r="I344">
        <v>20006382</v>
      </c>
      <c r="J344" t="s">
        <v>242</v>
      </c>
      <c r="K344" t="s">
        <v>243</v>
      </c>
      <c r="L344">
        <v>12210</v>
      </c>
      <c r="M344">
        <v>74</v>
      </c>
      <c r="N344">
        <v>2.7230383893424699E-2</v>
      </c>
      <c r="O344">
        <v>332.48298733871553</v>
      </c>
      <c r="P344" t="str">
        <f>VLOOKUP(EnergynorDelivered[[#This Row],[OUTAGE_NAME]],Table2[],2,FALSE)</f>
        <v>Pole Top</v>
      </c>
      <c r="Q344" s="2">
        <f>EnergynorDelivered[[#This Row],[Energy Not Supplied kWh]]*VCRUsed</f>
        <v>17777.865333001118</v>
      </c>
    </row>
    <row r="345" spans="1:17" x14ac:dyDescent="0.25">
      <c r="A345" t="s">
        <v>670</v>
      </c>
      <c r="B345" t="s">
        <v>44</v>
      </c>
      <c r="C345" t="s">
        <v>45</v>
      </c>
      <c r="D345" t="s">
        <v>1062</v>
      </c>
      <c r="E345">
        <v>84653808</v>
      </c>
      <c r="F345">
        <v>3220</v>
      </c>
      <c r="G345" t="s">
        <v>1063</v>
      </c>
      <c r="H345" t="s">
        <v>60</v>
      </c>
      <c r="I345">
        <v>84484529</v>
      </c>
      <c r="J345" t="s">
        <v>1064</v>
      </c>
      <c r="K345" t="s">
        <v>1065</v>
      </c>
      <c r="L345">
        <v>23714.400000000001</v>
      </c>
      <c r="M345">
        <v>18</v>
      </c>
      <c r="N345">
        <v>6.7882436532626642E-2</v>
      </c>
      <c r="O345">
        <v>1609.7912529093214</v>
      </c>
      <c r="P345" t="str">
        <f>VLOOKUP(EnergynorDelivered[[#This Row],[OUTAGE_NAME]],Table2[],2,FALSE)</f>
        <v>Pole</v>
      </c>
      <c r="Q345" s="2">
        <f>EnergynorDelivered[[#This Row],[Energy Not Supplied kWh]]*VCRUsed</f>
        <v>86075.538293061414</v>
      </c>
    </row>
    <row r="346" spans="1:17" x14ac:dyDescent="0.25">
      <c r="A346" t="s">
        <v>670</v>
      </c>
      <c r="B346" t="s">
        <v>44</v>
      </c>
      <c r="C346" t="s">
        <v>45</v>
      </c>
      <c r="D346" t="s">
        <v>1062</v>
      </c>
      <c r="E346">
        <v>84653811</v>
      </c>
      <c r="F346">
        <v>3221</v>
      </c>
      <c r="G346" t="s">
        <v>1066</v>
      </c>
      <c r="H346" t="s">
        <v>60</v>
      </c>
      <c r="I346">
        <v>84484529</v>
      </c>
      <c r="J346" t="s">
        <v>1064</v>
      </c>
      <c r="K346" t="s">
        <v>1065</v>
      </c>
      <c r="L346">
        <v>11156.833333333334</v>
      </c>
      <c r="M346">
        <v>10</v>
      </c>
      <c r="N346">
        <v>3.6453664799253035E-2</v>
      </c>
      <c r="O346">
        <v>406.70746255446625</v>
      </c>
      <c r="P346" t="str">
        <f>VLOOKUP(EnergynorDelivered[[#This Row],[OUTAGE_NAME]],Table2[],2,FALSE)</f>
        <v>Pole</v>
      </c>
      <c r="Q346" s="2">
        <f>EnergynorDelivered[[#This Row],[Energy Not Supplied kWh]]*VCRUsed</f>
        <v>21746.648022787311</v>
      </c>
    </row>
    <row r="347" spans="1:17" x14ac:dyDescent="0.25">
      <c r="A347" t="s">
        <v>670</v>
      </c>
      <c r="B347" t="s">
        <v>44</v>
      </c>
      <c r="C347" t="s">
        <v>45</v>
      </c>
      <c r="D347" t="s">
        <v>1062</v>
      </c>
      <c r="E347">
        <v>84653816</v>
      </c>
      <c r="F347">
        <v>3222</v>
      </c>
      <c r="G347" t="s">
        <v>1067</v>
      </c>
      <c r="H347" t="s">
        <v>60</v>
      </c>
      <c r="I347">
        <v>84484529</v>
      </c>
      <c r="J347" t="s">
        <v>1064</v>
      </c>
      <c r="K347" t="s">
        <v>1065</v>
      </c>
      <c r="L347">
        <v>29007.766666666666</v>
      </c>
      <c r="M347">
        <v>26</v>
      </c>
      <c r="N347">
        <v>3.982764367548796E-2</v>
      </c>
      <c r="O347">
        <v>1155.3109946216971</v>
      </c>
      <c r="P347" t="str">
        <f>VLOOKUP(EnergynorDelivered[[#This Row],[OUTAGE_NAME]],Table2[],2,FALSE)</f>
        <v>Pole</v>
      </c>
      <c r="Q347" s="2">
        <f>EnergynorDelivered[[#This Row],[Energy Not Supplied kWh]]*VCRUsed</f>
        <v>61774.47888242214</v>
      </c>
    </row>
    <row r="348" spans="1:17" x14ac:dyDescent="0.25">
      <c r="A348" t="s">
        <v>670</v>
      </c>
      <c r="B348" t="s">
        <v>44</v>
      </c>
      <c r="C348" t="s">
        <v>45</v>
      </c>
      <c r="D348" t="s">
        <v>1068</v>
      </c>
      <c r="E348">
        <v>82912329</v>
      </c>
      <c r="F348" t="s">
        <v>1069</v>
      </c>
      <c r="G348" t="s">
        <v>1070</v>
      </c>
      <c r="H348" t="s">
        <v>60</v>
      </c>
      <c r="I348">
        <v>82866131</v>
      </c>
      <c r="J348" t="s">
        <v>1071</v>
      </c>
      <c r="K348" t="s">
        <v>1072</v>
      </c>
      <c r="L348">
        <v>21175</v>
      </c>
      <c r="M348">
        <v>121</v>
      </c>
      <c r="N348">
        <v>2.652232980358674E-2</v>
      </c>
      <c r="O348">
        <v>561.61033359094915</v>
      </c>
      <c r="P348" t="str">
        <f>VLOOKUP(EnergynorDelivered[[#This Row],[OUTAGE_NAME]],Table2[],2,FALSE)</f>
        <v>Pole Top</v>
      </c>
      <c r="Q348" s="2">
        <f>EnergynorDelivered[[#This Row],[Energy Not Supplied kWh]]*VCRUsed</f>
        <v>30029.304537108052</v>
      </c>
    </row>
    <row r="349" spans="1:17" x14ac:dyDescent="0.25">
      <c r="A349" t="s">
        <v>670</v>
      </c>
      <c r="B349" t="s">
        <v>44</v>
      </c>
      <c r="C349" t="s">
        <v>45</v>
      </c>
      <c r="D349" t="s">
        <v>1073</v>
      </c>
      <c r="E349">
        <v>20003547</v>
      </c>
      <c r="F349" t="s">
        <v>1074</v>
      </c>
      <c r="G349" t="s">
        <v>1075</v>
      </c>
      <c r="H349" t="s">
        <v>167</v>
      </c>
      <c r="I349">
        <v>20003546</v>
      </c>
      <c r="J349" t="s">
        <v>1076</v>
      </c>
      <c r="K349" t="s">
        <v>1077</v>
      </c>
      <c r="L349">
        <v>341.05</v>
      </c>
      <c r="M349">
        <v>1</v>
      </c>
      <c r="N349">
        <v>12.606789179104478</v>
      </c>
      <c r="O349">
        <v>4299.5454495335825</v>
      </c>
      <c r="P349" t="str">
        <f>VLOOKUP(EnergynorDelivered[[#This Row],[OUTAGE_NAME]],Table2[],2,FALSE)</f>
        <v>Pole Top</v>
      </c>
      <c r="Q349" s="2">
        <f>EnergynorDelivered[[#This Row],[Energy Not Supplied kWh]]*VCRUsed</f>
        <v>229896.69518656065</v>
      </c>
    </row>
    <row r="350" spans="1:17" x14ac:dyDescent="0.25">
      <c r="A350" t="s">
        <v>670</v>
      </c>
      <c r="B350" t="s">
        <v>44</v>
      </c>
      <c r="C350" t="s">
        <v>45</v>
      </c>
      <c r="D350" t="s">
        <v>1073</v>
      </c>
      <c r="E350">
        <v>20003550</v>
      </c>
      <c r="F350" t="s">
        <v>1078</v>
      </c>
      <c r="G350" t="s">
        <v>1079</v>
      </c>
      <c r="H350" t="s">
        <v>60</v>
      </c>
      <c r="I350">
        <v>20003546</v>
      </c>
      <c r="J350" t="s">
        <v>1076</v>
      </c>
      <c r="K350" t="s">
        <v>1077</v>
      </c>
      <c r="L350">
        <v>118344.35</v>
      </c>
      <c r="M350">
        <v>347</v>
      </c>
      <c r="N350">
        <v>1.4611490117735116E-2</v>
      </c>
      <c r="O350">
        <v>1729.1873005147859</v>
      </c>
      <c r="P350" t="str">
        <f>VLOOKUP(EnergynorDelivered[[#This Row],[OUTAGE_NAME]],Table2[],2,FALSE)</f>
        <v>Pole Top</v>
      </c>
      <c r="Q350" s="2">
        <f>EnergynorDelivered[[#This Row],[Energy Not Supplied kWh]]*VCRUsed</f>
        <v>92459.644958525605</v>
      </c>
    </row>
    <row r="351" spans="1:17" x14ac:dyDescent="0.25">
      <c r="A351" t="s">
        <v>670</v>
      </c>
      <c r="B351" t="s">
        <v>44</v>
      </c>
      <c r="C351" t="s">
        <v>45</v>
      </c>
      <c r="D351" t="s">
        <v>1080</v>
      </c>
      <c r="E351">
        <v>25267735</v>
      </c>
      <c r="F351" t="s">
        <v>1081</v>
      </c>
      <c r="G351" t="s">
        <v>1082</v>
      </c>
      <c r="H351" t="s">
        <v>60</v>
      </c>
      <c r="I351">
        <v>20007838</v>
      </c>
      <c r="J351" t="s">
        <v>1083</v>
      </c>
      <c r="K351" t="s">
        <v>1084</v>
      </c>
      <c r="L351">
        <v>34631.5</v>
      </c>
      <c r="M351">
        <v>396</v>
      </c>
      <c r="N351">
        <v>2.3253282111679898E-2</v>
      </c>
      <c r="O351">
        <v>805.29603945064241</v>
      </c>
      <c r="P351" t="str">
        <f>VLOOKUP(EnergynorDelivered[[#This Row],[OUTAGE_NAME]],Table2[],2,FALSE)</f>
        <v>Pole Top</v>
      </c>
      <c r="Q351" s="2">
        <f>EnergynorDelivered[[#This Row],[Energy Not Supplied kWh]]*VCRUsed</f>
        <v>43059.179229425848</v>
      </c>
    </row>
    <row r="352" spans="1:17" x14ac:dyDescent="0.25">
      <c r="A352" t="s">
        <v>670</v>
      </c>
      <c r="B352" t="s">
        <v>44</v>
      </c>
      <c r="C352" t="s">
        <v>45</v>
      </c>
      <c r="D352" t="s">
        <v>1085</v>
      </c>
      <c r="E352">
        <v>20013453</v>
      </c>
      <c r="F352">
        <v>1214</v>
      </c>
      <c r="G352" t="s">
        <v>1086</v>
      </c>
      <c r="H352" t="s">
        <v>60</v>
      </c>
      <c r="I352">
        <v>84555017</v>
      </c>
      <c r="J352" t="s">
        <v>272</v>
      </c>
      <c r="K352" t="s">
        <v>273</v>
      </c>
      <c r="L352">
        <v>65221.083333333336</v>
      </c>
      <c r="M352">
        <v>70</v>
      </c>
      <c r="N352">
        <v>2.500065878348353E-2</v>
      </c>
      <c r="O352">
        <v>1630.5700499058114</v>
      </c>
      <c r="P352" t="str">
        <f>VLOOKUP(EnergynorDelivered[[#This Row],[OUTAGE_NAME]],Table2[],2,FALSE)</f>
        <v>Pole Top</v>
      </c>
      <c r="Q352" s="2">
        <f>EnergynorDelivered[[#This Row],[Energy Not Supplied kWh]]*VCRUsed</f>
        <v>87186.580568463731</v>
      </c>
    </row>
    <row r="353" spans="1:17" x14ac:dyDescent="0.25">
      <c r="A353" t="s">
        <v>670</v>
      </c>
      <c r="B353" t="s">
        <v>44</v>
      </c>
      <c r="C353" t="s">
        <v>45</v>
      </c>
      <c r="D353" t="s">
        <v>1087</v>
      </c>
      <c r="E353">
        <v>20011824</v>
      </c>
      <c r="F353" t="s">
        <v>353</v>
      </c>
      <c r="G353" t="s">
        <v>354</v>
      </c>
      <c r="H353" t="s">
        <v>49</v>
      </c>
      <c r="I353">
        <v>20011486</v>
      </c>
      <c r="J353" t="s">
        <v>320</v>
      </c>
      <c r="K353" t="s">
        <v>321</v>
      </c>
      <c r="L353">
        <v>19776</v>
      </c>
      <c r="M353">
        <v>16</v>
      </c>
      <c r="N353">
        <v>3.4698209462311135E-2</v>
      </c>
      <c r="O353">
        <v>686.191790326665</v>
      </c>
      <c r="P353" t="str">
        <f>VLOOKUP(EnergynorDelivered[[#This Row],[OUTAGE_NAME]],Table2[],2,FALSE)</f>
        <v>Pole</v>
      </c>
      <c r="Q353" s="2">
        <f>EnergynorDelivered[[#This Row],[Energy Not Supplied kWh]]*VCRUsed</f>
        <v>36690.675028766775</v>
      </c>
    </row>
    <row r="354" spans="1:17" hidden="1" x14ac:dyDescent="0.25">
      <c r="A354" t="s">
        <v>43</v>
      </c>
      <c r="B354" t="s">
        <v>44</v>
      </c>
      <c r="C354" t="s">
        <v>45</v>
      </c>
      <c r="D354" t="s">
        <v>1088</v>
      </c>
      <c r="E354">
        <v>20009306</v>
      </c>
      <c r="F354" t="s">
        <v>1089</v>
      </c>
      <c r="G354" t="s">
        <v>1090</v>
      </c>
      <c r="H354" t="s">
        <v>60</v>
      </c>
      <c r="I354">
        <v>20009097</v>
      </c>
      <c r="J354" t="s">
        <v>336</v>
      </c>
      <c r="K354" t="s">
        <v>337</v>
      </c>
      <c r="L354">
        <v>4183</v>
      </c>
      <c r="M354">
        <v>37</v>
      </c>
      <c r="N354">
        <v>2.5970652365529551E-2</v>
      </c>
      <c r="O354">
        <v>108.63523884501011</v>
      </c>
      <c r="P354" t="str">
        <f>VLOOKUP(EnergynorDelivered[[#This Row],[OUTAGE_NAME]],Table2[],2,FALSE)</f>
        <v>Pole Top</v>
      </c>
      <c r="Q354" s="2">
        <f>EnergynorDelivered[[#This Row],[Energy Not Supplied kWh]]*VCRUsed</f>
        <v>5808.7262210426907</v>
      </c>
    </row>
    <row r="355" spans="1:17" x14ac:dyDescent="0.25">
      <c r="A355" t="s">
        <v>670</v>
      </c>
      <c r="B355" t="s">
        <v>44</v>
      </c>
      <c r="C355" t="s">
        <v>45</v>
      </c>
      <c r="D355" t="s">
        <v>1091</v>
      </c>
      <c r="E355">
        <v>20011487</v>
      </c>
      <c r="F355" t="s">
        <v>1092</v>
      </c>
      <c r="G355" t="s">
        <v>1093</v>
      </c>
      <c r="H355" t="s">
        <v>60</v>
      </c>
      <c r="I355">
        <v>20011486</v>
      </c>
      <c r="J355" t="s">
        <v>320</v>
      </c>
      <c r="K355" t="s">
        <v>321</v>
      </c>
      <c r="L355">
        <v>329.41666666666669</v>
      </c>
      <c r="M355">
        <v>1</v>
      </c>
      <c r="N355">
        <v>3.3193393964764735E-2</v>
      </c>
      <c r="O355">
        <v>10.934457195226249</v>
      </c>
      <c r="P355" t="str">
        <f>VLOOKUP(EnergynorDelivered[[#This Row],[OUTAGE_NAME]],Table2[],2,FALSE)</f>
        <v>Pole</v>
      </c>
      <c r="Q355" s="2">
        <f>EnergynorDelivered[[#This Row],[Energy Not Supplied kWh]]*VCRUsed</f>
        <v>584.66542622874749</v>
      </c>
    </row>
    <row r="356" spans="1:17" x14ac:dyDescent="0.25">
      <c r="A356" t="s">
        <v>670</v>
      </c>
      <c r="B356" t="s">
        <v>44</v>
      </c>
      <c r="C356" t="s">
        <v>45</v>
      </c>
      <c r="D356" t="s">
        <v>1094</v>
      </c>
      <c r="E356">
        <v>20004937</v>
      </c>
      <c r="F356" t="s">
        <v>1015</v>
      </c>
      <c r="G356" t="s">
        <v>1016</v>
      </c>
      <c r="H356" t="s">
        <v>49</v>
      </c>
      <c r="I356">
        <v>20004930</v>
      </c>
      <c r="J356" t="s">
        <v>1017</v>
      </c>
      <c r="K356" t="s">
        <v>1018</v>
      </c>
      <c r="L356">
        <v>37727.550000000003</v>
      </c>
      <c r="M356">
        <v>27</v>
      </c>
      <c r="N356">
        <v>3.5044757087637636E-2</v>
      </c>
      <c r="O356">
        <v>1322.1528252617034</v>
      </c>
      <c r="P356" t="str">
        <f>VLOOKUP(EnergynorDelivered[[#This Row],[OUTAGE_NAME]],Table2[],2,FALSE)</f>
        <v>Pole</v>
      </c>
      <c r="Q356" s="2">
        <f>EnergynorDelivered[[#This Row],[Energy Not Supplied kWh]]*VCRUsed</f>
        <v>70695.511566743284</v>
      </c>
    </row>
    <row r="357" spans="1:17" x14ac:dyDescent="0.25">
      <c r="A357" t="s">
        <v>670</v>
      </c>
      <c r="B357" t="s">
        <v>44</v>
      </c>
      <c r="C357" t="s">
        <v>45</v>
      </c>
      <c r="D357" t="s">
        <v>1095</v>
      </c>
      <c r="E357">
        <v>20001649</v>
      </c>
      <c r="F357" t="s">
        <v>256</v>
      </c>
      <c r="G357" t="s">
        <v>257</v>
      </c>
      <c r="H357" t="s">
        <v>60</v>
      </c>
      <c r="I357">
        <v>20001223</v>
      </c>
      <c r="J357" t="s">
        <v>258</v>
      </c>
      <c r="K357" t="s">
        <v>259</v>
      </c>
      <c r="L357">
        <v>1976</v>
      </c>
      <c r="M357">
        <v>26</v>
      </c>
      <c r="N357">
        <v>3.3384998544655528E-2</v>
      </c>
      <c r="O357">
        <v>65.968757124239318</v>
      </c>
      <c r="P357" t="str">
        <f>VLOOKUP(EnergynorDelivered[[#This Row],[OUTAGE_NAME]],Table2[],2,FALSE)</f>
        <v>Pole Top</v>
      </c>
      <c r="Q357" s="2">
        <f>EnergynorDelivered[[#This Row],[Energy Not Supplied kWh]]*VCRUsed</f>
        <v>3527.3494434330764</v>
      </c>
    </row>
    <row r="358" spans="1:17" hidden="1" x14ac:dyDescent="0.25">
      <c r="A358" t="s">
        <v>43</v>
      </c>
      <c r="B358" t="s">
        <v>44</v>
      </c>
      <c r="C358" t="s">
        <v>45</v>
      </c>
      <c r="D358" t="s">
        <v>1096</v>
      </c>
      <c r="E358">
        <v>20005265</v>
      </c>
      <c r="F358" t="s">
        <v>1097</v>
      </c>
      <c r="G358" t="s">
        <v>1098</v>
      </c>
      <c r="H358" t="s">
        <v>60</v>
      </c>
      <c r="I358">
        <v>20005132</v>
      </c>
      <c r="J358" t="s">
        <v>263</v>
      </c>
      <c r="K358" t="s">
        <v>264</v>
      </c>
      <c r="L358">
        <v>10148.4</v>
      </c>
      <c r="M358">
        <v>72</v>
      </c>
      <c r="N358">
        <v>2.6429623520115575E-2</v>
      </c>
      <c r="O358">
        <v>268.21839133154089</v>
      </c>
      <c r="P358" t="str">
        <f>VLOOKUP(EnergynorDelivered[[#This Row],[OUTAGE_NAME]],Table2[],2,FALSE)</f>
        <v>Pole Top</v>
      </c>
      <c r="Q358" s="2">
        <f>EnergynorDelivered[[#This Row],[Energy Not Supplied kWh]]*VCRUsed</f>
        <v>14341.637384497491</v>
      </c>
    </row>
    <row r="359" spans="1:17" hidden="1" x14ac:dyDescent="0.25">
      <c r="A359" t="s">
        <v>43</v>
      </c>
      <c r="B359" t="s">
        <v>44</v>
      </c>
      <c r="C359" t="s">
        <v>45</v>
      </c>
      <c r="D359" t="s">
        <v>1099</v>
      </c>
      <c r="E359">
        <v>20005133</v>
      </c>
      <c r="F359" t="s">
        <v>261</v>
      </c>
      <c r="G359" t="s">
        <v>262</v>
      </c>
      <c r="H359" t="s">
        <v>49</v>
      </c>
      <c r="I359">
        <v>20005132</v>
      </c>
      <c r="J359" t="s">
        <v>263</v>
      </c>
      <c r="K359" t="s">
        <v>264</v>
      </c>
      <c r="L359">
        <v>1947.8666666666666</v>
      </c>
      <c r="M359">
        <v>14</v>
      </c>
      <c r="N359">
        <v>2.7968364386011128E-2</v>
      </c>
      <c r="O359">
        <v>54.478644708698212</v>
      </c>
      <c r="P359" t="str">
        <f>VLOOKUP(EnergynorDelivered[[#This Row],[OUTAGE_NAME]],Table2[],2,FALSE)</f>
        <v>Pole Top</v>
      </c>
      <c r="Q359" s="2">
        <f>EnergynorDelivered[[#This Row],[Energy Not Supplied kWh]]*VCRUsed</f>
        <v>2912.9731325740931</v>
      </c>
    </row>
    <row r="360" spans="1:17" hidden="1" x14ac:dyDescent="0.25">
      <c r="A360" t="s">
        <v>43</v>
      </c>
      <c r="B360" t="s">
        <v>44</v>
      </c>
      <c r="C360" t="s">
        <v>45</v>
      </c>
      <c r="D360" t="s">
        <v>1100</v>
      </c>
      <c r="E360">
        <v>82914276</v>
      </c>
      <c r="F360" t="s">
        <v>1101</v>
      </c>
      <c r="G360" t="s">
        <v>1102</v>
      </c>
      <c r="H360" t="s">
        <v>60</v>
      </c>
      <c r="I360">
        <v>20020706</v>
      </c>
      <c r="J360" t="s">
        <v>984</v>
      </c>
      <c r="K360" t="s">
        <v>985</v>
      </c>
      <c r="L360">
        <v>394</v>
      </c>
      <c r="M360">
        <v>1</v>
      </c>
      <c r="N360">
        <v>2.1094383712881765E-2</v>
      </c>
      <c r="O360">
        <v>8.3111871828754147</v>
      </c>
      <c r="P360" t="str">
        <f>VLOOKUP(EnergynorDelivered[[#This Row],[OUTAGE_NAME]],Table2[],2,FALSE)</f>
        <v>Pole Top</v>
      </c>
      <c r="Q360" s="2">
        <f>EnergynorDelivered[[#This Row],[Energy Not Supplied kWh]]*VCRUsed</f>
        <v>444.39917866834844</v>
      </c>
    </row>
    <row r="361" spans="1:17" hidden="1" x14ac:dyDescent="0.25">
      <c r="A361" t="s">
        <v>43</v>
      </c>
      <c r="B361" t="s">
        <v>44</v>
      </c>
      <c r="C361" t="s">
        <v>45</v>
      </c>
      <c r="D361" t="s">
        <v>1103</v>
      </c>
      <c r="E361">
        <v>20001859</v>
      </c>
      <c r="F361" t="s">
        <v>232</v>
      </c>
      <c r="G361" t="s">
        <v>233</v>
      </c>
      <c r="H361" t="s">
        <v>60</v>
      </c>
      <c r="I361">
        <v>20001858</v>
      </c>
      <c r="J361" t="s">
        <v>234</v>
      </c>
      <c r="K361" t="s">
        <v>235</v>
      </c>
      <c r="L361">
        <v>3039</v>
      </c>
      <c r="M361">
        <v>90</v>
      </c>
      <c r="N361">
        <v>2.2070191145187702E-2</v>
      </c>
      <c r="O361">
        <v>67.071310890225419</v>
      </c>
      <c r="P361" t="str">
        <f>VLOOKUP(EnergynorDelivered[[#This Row],[OUTAGE_NAME]],Table2[],2,FALSE)</f>
        <v>Pole Top</v>
      </c>
      <c r="Q361" s="2">
        <f>EnergynorDelivered[[#This Row],[Energy Not Supplied kWh]]*VCRUsed</f>
        <v>3586.3029933003531</v>
      </c>
    </row>
    <row r="362" spans="1:17" hidden="1" x14ac:dyDescent="0.25">
      <c r="A362" t="s">
        <v>43</v>
      </c>
      <c r="B362" t="s">
        <v>44</v>
      </c>
      <c r="C362" t="s">
        <v>45</v>
      </c>
      <c r="D362" t="s">
        <v>1103</v>
      </c>
      <c r="E362">
        <v>20005787</v>
      </c>
      <c r="F362" t="s">
        <v>236</v>
      </c>
      <c r="G362" t="s">
        <v>237</v>
      </c>
      <c r="H362" t="s">
        <v>60</v>
      </c>
      <c r="I362">
        <v>20005786</v>
      </c>
      <c r="J362" t="s">
        <v>238</v>
      </c>
      <c r="K362" t="s">
        <v>239</v>
      </c>
      <c r="L362">
        <v>50388.800000000003</v>
      </c>
      <c r="M362">
        <v>48</v>
      </c>
      <c r="N362">
        <v>1.0758972468043264E-2</v>
      </c>
      <c r="O362">
        <v>542.13171189773846</v>
      </c>
      <c r="P362" t="str">
        <f>VLOOKUP(EnergynorDelivered[[#This Row],[OUTAGE_NAME]],Table2[],2,FALSE)</f>
        <v>Pole Top</v>
      </c>
      <c r="Q362" s="2">
        <f>EnergynorDelivered[[#This Row],[Energy Not Supplied kWh]]*VCRUsed</f>
        <v>28987.782635172076</v>
      </c>
    </row>
    <row r="363" spans="1:17" hidden="1" x14ac:dyDescent="0.25">
      <c r="A363" t="s">
        <v>43</v>
      </c>
      <c r="B363" t="s">
        <v>44</v>
      </c>
      <c r="C363" t="s">
        <v>45</v>
      </c>
      <c r="D363" t="s">
        <v>1103</v>
      </c>
      <c r="E363">
        <v>20006383</v>
      </c>
      <c r="F363" t="s">
        <v>240</v>
      </c>
      <c r="G363" t="s">
        <v>241</v>
      </c>
      <c r="H363" t="s">
        <v>49</v>
      </c>
      <c r="I363">
        <v>20006382</v>
      </c>
      <c r="J363" t="s">
        <v>242</v>
      </c>
      <c r="K363" t="s">
        <v>243</v>
      </c>
      <c r="L363">
        <v>193157.06666666668</v>
      </c>
      <c r="M363">
        <v>184</v>
      </c>
      <c r="N363">
        <v>2.5380969709572331E-2</v>
      </c>
      <c r="O363">
        <v>4902.5136582565101</v>
      </c>
      <c r="P363" t="str">
        <f>VLOOKUP(EnergynorDelivered[[#This Row],[OUTAGE_NAME]],Table2[],2,FALSE)</f>
        <v>Pole Top</v>
      </c>
      <c r="Q363" s="2">
        <f>EnergynorDelivered[[#This Row],[Energy Not Supplied kWh]]*VCRUsed</f>
        <v>262137.40530697559</v>
      </c>
    </row>
    <row r="364" spans="1:17" hidden="1" x14ac:dyDescent="0.25">
      <c r="A364" t="s">
        <v>43</v>
      </c>
      <c r="B364" t="s">
        <v>44</v>
      </c>
      <c r="C364" t="s">
        <v>45</v>
      </c>
      <c r="D364" t="s">
        <v>1103</v>
      </c>
      <c r="E364">
        <v>20010961</v>
      </c>
      <c r="F364" t="s">
        <v>244</v>
      </c>
      <c r="G364" t="s">
        <v>245</v>
      </c>
      <c r="H364" t="s">
        <v>60</v>
      </c>
      <c r="I364">
        <v>20010960</v>
      </c>
      <c r="J364" t="s">
        <v>246</v>
      </c>
      <c r="K364" t="s">
        <v>247</v>
      </c>
      <c r="L364">
        <v>6989.7</v>
      </c>
      <c r="M364">
        <v>207</v>
      </c>
      <c r="N364">
        <v>1.9151864079233433E-2</v>
      </c>
      <c r="O364">
        <v>133.86578435461792</v>
      </c>
      <c r="P364" t="str">
        <f>VLOOKUP(EnergynorDelivered[[#This Row],[OUTAGE_NAME]],Table2[],2,FALSE)</f>
        <v>Pole Top</v>
      </c>
      <c r="Q364" s="2">
        <f>EnergynorDelivered[[#This Row],[Energy Not Supplied kWh]]*VCRUsed</f>
        <v>7157.8034894414195</v>
      </c>
    </row>
    <row r="365" spans="1:17" hidden="1" x14ac:dyDescent="0.25">
      <c r="A365" t="s">
        <v>43</v>
      </c>
      <c r="B365" t="s">
        <v>44</v>
      </c>
      <c r="C365" t="s">
        <v>45</v>
      </c>
      <c r="D365" t="s">
        <v>1103</v>
      </c>
      <c r="E365">
        <v>84653782</v>
      </c>
      <c r="F365" t="s">
        <v>248</v>
      </c>
      <c r="G365" t="s">
        <v>249</v>
      </c>
      <c r="H365" t="s">
        <v>60</v>
      </c>
      <c r="I365">
        <v>20001858</v>
      </c>
      <c r="J365" t="s">
        <v>234</v>
      </c>
      <c r="K365" t="s">
        <v>235</v>
      </c>
      <c r="L365">
        <v>1823.4</v>
      </c>
      <c r="M365">
        <v>54</v>
      </c>
      <c r="N365">
        <v>2.286082988905011E-2</v>
      </c>
      <c r="O365">
        <v>41.684437219693969</v>
      </c>
      <c r="P365" t="str">
        <f>VLOOKUP(EnergynorDelivered[[#This Row],[OUTAGE_NAME]],Table2[],2,FALSE)</f>
        <v>Pole Top</v>
      </c>
      <c r="Q365" s="2">
        <f>EnergynorDelivered[[#This Row],[Energy Not Supplied kWh]]*VCRUsed</f>
        <v>2228.8668581370366</v>
      </c>
    </row>
    <row r="366" spans="1:17" hidden="1" x14ac:dyDescent="0.25">
      <c r="A366" t="s">
        <v>43</v>
      </c>
      <c r="B366" t="s">
        <v>44</v>
      </c>
      <c r="C366" t="s">
        <v>45</v>
      </c>
      <c r="D366" t="s">
        <v>1104</v>
      </c>
      <c r="E366">
        <v>20003792</v>
      </c>
      <c r="F366" t="s">
        <v>1035</v>
      </c>
      <c r="G366" t="s">
        <v>1036</v>
      </c>
      <c r="H366" t="s">
        <v>60</v>
      </c>
      <c r="I366">
        <v>20003791</v>
      </c>
      <c r="J366" t="s">
        <v>1037</v>
      </c>
      <c r="K366" t="s">
        <v>1038</v>
      </c>
      <c r="L366">
        <v>358</v>
      </c>
      <c r="M366">
        <v>1</v>
      </c>
      <c r="N366">
        <v>2.8455266850862464E-2</v>
      </c>
      <c r="O366">
        <v>10.186985532608762</v>
      </c>
      <c r="P366" t="str">
        <f>VLOOKUP(EnergynorDelivered[[#This Row],[OUTAGE_NAME]],Table2[],2,FALSE)</f>
        <v>Pole</v>
      </c>
      <c r="Q366" s="2">
        <f>EnergynorDelivered[[#This Row],[Energy Not Supplied kWh]]*VCRUsed</f>
        <v>544.69811642859054</v>
      </c>
    </row>
    <row r="367" spans="1:17" hidden="1" x14ac:dyDescent="0.25">
      <c r="A367" t="s">
        <v>43</v>
      </c>
      <c r="B367" t="s">
        <v>44</v>
      </c>
      <c r="C367" t="s">
        <v>45</v>
      </c>
      <c r="D367" t="s">
        <v>1105</v>
      </c>
      <c r="E367">
        <v>25267901</v>
      </c>
      <c r="F367" t="s">
        <v>1025</v>
      </c>
      <c r="G367" t="s">
        <v>1026</v>
      </c>
      <c r="H367" t="s">
        <v>49</v>
      </c>
      <c r="I367">
        <v>20013229</v>
      </c>
      <c r="J367" t="s">
        <v>229</v>
      </c>
      <c r="K367" t="s">
        <v>230</v>
      </c>
      <c r="L367">
        <v>33168.800000000003</v>
      </c>
      <c r="M367">
        <v>28</v>
      </c>
      <c r="N367">
        <v>3.3019639346092096E-2</v>
      </c>
      <c r="O367">
        <v>1095.2218135426594</v>
      </c>
      <c r="P367" t="str">
        <f>VLOOKUP(EnergynorDelivered[[#This Row],[OUTAGE_NAME]],Table2[],2,FALSE)</f>
        <v>Pole</v>
      </c>
      <c r="Q367" s="2">
        <f>EnergynorDelivered[[#This Row],[Energy Not Supplied kWh]]*VCRUsed</f>
        <v>58561.510370126001</v>
      </c>
    </row>
    <row r="368" spans="1:17" hidden="1" x14ac:dyDescent="0.25">
      <c r="A368" t="s">
        <v>43</v>
      </c>
      <c r="B368" t="s">
        <v>44</v>
      </c>
      <c r="C368" t="s">
        <v>45</v>
      </c>
      <c r="D368" t="s">
        <v>1106</v>
      </c>
      <c r="E368">
        <v>82561856</v>
      </c>
      <c r="F368" t="s">
        <v>1029</v>
      </c>
      <c r="G368" t="s">
        <v>1030</v>
      </c>
      <c r="H368" t="s">
        <v>49</v>
      </c>
      <c r="I368">
        <v>20010917</v>
      </c>
      <c r="J368" t="s">
        <v>298</v>
      </c>
      <c r="K368" t="s">
        <v>299</v>
      </c>
      <c r="L368">
        <v>6060</v>
      </c>
      <c r="M368">
        <v>54</v>
      </c>
      <c r="N368">
        <v>2.6253862851100585E-2</v>
      </c>
      <c r="O368">
        <v>159.09840887766956</v>
      </c>
      <c r="P368" t="str">
        <f>VLOOKUP(EnergynorDelivered[[#This Row],[OUTAGE_NAME]],Table2[],2,FALSE)</f>
        <v>Pole Top</v>
      </c>
      <c r="Q368" s="2">
        <f>EnergynorDelivered[[#This Row],[Energy Not Supplied kWh]]*VCRUsed</f>
        <v>8506.9919226889906</v>
      </c>
    </row>
    <row r="369" spans="1:17" hidden="1" x14ac:dyDescent="0.25">
      <c r="A369" t="s">
        <v>43</v>
      </c>
      <c r="B369" t="s">
        <v>44</v>
      </c>
      <c r="C369" t="s">
        <v>45</v>
      </c>
      <c r="D369" t="s">
        <v>1107</v>
      </c>
      <c r="E369">
        <v>25273297</v>
      </c>
      <c r="F369" t="s">
        <v>347</v>
      </c>
      <c r="G369" t="s">
        <v>348</v>
      </c>
      <c r="H369" t="s">
        <v>49</v>
      </c>
      <c r="I369">
        <v>25267919</v>
      </c>
      <c r="J369" t="s">
        <v>349</v>
      </c>
      <c r="K369" t="s">
        <v>350</v>
      </c>
      <c r="L369">
        <v>11289.566666666668</v>
      </c>
      <c r="M369">
        <v>11</v>
      </c>
      <c r="N369">
        <v>3.3779427161232424E-2</v>
      </c>
      <c r="O369">
        <v>381.35509489854422</v>
      </c>
      <c r="P369" t="str">
        <f>VLOOKUP(EnergynorDelivered[[#This Row],[OUTAGE_NAME]],Table2[],2,FALSE)</f>
        <v>Pole</v>
      </c>
      <c r="Q369" s="2">
        <f>EnergynorDelivered[[#This Row],[Energy Not Supplied kWh]]*VCRUsed</f>
        <v>20391.056924225159</v>
      </c>
    </row>
    <row r="370" spans="1:17" hidden="1" x14ac:dyDescent="0.25">
      <c r="A370" t="s">
        <v>43</v>
      </c>
      <c r="B370" t="s">
        <v>44</v>
      </c>
      <c r="C370" t="s">
        <v>45</v>
      </c>
      <c r="D370" t="s">
        <v>1108</v>
      </c>
      <c r="E370">
        <v>20007111</v>
      </c>
      <c r="F370" t="s">
        <v>1109</v>
      </c>
      <c r="G370" t="s">
        <v>1110</v>
      </c>
      <c r="H370" t="s">
        <v>60</v>
      </c>
      <c r="I370">
        <v>20006664</v>
      </c>
      <c r="J370" t="s">
        <v>1111</v>
      </c>
      <c r="K370" t="s">
        <v>1112</v>
      </c>
      <c r="L370">
        <v>43353</v>
      </c>
      <c r="M370">
        <v>37</v>
      </c>
      <c r="N370">
        <v>5.6578852501010989E-2</v>
      </c>
      <c r="O370">
        <v>2452.8629924763291</v>
      </c>
      <c r="P370" t="str">
        <f>VLOOKUP(EnergynorDelivered[[#This Row],[OUTAGE_NAME]],Table2[],2,FALSE)</f>
        <v>Pole Top</v>
      </c>
      <c r="Q370" s="2">
        <f>EnergynorDelivered[[#This Row],[Energy Not Supplied kWh]]*VCRUsed</f>
        <v>131154.58420770933</v>
      </c>
    </row>
    <row r="371" spans="1:17" hidden="1" x14ac:dyDescent="0.25">
      <c r="A371" t="s">
        <v>43</v>
      </c>
      <c r="B371" t="s">
        <v>44</v>
      </c>
      <c r="C371" t="s">
        <v>45</v>
      </c>
      <c r="D371" t="s">
        <v>1113</v>
      </c>
      <c r="E371">
        <v>20003294</v>
      </c>
      <c r="F371" t="s">
        <v>275</v>
      </c>
      <c r="G371" t="s">
        <v>276</v>
      </c>
      <c r="H371" t="s">
        <v>167</v>
      </c>
      <c r="I371">
        <v>20003280</v>
      </c>
      <c r="J371" t="s">
        <v>277</v>
      </c>
      <c r="K371" t="s">
        <v>278</v>
      </c>
      <c r="L371">
        <v>2990.7666666666669</v>
      </c>
      <c r="M371">
        <v>83</v>
      </c>
      <c r="N371">
        <v>2.0794958880904966E-2</v>
      </c>
      <c r="O371">
        <v>62.192869855714548</v>
      </c>
      <c r="P371" t="str">
        <f>VLOOKUP(EnergynorDelivered[[#This Row],[OUTAGE_NAME]],Table2[],2,FALSE)</f>
        <v>Pole Top</v>
      </c>
      <c r="Q371" s="2">
        <f>EnergynorDelivered[[#This Row],[Energy Not Supplied kWh]]*VCRUsed</f>
        <v>3325.452751185057</v>
      </c>
    </row>
    <row r="372" spans="1:17" hidden="1" x14ac:dyDescent="0.25">
      <c r="A372" t="s">
        <v>43</v>
      </c>
      <c r="B372" t="s">
        <v>44</v>
      </c>
      <c r="C372" t="s">
        <v>45</v>
      </c>
      <c r="D372" t="s">
        <v>1114</v>
      </c>
      <c r="E372">
        <v>20003435</v>
      </c>
      <c r="F372" t="s">
        <v>1041</v>
      </c>
      <c r="G372" t="s">
        <v>1042</v>
      </c>
      <c r="H372" t="s">
        <v>49</v>
      </c>
      <c r="I372">
        <v>20003434</v>
      </c>
      <c r="J372" t="s">
        <v>1043</v>
      </c>
      <c r="K372" t="s">
        <v>1044</v>
      </c>
      <c r="L372">
        <v>24198.6</v>
      </c>
      <c r="M372">
        <v>18</v>
      </c>
      <c r="N372">
        <v>3.8494187588138912E-2</v>
      </c>
      <c r="O372">
        <v>931.50544777033826</v>
      </c>
      <c r="P372" t="str">
        <f>VLOOKUP(EnergynorDelivered[[#This Row],[OUTAGE_NAME]],Table2[],2,FALSE)</f>
        <v>Pole</v>
      </c>
      <c r="Q372" s="2">
        <f>EnergynorDelivered[[#This Row],[Energy Not Supplied kWh]]*VCRUsed</f>
        <v>49807.596292279988</v>
      </c>
    </row>
    <row r="373" spans="1:17" hidden="1" x14ac:dyDescent="0.25">
      <c r="A373" t="s">
        <v>43</v>
      </c>
      <c r="B373" t="s">
        <v>44</v>
      </c>
      <c r="C373" t="s">
        <v>45</v>
      </c>
      <c r="D373" t="s">
        <v>1115</v>
      </c>
      <c r="E373">
        <v>20004307</v>
      </c>
      <c r="F373" t="s">
        <v>369</v>
      </c>
      <c r="G373" t="s">
        <v>370</v>
      </c>
      <c r="H373" t="s">
        <v>49</v>
      </c>
      <c r="I373">
        <v>20004053</v>
      </c>
      <c r="J373" t="s">
        <v>371</v>
      </c>
      <c r="K373" t="s">
        <v>372</v>
      </c>
      <c r="L373">
        <v>33033</v>
      </c>
      <c r="M373">
        <v>273</v>
      </c>
      <c r="N373">
        <v>7.2395608860569796E-2</v>
      </c>
      <c r="O373">
        <v>2391.4441474912019</v>
      </c>
      <c r="P373" t="str">
        <f>VLOOKUP(EnergynorDelivered[[#This Row],[OUTAGE_NAME]],Table2[],2,FALSE)</f>
        <v>Pole Top</v>
      </c>
      <c r="Q373" s="2">
        <f>EnergynorDelivered[[#This Row],[Energy Not Supplied kWh]]*VCRUsed</f>
        <v>127870.51856635456</v>
      </c>
    </row>
    <row r="374" spans="1:17" hidden="1" x14ac:dyDescent="0.25">
      <c r="A374" t="s">
        <v>43</v>
      </c>
      <c r="B374" t="s">
        <v>44</v>
      </c>
      <c r="C374" t="s">
        <v>45</v>
      </c>
      <c r="D374" t="s">
        <v>1116</v>
      </c>
      <c r="E374">
        <v>20009483</v>
      </c>
      <c r="F374" t="s">
        <v>1117</v>
      </c>
      <c r="G374" t="s">
        <v>1118</v>
      </c>
      <c r="H374" t="s">
        <v>60</v>
      </c>
      <c r="I374">
        <v>20009480</v>
      </c>
      <c r="J374" t="s">
        <v>1119</v>
      </c>
      <c r="K374" t="s">
        <v>1120</v>
      </c>
      <c r="L374">
        <v>287.10000000000002</v>
      </c>
      <c r="M374">
        <v>1</v>
      </c>
      <c r="N374">
        <v>0.2241392694063927</v>
      </c>
      <c r="O374">
        <v>64.350384246575345</v>
      </c>
      <c r="P374" t="str">
        <f>VLOOKUP(EnergynorDelivered[[#This Row],[OUTAGE_NAME]],Table2[],2,FALSE)</f>
        <v>Pole Top</v>
      </c>
      <c r="Q374" s="2">
        <f>EnergynorDelivered[[#This Row],[Energy Not Supplied kWh]]*VCRUsed</f>
        <v>3440.8150456643834</v>
      </c>
    </row>
    <row r="375" spans="1:17" hidden="1" x14ac:dyDescent="0.25">
      <c r="A375" t="s">
        <v>43</v>
      </c>
      <c r="B375" t="s">
        <v>44</v>
      </c>
      <c r="C375" t="s">
        <v>45</v>
      </c>
      <c r="D375" t="s">
        <v>1116</v>
      </c>
      <c r="E375">
        <v>20009493</v>
      </c>
      <c r="F375" t="s">
        <v>1010</v>
      </c>
      <c r="G375" t="s">
        <v>1011</v>
      </c>
      <c r="H375" t="s">
        <v>60</v>
      </c>
      <c r="I375">
        <v>20009492</v>
      </c>
      <c r="J375" t="s">
        <v>1012</v>
      </c>
      <c r="K375" t="s">
        <v>1013</v>
      </c>
      <c r="L375">
        <v>5454.9</v>
      </c>
      <c r="M375">
        <v>19</v>
      </c>
      <c r="N375">
        <v>1.696241528034504E-2</v>
      </c>
      <c r="O375">
        <v>92.528279112754163</v>
      </c>
      <c r="P375" t="str">
        <f>VLOOKUP(EnergynorDelivered[[#This Row],[OUTAGE_NAME]],Table2[],2,FALSE)</f>
        <v>Pole Top</v>
      </c>
      <c r="Q375" s="2">
        <f>EnergynorDelivered[[#This Row],[Energy Not Supplied kWh]]*VCRUsed</f>
        <v>4947.4870841589645</v>
      </c>
    </row>
    <row r="376" spans="1:17" hidden="1" x14ac:dyDescent="0.25">
      <c r="A376" t="s">
        <v>43</v>
      </c>
      <c r="B376" t="s">
        <v>44</v>
      </c>
      <c r="C376" t="s">
        <v>45</v>
      </c>
      <c r="D376" t="s">
        <v>1116</v>
      </c>
      <c r="E376">
        <v>20011334</v>
      </c>
      <c r="F376" t="s">
        <v>1121</v>
      </c>
      <c r="G376" t="s">
        <v>1122</v>
      </c>
      <c r="H376" t="s">
        <v>60</v>
      </c>
      <c r="I376">
        <v>20011333</v>
      </c>
      <c r="J376" t="s">
        <v>1123</v>
      </c>
      <c r="K376" t="s">
        <v>1124</v>
      </c>
      <c r="L376">
        <v>287.10000000000002</v>
      </c>
      <c r="M376">
        <v>1</v>
      </c>
      <c r="N376">
        <v>111.74112804414003</v>
      </c>
      <c r="O376">
        <v>32080.877861472603</v>
      </c>
      <c r="P376" t="str">
        <f>VLOOKUP(EnergynorDelivered[[#This Row],[OUTAGE_NAME]],Table2[],2,FALSE)</f>
        <v>Pole Top</v>
      </c>
      <c r="Q376" s="2">
        <f>EnergynorDelivered[[#This Row],[Energy Not Supplied kWh]]*VCRUsed</f>
        <v>1715364.5392529401</v>
      </c>
    </row>
    <row r="377" spans="1:17" hidden="1" x14ac:dyDescent="0.25">
      <c r="A377" t="s">
        <v>43</v>
      </c>
      <c r="B377" t="s">
        <v>44</v>
      </c>
      <c r="C377" t="s">
        <v>45</v>
      </c>
      <c r="D377" t="s">
        <v>1125</v>
      </c>
      <c r="E377">
        <v>82564200</v>
      </c>
      <c r="F377" t="s">
        <v>296</v>
      </c>
      <c r="G377" t="s">
        <v>297</v>
      </c>
      <c r="H377" t="s">
        <v>60</v>
      </c>
      <c r="I377">
        <v>20010917</v>
      </c>
      <c r="J377" t="s">
        <v>298</v>
      </c>
      <c r="K377" t="s">
        <v>299</v>
      </c>
      <c r="L377">
        <v>118.98333333333333</v>
      </c>
      <c r="M377">
        <v>1</v>
      </c>
      <c r="N377">
        <v>2.1480732831008428E-2</v>
      </c>
      <c r="O377">
        <v>2.5558491946761528</v>
      </c>
      <c r="P377" t="str">
        <f>VLOOKUP(EnergynorDelivered[[#This Row],[OUTAGE_NAME]],Table2[],2,FALSE)</f>
        <v>Pole Top</v>
      </c>
      <c r="Q377" s="2">
        <f>EnergynorDelivered[[#This Row],[Energy Not Supplied kWh]]*VCRUsed</f>
        <v>136.6612564393339</v>
      </c>
    </row>
    <row r="378" spans="1:17" hidden="1" x14ac:dyDescent="0.25">
      <c r="A378" t="s">
        <v>43</v>
      </c>
      <c r="B378" t="s">
        <v>44</v>
      </c>
      <c r="C378" t="s">
        <v>45</v>
      </c>
      <c r="D378" t="s">
        <v>1126</v>
      </c>
      <c r="E378">
        <v>20002985</v>
      </c>
      <c r="F378" t="s">
        <v>1127</v>
      </c>
      <c r="G378" t="s">
        <v>1128</v>
      </c>
      <c r="H378" t="s">
        <v>167</v>
      </c>
      <c r="I378">
        <v>20002743</v>
      </c>
      <c r="J378" t="s">
        <v>1129</v>
      </c>
      <c r="K378" t="s">
        <v>1130</v>
      </c>
      <c r="L378">
        <v>22790</v>
      </c>
      <c r="M378">
        <v>48</v>
      </c>
      <c r="N378">
        <v>0.23472111590957559</v>
      </c>
      <c r="O378">
        <v>5349.2942315792279</v>
      </c>
      <c r="P378" t="str">
        <f>VLOOKUP(EnergynorDelivered[[#This Row],[OUTAGE_NAME]],Table2[],2,FALSE)</f>
        <v>Pole Top</v>
      </c>
      <c r="Q378" s="2">
        <f>EnergynorDelivered[[#This Row],[Energy Not Supplied kWh]]*VCRUsed</f>
        <v>286026.76256254129</v>
      </c>
    </row>
    <row r="379" spans="1:17" hidden="1" x14ac:dyDescent="0.25">
      <c r="A379" t="s">
        <v>43</v>
      </c>
      <c r="B379" t="s">
        <v>44</v>
      </c>
      <c r="C379" t="s">
        <v>45</v>
      </c>
      <c r="D379" t="s">
        <v>1131</v>
      </c>
      <c r="E379">
        <v>20009306</v>
      </c>
      <c r="F379" t="s">
        <v>1089</v>
      </c>
      <c r="G379" t="s">
        <v>1090</v>
      </c>
      <c r="H379" t="s">
        <v>60</v>
      </c>
      <c r="I379">
        <v>20009097</v>
      </c>
      <c r="J379" t="s">
        <v>336</v>
      </c>
      <c r="K379" t="s">
        <v>337</v>
      </c>
      <c r="L379">
        <v>13769.3</v>
      </c>
      <c r="M379">
        <v>38</v>
      </c>
      <c r="N379">
        <v>2.5970652365529551E-2</v>
      </c>
      <c r="O379">
        <v>357.59770361668603</v>
      </c>
      <c r="P379" t="str">
        <f>VLOOKUP(EnergynorDelivered[[#This Row],[OUTAGE_NAME]],Table2[],2,FALSE)</f>
        <v>Pole Top</v>
      </c>
      <c r="Q379" s="2">
        <f>EnergynorDelivered[[#This Row],[Energy Not Supplied kWh]]*VCRUsed</f>
        <v>19120.749212384202</v>
      </c>
    </row>
    <row r="380" spans="1:17" hidden="1" x14ac:dyDescent="0.25">
      <c r="A380" t="s">
        <v>43</v>
      </c>
      <c r="B380" t="s">
        <v>44</v>
      </c>
      <c r="C380" t="s">
        <v>45</v>
      </c>
      <c r="D380" t="s">
        <v>1132</v>
      </c>
      <c r="E380">
        <v>20004307</v>
      </c>
      <c r="F380" t="s">
        <v>369</v>
      </c>
      <c r="G380" t="s">
        <v>370</v>
      </c>
      <c r="H380" t="s">
        <v>49</v>
      </c>
      <c r="I380">
        <v>20004053</v>
      </c>
      <c r="J380" t="s">
        <v>371</v>
      </c>
      <c r="K380" t="s">
        <v>372</v>
      </c>
      <c r="L380">
        <v>8804</v>
      </c>
      <c r="M380">
        <v>124</v>
      </c>
      <c r="N380">
        <v>7.2395608860569796E-2</v>
      </c>
      <c r="O380">
        <v>637.37094040845648</v>
      </c>
      <c r="P380" t="str">
        <f>VLOOKUP(EnergynorDelivered[[#This Row],[OUTAGE_NAME]],Table2[],2,FALSE)</f>
        <v>Pole Top</v>
      </c>
      <c r="Q380" s="2">
        <f>EnergynorDelivered[[#This Row],[Energy Not Supplied kWh]]*VCRUsed</f>
        <v>34080.224183640166</v>
      </c>
    </row>
    <row r="381" spans="1:17" hidden="1" x14ac:dyDescent="0.25">
      <c r="A381" t="s">
        <v>43</v>
      </c>
      <c r="B381" t="s">
        <v>44</v>
      </c>
      <c r="C381" t="s">
        <v>45</v>
      </c>
      <c r="D381" t="s">
        <v>1133</v>
      </c>
      <c r="E381">
        <v>20012587</v>
      </c>
      <c r="F381" t="s">
        <v>340</v>
      </c>
      <c r="G381" t="s">
        <v>341</v>
      </c>
      <c r="H381" t="s">
        <v>60</v>
      </c>
      <c r="I381">
        <v>20012369</v>
      </c>
      <c r="J381" t="s">
        <v>342</v>
      </c>
      <c r="K381" t="s">
        <v>343</v>
      </c>
      <c r="L381">
        <v>120497.85</v>
      </c>
      <c r="M381">
        <v>363</v>
      </c>
      <c r="N381">
        <v>1.7886926460006058E-2</v>
      </c>
      <c r="O381">
        <v>2155.3361815388412</v>
      </c>
      <c r="P381" t="str">
        <f>VLOOKUP(EnergynorDelivered[[#This Row],[OUTAGE_NAME]],Table2[],2,FALSE)</f>
        <v>Pole Top</v>
      </c>
      <c r="Q381" s="2">
        <f>EnergynorDelivered[[#This Row],[Energy Not Supplied kWh]]*VCRUsed</f>
        <v>115245.82562688184</v>
      </c>
    </row>
    <row r="382" spans="1:17" hidden="1" x14ac:dyDescent="0.25">
      <c r="A382" t="s">
        <v>43</v>
      </c>
      <c r="B382" t="s">
        <v>44</v>
      </c>
      <c r="C382" t="s">
        <v>45</v>
      </c>
      <c r="D382" t="s">
        <v>1134</v>
      </c>
      <c r="E382">
        <v>25267901</v>
      </c>
      <c r="F382" t="s">
        <v>1025</v>
      </c>
      <c r="G382" t="s">
        <v>1026</v>
      </c>
      <c r="H382" t="s">
        <v>49</v>
      </c>
      <c r="I382">
        <v>20013229</v>
      </c>
      <c r="J382" t="s">
        <v>229</v>
      </c>
      <c r="K382" t="s">
        <v>230</v>
      </c>
      <c r="L382">
        <v>52366.116666666669</v>
      </c>
      <c r="M382">
        <v>43</v>
      </c>
      <c r="N382">
        <v>3.3019639346092096E-2</v>
      </c>
      <c r="O382">
        <v>1729.1102862887155</v>
      </c>
      <c r="P382" t="str">
        <f>VLOOKUP(EnergynorDelivered[[#This Row],[OUTAGE_NAME]],Table2[],2,FALSE)</f>
        <v>Pole</v>
      </c>
      <c r="Q382" s="2">
        <f>EnergynorDelivered[[#This Row],[Energy Not Supplied kWh]]*VCRUsed</f>
        <v>92455.527007857614</v>
      </c>
    </row>
    <row r="383" spans="1:17" hidden="1" x14ac:dyDescent="0.25">
      <c r="A383" t="s">
        <v>43</v>
      </c>
      <c r="B383" t="s">
        <v>44</v>
      </c>
      <c r="C383" t="s">
        <v>45</v>
      </c>
      <c r="D383" t="s">
        <v>1135</v>
      </c>
      <c r="E383">
        <v>20003547</v>
      </c>
      <c r="F383" t="s">
        <v>1074</v>
      </c>
      <c r="G383" t="s">
        <v>1075</v>
      </c>
      <c r="H383" t="s">
        <v>167</v>
      </c>
      <c r="I383">
        <v>20003546</v>
      </c>
      <c r="J383" t="s">
        <v>1076</v>
      </c>
      <c r="K383" t="s">
        <v>1077</v>
      </c>
      <c r="L383">
        <v>293.21666666666664</v>
      </c>
      <c r="M383">
        <v>1</v>
      </c>
      <c r="N383">
        <v>12.855601598173516</v>
      </c>
      <c r="O383">
        <v>3769.4766486111112</v>
      </c>
      <c r="P383" t="str">
        <f>VLOOKUP(EnergynorDelivered[[#This Row],[OUTAGE_NAME]],Table2[],2,FALSE)</f>
        <v>Pole Top</v>
      </c>
      <c r="Q383" s="2">
        <f>EnergynorDelivered[[#This Row],[Energy Not Supplied kWh]]*VCRUsed</f>
        <v>201553.91640123611</v>
      </c>
    </row>
    <row r="384" spans="1:17" hidden="1" x14ac:dyDescent="0.25">
      <c r="A384" t="s">
        <v>43</v>
      </c>
      <c r="B384" t="s">
        <v>44</v>
      </c>
      <c r="C384" t="s">
        <v>45</v>
      </c>
      <c r="D384" t="s">
        <v>1135</v>
      </c>
      <c r="E384">
        <v>20003550</v>
      </c>
      <c r="F384" t="s">
        <v>1078</v>
      </c>
      <c r="G384" t="s">
        <v>1079</v>
      </c>
      <c r="H384" t="s">
        <v>60</v>
      </c>
      <c r="I384">
        <v>20003546</v>
      </c>
      <c r="J384" t="s">
        <v>1076</v>
      </c>
      <c r="K384" t="s">
        <v>1077</v>
      </c>
      <c r="L384">
        <v>101746.18333333333</v>
      </c>
      <c r="M384">
        <v>347</v>
      </c>
      <c r="N384">
        <v>1.2312892497575917E-2</v>
      </c>
      <c r="O384">
        <v>1252.7898174219838</v>
      </c>
      <c r="P384" t="str">
        <f>VLOOKUP(EnergynorDelivered[[#This Row],[OUTAGE_NAME]],Table2[],2,FALSE)</f>
        <v>Pole Top</v>
      </c>
      <c r="Q384" s="2">
        <f>EnergynorDelivered[[#This Row],[Energy Not Supplied kWh]]*VCRUsed</f>
        <v>66986.67153755347</v>
      </c>
    </row>
    <row r="385" spans="1:17" hidden="1" x14ac:dyDescent="0.25">
      <c r="A385" t="s">
        <v>43</v>
      </c>
      <c r="B385" t="s">
        <v>44</v>
      </c>
      <c r="C385" t="s">
        <v>45</v>
      </c>
      <c r="D385" t="s">
        <v>1136</v>
      </c>
      <c r="E385">
        <v>20002267</v>
      </c>
      <c r="F385" t="s">
        <v>1137</v>
      </c>
      <c r="G385" t="s">
        <v>1138</v>
      </c>
      <c r="H385" t="s">
        <v>60</v>
      </c>
      <c r="I385">
        <v>20002266</v>
      </c>
      <c r="J385" t="s">
        <v>1139</v>
      </c>
      <c r="K385" t="s">
        <v>1140</v>
      </c>
      <c r="L385">
        <v>5055.7</v>
      </c>
      <c r="M385">
        <v>3</v>
      </c>
      <c r="N385">
        <v>2.2457329681596166E-2</v>
      </c>
      <c r="O385">
        <v>113.53752167124574</v>
      </c>
      <c r="P385" t="str">
        <f>VLOOKUP(EnergynorDelivered[[#This Row],[OUTAGE_NAME]],Table2[],2,FALSE)</f>
        <v>Pole Top</v>
      </c>
      <c r="Q385" s="2">
        <f>EnergynorDelivered[[#This Row],[Energy Not Supplied kWh]]*VCRUsed</f>
        <v>6070.8512837615099</v>
      </c>
    </row>
    <row r="386" spans="1:17" hidden="1" x14ac:dyDescent="0.25">
      <c r="A386" t="s">
        <v>43</v>
      </c>
      <c r="B386" t="s">
        <v>44</v>
      </c>
      <c r="C386" t="s">
        <v>45</v>
      </c>
      <c r="D386" t="s">
        <v>1141</v>
      </c>
      <c r="E386">
        <v>20004955</v>
      </c>
      <c r="F386" t="s">
        <v>1142</v>
      </c>
      <c r="G386" t="s">
        <v>1143</v>
      </c>
      <c r="H386" t="s">
        <v>60</v>
      </c>
      <c r="I386">
        <v>20004930</v>
      </c>
      <c r="J386" t="s">
        <v>1017</v>
      </c>
      <c r="K386" t="s">
        <v>1018</v>
      </c>
      <c r="L386">
        <v>124</v>
      </c>
      <c r="M386">
        <v>2</v>
      </c>
      <c r="N386">
        <v>5.6863954473809215E-2</v>
      </c>
      <c r="O386">
        <v>7.0511303547523427</v>
      </c>
      <c r="P386" t="str">
        <f>VLOOKUP(EnergynorDelivered[[#This Row],[OUTAGE_NAME]],Table2[],2,FALSE)</f>
        <v>Pole Top</v>
      </c>
      <c r="Q386" s="2">
        <f>EnergynorDelivered[[#This Row],[Energy Not Supplied kWh]]*VCRUsed</f>
        <v>377.02394006860777</v>
      </c>
    </row>
    <row r="387" spans="1:17" hidden="1" x14ac:dyDescent="0.25">
      <c r="A387" t="s">
        <v>43</v>
      </c>
      <c r="B387" t="s">
        <v>44</v>
      </c>
      <c r="C387" t="s">
        <v>45</v>
      </c>
      <c r="D387" t="s">
        <v>1144</v>
      </c>
      <c r="E387">
        <v>82561856</v>
      </c>
      <c r="F387" t="s">
        <v>1029</v>
      </c>
      <c r="G387" t="s">
        <v>1030</v>
      </c>
      <c r="H387" t="s">
        <v>49</v>
      </c>
      <c r="I387">
        <v>20010917</v>
      </c>
      <c r="J387" t="s">
        <v>298</v>
      </c>
      <c r="K387" t="s">
        <v>299</v>
      </c>
      <c r="L387">
        <v>9324.3333333333339</v>
      </c>
      <c r="M387">
        <v>10</v>
      </c>
      <c r="N387">
        <v>2.6253862851100585E-2</v>
      </c>
      <c r="O387">
        <v>244.7997685112789</v>
      </c>
      <c r="P387" t="str">
        <f>VLOOKUP(EnergynorDelivered[[#This Row],[OUTAGE_NAME]],Table2[],2,FALSE)</f>
        <v>Pole</v>
      </c>
      <c r="Q387" s="2">
        <f>EnergynorDelivered[[#This Row],[Energy Not Supplied kWh]]*VCRUsed</f>
        <v>13089.443622298082</v>
      </c>
    </row>
    <row r="388" spans="1:17" hidden="1" x14ac:dyDescent="0.25">
      <c r="A388" t="s">
        <v>43</v>
      </c>
      <c r="B388" t="s">
        <v>44</v>
      </c>
      <c r="C388" t="s">
        <v>45</v>
      </c>
      <c r="D388" t="s">
        <v>1145</v>
      </c>
      <c r="E388">
        <v>20006518</v>
      </c>
      <c r="F388" t="s">
        <v>293</v>
      </c>
      <c r="G388" t="s">
        <v>294</v>
      </c>
      <c r="H388" t="s">
        <v>60</v>
      </c>
      <c r="I388">
        <v>20006477</v>
      </c>
      <c r="J388" t="s">
        <v>291</v>
      </c>
      <c r="K388" t="s">
        <v>292</v>
      </c>
      <c r="L388">
        <v>57048</v>
      </c>
      <c r="M388">
        <v>4</v>
      </c>
      <c r="N388">
        <v>3.500595909387013E-2</v>
      </c>
      <c r="O388">
        <v>1997.0199543871033</v>
      </c>
      <c r="P388" t="str">
        <f>VLOOKUP(EnergynorDelivered[[#This Row],[OUTAGE_NAME]],Table2[],2,FALSE)</f>
        <v>Pole Top</v>
      </c>
      <c r="Q388" s="2">
        <f>EnergynorDelivered[[#This Row],[Energy Not Supplied kWh]]*VCRUsed</f>
        <v>106780.65696107841</v>
      </c>
    </row>
    <row r="389" spans="1:17" hidden="1" x14ac:dyDescent="0.25">
      <c r="A389" t="s">
        <v>43</v>
      </c>
      <c r="B389" t="s">
        <v>44</v>
      </c>
      <c r="C389" t="s">
        <v>45</v>
      </c>
      <c r="D389" t="s">
        <v>1146</v>
      </c>
      <c r="E389">
        <v>20004081</v>
      </c>
      <c r="F389" t="s">
        <v>1147</v>
      </c>
      <c r="G389" t="s">
        <v>1148</v>
      </c>
      <c r="H389" t="s">
        <v>60</v>
      </c>
      <c r="I389">
        <v>20004053</v>
      </c>
      <c r="J389" t="s">
        <v>371</v>
      </c>
      <c r="K389" t="s">
        <v>372</v>
      </c>
      <c r="L389">
        <v>275.85000000000002</v>
      </c>
      <c r="M389">
        <v>1</v>
      </c>
      <c r="N389">
        <v>2.0666668561184258E-2</v>
      </c>
      <c r="O389">
        <v>5.7009005226026774</v>
      </c>
      <c r="P389" t="str">
        <f>VLOOKUP(EnergynorDelivered[[#This Row],[OUTAGE_NAME]],Table2[],2,FALSE)</f>
        <v>Pole Top</v>
      </c>
      <c r="Q389" s="2">
        <f>EnergynorDelivered[[#This Row],[Energy Not Supplied kWh]]*VCRUsed</f>
        <v>304.82715094356513</v>
      </c>
    </row>
    <row r="390" spans="1:17" hidden="1" x14ac:dyDescent="0.25">
      <c r="A390" t="s">
        <v>43</v>
      </c>
      <c r="B390" t="s">
        <v>44</v>
      </c>
      <c r="C390" t="s">
        <v>45</v>
      </c>
      <c r="D390" t="s">
        <v>1149</v>
      </c>
      <c r="E390">
        <v>20005265</v>
      </c>
      <c r="F390" t="s">
        <v>1097</v>
      </c>
      <c r="G390" t="s">
        <v>1098</v>
      </c>
      <c r="H390" t="s">
        <v>60</v>
      </c>
      <c r="I390">
        <v>20005132</v>
      </c>
      <c r="J390" t="s">
        <v>263</v>
      </c>
      <c r="K390" t="s">
        <v>264</v>
      </c>
      <c r="L390">
        <v>186</v>
      </c>
      <c r="M390">
        <v>2</v>
      </c>
      <c r="N390">
        <v>2.6429623520115575E-2</v>
      </c>
      <c r="O390">
        <v>4.9159099747414974</v>
      </c>
      <c r="P390" t="str">
        <f>VLOOKUP(EnergynorDelivered[[#This Row],[OUTAGE_NAME]],Table2[],2,FALSE)</f>
        <v>Pole Top</v>
      </c>
      <c r="Q390" s="2">
        <f>EnergynorDelivered[[#This Row],[Energy Not Supplied kWh]]*VCRUsed</f>
        <v>262.85370634942785</v>
      </c>
    </row>
    <row r="391" spans="1:17" hidden="1" x14ac:dyDescent="0.25">
      <c r="A391" t="s">
        <v>43</v>
      </c>
      <c r="B391" t="s">
        <v>44</v>
      </c>
      <c r="C391" t="s">
        <v>45</v>
      </c>
      <c r="D391" t="s">
        <v>1150</v>
      </c>
      <c r="E391">
        <v>20007716</v>
      </c>
      <c r="F391" t="s">
        <v>280</v>
      </c>
      <c r="G391" t="s">
        <v>281</v>
      </c>
      <c r="H391" t="s">
        <v>60</v>
      </c>
      <c r="I391">
        <v>20007579</v>
      </c>
      <c r="J391" t="s">
        <v>282</v>
      </c>
      <c r="K391" t="s">
        <v>283</v>
      </c>
      <c r="L391">
        <v>72778.016666666663</v>
      </c>
      <c r="M391">
        <v>743</v>
      </c>
      <c r="N391">
        <v>3.3881241693812437E-2</v>
      </c>
      <c r="O391">
        <v>2465.8095726796432</v>
      </c>
      <c r="P391" t="str">
        <f>VLOOKUP(EnergynorDelivered[[#This Row],[OUTAGE_NAME]],Table2[],2,FALSE)</f>
        <v>Pole</v>
      </c>
      <c r="Q391" s="2">
        <f>EnergynorDelivered[[#This Row],[Energy Not Supplied kWh]]*VCRUsed</f>
        <v>131846.83785118052</v>
      </c>
    </row>
    <row r="392" spans="1:17" hidden="1" x14ac:dyDescent="0.25">
      <c r="A392" t="s">
        <v>43</v>
      </c>
      <c r="B392" t="s">
        <v>44</v>
      </c>
      <c r="C392" t="s">
        <v>45</v>
      </c>
      <c r="D392" t="s">
        <v>1151</v>
      </c>
      <c r="E392">
        <v>20004307</v>
      </c>
      <c r="F392" t="s">
        <v>369</v>
      </c>
      <c r="G392" t="s">
        <v>370</v>
      </c>
      <c r="H392" t="s">
        <v>49</v>
      </c>
      <c r="I392">
        <v>20004053</v>
      </c>
      <c r="J392" t="s">
        <v>371</v>
      </c>
      <c r="K392" t="s">
        <v>372</v>
      </c>
      <c r="L392">
        <v>40278</v>
      </c>
      <c r="M392">
        <v>300</v>
      </c>
      <c r="N392">
        <v>7.2395608860569796E-2</v>
      </c>
      <c r="O392">
        <v>2915.9503336860303</v>
      </c>
      <c r="P392" t="str">
        <f>VLOOKUP(EnergynorDelivered[[#This Row],[OUTAGE_NAME]],Table2[],2,FALSE)</f>
        <v>Pole Top</v>
      </c>
      <c r="Q392" s="2">
        <f>EnergynorDelivered[[#This Row],[Energy Not Supplied kWh]]*VCRUsed</f>
        <v>155915.86434219204</v>
      </c>
    </row>
    <row r="393" spans="1:17" hidden="1" x14ac:dyDescent="0.25">
      <c r="A393" t="s">
        <v>43</v>
      </c>
      <c r="B393" t="s">
        <v>44</v>
      </c>
      <c r="C393" t="s">
        <v>45</v>
      </c>
      <c r="D393" t="s">
        <v>1152</v>
      </c>
      <c r="E393">
        <v>20012178</v>
      </c>
      <c r="F393" t="s">
        <v>1153</v>
      </c>
      <c r="G393" t="s">
        <v>1154</v>
      </c>
      <c r="H393" t="s">
        <v>60</v>
      </c>
      <c r="I393">
        <v>20012177</v>
      </c>
      <c r="J393" t="s">
        <v>1155</v>
      </c>
      <c r="K393" t="s">
        <v>1156</v>
      </c>
      <c r="L393">
        <v>7455</v>
      </c>
      <c r="M393">
        <v>71</v>
      </c>
      <c r="N393">
        <v>3.1492627322241874E-2</v>
      </c>
      <c r="O393">
        <v>234.77753668731316</v>
      </c>
      <c r="P393" t="str">
        <f>VLOOKUP(EnergynorDelivered[[#This Row],[OUTAGE_NAME]],Table2[],2,FALSE)</f>
        <v>Pole Top</v>
      </c>
      <c r="Q393" s="2">
        <f>EnergynorDelivered[[#This Row],[Energy Not Supplied kWh]]*VCRUsed</f>
        <v>12553.554886670634</v>
      </c>
    </row>
    <row r="394" spans="1:17" hidden="1" x14ac:dyDescent="0.25">
      <c r="A394" t="s">
        <v>43</v>
      </c>
      <c r="B394" t="s">
        <v>44</v>
      </c>
      <c r="C394" t="s">
        <v>45</v>
      </c>
      <c r="D394" t="s">
        <v>1157</v>
      </c>
      <c r="E394">
        <v>82564200</v>
      </c>
      <c r="F394" t="s">
        <v>296</v>
      </c>
      <c r="G394" t="s">
        <v>297</v>
      </c>
      <c r="H394" t="s">
        <v>60</v>
      </c>
      <c r="I394">
        <v>20010917</v>
      </c>
      <c r="J394" t="s">
        <v>298</v>
      </c>
      <c r="K394" t="s">
        <v>299</v>
      </c>
      <c r="L394">
        <v>32560</v>
      </c>
      <c r="M394">
        <v>370</v>
      </c>
      <c r="N394">
        <v>2.1480732831008428E-2</v>
      </c>
      <c r="O394">
        <v>699.41266097763435</v>
      </c>
      <c r="P394" t="str">
        <f>VLOOKUP(EnergynorDelivered[[#This Row],[OUTAGE_NAME]],Table2[],2,FALSE)</f>
        <v>Pole Top</v>
      </c>
      <c r="Q394" s="2">
        <f>EnergynorDelivered[[#This Row],[Energy Not Supplied kWh]]*VCRUsed</f>
        <v>37397.594982474111</v>
      </c>
    </row>
    <row r="395" spans="1:17" hidden="1" x14ac:dyDescent="0.25">
      <c r="A395" t="s">
        <v>43</v>
      </c>
      <c r="B395" t="s">
        <v>44</v>
      </c>
      <c r="C395" t="s">
        <v>45</v>
      </c>
      <c r="D395" t="s">
        <v>1158</v>
      </c>
      <c r="E395">
        <v>20013273</v>
      </c>
      <c r="F395">
        <v>1213</v>
      </c>
      <c r="G395" t="s">
        <v>271</v>
      </c>
      <c r="H395" t="s">
        <v>60</v>
      </c>
      <c r="I395">
        <v>84555017</v>
      </c>
      <c r="J395" t="s">
        <v>272</v>
      </c>
      <c r="K395" t="s">
        <v>273</v>
      </c>
      <c r="L395">
        <v>12622</v>
      </c>
      <c r="M395">
        <v>66</v>
      </c>
      <c r="N395">
        <v>2.0524096566009311E-2</v>
      </c>
      <c r="O395">
        <v>259.05514685616953</v>
      </c>
      <c r="P395" t="str">
        <f>VLOOKUP(EnergynorDelivered[[#This Row],[OUTAGE_NAME]],Table2[],2,FALSE)</f>
        <v>Pole Top</v>
      </c>
      <c r="Q395" s="2">
        <f>EnergynorDelivered[[#This Row],[Energy Not Supplied kWh]]*VCRUsed</f>
        <v>13851.678702399384</v>
      </c>
    </row>
    <row r="396" spans="1:17" hidden="1" x14ac:dyDescent="0.25">
      <c r="A396" t="s">
        <v>43</v>
      </c>
      <c r="B396" t="s">
        <v>44</v>
      </c>
      <c r="C396" t="s">
        <v>45</v>
      </c>
      <c r="D396" t="s">
        <v>1159</v>
      </c>
      <c r="E396">
        <v>20001649</v>
      </c>
      <c r="F396" t="s">
        <v>256</v>
      </c>
      <c r="G396" t="s">
        <v>257</v>
      </c>
      <c r="H396" t="s">
        <v>60</v>
      </c>
      <c r="I396">
        <v>20001223</v>
      </c>
      <c r="J396" t="s">
        <v>258</v>
      </c>
      <c r="K396" t="s">
        <v>259</v>
      </c>
      <c r="L396">
        <v>2047</v>
      </c>
      <c r="M396">
        <v>23</v>
      </c>
      <c r="N396">
        <v>4.0354336818138499E-2</v>
      </c>
      <c r="O396">
        <v>82.605327466729506</v>
      </c>
      <c r="P396" t="str">
        <f>VLOOKUP(EnergynorDelivered[[#This Row],[OUTAGE_NAME]],Table2[],2,FALSE)</f>
        <v>Pole Top</v>
      </c>
      <c r="Q396" s="2">
        <f>EnergynorDelivered[[#This Row],[Energy Not Supplied kWh]]*VCRUsed</f>
        <v>4416.9068596460265</v>
      </c>
    </row>
    <row r="397" spans="1:17" hidden="1" x14ac:dyDescent="0.25">
      <c r="A397" t="s">
        <v>43</v>
      </c>
      <c r="B397" t="s">
        <v>44</v>
      </c>
      <c r="C397" t="s">
        <v>45</v>
      </c>
      <c r="D397" t="s">
        <v>1160</v>
      </c>
      <c r="E397">
        <v>83897505</v>
      </c>
      <c r="F397" t="s">
        <v>1161</v>
      </c>
      <c r="G397" t="s">
        <v>1162</v>
      </c>
      <c r="H397" t="s">
        <v>60</v>
      </c>
      <c r="I397">
        <v>20011587</v>
      </c>
      <c r="J397" t="s">
        <v>376</v>
      </c>
      <c r="K397" t="s">
        <v>377</v>
      </c>
      <c r="L397">
        <v>26350</v>
      </c>
      <c r="M397">
        <v>310</v>
      </c>
      <c r="N397">
        <v>2.2206337610103346E-2</v>
      </c>
      <c r="O397">
        <v>585.13699602622319</v>
      </c>
      <c r="P397" t="str">
        <f>VLOOKUP(EnergynorDelivered[[#This Row],[OUTAGE_NAME]],Table2[],2,FALSE)</f>
        <v>Pole Top</v>
      </c>
      <c r="Q397" s="2">
        <f>EnergynorDelivered[[#This Row],[Energy Not Supplied kWh]]*VCRUsed</f>
        <v>31287.275177522151</v>
      </c>
    </row>
    <row r="398" spans="1:17" hidden="1" x14ac:dyDescent="0.25">
      <c r="A398" t="s">
        <v>43</v>
      </c>
      <c r="B398" t="s">
        <v>44</v>
      </c>
      <c r="C398" t="s">
        <v>45</v>
      </c>
      <c r="D398" t="s">
        <v>1163</v>
      </c>
      <c r="E398">
        <v>20004081</v>
      </c>
      <c r="F398" t="s">
        <v>1147</v>
      </c>
      <c r="G398" t="s">
        <v>1148</v>
      </c>
      <c r="H398" t="s">
        <v>60</v>
      </c>
      <c r="I398">
        <v>20004053</v>
      </c>
      <c r="J398" t="s">
        <v>371</v>
      </c>
      <c r="K398" t="s">
        <v>372</v>
      </c>
      <c r="L398">
        <v>90748.666666666672</v>
      </c>
      <c r="M398">
        <v>520</v>
      </c>
      <c r="N398">
        <v>2.0666668561184258E-2</v>
      </c>
      <c r="O398">
        <v>1875.4726163693897</v>
      </c>
      <c r="P398" t="str">
        <f>VLOOKUP(EnergynorDelivered[[#This Row],[OUTAGE_NAME]],Table2[],2,FALSE)</f>
        <v>Pole Top</v>
      </c>
      <c r="Q398" s="2">
        <f>EnergynorDelivered[[#This Row],[Energy Not Supplied kWh]]*VCRUsed</f>
        <v>100281.52079727127</v>
      </c>
    </row>
    <row r="399" spans="1:17" hidden="1" x14ac:dyDescent="0.25">
      <c r="A399" t="s">
        <v>43</v>
      </c>
      <c r="B399" t="s">
        <v>44</v>
      </c>
      <c r="C399" t="s">
        <v>45</v>
      </c>
      <c r="D399" t="s">
        <v>1164</v>
      </c>
      <c r="E399">
        <v>20005412</v>
      </c>
      <c r="F399" t="s">
        <v>988</v>
      </c>
      <c r="G399" t="s">
        <v>989</v>
      </c>
      <c r="H399" t="s">
        <v>167</v>
      </c>
      <c r="I399">
        <v>20005132</v>
      </c>
      <c r="J399" t="s">
        <v>263</v>
      </c>
      <c r="K399" t="s">
        <v>264</v>
      </c>
      <c r="L399">
        <v>13360.366666666667</v>
      </c>
      <c r="M399">
        <v>113</v>
      </c>
      <c r="N399">
        <v>2.01351636773738E-2</v>
      </c>
      <c r="O399">
        <v>269.01316962306237</v>
      </c>
      <c r="P399" t="str">
        <f>VLOOKUP(EnergynorDelivered[[#This Row],[OUTAGE_NAME]],Table2[],2,FALSE)</f>
        <v>Pole Top</v>
      </c>
      <c r="Q399" s="2">
        <f>EnergynorDelivered[[#This Row],[Energy Not Supplied kWh]]*VCRUsed</f>
        <v>14384.134179745144</v>
      </c>
    </row>
    <row r="400" spans="1:17" hidden="1" x14ac:dyDescent="0.25">
      <c r="A400" t="s">
        <v>43</v>
      </c>
      <c r="B400" t="s">
        <v>44</v>
      </c>
      <c r="C400" t="s">
        <v>45</v>
      </c>
      <c r="D400" t="s">
        <v>1165</v>
      </c>
      <c r="E400">
        <v>20005265</v>
      </c>
      <c r="F400" t="s">
        <v>1097</v>
      </c>
      <c r="G400" t="s">
        <v>1098</v>
      </c>
      <c r="H400" t="s">
        <v>60</v>
      </c>
      <c r="I400">
        <v>20005132</v>
      </c>
      <c r="J400" t="s">
        <v>263</v>
      </c>
      <c r="K400" t="s">
        <v>264</v>
      </c>
      <c r="L400">
        <v>46735</v>
      </c>
      <c r="M400">
        <v>474</v>
      </c>
      <c r="N400">
        <v>2.6429623520115575E-2</v>
      </c>
      <c r="O400">
        <v>1235.1884552126014</v>
      </c>
      <c r="P400" t="str">
        <f>VLOOKUP(EnergynorDelivered[[#This Row],[OUTAGE_NAME]],Table2[],2,FALSE)</f>
        <v>Pole</v>
      </c>
      <c r="Q400" s="2">
        <f>EnergynorDelivered[[#This Row],[Energy Not Supplied kWh]]*VCRUsed</f>
        <v>66045.526700217801</v>
      </c>
    </row>
    <row r="401" spans="1:17" x14ac:dyDescent="0.25">
      <c r="A401" t="s">
        <v>670</v>
      </c>
      <c r="B401" t="s">
        <v>44</v>
      </c>
      <c r="C401" t="s">
        <v>45</v>
      </c>
      <c r="D401" t="s">
        <v>1166</v>
      </c>
      <c r="E401">
        <v>84023546</v>
      </c>
      <c r="F401" t="s">
        <v>1167</v>
      </c>
      <c r="G401" t="s">
        <v>1168</v>
      </c>
      <c r="H401" t="s">
        <v>60</v>
      </c>
      <c r="I401">
        <v>20009877</v>
      </c>
      <c r="J401" t="s">
        <v>1169</v>
      </c>
      <c r="K401" t="s">
        <v>1170</v>
      </c>
      <c r="L401">
        <v>64837.3</v>
      </c>
      <c r="M401">
        <v>66</v>
      </c>
      <c r="N401">
        <v>3.9612011732492854E-2</v>
      </c>
      <c r="O401">
        <v>2568.3358883031588</v>
      </c>
      <c r="P401" t="str">
        <f>VLOOKUP(EnergynorDelivered[[#This Row],[OUTAGE_NAME]],Table2[],2,FALSE)</f>
        <v>Pole Top</v>
      </c>
      <c r="Q401" s="2">
        <f>EnergynorDelivered[[#This Row],[Energy Not Supplied kWh]]*VCRUsed</f>
        <v>137328.9199475699</v>
      </c>
    </row>
    <row r="402" spans="1:17" x14ac:dyDescent="0.25">
      <c r="A402" t="s">
        <v>670</v>
      </c>
      <c r="B402" t="s">
        <v>44</v>
      </c>
      <c r="C402" t="s">
        <v>45</v>
      </c>
      <c r="D402" t="s">
        <v>1171</v>
      </c>
      <c r="E402">
        <v>20011824</v>
      </c>
      <c r="F402" t="s">
        <v>353</v>
      </c>
      <c r="G402" t="s">
        <v>354</v>
      </c>
      <c r="H402" t="s">
        <v>49</v>
      </c>
      <c r="I402">
        <v>20011486</v>
      </c>
      <c r="J402" t="s">
        <v>320</v>
      </c>
      <c r="K402" t="s">
        <v>321</v>
      </c>
      <c r="L402">
        <v>49852.666666666664</v>
      </c>
      <c r="M402">
        <v>16</v>
      </c>
      <c r="N402">
        <v>3.4698209462311135E-2</v>
      </c>
      <c r="O402">
        <v>1729.7982702547761</v>
      </c>
      <c r="P402" t="str">
        <f>VLOOKUP(EnergynorDelivered[[#This Row],[OUTAGE_NAME]],Table2[],2,FALSE)</f>
        <v>Pole</v>
      </c>
      <c r="Q402" s="2">
        <f>EnergynorDelivered[[#This Row],[Energy Not Supplied kWh]]*VCRUsed</f>
        <v>92492.313510522872</v>
      </c>
    </row>
    <row r="403" spans="1:17" x14ac:dyDescent="0.25">
      <c r="A403" t="s">
        <v>670</v>
      </c>
      <c r="B403" t="s">
        <v>44</v>
      </c>
      <c r="C403" t="s">
        <v>45</v>
      </c>
      <c r="D403" t="s">
        <v>1172</v>
      </c>
      <c r="E403">
        <v>25273020</v>
      </c>
      <c r="F403" t="s">
        <v>1173</v>
      </c>
      <c r="G403" t="s">
        <v>1174</v>
      </c>
      <c r="H403" t="s">
        <v>167</v>
      </c>
      <c r="I403">
        <v>20005132</v>
      </c>
      <c r="J403" t="s">
        <v>263</v>
      </c>
      <c r="K403" t="s">
        <v>264</v>
      </c>
      <c r="L403">
        <v>8639.5666666666675</v>
      </c>
      <c r="M403">
        <v>59</v>
      </c>
      <c r="N403">
        <v>2.5177077724518021E-2</v>
      </c>
      <c r="O403">
        <v>217.51904147282175</v>
      </c>
      <c r="P403" t="str">
        <f>VLOOKUP(EnergynorDelivered[[#This Row],[OUTAGE_NAME]],Table2[],2,FALSE)</f>
        <v>Pole Top</v>
      </c>
      <c r="Q403" s="2">
        <f>EnergynorDelivered[[#This Row],[Energy Not Supplied kWh]]*VCRUsed</f>
        <v>11630.743147551779</v>
      </c>
    </row>
    <row r="404" spans="1:17" x14ac:dyDescent="0.25">
      <c r="A404" t="s">
        <v>670</v>
      </c>
      <c r="B404" t="s">
        <v>44</v>
      </c>
      <c r="C404" t="s">
        <v>45</v>
      </c>
      <c r="D404" t="s">
        <v>1175</v>
      </c>
      <c r="E404">
        <v>20007111</v>
      </c>
      <c r="F404" t="s">
        <v>1109</v>
      </c>
      <c r="G404" t="s">
        <v>1110</v>
      </c>
      <c r="H404" t="s">
        <v>60</v>
      </c>
      <c r="I404">
        <v>20006664</v>
      </c>
      <c r="J404" t="s">
        <v>1111</v>
      </c>
      <c r="K404" t="s">
        <v>1112</v>
      </c>
      <c r="L404">
        <v>176.88333333333333</v>
      </c>
      <c r="M404">
        <v>1</v>
      </c>
      <c r="N404">
        <v>5.6271624798559933E-2</v>
      </c>
      <c r="O404">
        <v>9.953512566451943</v>
      </c>
      <c r="P404" t="str">
        <f>VLOOKUP(EnergynorDelivered[[#This Row],[OUTAGE_NAME]],Table2[],2,FALSE)</f>
        <v>Pole Top</v>
      </c>
      <c r="Q404" s="2">
        <f>EnergynorDelivered[[#This Row],[Energy Not Supplied kWh]]*VCRUsed</f>
        <v>532.21431692818544</v>
      </c>
    </row>
    <row r="405" spans="1:17" x14ac:dyDescent="0.25">
      <c r="A405" t="s">
        <v>670</v>
      </c>
      <c r="B405" t="s">
        <v>44</v>
      </c>
      <c r="C405" t="s">
        <v>45</v>
      </c>
      <c r="D405" t="s">
        <v>1176</v>
      </c>
      <c r="E405">
        <v>20010779</v>
      </c>
      <c r="F405" t="s">
        <v>1177</v>
      </c>
      <c r="G405" t="s">
        <v>1178</v>
      </c>
      <c r="H405" t="s">
        <v>60</v>
      </c>
      <c r="I405">
        <v>20010630</v>
      </c>
      <c r="J405" t="s">
        <v>1179</v>
      </c>
      <c r="K405" t="s">
        <v>1180</v>
      </c>
      <c r="L405">
        <v>1368</v>
      </c>
      <c r="M405">
        <v>18</v>
      </c>
      <c r="N405">
        <v>5.1975296337440448E-2</v>
      </c>
      <c r="O405">
        <v>71.102205389618533</v>
      </c>
      <c r="P405" t="str">
        <f>VLOOKUP(EnergynorDelivered[[#This Row],[OUTAGE_NAME]],Table2[],2,FALSE)</f>
        <v>Pole Top</v>
      </c>
      <c r="Q405" s="2">
        <f>EnergynorDelivered[[#This Row],[Energy Not Supplied kWh]]*VCRUsed</f>
        <v>3801.834922182903</v>
      </c>
    </row>
    <row r="406" spans="1:17" hidden="1" x14ac:dyDescent="0.25">
      <c r="A406" t="s">
        <v>43</v>
      </c>
      <c r="B406" t="s">
        <v>44</v>
      </c>
      <c r="C406" t="s">
        <v>45</v>
      </c>
      <c r="D406" t="s">
        <v>1181</v>
      </c>
      <c r="E406">
        <v>60026747</v>
      </c>
      <c r="F406" t="s">
        <v>480</v>
      </c>
      <c r="G406" t="s">
        <v>481</v>
      </c>
      <c r="H406" t="s">
        <v>49</v>
      </c>
      <c r="I406">
        <v>60007232</v>
      </c>
      <c r="J406" t="s">
        <v>417</v>
      </c>
      <c r="K406" t="s">
        <v>418</v>
      </c>
      <c r="L406">
        <v>2274.4</v>
      </c>
      <c r="M406">
        <v>8</v>
      </c>
      <c r="N406">
        <v>1.9830492891752614E-2</v>
      </c>
      <c r="O406">
        <v>45.102473033002141</v>
      </c>
      <c r="P406" t="str">
        <f>VLOOKUP(EnergynorDelivered[[#This Row],[OUTAGE_NAME]],Table2[],2,FALSE)</f>
        <v>Pole Top</v>
      </c>
      <c r="Q406" s="2">
        <f>EnergynorDelivered[[#This Row],[Energy Not Supplied kWh]]*VCRUsed</f>
        <v>2411.6292330746246</v>
      </c>
    </row>
    <row r="407" spans="1:17" hidden="1" x14ac:dyDescent="0.25">
      <c r="A407" t="s">
        <v>43</v>
      </c>
      <c r="B407" t="s">
        <v>44</v>
      </c>
      <c r="C407" t="s">
        <v>45</v>
      </c>
      <c r="D407" t="s">
        <v>1182</v>
      </c>
      <c r="E407">
        <v>60026747</v>
      </c>
      <c r="F407" t="s">
        <v>480</v>
      </c>
      <c r="G407" t="s">
        <v>481</v>
      </c>
      <c r="H407" t="s">
        <v>49</v>
      </c>
      <c r="I407">
        <v>60007232</v>
      </c>
      <c r="J407" t="s">
        <v>417</v>
      </c>
      <c r="K407" t="s">
        <v>418</v>
      </c>
      <c r="L407">
        <v>244.46666666666667</v>
      </c>
      <c r="M407">
        <v>1</v>
      </c>
      <c r="N407">
        <v>1.9830492891752614E-2</v>
      </c>
      <c r="O407">
        <v>4.8478944956037884</v>
      </c>
      <c r="P407" t="str">
        <f>VLOOKUP(EnergynorDelivered[[#This Row],[OUTAGE_NAME]],Table2[],2,FALSE)</f>
        <v>Pole Top</v>
      </c>
      <c r="Q407" s="2">
        <f>EnergynorDelivered[[#This Row],[Energy Not Supplied kWh]]*VCRUsed</f>
        <v>259.21691867993457</v>
      </c>
    </row>
    <row r="408" spans="1:17" hidden="1" x14ac:dyDescent="0.25">
      <c r="A408" t="s">
        <v>43</v>
      </c>
      <c r="B408" t="s">
        <v>44</v>
      </c>
      <c r="C408" t="s">
        <v>45</v>
      </c>
      <c r="D408" t="s">
        <v>1183</v>
      </c>
      <c r="E408">
        <v>60026757</v>
      </c>
      <c r="F408" t="s">
        <v>1184</v>
      </c>
      <c r="G408" t="s">
        <v>1185</v>
      </c>
      <c r="H408" t="s">
        <v>49</v>
      </c>
      <c r="I408">
        <v>60007256</v>
      </c>
      <c r="J408" t="s">
        <v>462</v>
      </c>
      <c r="K408" t="s">
        <v>463</v>
      </c>
      <c r="L408">
        <v>26072.5</v>
      </c>
      <c r="M408">
        <v>38</v>
      </c>
      <c r="N408">
        <v>2.6538276294314607E-2</v>
      </c>
      <c r="O408">
        <v>691.91920868351758</v>
      </c>
      <c r="P408" t="str">
        <f>VLOOKUP(EnergynorDelivered[[#This Row],[OUTAGE_NAME]],Table2[],2,FALSE)</f>
        <v>Pole</v>
      </c>
      <c r="Q408" s="2">
        <f>EnergynorDelivered[[#This Row],[Energy Not Supplied kWh]]*VCRUsed</f>
        <v>36996.920088307685</v>
      </c>
    </row>
    <row r="409" spans="1:17" hidden="1" x14ac:dyDescent="0.25">
      <c r="A409" t="s">
        <v>43</v>
      </c>
      <c r="B409" t="s">
        <v>44</v>
      </c>
      <c r="C409" t="s">
        <v>45</v>
      </c>
      <c r="D409" t="s">
        <v>1186</v>
      </c>
      <c r="E409">
        <v>60026676</v>
      </c>
      <c r="F409" t="s">
        <v>1187</v>
      </c>
      <c r="G409" t="s">
        <v>1188</v>
      </c>
      <c r="H409" t="s">
        <v>49</v>
      </c>
      <c r="I409">
        <v>60007215</v>
      </c>
      <c r="J409" t="s">
        <v>412</v>
      </c>
      <c r="K409" t="s">
        <v>413</v>
      </c>
      <c r="L409">
        <v>8707.35</v>
      </c>
      <c r="M409">
        <v>9</v>
      </c>
      <c r="N409">
        <v>8.0052991460473927E-2</v>
      </c>
      <c r="O409">
        <v>697.04941519335762</v>
      </c>
      <c r="P409" t="str">
        <f>VLOOKUP(EnergynorDelivered[[#This Row],[OUTAGE_NAME]],Table2[],2,FALSE)</f>
        <v>Pole</v>
      </c>
      <c r="Q409" s="2">
        <f>EnergynorDelivered[[#This Row],[Energy Not Supplied kWh]]*VCRUsed</f>
        <v>37271.232230388829</v>
      </c>
    </row>
    <row r="410" spans="1:17" hidden="1" x14ac:dyDescent="0.25">
      <c r="A410" t="s">
        <v>43</v>
      </c>
      <c r="B410" t="s">
        <v>44</v>
      </c>
      <c r="C410" t="s">
        <v>45</v>
      </c>
      <c r="D410" t="s">
        <v>1189</v>
      </c>
      <c r="E410">
        <v>60026650</v>
      </c>
      <c r="F410" t="s">
        <v>540</v>
      </c>
      <c r="G410" t="s">
        <v>541</v>
      </c>
      <c r="H410" t="s">
        <v>49</v>
      </c>
      <c r="I410">
        <v>60025702</v>
      </c>
      <c r="J410" t="s">
        <v>467</v>
      </c>
      <c r="K410" t="s">
        <v>468</v>
      </c>
      <c r="L410">
        <v>232880.83333333334</v>
      </c>
      <c r="M410">
        <v>485</v>
      </c>
      <c r="N410">
        <v>2.6405323194094273E-2</v>
      </c>
      <c r="O410">
        <v>6149.2936698766689</v>
      </c>
      <c r="P410" t="str">
        <f>VLOOKUP(EnergynorDelivered[[#This Row],[OUTAGE_NAME]],Table2[],2,FALSE)</f>
        <v>Pole</v>
      </c>
      <c r="Q410" s="2">
        <f>EnergynorDelivered[[#This Row],[Energy Not Supplied kWh]]*VCRUsed</f>
        <v>328802.7325283055</v>
      </c>
    </row>
    <row r="411" spans="1:17" hidden="1" x14ac:dyDescent="0.25">
      <c r="A411" t="s">
        <v>43</v>
      </c>
      <c r="B411" t="s">
        <v>44</v>
      </c>
      <c r="C411" t="s">
        <v>45</v>
      </c>
      <c r="D411" t="s">
        <v>1190</v>
      </c>
      <c r="E411">
        <v>60026675</v>
      </c>
      <c r="F411" t="s">
        <v>410</v>
      </c>
      <c r="G411" t="s">
        <v>411</v>
      </c>
      <c r="H411" t="s">
        <v>49</v>
      </c>
      <c r="I411">
        <v>60007215</v>
      </c>
      <c r="J411" t="s">
        <v>412</v>
      </c>
      <c r="K411" t="s">
        <v>413</v>
      </c>
      <c r="L411">
        <v>150183.20000000001</v>
      </c>
      <c r="M411">
        <v>222</v>
      </c>
      <c r="N411">
        <v>3.7521295590872673E-2</v>
      </c>
      <c r="O411">
        <v>5635.0682399831485</v>
      </c>
      <c r="P411" t="str">
        <f>VLOOKUP(EnergynorDelivered[[#This Row],[OUTAGE_NAME]],Table2[],2,FALSE)</f>
        <v>Pole</v>
      </c>
      <c r="Q411" s="2">
        <f>EnergynorDelivered[[#This Row],[Energy Not Supplied kWh]]*VCRUsed</f>
        <v>301307.09879189893</v>
      </c>
    </row>
    <row r="412" spans="1:17" hidden="1" x14ac:dyDescent="0.25">
      <c r="A412" t="s">
        <v>43</v>
      </c>
      <c r="B412" t="s">
        <v>44</v>
      </c>
      <c r="C412" t="s">
        <v>45</v>
      </c>
      <c r="D412" t="s">
        <v>1191</v>
      </c>
      <c r="E412">
        <v>60026783</v>
      </c>
      <c r="F412" t="s">
        <v>1192</v>
      </c>
      <c r="G412" t="s">
        <v>1193</v>
      </c>
      <c r="H412" t="s">
        <v>49</v>
      </c>
      <c r="I412">
        <v>60007222</v>
      </c>
      <c r="J412" t="s">
        <v>447</v>
      </c>
      <c r="K412" t="s">
        <v>448</v>
      </c>
      <c r="L412">
        <v>384</v>
      </c>
      <c r="M412">
        <v>3</v>
      </c>
      <c r="N412">
        <v>1.7025766192195799E-2</v>
      </c>
      <c r="O412">
        <v>6.5378942178031867</v>
      </c>
      <c r="P412" t="str">
        <f>VLOOKUP(EnergynorDelivered[[#This Row],[OUTAGE_NAME]],Table2[],2,FALSE)</f>
        <v>Pole Top</v>
      </c>
      <c r="Q412" s="2">
        <f>EnergynorDelivered[[#This Row],[Energy Not Supplied kWh]]*VCRUsed</f>
        <v>349.58120382593637</v>
      </c>
    </row>
    <row r="413" spans="1:17" hidden="1" x14ac:dyDescent="0.25">
      <c r="A413" t="s">
        <v>43</v>
      </c>
      <c r="B413" t="s">
        <v>44</v>
      </c>
      <c r="C413" t="s">
        <v>45</v>
      </c>
      <c r="D413" t="s">
        <v>1194</v>
      </c>
      <c r="E413">
        <v>60026766</v>
      </c>
      <c r="F413" t="s">
        <v>460</v>
      </c>
      <c r="G413" t="s">
        <v>461</v>
      </c>
      <c r="H413" t="s">
        <v>49</v>
      </c>
      <c r="I413">
        <v>60007256</v>
      </c>
      <c r="J413" t="s">
        <v>462</v>
      </c>
      <c r="K413" t="s">
        <v>463</v>
      </c>
      <c r="L413">
        <v>3230.3333333333335</v>
      </c>
      <c r="M413">
        <v>20</v>
      </c>
      <c r="N413">
        <v>1.8797715926654905E-2</v>
      </c>
      <c r="O413">
        <v>60.722888348404226</v>
      </c>
      <c r="P413" t="str">
        <f>VLOOKUP(EnergynorDelivered[[#This Row],[OUTAGE_NAME]],Table2[],2,FALSE)</f>
        <v>Pole</v>
      </c>
      <c r="Q413" s="2">
        <f>EnergynorDelivered[[#This Row],[Energy Not Supplied kWh]]*VCRUsed</f>
        <v>3246.8528399891738</v>
      </c>
    </row>
    <row r="414" spans="1:17" x14ac:dyDescent="0.25">
      <c r="A414" t="s">
        <v>670</v>
      </c>
      <c r="B414" t="s">
        <v>44</v>
      </c>
      <c r="C414" t="s">
        <v>45</v>
      </c>
      <c r="D414" t="s">
        <v>1195</v>
      </c>
      <c r="E414">
        <v>60026667</v>
      </c>
      <c r="F414" t="s">
        <v>1196</v>
      </c>
      <c r="G414" t="s">
        <v>1197</v>
      </c>
      <c r="H414" t="s">
        <v>49</v>
      </c>
      <c r="I414">
        <v>60007206</v>
      </c>
      <c r="J414" t="s">
        <v>1198</v>
      </c>
      <c r="K414" t="s">
        <v>1199</v>
      </c>
      <c r="L414">
        <v>6146.2</v>
      </c>
      <c r="M414">
        <v>1167</v>
      </c>
      <c r="N414">
        <v>2.8524580225544435E-2</v>
      </c>
      <c r="O414">
        <v>175.31777498224122</v>
      </c>
      <c r="P414" t="str">
        <f>VLOOKUP(EnergynorDelivered[[#This Row],[OUTAGE_NAME]],Table2[],2,FALSE)</f>
        <v>Pole Top</v>
      </c>
      <c r="Q414" s="2">
        <f>EnergynorDelivered[[#This Row],[Energy Not Supplied kWh]]*VCRUsed</f>
        <v>9374.2414283004382</v>
      </c>
    </row>
    <row r="415" spans="1:17" x14ac:dyDescent="0.25">
      <c r="A415" t="s">
        <v>670</v>
      </c>
      <c r="B415" t="s">
        <v>44</v>
      </c>
      <c r="C415" t="s">
        <v>45</v>
      </c>
      <c r="D415" t="s">
        <v>1195</v>
      </c>
      <c r="E415">
        <v>60026671</v>
      </c>
      <c r="F415" t="s">
        <v>1200</v>
      </c>
      <c r="G415" t="s">
        <v>1201</v>
      </c>
      <c r="H415" t="s">
        <v>60</v>
      </c>
      <c r="I415">
        <v>60007207</v>
      </c>
      <c r="J415" t="s">
        <v>1197</v>
      </c>
      <c r="K415" t="s">
        <v>1202</v>
      </c>
      <c r="L415">
        <v>1469.4</v>
      </c>
      <c r="M415">
        <v>279</v>
      </c>
      <c r="N415">
        <v>2.6584646218778263E-2</v>
      </c>
      <c r="O415">
        <v>39.063479153872777</v>
      </c>
      <c r="P415" t="str">
        <f>VLOOKUP(EnergynorDelivered[[#This Row],[OUTAGE_NAME]],Table2[],2,FALSE)</f>
        <v>Pole Top</v>
      </c>
      <c r="Q415" s="2">
        <f>EnergynorDelivered[[#This Row],[Energy Not Supplied kWh]]*VCRUsed</f>
        <v>2088.7242303575772</v>
      </c>
    </row>
    <row r="416" spans="1:17" x14ac:dyDescent="0.25">
      <c r="A416" t="s">
        <v>670</v>
      </c>
      <c r="B416" t="s">
        <v>44</v>
      </c>
      <c r="C416" t="s">
        <v>45</v>
      </c>
      <c r="D416" t="s">
        <v>1195</v>
      </c>
      <c r="E416">
        <v>60026672</v>
      </c>
      <c r="F416" t="s">
        <v>1203</v>
      </c>
      <c r="G416" t="s">
        <v>1204</v>
      </c>
      <c r="H416" t="s">
        <v>60</v>
      </c>
      <c r="I416">
        <v>60007207</v>
      </c>
      <c r="J416" t="s">
        <v>1197</v>
      </c>
      <c r="K416" t="s">
        <v>1202</v>
      </c>
      <c r="L416">
        <v>1142.8666666666666</v>
      </c>
      <c r="M416">
        <v>217</v>
      </c>
      <c r="N416">
        <v>2.0852157172815862E-2</v>
      </c>
      <c r="O416">
        <v>23.831235360905488</v>
      </c>
      <c r="P416" t="str">
        <f>VLOOKUP(EnergynorDelivered[[#This Row],[OUTAGE_NAME]],Table2[],2,FALSE)</f>
        <v>Pole Top</v>
      </c>
      <c r="Q416" s="2">
        <f>EnergynorDelivered[[#This Row],[Energy Not Supplied kWh]]*VCRUsed</f>
        <v>1274.2561547476164</v>
      </c>
    </row>
    <row r="417" spans="1:17" x14ac:dyDescent="0.25">
      <c r="A417" t="s">
        <v>670</v>
      </c>
      <c r="B417" t="s">
        <v>44</v>
      </c>
      <c r="C417" t="s">
        <v>45</v>
      </c>
      <c r="D417" t="s">
        <v>1195</v>
      </c>
      <c r="E417">
        <v>84000793</v>
      </c>
      <c r="F417">
        <v>3178</v>
      </c>
      <c r="G417" t="s">
        <v>1205</v>
      </c>
      <c r="H417" t="s">
        <v>60</v>
      </c>
      <c r="I417">
        <v>82674826</v>
      </c>
      <c r="J417" t="s">
        <v>1206</v>
      </c>
      <c r="K417" t="s">
        <v>1207</v>
      </c>
      <c r="L417">
        <v>478.76666666666665</v>
      </c>
      <c r="M417">
        <v>106</v>
      </c>
      <c r="N417">
        <v>9.9348112699037053E-2</v>
      </c>
      <c r="O417">
        <v>47.564564756542303</v>
      </c>
      <c r="P417" t="str">
        <f>VLOOKUP(EnergynorDelivered[[#This Row],[OUTAGE_NAME]],Table2[],2,FALSE)</f>
        <v>Pole Top</v>
      </c>
      <c r="Q417" s="2">
        <f>EnergynorDelivered[[#This Row],[Energy Not Supplied kWh]]*VCRUsed</f>
        <v>2543.2772775323169</v>
      </c>
    </row>
    <row r="418" spans="1:17" x14ac:dyDescent="0.25">
      <c r="A418" t="s">
        <v>670</v>
      </c>
      <c r="B418" t="s">
        <v>44</v>
      </c>
      <c r="C418" t="s">
        <v>45</v>
      </c>
      <c r="D418" t="s">
        <v>1208</v>
      </c>
      <c r="E418">
        <v>60026773</v>
      </c>
      <c r="F418" t="s">
        <v>1209</v>
      </c>
      <c r="G418" t="s">
        <v>1210</v>
      </c>
      <c r="H418" t="s">
        <v>60</v>
      </c>
      <c r="I418">
        <v>60007236</v>
      </c>
      <c r="J418" t="s">
        <v>1211</v>
      </c>
      <c r="K418" t="s">
        <v>1212</v>
      </c>
      <c r="L418">
        <v>670.36666666666667</v>
      </c>
      <c r="M418">
        <v>2</v>
      </c>
      <c r="N418">
        <v>1.8023030933364177E-2</v>
      </c>
      <c r="O418">
        <v>12.082039170029564</v>
      </c>
      <c r="P418" t="str">
        <f>VLOOKUP(EnergynorDelivered[[#This Row],[OUTAGE_NAME]],Table2[],2,FALSE)</f>
        <v>Pole Top</v>
      </c>
      <c r="Q418" s="2">
        <f>EnergynorDelivered[[#This Row],[Energy Not Supplied kWh]]*VCRUsed</f>
        <v>646.02663442148071</v>
      </c>
    </row>
    <row r="419" spans="1:17" x14ac:dyDescent="0.25">
      <c r="A419" t="s">
        <v>670</v>
      </c>
      <c r="B419" t="s">
        <v>44</v>
      </c>
      <c r="C419" t="s">
        <v>45</v>
      </c>
      <c r="D419" t="s">
        <v>1213</v>
      </c>
      <c r="E419">
        <v>60026703</v>
      </c>
      <c r="F419" t="s">
        <v>445</v>
      </c>
      <c r="G419" t="s">
        <v>446</v>
      </c>
      <c r="H419" t="s">
        <v>60</v>
      </c>
      <c r="I419">
        <v>60007222</v>
      </c>
      <c r="J419" t="s">
        <v>447</v>
      </c>
      <c r="K419" t="s">
        <v>448</v>
      </c>
      <c r="L419">
        <v>2106</v>
      </c>
      <c r="M419">
        <v>39</v>
      </c>
      <c r="N419">
        <v>3.0262570863548263E-2</v>
      </c>
      <c r="O419">
        <v>63.732974238632643</v>
      </c>
      <c r="P419" t="str">
        <f>VLOOKUP(EnergynorDelivered[[#This Row],[OUTAGE_NAME]],Table2[],2,FALSE)</f>
        <v>Pole Top</v>
      </c>
      <c r="Q419" s="2">
        <f>EnergynorDelivered[[#This Row],[Energy Not Supplied kWh]]*VCRUsed</f>
        <v>3407.8021325396871</v>
      </c>
    </row>
    <row r="420" spans="1:17" x14ac:dyDescent="0.25">
      <c r="A420" t="s">
        <v>670</v>
      </c>
      <c r="B420" t="s">
        <v>44</v>
      </c>
      <c r="C420" t="s">
        <v>45</v>
      </c>
      <c r="D420" t="s">
        <v>1214</v>
      </c>
      <c r="E420">
        <v>60026718</v>
      </c>
      <c r="F420" t="s">
        <v>534</v>
      </c>
      <c r="G420" t="s">
        <v>535</v>
      </c>
      <c r="H420" t="s">
        <v>60</v>
      </c>
      <c r="I420">
        <v>60007235</v>
      </c>
      <c r="J420" t="s">
        <v>437</v>
      </c>
      <c r="K420" t="s">
        <v>438</v>
      </c>
      <c r="L420">
        <v>5433</v>
      </c>
      <c r="M420">
        <v>29</v>
      </c>
      <c r="N420">
        <v>3.2443184234066683E-2</v>
      </c>
      <c r="O420">
        <v>176.2638199436843</v>
      </c>
      <c r="P420" t="str">
        <f>VLOOKUP(EnergynorDelivered[[#This Row],[OUTAGE_NAME]],Table2[],2,FALSE)</f>
        <v>Pole Top</v>
      </c>
      <c r="Q420" s="2">
        <f>EnergynorDelivered[[#This Row],[Energy Not Supplied kWh]]*VCRUsed</f>
        <v>9424.8264523887992</v>
      </c>
    </row>
    <row r="421" spans="1:17" x14ac:dyDescent="0.25">
      <c r="A421" t="s">
        <v>670</v>
      </c>
      <c r="B421" t="s">
        <v>44</v>
      </c>
      <c r="C421" t="s">
        <v>45</v>
      </c>
      <c r="D421" t="s">
        <v>1215</v>
      </c>
      <c r="E421">
        <v>60026716</v>
      </c>
      <c r="F421" t="s">
        <v>1216</v>
      </c>
      <c r="G421" t="s">
        <v>1217</v>
      </c>
      <c r="H421" t="s">
        <v>49</v>
      </c>
      <c r="I421">
        <v>60007255</v>
      </c>
      <c r="J421" t="s">
        <v>404</v>
      </c>
      <c r="K421" t="s">
        <v>405</v>
      </c>
      <c r="L421">
        <v>53355</v>
      </c>
      <c r="M421">
        <v>225</v>
      </c>
      <c r="N421">
        <v>3.188153468171015E-2</v>
      </c>
      <c r="O421">
        <v>1701.0392829426451</v>
      </c>
      <c r="P421" t="str">
        <f>VLOOKUP(EnergynorDelivered[[#This Row],[OUTAGE_NAME]],Table2[],2,FALSE)</f>
        <v>Pole Top</v>
      </c>
      <c r="Q421" s="2">
        <f>EnergynorDelivered[[#This Row],[Energy Not Supplied kWh]]*VCRUsed</f>
        <v>90954.570458943228</v>
      </c>
    </row>
    <row r="422" spans="1:17" hidden="1" x14ac:dyDescent="0.25">
      <c r="A422" t="s">
        <v>43</v>
      </c>
      <c r="B422" t="s">
        <v>44</v>
      </c>
      <c r="C422" t="s">
        <v>45</v>
      </c>
      <c r="D422" t="s">
        <v>1218</v>
      </c>
      <c r="E422">
        <v>60300323</v>
      </c>
      <c r="F422" t="s">
        <v>1219</v>
      </c>
      <c r="G422" t="s">
        <v>1220</v>
      </c>
      <c r="H422" t="s">
        <v>49</v>
      </c>
      <c r="I422">
        <v>60007215</v>
      </c>
      <c r="J422" t="s">
        <v>412</v>
      </c>
      <c r="K422" t="s">
        <v>413</v>
      </c>
      <c r="L422">
        <v>15694.066666666668</v>
      </c>
      <c r="M422">
        <v>11</v>
      </c>
      <c r="N422">
        <v>6.6471546802982992E-2</v>
      </c>
      <c r="O422">
        <v>1043.2088869624686</v>
      </c>
      <c r="P422" t="str">
        <f>VLOOKUP(EnergynorDelivered[[#This Row],[OUTAGE_NAME]],Table2[],2,FALSE)</f>
        <v>Pole</v>
      </c>
      <c r="Q422" s="2">
        <f>EnergynorDelivered[[#This Row],[Energy Not Supplied kWh]]*VCRUsed</f>
        <v>55780.37918588319</v>
      </c>
    </row>
    <row r="423" spans="1:17" x14ac:dyDescent="0.25">
      <c r="A423" t="s">
        <v>670</v>
      </c>
      <c r="B423" t="s">
        <v>44</v>
      </c>
      <c r="C423" t="s">
        <v>45</v>
      </c>
      <c r="D423" t="s">
        <v>1221</v>
      </c>
      <c r="E423">
        <v>60026773</v>
      </c>
      <c r="F423" t="s">
        <v>1209</v>
      </c>
      <c r="G423" t="s">
        <v>1210</v>
      </c>
      <c r="H423" t="s">
        <v>60</v>
      </c>
      <c r="I423">
        <v>60007236</v>
      </c>
      <c r="J423" t="s">
        <v>1211</v>
      </c>
      <c r="K423" t="s">
        <v>1212</v>
      </c>
      <c r="L423">
        <v>1605.2833333333333</v>
      </c>
      <c r="M423">
        <v>13</v>
      </c>
      <c r="N423">
        <v>1.8023030933364177E-2</v>
      </c>
      <c r="O423">
        <v>28.932071173480619</v>
      </c>
      <c r="P423" t="str">
        <f>VLOOKUP(EnergynorDelivered[[#This Row],[OUTAGE_NAME]],Table2[],2,FALSE)</f>
        <v>Pole Top</v>
      </c>
      <c r="Q423" s="2">
        <f>EnergynorDelivered[[#This Row],[Energy Not Supplied kWh]]*VCRUsed</f>
        <v>1546.9978456460087</v>
      </c>
    </row>
    <row r="424" spans="1:17" x14ac:dyDescent="0.25">
      <c r="A424" t="s">
        <v>670</v>
      </c>
      <c r="B424" t="s">
        <v>44</v>
      </c>
      <c r="C424" t="s">
        <v>45</v>
      </c>
      <c r="D424" t="s">
        <v>1222</v>
      </c>
      <c r="E424">
        <v>60026764</v>
      </c>
      <c r="F424" t="s">
        <v>1223</v>
      </c>
      <c r="G424" t="s">
        <v>1224</v>
      </c>
      <c r="H424" t="s">
        <v>60</v>
      </c>
      <c r="I424">
        <v>60007242</v>
      </c>
      <c r="J424" t="s">
        <v>1225</v>
      </c>
      <c r="K424" t="s">
        <v>1226</v>
      </c>
      <c r="L424">
        <v>4780</v>
      </c>
      <c r="M424">
        <v>36</v>
      </c>
      <c r="N424">
        <v>4.7904947399292352E-2</v>
      </c>
      <c r="O424">
        <v>228.98564856861742</v>
      </c>
      <c r="P424" t="str">
        <f>VLOOKUP(EnergynorDelivered[[#This Row],[OUTAGE_NAME]],Table2[],2,FALSE)</f>
        <v>Pole Top</v>
      </c>
      <c r="Q424" s="2">
        <f>EnergynorDelivered[[#This Row],[Energy Not Supplied kWh]]*VCRUsed</f>
        <v>12243.862628963972</v>
      </c>
    </row>
    <row r="425" spans="1:17" hidden="1" x14ac:dyDescent="0.25">
      <c r="A425" t="s">
        <v>43</v>
      </c>
      <c r="B425" t="s">
        <v>44</v>
      </c>
      <c r="C425" t="s">
        <v>45</v>
      </c>
      <c r="D425" t="s">
        <v>1227</v>
      </c>
      <c r="E425">
        <v>60026675</v>
      </c>
      <c r="F425" t="s">
        <v>410</v>
      </c>
      <c r="G425" t="s">
        <v>411</v>
      </c>
      <c r="H425" t="s">
        <v>49</v>
      </c>
      <c r="I425">
        <v>60007215</v>
      </c>
      <c r="J425" t="s">
        <v>412</v>
      </c>
      <c r="K425" t="s">
        <v>413</v>
      </c>
      <c r="L425">
        <v>71905.666666666672</v>
      </c>
      <c r="M425">
        <v>110</v>
      </c>
      <c r="N425">
        <v>3.7521295590872673E-2</v>
      </c>
      <c r="O425">
        <v>2697.9937736587599</v>
      </c>
      <c r="P425" t="str">
        <f>VLOOKUP(EnergynorDelivered[[#This Row],[OUTAGE_NAME]],Table2[],2,FALSE)</f>
        <v>Pole Top</v>
      </c>
      <c r="Q425" s="2">
        <f>EnergynorDelivered[[#This Row],[Energy Not Supplied kWh]]*VCRUsed</f>
        <v>144261.7270775339</v>
      </c>
    </row>
    <row r="426" spans="1:17" x14ac:dyDescent="0.25">
      <c r="A426" t="s">
        <v>670</v>
      </c>
      <c r="B426" t="s">
        <v>44</v>
      </c>
      <c r="C426" t="s">
        <v>45</v>
      </c>
      <c r="D426" t="s">
        <v>1228</v>
      </c>
      <c r="E426">
        <v>60026778</v>
      </c>
      <c r="F426" t="s">
        <v>1229</v>
      </c>
      <c r="G426" t="s">
        <v>1230</v>
      </c>
      <c r="H426" t="s">
        <v>60</v>
      </c>
      <c r="I426">
        <v>60007233</v>
      </c>
      <c r="J426" t="s">
        <v>472</v>
      </c>
      <c r="K426" t="s">
        <v>473</v>
      </c>
      <c r="L426">
        <v>66273</v>
      </c>
      <c r="M426">
        <v>102</v>
      </c>
      <c r="N426">
        <v>2.7408060496315119E-2</v>
      </c>
      <c r="O426">
        <v>1816.4143932722918</v>
      </c>
      <c r="P426" t="s">
        <v>1231</v>
      </c>
      <c r="Q426" s="2">
        <f>EnergynorDelivered[[#This Row],[Energy Not Supplied kWh]]*VCRUsed</f>
        <v>97123.677608269441</v>
      </c>
    </row>
    <row r="427" spans="1:17" x14ac:dyDescent="0.25">
      <c r="A427" t="s">
        <v>670</v>
      </c>
      <c r="B427" t="s">
        <v>44</v>
      </c>
      <c r="C427" t="s">
        <v>45</v>
      </c>
      <c r="D427" t="s">
        <v>1232</v>
      </c>
      <c r="E427">
        <v>60026821</v>
      </c>
      <c r="F427" t="s">
        <v>1233</v>
      </c>
      <c r="G427" t="s">
        <v>1234</v>
      </c>
      <c r="H427" t="s">
        <v>49</v>
      </c>
      <c r="I427">
        <v>60007222</v>
      </c>
      <c r="J427" t="s">
        <v>447</v>
      </c>
      <c r="K427" t="s">
        <v>448</v>
      </c>
      <c r="L427">
        <v>2288</v>
      </c>
      <c r="M427">
        <v>26</v>
      </c>
      <c r="N427">
        <v>2.2224633470229994E-2</v>
      </c>
      <c r="O427">
        <v>50.849961379886224</v>
      </c>
      <c r="P427" t="str">
        <f>VLOOKUP(EnergynorDelivered[[#This Row],[OUTAGE_NAME]],Table2[],2,FALSE)</f>
        <v>Pole Top</v>
      </c>
      <c r="Q427" s="2">
        <f>EnergynorDelivered[[#This Row],[Energy Not Supplied kWh]]*VCRUsed</f>
        <v>2718.9474349825164</v>
      </c>
    </row>
    <row r="428" spans="1:17" x14ac:dyDescent="0.25">
      <c r="A428" t="s">
        <v>670</v>
      </c>
      <c r="B428" t="s">
        <v>44</v>
      </c>
      <c r="C428" t="s">
        <v>45</v>
      </c>
      <c r="D428" t="s">
        <v>1235</v>
      </c>
      <c r="E428">
        <v>60330584</v>
      </c>
      <c r="F428" t="s">
        <v>1236</v>
      </c>
      <c r="G428" t="s">
        <v>1237</v>
      </c>
      <c r="H428" t="s">
        <v>167</v>
      </c>
      <c r="I428">
        <v>60330485</v>
      </c>
      <c r="J428" t="s">
        <v>1238</v>
      </c>
      <c r="K428" t="s">
        <v>1239</v>
      </c>
      <c r="L428">
        <v>180.75</v>
      </c>
      <c r="M428">
        <v>1</v>
      </c>
      <c r="N428">
        <v>0.42480297720369814</v>
      </c>
      <c r="O428">
        <v>76.783138129568442</v>
      </c>
      <c r="P428" t="str">
        <f>VLOOKUP(EnergynorDelivered[[#This Row],[OUTAGE_NAME]],Table2[],2,FALSE)</f>
        <v>Pole Top</v>
      </c>
      <c r="Q428" s="2">
        <f>EnergynorDelivered[[#This Row],[Energy Not Supplied kWh]]*VCRUsed</f>
        <v>4105.5943957880245</v>
      </c>
    </row>
    <row r="429" spans="1:17" x14ac:dyDescent="0.25">
      <c r="A429" t="s">
        <v>670</v>
      </c>
      <c r="B429" t="s">
        <v>44</v>
      </c>
      <c r="C429" t="s">
        <v>45</v>
      </c>
      <c r="D429" t="s">
        <v>1240</v>
      </c>
      <c r="E429">
        <v>60026809</v>
      </c>
      <c r="F429" t="s">
        <v>1241</v>
      </c>
      <c r="G429" t="s">
        <v>1242</v>
      </c>
      <c r="H429" t="s">
        <v>60</v>
      </c>
      <c r="I429">
        <v>60007233</v>
      </c>
      <c r="J429" t="s">
        <v>472</v>
      </c>
      <c r="K429" t="s">
        <v>473</v>
      </c>
      <c r="L429">
        <v>2779</v>
      </c>
      <c r="M429">
        <v>35</v>
      </c>
      <c r="N429">
        <v>2.5673439488577386E-2</v>
      </c>
      <c r="O429">
        <v>71.346488338756558</v>
      </c>
      <c r="P429" t="str">
        <f>VLOOKUP(EnergynorDelivered[[#This Row],[OUTAGE_NAME]],Table2[],2,FALSE)</f>
        <v>Pole Top</v>
      </c>
      <c r="Q429" s="2">
        <f>EnergynorDelivered[[#This Row],[Energy Not Supplied kWh]]*VCRUsed</f>
        <v>3814.8967314733131</v>
      </c>
    </row>
    <row r="430" spans="1:17" x14ac:dyDescent="0.25">
      <c r="A430" t="s">
        <v>670</v>
      </c>
      <c r="B430" t="s">
        <v>44</v>
      </c>
      <c r="C430" t="s">
        <v>45</v>
      </c>
      <c r="D430" t="s">
        <v>1243</v>
      </c>
      <c r="E430">
        <v>60026767</v>
      </c>
      <c r="F430" t="s">
        <v>1244</v>
      </c>
      <c r="G430" t="s">
        <v>1245</v>
      </c>
      <c r="H430" t="s">
        <v>167</v>
      </c>
      <c r="I430">
        <v>60007224</v>
      </c>
      <c r="J430" t="s">
        <v>1246</v>
      </c>
      <c r="K430" t="s">
        <v>1247</v>
      </c>
      <c r="L430">
        <v>5304</v>
      </c>
      <c r="M430">
        <v>39</v>
      </c>
      <c r="N430">
        <v>3.0814118494192907E-2</v>
      </c>
      <c r="O430">
        <v>163.43808449319917</v>
      </c>
      <c r="P430" t="str">
        <f>VLOOKUP(EnergynorDelivered[[#This Row],[OUTAGE_NAME]],Table2[],2,FALSE)</f>
        <v>Pole Top</v>
      </c>
      <c r="Q430" s="2">
        <f>EnergynorDelivered[[#This Row],[Energy Not Supplied kWh]]*VCRUsed</f>
        <v>8739.0343778513597</v>
      </c>
    </row>
    <row r="431" spans="1:17" x14ac:dyDescent="0.25">
      <c r="A431" t="s">
        <v>670</v>
      </c>
      <c r="B431" t="s">
        <v>44</v>
      </c>
      <c r="C431" t="s">
        <v>45</v>
      </c>
      <c r="D431" t="s">
        <v>1248</v>
      </c>
      <c r="E431">
        <v>60026783</v>
      </c>
      <c r="F431" t="s">
        <v>1192</v>
      </c>
      <c r="G431" t="s">
        <v>1193</v>
      </c>
      <c r="H431" t="s">
        <v>49</v>
      </c>
      <c r="I431">
        <v>60007222</v>
      </c>
      <c r="J431" t="s">
        <v>447</v>
      </c>
      <c r="K431" t="s">
        <v>448</v>
      </c>
      <c r="L431">
        <v>10800</v>
      </c>
      <c r="M431">
        <v>60</v>
      </c>
      <c r="N431">
        <v>2.1149599416674592E-2</v>
      </c>
      <c r="O431">
        <v>228.41567370008559</v>
      </c>
      <c r="P431" t="str">
        <f>VLOOKUP(EnergynorDelivered[[#This Row],[OUTAGE_NAME]],Table2[],2,FALSE)</f>
        <v>Pole Top</v>
      </c>
      <c r="Q431" s="2">
        <f>EnergynorDelivered[[#This Row],[Energy Not Supplied kWh]]*VCRUsed</f>
        <v>12213.386072743577</v>
      </c>
    </row>
    <row r="432" spans="1:17" x14ac:dyDescent="0.25">
      <c r="A432" t="s">
        <v>670</v>
      </c>
      <c r="B432" t="s">
        <v>44</v>
      </c>
      <c r="C432" t="s">
        <v>45</v>
      </c>
      <c r="D432" t="s">
        <v>1249</v>
      </c>
      <c r="E432">
        <v>60026889</v>
      </c>
      <c r="F432" t="s">
        <v>1250</v>
      </c>
      <c r="G432" t="s">
        <v>1251</v>
      </c>
      <c r="H432" t="s">
        <v>49</v>
      </c>
      <c r="I432">
        <v>60007208</v>
      </c>
      <c r="J432" t="s">
        <v>530</v>
      </c>
      <c r="K432" t="s">
        <v>531</v>
      </c>
      <c r="L432">
        <v>308.3</v>
      </c>
      <c r="M432">
        <v>1</v>
      </c>
      <c r="N432">
        <v>3.5245915769027754E-2</v>
      </c>
      <c r="O432">
        <v>10.866315831591256</v>
      </c>
      <c r="P432" t="str">
        <f>VLOOKUP(EnergynorDelivered[[#This Row],[OUTAGE_NAME]],Table2[],2,FALSE)</f>
        <v>Pole</v>
      </c>
      <c r="Q432" s="2">
        <f>EnergynorDelivered[[#This Row],[Energy Not Supplied kWh]]*VCRUsed</f>
        <v>581.02190751518447</v>
      </c>
    </row>
    <row r="433" spans="1:17" x14ac:dyDescent="0.25">
      <c r="A433" t="s">
        <v>670</v>
      </c>
      <c r="B433" t="s">
        <v>44</v>
      </c>
      <c r="C433" t="s">
        <v>45</v>
      </c>
      <c r="D433" t="s">
        <v>1252</v>
      </c>
      <c r="E433">
        <v>60026747</v>
      </c>
      <c r="F433" t="s">
        <v>480</v>
      </c>
      <c r="G433" t="s">
        <v>481</v>
      </c>
      <c r="H433" t="s">
        <v>49</v>
      </c>
      <c r="I433">
        <v>60007232</v>
      </c>
      <c r="J433" t="s">
        <v>417</v>
      </c>
      <c r="K433" t="s">
        <v>418</v>
      </c>
      <c r="L433">
        <v>4275</v>
      </c>
      <c r="M433">
        <v>45</v>
      </c>
      <c r="N433">
        <v>2.540945816285407E-2</v>
      </c>
      <c r="O433">
        <v>108.62543364620115</v>
      </c>
      <c r="P433" t="str">
        <f>VLOOKUP(EnergynorDelivered[[#This Row],[OUTAGE_NAME]],Table2[],2,FALSE)</f>
        <v>Pole Top</v>
      </c>
      <c r="Q433" s="2">
        <f>EnergynorDelivered[[#This Row],[Energy Not Supplied kWh]]*VCRUsed</f>
        <v>5808.2019370623748</v>
      </c>
    </row>
    <row r="434" spans="1:17" x14ac:dyDescent="0.25">
      <c r="A434" t="s">
        <v>670</v>
      </c>
      <c r="B434" t="s">
        <v>44</v>
      </c>
      <c r="C434" t="s">
        <v>45</v>
      </c>
      <c r="D434" t="s">
        <v>1253</v>
      </c>
      <c r="E434">
        <v>84670339</v>
      </c>
      <c r="F434">
        <v>14067</v>
      </c>
      <c r="G434" t="s">
        <v>1254</v>
      </c>
      <c r="H434" t="s">
        <v>60</v>
      </c>
      <c r="I434">
        <v>84536204</v>
      </c>
      <c r="J434" t="s">
        <v>380</v>
      </c>
      <c r="K434" t="s">
        <v>381</v>
      </c>
      <c r="L434">
        <v>12825</v>
      </c>
      <c r="M434">
        <v>121</v>
      </c>
      <c r="N434">
        <v>2.5709167180022474E-2</v>
      </c>
      <c r="O434">
        <v>329.72006908378825</v>
      </c>
      <c r="P434" t="str">
        <f>VLOOKUP(EnergynorDelivered[[#This Row],[OUTAGE_NAME]],Table2[],2,FALSE)</f>
        <v>Pole Top</v>
      </c>
      <c r="Q434" s="2">
        <f>EnergynorDelivered[[#This Row],[Energy Not Supplied kWh]]*VCRUsed</f>
        <v>17630.132093910157</v>
      </c>
    </row>
    <row r="435" spans="1:17" x14ac:dyDescent="0.25">
      <c r="A435" t="s">
        <v>670</v>
      </c>
      <c r="B435" t="s">
        <v>44</v>
      </c>
      <c r="C435" t="s">
        <v>45</v>
      </c>
      <c r="D435" t="s">
        <v>1255</v>
      </c>
      <c r="E435">
        <v>84670339</v>
      </c>
      <c r="F435">
        <v>14067</v>
      </c>
      <c r="G435" t="s">
        <v>1254</v>
      </c>
      <c r="H435" t="s">
        <v>60</v>
      </c>
      <c r="I435">
        <v>84536204</v>
      </c>
      <c r="J435" t="s">
        <v>380</v>
      </c>
      <c r="K435" t="s">
        <v>381</v>
      </c>
      <c r="L435">
        <v>105.91666666666667</v>
      </c>
      <c r="M435">
        <v>1</v>
      </c>
      <c r="N435">
        <v>2.5709167180022474E-2</v>
      </c>
      <c r="O435">
        <v>2.723029290484047</v>
      </c>
      <c r="P435" t="str">
        <f>VLOOKUP(EnergynorDelivered[[#This Row],[OUTAGE_NAME]],Table2[],2,FALSE)</f>
        <v>Pole Top</v>
      </c>
      <c r="Q435" s="2">
        <f>EnergynorDelivered[[#This Row],[Energy Not Supplied kWh]]*VCRUsed</f>
        <v>145.60037616218199</v>
      </c>
    </row>
    <row r="436" spans="1:17" x14ac:dyDescent="0.25">
      <c r="A436" t="s">
        <v>670</v>
      </c>
      <c r="B436" t="s">
        <v>44</v>
      </c>
      <c r="C436" t="s">
        <v>45</v>
      </c>
      <c r="D436" t="s">
        <v>1256</v>
      </c>
      <c r="E436">
        <v>60026725</v>
      </c>
      <c r="F436" t="s">
        <v>494</v>
      </c>
      <c r="G436" t="s">
        <v>495</v>
      </c>
      <c r="H436" t="s">
        <v>60</v>
      </c>
      <c r="I436">
        <v>60007249</v>
      </c>
      <c r="J436" t="s">
        <v>496</v>
      </c>
      <c r="K436" t="s">
        <v>497</v>
      </c>
      <c r="L436">
        <v>644.93333333333328</v>
      </c>
      <c r="M436">
        <v>2</v>
      </c>
      <c r="N436">
        <v>3.1094642226263076E-2</v>
      </c>
      <c r="O436">
        <v>20.053971259791268</v>
      </c>
      <c r="P436" t="str">
        <f>VLOOKUP(EnergynorDelivered[[#This Row],[OUTAGE_NAME]],Table2[],2,FALSE)</f>
        <v>Pole Top</v>
      </c>
      <c r="Q436" s="2">
        <f>EnergynorDelivered[[#This Row],[Energy Not Supplied kWh]]*VCRUsed</f>
        <v>1072.2858432610392</v>
      </c>
    </row>
    <row r="437" spans="1:17" x14ac:dyDescent="0.25">
      <c r="A437" t="s">
        <v>670</v>
      </c>
      <c r="B437" t="s">
        <v>44</v>
      </c>
      <c r="C437" t="s">
        <v>45</v>
      </c>
      <c r="D437" t="s">
        <v>1257</v>
      </c>
      <c r="E437">
        <v>60026713</v>
      </c>
      <c r="F437" t="s">
        <v>1258</v>
      </c>
      <c r="G437" t="s">
        <v>1259</v>
      </c>
      <c r="H437" t="s">
        <v>60</v>
      </c>
      <c r="I437">
        <v>60007226</v>
      </c>
      <c r="J437" t="s">
        <v>1260</v>
      </c>
      <c r="K437" t="s">
        <v>1261</v>
      </c>
      <c r="L437">
        <v>232</v>
      </c>
      <c r="M437">
        <v>2</v>
      </c>
      <c r="N437">
        <v>2.4717965334959846E-2</v>
      </c>
      <c r="O437">
        <v>5.7345679577106843</v>
      </c>
      <c r="P437" t="str">
        <f>VLOOKUP(EnergynorDelivered[[#This Row],[OUTAGE_NAME]],Table2[],2,FALSE)</f>
        <v>Pole Top</v>
      </c>
      <c r="Q437" s="2">
        <f>EnergynorDelivered[[#This Row],[Energy Not Supplied kWh]]*VCRUsed</f>
        <v>306.62734869879029</v>
      </c>
    </row>
    <row r="438" spans="1:17" x14ac:dyDescent="0.25">
      <c r="A438" t="s">
        <v>670</v>
      </c>
      <c r="B438" t="s">
        <v>44</v>
      </c>
      <c r="C438" t="s">
        <v>45</v>
      </c>
      <c r="D438" t="s">
        <v>1262</v>
      </c>
      <c r="E438">
        <v>60026650</v>
      </c>
      <c r="F438" t="s">
        <v>540</v>
      </c>
      <c r="G438" t="s">
        <v>541</v>
      </c>
      <c r="H438" t="s">
        <v>49</v>
      </c>
      <c r="I438">
        <v>60025702</v>
      </c>
      <c r="J438" t="s">
        <v>467</v>
      </c>
      <c r="K438" t="s">
        <v>468</v>
      </c>
      <c r="L438">
        <v>429</v>
      </c>
      <c r="M438">
        <v>1</v>
      </c>
      <c r="N438">
        <v>2.8126002930002253E-2</v>
      </c>
      <c r="O438">
        <v>12.066055256970966</v>
      </c>
      <c r="P438" t="str">
        <f>VLOOKUP(EnergynorDelivered[[#This Row],[OUTAGE_NAME]],Table2[],2,FALSE)</f>
        <v>Pole Top</v>
      </c>
      <c r="Q438" s="2">
        <f>EnergynorDelivered[[#This Row],[Energy Not Supplied kWh]]*VCRUsed</f>
        <v>645.17197459023748</v>
      </c>
    </row>
    <row r="439" spans="1:17" x14ac:dyDescent="0.25">
      <c r="A439" t="s">
        <v>670</v>
      </c>
      <c r="B439" t="s">
        <v>44</v>
      </c>
      <c r="C439" t="s">
        <v>45</v>
      </c>
      <c r="D439" t="s">
        <v>1263</v>
      </c>
      <c r="E439">
        <v>60026766</v>
      </c>
      <c r="F439" t="s">
        <v>460</v>
      </c>
      <c r="G439" t="s">
        <v>461</v>
      </c>
      <c r="H439" t="s">
        <v>49</v>
      </c>
      <c r="I439">
        <v>60007256</v>
      </c>
      <c r="J439" t="s">
        <v>462</v>
      </c>
      <c r="K439" t="s">
        <v>463</v>
      </c>
      <c r="L439">
        <v>3840</v>
      </c>
      <c r="M439">
        <v>30</v>
      </c>
      <c r="N439">
        <v>2.1723854782375068E-2</v>
      </c>
      <c r="O439">
        <v>83.419602364320255</v>
      </c>
      <c r="P439" t="str">
        <f>VLOOKUP(EnergynorDelivered[[#This Row],[OUTAGE_NAME]],Table2[],2,FALSE)</f>
        <v>Pole Top</v>
      </c>
      <c r="Q439" s="2">
        <f>EnergynorDelivered[[#This Row],[Energy Not Supplied kWh]]*VCRUsed</f>
        <v>4460.4461384202041</v>
      </c>
    </row>
    <row r="440" spans="1:17" x14ac:dyDescent="0.25">
      <c r="A440" t="s">
        <v>670</v>
      </c>
      <c r="B440" t="s">
        <v>44</v>
      </c>
      <c r="C440" t="s">
        <v>45</v>
      </c>
      <c r="D440" t="s">
        <v>1264</v>
      </c>
      <c r="E440">
        <v>112330157</v>
      </c>
      <c r="F440">
        <v>14169</v>
      </c>
      <c r="G440" t="s">
        <v>1265</v>
      </c>
      <c r="H440" t="s">
        <v>60</v>
      </c>
      <c r="I440">
        <v>60331401</v>
      </c>
      <c r="J440" t="s">
        <v>423</v>
      </c>
      <c r="K440" t="s">
        <v>424</v>
      </c>
      <c r="L440">
        <v>150234</v>
      </c>
      <c r="M440">
        <v>686</v>
      </c>
      <c r="N440">
        <v>2.5800878764627937E-2</v>
      </c>
      <c r="O440">
        <v>3876.1692203251137</v>
      </c>
      <c r="P440" t="str">
        <f>VLOOKUP(EnergynorDelivered[[#This Row],[OUTAGE_NAME]],Table2[],2,FALSE)</f>
        <v>Pole Top</v>
      </c>
      <c r="Q440" s="2">
        <f>EnergynorDelivered[[#This Row],[Energy Not Supplied kWh]]*VCRUsed</f>
        <v>207258.76821078383</v>
      </c>
    </row>
    <row r="441" spans="1:17" x14ac:dyDescent="0.25">
      <c r="A441" t="s">
        <v>670</v>
      </c>
      <c r="B441" t="s">
        <v>44</v>
      </c>
      <c r="C441" t="s">
        <v>45</v>
      </c>
      <c r="D441" t="s">
        <v>1266</v>
      </c>
      <c r="E441">
        <v>60026742</v>
      </c>
      <c r="F441" t="s">
        <v>553</v>
      </c>
      <c r="G441" t="s">
        <v>554</v>
      </c>
      <c r="H441" t="s">
        <v>60</v>
      </c>
      <c r="I441">
        <v>60007239</v>
      </c>
      <c r="J441" t="s">
        <v>555</v>
      </c>
      <c r="K441" t="s">
        <v>556</v>
      </c>
      <c r="L441">
        <v>105793.26666666666</v>
      </c>
      <c r="M441">
        <v>176</v>
      </c>
      <c r="N441">
        <v>1.9151631891271056E-2</v>
      </c>
      <c r="O441">
        <v>2026.1136997750766</v>
      </c>
      <c r="P441" t="str">
        <f>VLOOKUP(EnergynorDelivered[[#This Row],[OUTAGE_NAME]],Table2[],2,FALSE)</f>
        <v>Pole Top</v>
      </c>
      <c r="Q441" s="2">
        <f>EnergynorDelivered[[#This Row],[Energy Not Supplied kWh]]*VCRUsed</f>
        <v>108336.29952697335</v>
      </c>
    </row>
    <row r="442" spans="1:17" x14ac:dyDescent="0.25">
      <c r="A442" t="s">
        <v>670</v>
      </c>
      <c r="B442" t="s">
        <v>44</v>
      </c>
      <c r="C442" t="s">
        <v>45</v>
      </c>
      <c r="D442" t="s">
        <v>1267</v>
      </c>
      <c r="E442">
        <v>60026666</v>
      </c>
      <c r="F442" t="s">
        <v>465</v>
      </c>
      <c r="G442" t="s">
        <v>466</v>
      </c>
      <c r="H442" t="s">
        <v>49</v>
      </c>
      <c r="I442">
        <v>60025702</v>
      </c>
      <c r="J442" t="s">
        <v>467</v>
      </c>
      <c r="K442" t="s">
        <v>468</v>
      </c>
      <c r="L442">
        <v>25203.783333333333</v>
      </c>
      <c r="M442">
        <v>41</v>
      </c>
      <c r="N442">
        <v>2.791523695634061E-2</v>
      </c>
      <c r="O442">
        <v>703.56958394626827</v>
      </c>
      <c r="P442" t="str">
        <f>VLOOKUP(EnergynorDelivered[[#This Row],[OUTAGE_NAME]],Table2[],2,FALSE)</f>
        <v>Pole</v>
      </c>
      <c r="Q442" s="2">
        <f>EnergynorDelivered[[#This Row],[Energy Not Supplied kWh]]*VCRUsed</f>
        <v>37619.865653606961</v>
      </c>
    </row>
    <row r="443" spans="1:17" x14ac:dyDescent="0.25">
      <c r="A443" t="s">
        <v>670</v>
      </c>
      <c r="B443" t="s">
        <v>44</v>
      </c>
      <c r="C443" t="s">
        <v>45</v>
      </c>
      <c r="D443" t="s">
        <v>1268</v>
      </c>
      <c r="E443">
        <v>60026656</v>
      </c>
      <c r="F443" t="s">
        <v>1269</v>
      </c>
      <c r="G443" t="s">
        <v>1270</v>
      </c>
      <c r="H443" t="s">
        <v>60</v>
      </c>
      <c r="I443">
        <v>60007198</v>
      </c>
      <c r="J443" t="s">
        <v>1271</v>
      </c>
      <c r="K443" t="s">
        <v>1272</v>
      </c>
      <c r="L443">
        <v>15396.866666666667</v>
      </c>
      <c r="M443">
        <v>28</v>
      </c>
      <c r="N443">
        <v>4.5646588316690974E-2</v>
      </c>
      <c r="O443">
        <v>702.81443410031534</v>
      </c>
      <c r="P443" t="str">
        <f>VLOOKUP(EnergynorDelivered[[#This Row],[OUTAGE_NAME]],Table2[],2,FALSE)</f>
        <v>Pole</v>
      </c>
      <c r="Q443" s="2">
        <f>EnergynorDelivered[[#This Row],[Energy Not Supplied kWh]]*VCRUsed</f>
        <v>37579.487791343861</v>
      </c>
    </row>
    <row r="444" spans="1:17" x14ac:dyDescent="0.25">
      <c r="A444" t="s">
        <v>670</v>
      </c>
      <c r="B444" t="s">
        <v>44</v>
      </c>
      <c r="C444" t="s">
        <v>45</v>
      </c>
      <c r="D444" t="s">
        <v>1273</v>
      </c>
      <c r="E444">
        <v>60026676</v>
      </c>
      <c r="F444" t="s">
        <v>1187</v>
      </c>
      <c r="G444" t="s">
        <v>1188</v>
      </c>
      <c r="H444" t="s">
        <v>49</v>
      </c>
      <c r="I444">
        <v>60007215</v>
      </c>
      <c r="J444" t="s">
        <v>412</v>
      </c>
      <c r="K444" t="s">
        <v>413</v>
      </c>
      <c r="L444">
        <v>34732.533333333333</v>
      </c>
      <c r="M444">
        <v>43</v>
      </c>
      <c r="N444">
        <v>6.8076053939020428E-2</v>
      </c>
      <c r="O444">
        <v>2364.4538126388247</v>
      </c>
      <c r="P444" t="str">
        <f>VLOOKUP(EnergynorDelivered[[#This Row],[OUTAGE_NAME]],Table2[],2,FALSE)</f>
        <v>Pole</v>
      </c>
      <c r="Q444" s="2">
        <f>EnergynorDelivered[[#This Row],[Energy Not Supplied kWh]]*VCRUsed</f>
        <v>126427.34536179795</v>
      </c>
    </row>
    <row r="445" spans="1:17" hidden="1" x14ac:dyDescent="0.25">
      <c r="A445" t="s">
        <v>43</v>
      </c>
      <c r="B445" t="s">
        <v>44</v>
      </c>
      <c r="C445" t="s">
        <v>45</v>
      </c>
      <c r="D445" t="s">
        <v>1274</v>
      </c>
      <c r="E445">
        <v>60026816</v>
      </c>
      <c r="F445" t="s">
        <v>455</v>
      </c>
      <c r="G445" t="s">
        <v>456</v>
      </c>
      <c r="H445" t="s">
        <v>49</v>
      </c>
      <c r="I445">
        <v>60007248</v>
      </c>
      <c r="J445" t="s">
        <v>457</v>
      </c>
      <c r="K445" t="s">
        <v>458</v>
      </c>
      <c r="L445">
        <v>7995</v>
      </c>
      <c r="M445">
        <v>41</v>
      </c>
      <c r="N445">
        <v>1.967387379059592E-2</v>
      </c>
      <c r="O445">
        <v>157.29262095581439</v>
      </c>
      <c r="P445" t="str">
        <f>VLOOKUP(EnergynorDelivered[[#This Row],[OUTAGE_NAME]],Table2[],2,FALSE)</f>
        <v>Pole Top</v>
      </c>
      <c r="Q445" s="2">
        <f>EnergynorDelivered[[#This Row],[Energy Not Supplied kWh]]*VCRUsed</f>
        <v>8410.4364425073945</v>
      </c>
    </row>
    <row r="446" spans="1:17" hidden="1" x14ac:dyDescent="0.25">
      <c r="A446" t="s">
        <v>43</v>
      </c>
      <c r="B446" t="s">
        <v>44</v>
      </c>
      <c r="C446" t="s">
        <v>45</v>
      </c>
      <c r="D446" t="s">
        <v>1275</v>
      </c>
      <c r="E446">
        <v>82987762</v>
      </c>
      <c r="F446" t="s">
        <v>1276</v>
      </c>
      <c r="G446" t="s">
        <v>1277</v>
      </c>
      <c r="H446" t="s">
        <v>60</v>
      </c>
      <c r="I446">
        <v>60331401</v>
      </c>
      <c r="J446" t="s">
        <v>423</v>
      </c>
      <c r="K446" t="s">
        <v>424</v>
      </c>
      <c r="L446">
        <v>1007</v>
      </c>
      <c r="M446">
        <v>10</v>
      </c>
      <c r="N446">
        <v>1.7904255849382936E-2</v>
      </c>
      <c r="O446">
        <v>18.029585640328616</v>
      </c>
      <c r="P446" t="str">
        <f>VLOOKUP(EnergynorDelivered[[#This Row],[OUTAGE_NAME]],Table2[],2,FALSE)</f>
        <v>Pole Top</v>
      </c>
      <c r="Q446" s="2">
        <f>EnergynorDelivered[[#This Row],[Energy Not Supplied kWh]]*VCRUsed</f>
        <v>964.04194418837108</v>
      </c>
    </row>
    <row r="447" spans="1:17" x14ac:dyDescent="0.25">
      <c r="A447" t="s">
        <v>670</v>
      </c>
      <c r="B447" t="s">
        <v>44</v>
      </c>
      <c r="C447" t="s">
        <v>45</v>
      </c>
      <c r="D447" t="s">
        <v>1278</v>
      </c>
      <c r="E447">
        <v>84668557</v>
      </c>
      <c r="F447">
        <v>14069</v>
      </c>
      <c r="G447" t="s">
        <v>379</v>
      </c>
      <c r="H447" t="s">
        <v>60</v>
      </c>
      <c r="I447">
        <v>84536204</v>
      </c>
      <c r="J447" t="s">
        <v>380</v>
      </c>
      <c r="K447" t="s">
        <v>381</v>
      </c>
      <c r="L447">
        <v>60324.333333333336</v>
      </c>
      <c r="M447">
        <v>550</v>
      </c>
      <c r="N447">
        <v>2.0732884083077354E-2</v>
      </c>
      <c r="O447">
        <v>1250.6974103889195</v>
      </c>
      <c r="P447" t="str">
        <f>VLOOKUP(EnergynorDelivered[[#This Row],[OUTAGE_NAME]],Table2[],2,FALSE)</f>
        <v>Pole Top</v>
      </c>
      <c r="Q447" s="2">
        <f>EnergynorDelivered[[#This Row],[Energy Not Supplied kWh]]*VCRUsed</f>
        <v>66874.790533495529</v>
      </c>
    </row>
    <row r="448" spans="1:17" x14ac:dyDescent="0.25">
      <c r="A448" t="s">
        <v>670</v>
      </c>
      <c r="B448" t="s">
        <v>44</v>
      </c>
      <c r="C448" t="s">
        <v>45</v>
      </c>
      <c r="D448" t="s">
        <v>1279</v>
      </c>
      <c r="E448">
        <v>60026676</v>
      </c>
      <c r="F448" t="s">
        <v>1187</v>
      </c>
      <c r="G448" t="s">
        <v>1188</v>
      </c>
      <c r="H448" t="s">
        <v>49</v>
      </c>
      <c r="I448">
        <v>60007215</v>
      </c>
      <c r="J448" t="s">
        <v>412</v>
      </c>
      <c r="K448" t="s">
        <v>413</v>
      </c>
      <c r="L448">
        <v>5183.2</v>
      </c>
      <c r="M448">
        <v>33</v>
      </c>
      <c r="N448">
        <v>6.8076053939020428E-2</v>
      </c>
      <c r="O448">
        <v>352.85180277673066</v>
      </c>
      <c r="P448" t="str">
        <f>VLOOKUP(EnergynorDelivered[[#This Row],[OUTAGE_NAME]],Table2[],2,FALSE)</f>
        <v>Pole Top</v>
      </c>
      <c r="Q448" s="2">
        <f>EnergynorDelivered[[#This Row],[Energy Not Supplied kWh]]*VCRUsed</f>
        <v>18866.985894471789</v>
      </c>
    </row>
    <row r="449" spans="1:17" x14ac:dyDescent="0.25">
      <c r="A449" t="s">
        <v>670</v>
      </c>
      <c r="B449" t="s">
        <v>44</v>
      </c>
      <c r="C449" t="s">
        <v>45</v>
      </c>
      <c r="D449" t="s">
        <v>1279</v>
      </c>
      <c r="E449">
        <v>60327170</v>
      </c>
      <c r="F449" t="s">
        <v>1280</v>
      </c>
      <c r="G449" t="s">
        <v>1281</v>
      </c>
      <c r="H449" t="s">
        <v>49</v>
      </c>
      <c r="I449">
        <v>60327166</v>
      </c>
      <c r="J449" t="s">
        <v>1282</v>
      </c>
      <c r="K449" t="s">
        <v>1283</v>
      </c>
      <c r="L449">
        <v>22974.6</v>
      </c>
      <c r="M449">
        <v>99</v>
      </c>
      <c r="N449">
        <v>4.2927613574165295E-2</v>
      </c>
      <c r="O449">
        <v>986.2447508210181</v>
      </c>
      <c r="P449" t="str">
        <f>VLOOKUP(EnergynorDelivered[[#This Row],[OUTAGE_NAME]],Table2[],2,FALSE)</f>
        <v>Pole Top</v>
      </c>
      <c r="Q449" s="2">
        <f>EnergynorDelivered[[#This Row],[Energy Not Supplied kWh]]*VCRUsed</f>
        <v>52734.50682639984</v>
      </c>
    </row>
    <row r="450" spans="1:17" x14ac:dyDescent="0.25">
      <c r="A450" t="s">
        <v>670</v>
      </c>
      <c r="B450" t="s">
        <v>44</v>
      </c>
      <c r="C450" t="s">
        <v>45</v>
      </c>
      <c r="D450" t="s">
        <v>1284</v>
      </c>
      <c r="E450">
        <v>60026747</v>
      </c>
      <c r="F450" t="s">
        <v>480</v>
      </c>
      <c r="G450" t="s">
        <v>481</v>
      </c>
      <c r="H450" t="s">
        <v>49</v>
      </c>
      <c r="I450">
        <v>60007232</v>
      </c>
      <c r="J450" t="s">
        <v>417</v>
      </c>
      <c r="K450" t="s">
        <v>418</v>
      </c>
      <c r="L450">
        <v>62023.783333333333</v>
      </c>
      <c r="M450">
        <v>61</v>
      </c>
      <c r="N450">
        <v>2.540945816285407E-2</v>
      </c>
      <c r="O450">
        <v>1575.9907277102589</v>
      </c>
      <c r="P450" t="str">
        <f>VLOOKUP(EnergynorDelivered[[#This Row],[OUTAGE_NAME]],Table2[],2,FALSE)</f>
        <v>Pole</v>
      </c>
      <c r="Q450" s="2">
        <f>EnergynorDelivered[[#This Row],[Energy Not Supplied kWh]]*VCRUsed</f>
        <v>84268.22421066754</v>
      </c>
    </row>
    <row r="451" spans="1:17" x14ac:dyDescent="0.25">
      <c r="A451" t="s">
        <v>670</v>
      </c>
      <c r="B451" t="s">
        <v>44</v>
      </c>
      <c r="C451" t="s">
        <v>45</v>
      </c>
      <c r="D451" t="s">
        <v>1285</v>
      </c>
      <c r="E451">
        <v>60026775</v>
      </c>
      <c r="F451" t="s">
        <v>1286</v>
      </c>
      <c r="G451" t="s">
        <v>1287</v>
      </c>
      <c r="H451" t="s">
        <v>60</v>
      </c>
      <c r="I451">
        <v>60007236</v>
      </c>
      <c r="J451" t="s">
        <v>1211</v>
      </c>
      <c r="K451" t="s">
        <v>1212</v>
      </c>
      <c r="L451">
        <v>21845</v>
      </c>
      <c r="M451">
        <v>230</v>
      </c>
      <c r="N451">
        <v>1.5715226341948631E-2</v>
      </c>
      <c r="O451">
        <v>343.29911943986787</v>
      </c>
      <c r="P451" t="str">
        <f>VLOOKUP(EnergynorDelivered[[#This Row],[OUTAGE_NAME]],Table2[],2,FALSE)</f>
        <v>Pole Top</v>
      </c>
      <c r="Q451" s="2">
        <f>EnergynorDelivered[[#This Row],[Energy Not Supplied kWh]]*VCRUsed</f>
        <v>18356.203916449733</v>
      </c>
    </row>
    <row r="452" spans="1:17" x14ac:dyDescent="0.25">
      <c r="A452" t="s">
        <v>670</v>
      </c>
      <c r="B452" t="s">
        <v>44</v>
      </c>
      <c r="C452" t="s">
        <v>45</v>
      </c>
      <c r="D452" t="s">
        <v>1288</v>
      </c>
      <c r="E452">
        <v>60026819</v>
      </c>
      <c r="F452" t="s">
        <v>1289</v>
      </c>
      <c r="G452" t="s">
        <v>1290</v>
      </c>
      <c r="H452" t="s">
        <v>49</v>
      </c>
      <c r="I452">
        <v>60007247</v>
      </c>
      <c r="J452" t="s">
        <v>521</v>
      </c>
      <c r="K452" t="s">
        <v>522</v>
      </c>
      <c r="L452">
        <v>44890.3</v>
      </c>
      <c r="M452">
        <v>167</v>
      </c>
      <c r="N452">
        <v>2.5338380827891666E-2</v>
      </c>
      <c r="O452">
        <v>1137.4475168783051</v>
      </c>
      <c r="P452" t="str">
        <f>VLOOKUP(EnergynorDelivered[[#This Row],[OUTAGE_NAME]],Table2[],2,FALSE)</f>
        <v>Pole Top</v>
      </c>
      <c r="Q452" s="2">
        <f>EnergynorDelivered[[#This Row],[Energy Not Supplied kWh]]*VCRUsed</f>
        <v>60819.318727482976</v>
      </c>
    </row>
    <row r="453" spans="1:17" x14ac:dyDescent="0.25">
      <c r="A453" t="s">
        <v>670</v>
      </c>
      <c r="B453" t="s">
        <v>44</v>
      </c>
      <c r="C453" t="s">
        <v>45</v>
      </c>
      <c r="D453" t="s">
        <v>1291</v>
      </c>
      <c r="E453">
        <v>60026801</v>
      </c>
      <c r="F453" t="s">
        <v>1292</v>
      </c>
      <c r="G453" t="s">
        <v>1293</v>
      </c>
      <c r="H453" t="s">
        <v>60</v>
      </c>
      <c r="I453">
        <v>60007227</v>
      </c>
      <c r="J453" t="s">
        <v>385</v>
      </c>
      <c r="K453" t="s">
        <v>386</v>
      </c>
      <c r="L453">
        <v>9316.65</v>
      </c>
      <c r="M453">
        <v>63</v>
      </c>
      <c r="N453">
        <v>3.0420462706867588E-2</v>
      </c>
      <c r="O453">
        <v>283.41680387793792</v>
      </c>
      <c r="P453" t="str">
        <f>VLOOKUP(EnergynorDelivered[[#This Row],[OUTAGE_NAME]],Table2[],2,FALSE)</f>
        <v>Pole Top</v>
      </c>
      <c r="Q453" s="2">
        <f>EnergynorDelivered[[#This Row],[Energy Not Supplied kWh]]*VCRUsed</f>
        <v>15154.29650335334</v>
      </c>
    </row>
    <row r="454" spans="1:17" x14ac:dyDescent="0.25">
      <c r="A454" t="s">
        <v>670</v>
      </c>
      <c r="B454" t="s">
        <v>44</v>
      </c>
      <c r="C454" t="s">
        <v>45</v>
      </c>
      <c r="D454" t="s">
        <v>1294</v>
      </c>
      <c r="E454">
        <v>60026735</v>
      </c>
      <c r="F454" t="s">
        <v>393</v>
      </c>
      <c r="G454" t="s">
        <v>394</v>
      </c>
      <c r="H454" t="s">
        <v>49</v>
      </c>
      <c r="I454">
        <v>60007243</v>
      </c>
      <c r="J454" t="s">
        <v>395</v>
      </c>
      <c r="K454" t="s">
        <v>396</v>
      </c>
      <c r="L454">
        <v>1162</v>
      </c>
      <c r="M454">
        <v>14</v>
      </c>
      <c r="N454">
        <v>2.8422529498855268E-2</v>
      </c>
      <c r="O454">
        <v>33.026979277669824</v>
      </c>
      <c r="P454" t="str">
        <f>VLOOKUP(EnergynorDelivered[[#This Row],[OUTAGE_NAME]],Table2[],2,FALSE)</f>
        <v>Pole Top</v>
      </c>
      <c r="Q454" s="2">
        <f>EnergynorDelivered[[#This Row],[Energy Not Supplied kWh]]*VCRUsed</f>
        <v>1765.9525819770054</v>
      </c>
    </row>
    <row r="455" spans="1:17" x14ac:dyDescent="0.25">
      <c r="A455" t="s">
        <v>670</v>
      </c>
      <c r="B455" t="s">
        <v>44</v>
      </c>
      <c r="C455" t="s">
        <v>45</v>
      </c>
      <c r="D455" t="s">
        <v>1295</v>
      </c>
      <c r="E455">
        <v>40000974</v>
      </c>
      <c r="F455" t="s">
        <v>1296</v>
      </c>
      <c r="G455" t="s">
        <v>1297</v>
      </c>
      <c r="H455" t="s">
        <v>49</v>
      </c>
      <c r="I455">
        <v>40017933</v>
      </c>
      <c r="J455" t="s">
        <v>674</v>
      </c>
      <c r="K455" t="s">
        <v>675</v>
      </c>
      <c r="L455">
        <v>28747.4</v>
      </c>
      <c r="M455">
        <v>669</v>
      </c>
      <c r="N455">
        <v>2.5242934575677035E-2</v>
      </c>
      <c r="O455">
        <v>725.66873742081805</v>
      </c>
      <c r="P455" t="str">
        <f>VLOOKUP(EnergynorDelivered[[#This Row],[OUTAGE_NAME]],Table2[],2,FALSE)</f>
        <v>Pole Top</v>
      </c>
      <c r="Q455" s="2">
        <f>EnergynorDelivered[[#This Row],[Energy Not Supplied kWh]]*VCRUsed</f>
        <v>38801.507389891143</v>
      </c>
    </row>
    <row r="456" spans="1:17" hidden="1" x14ac:dyDescent="0.25">
      <c r="A456" t="s">
        <v>43</v>
      </c>
      <c r="B456" t="s">
        <v>44</v>
      </c>
      <c r="C456" t="s">
        <v>45</v>
      </c>
      <c r="D456" t="s">
        <v>1298</v>
      </c>
      <c r="E456">
        <v>60026731</v>
      </c>
      <c r="F456" t="s">
        <v>1299</v>
      </c>
      <c r="G456" t="s">
        <v>1300</v>
      </c>
      <c r="H456" t="s">
        <v>60</v>
      </c>
      <c r="I456">
        <v>60007231</v>
      </c>
      <c r="J456" t="s">
        <v>509</v>
      </c>
      <c r="K456" t="s">
        <v>510</v>
      </c>
      <c r="L456">
        <v>191550.8</v>
      </c>
      <c r="M456">
        <v>174</v>
      </c>
      <c r="N456">
        <v>1.6754710875994006E-2</v>
      </c>
      <c r="O456">
        <v>3209.3782720653526</v>
      </c>
      <c r="P456" t="str">
        <f>VLOOKUP(EnergynorDelivered[[#This Row],[OUTAGE_NAME]],Table2[],2,FALSE)</f>
        <v>Pole Top</v>
      </c>
      <c r="Q456" s="2">
        <f>EnergynorDelivered[[#This Row],[Energy Not Supplied kWh]]*VCRUsed</f>
        <v>171605.45620733438</v>
      </c>
    </row>
    <row r="457" spans="1:17" hidden="1" x14ac:dyDescent="0.25">
      <c r="A457" t="s">
        <v>43</v>
      </c>
      <c r="B457" t="s">
        <v>44</v>
      </c>
      <c r="C457" t="s">
        <v>45</v>
      </c>
      <c r="D457" t="s">
        <v>1301</v>
      </c>
      <c r="E457">
        <v>60026666</v>
      </c>
      <c r="F457" t="s">
        <v>465</v>
      </c>
      <c r="G457" t="s">
        <v>466</v>
      </c>
      <c r="H457" t="s">
        <v>49</v>
      </c>
      <c r="I457">
        <v>60025702</v>
      </c>
      <c r="J457" t="s">
        <v>467</v>
      </c>
      <c r="K457" t="s">
        <v>468</v>
      </c>
      <c r="L457">
        <v>17259.8</v>
      </c>
      <c r="M457">
        <v>44</v>
      </c>
      <c r="N457">
        <v>2.5150713144918787E-2</v>
      </c>
      <c r="O457">
        <v>434.0962787386693</v>
      </c>
      <c r="P457" t="str">
        <f>VLOOKUP(EnergynorDelivered[[#This Row],[OUTAGE_NAME]],Table2[],2,FALSE)</f>
        <v>Pole</v>
      </c>
      <c r="Q457" s="2">
        <f>EnergynorDelivered[[#This Row],[Energy Not Supplied kWh]]*VCRUsed</f>
        <v>23211.128024156646</v>
      </c>
    </row>
    <row r="458" spans="1:17" x14ac:dyDescent="0.25">
      <c r="A458" t="s">
        <v>670</v>
      </c>
      <c r="B458" t="s">
        <v>44</v>
      </c>
      <c r="C458" t="s">
        <v>45</v>
      </c>
      <c r="D458" t="s">
        <v>1302</v>
      </c>
      <c r="E458">
        <v>60027002</v>
      </c>
      <c r="F458" t="s">
        <v>1303</v>
      </c>
      <c r="G458" t="s">
        <v>1304</v>
      </c>
      <c r="H458" t="s">
        <v>49</v>
      </c>
      <c r="I458">
        <v>60007197</v>
      </c>
      <c r="J458" t="s">
        <v>1305</v>
      </c>
      <c r="K458" t="s">
        <v>1306</v>
      </c>
      <c r="L458">
        <v>24875.55</v>
      </c>
      <c r="M458">
        <v>23</v>
      </c>
      <c r="N458">
        <v>4.6648090894190877E-2</v>
      </c>
      <c r="O458">
        <v>1160.3969174429899</v>
      </c>
      <c r="P458" t="str">
        <f>VLOOKUP(EnergynorDelivered[[#This Row],[OUTAGE_NAME]],Table2[],2,FALSE)</f>
        <v>Pole</v>
      </c>
      <c r="Q458" s="2">
        <f>EnergynorDelivered[[#This Row],[Energy Not Supplied kWh]]*VCRUsed</f>
        <v>62046.423175676668</v>
      </c>
    </row>
    <row r="459" spans="1:17" x14ac:dyDescent="0.25">
      <c r="A459" t="s">
        <v>670</v>
      </c>
      <c r="B459" t="s">
        <v>44</v>
      </c>
      <c r="C459" t="s">
        <v>45</v>
      </c>
      <c r="D459" t="s">
        <v>1307</v>
      </c>
      <c r="E459">
        <v>60026682</v>
      </c>
      <c r="F459" t="s">
        <v>1308</v>
      </c>
      <c r="G459" t="s">
        <v>1309</v>
      </c>
      <c r="H459" t="s">
        <v>49</v>
      </c>
      <c r="I459">
        <v>82867225</v>
      </c>
      <c r="J459" t="s">
        <v>1310</v>
      </c>
      <c r="K459" t="s">
        <v>1311</v>
      </c>
      <c r="L459">
        <v>155559.56666666668</v>
      </c>
      <c r="M459">
        <v>143</v>
      </c>
      <c r="N459">
        <v>3.3877933741383127E-2</v>
      </c>
      <c r="O459">
        <v>5270.0366923716047</v>
      </c>
      <c r="P459" t="str">
        <f>VLOOKUP(EnergynorDelivered[[#This Row],[OUTAGE_NAME]],Table2[],2,FALSE)</f>
        <v>Pole</v>
      </c>
      <c r="Q459" s="2">
        <f>EnergynorDelivered[[#This Row],[Energy Not Supplied kWh]]*VCRUsed</f>
        <v>281788.8619411097</v>
      </c>
    </row>
    <row r="460" spans="1:17" x14ac:dyDescent="0.25">
      <c r="A460" t="s">
        <v>670</v>
      </c>
      <c r="B460" t="s">
        <v>44</v>
      </c>
      <c r="C460" t="s">
        <v>45</v>
      </c>
      <c r="D460" t="s">
        <v>1307</v>
      </c>
      <c r="E460">
        <v>60026995</v>
      </c>
      <c r="F460" t="s">
        <v>1312</v>
      </c>
      <c r="G460" t="s">
        <v>1313</v>
      </c>
      <c r="H460" t="s">
        <v>60</v>
      </c>
      <c r="I460">
        <v>60007212</v>
      </c>
      <c r="J460" t="s">
        <v>1314</v>
      </c>
      <c r="K460" t="s">
        <v>1315</v>
      </c>
      <c r="L460">
        <v>248160.8</v>
      </c>
      <c r="M460">
        <v>184</v>
      </c>
      <c r="N460">
        <v>3.9497158008728682E-2</v>
      </c>
      <c r="O460">
        <v>9801.6463291725158</v>
      </c>
      <c r="P460" t="str">
        <f>VLOOKUP(EnergynorDelivered[[#This Row],[OUTAGE_NAME]],Table2[],2,FALSE)</f>
        <v>Pole</v>
      </c>
      <c r="Q460" s="2">
        <f>EnergynorDelivered[[#This Row],[Energy Not Supplied kWh]]*VCRUsed</f>
        <v>524094.0292208544</v>
      </c>
    </row>
    <row r="461" spans="1:17" x14ac:dyDescent="0.25">
      <c r="A461" t="s">
        <v>670</v>
      </c>
      <c r="B461" t="s">
        <v>44</v>
      </c>
      <c r="C461" t="s">
        <v>45</v>
      </c>
      <c r="D461" t="s">
        <v>1307</v>
      </c>
      <c r="E461">
        <v>60026997</v>
      </c>
      <c r="F461" t="s">
        <v>1316</v>
      </c>
      <c r="G461" t="s">
        <v>1317</v>
      </c>
      <c r="H461" t="s">
        <v>49</v>
      </c>
      <c r="I461">
        <v>60007199</v>
      </c>
      <c r="J461" t="s">
        <v>1318</v>
      </c>
      <c r="K461" t="s">
        <v>1319</v>
      </c>
      <c r="L461">
        <v>609612.4</v>
      </c>
      <c r="M461">
        <v>452</v>
      </c>
      <c r="N461">
        <v>2.0245878944217206E-2</v>
      </c>
      <c r="O461">
        <v>12342.138853293716</v>
      </c>
      <c r="P461" t="str">
        <f>VLOOKUP(EnergynorDelivered[[#This Row],[OUTAGE_NAME]],Table2[],2,FALSE)</f>
        <v>Pole</v>
      </c>
      <c r="Q461" s="2">
        <f>EnergynorDelivered[[#This Row],[Energy Not Supplied kWh]]*VCRUsed</f>
        <v>659934.16448561498</v>
      </c>
    </row>
    <row r="462" spans="1:17" x14ac:dyDescent="0.25">
      <c r="A462" t="s">
        <v>670</v>
      </c>
      <c r="B462" t="s">
        <v>44</v>
      </c>
      <c r="C462" t="s">
        <v>45</v>
      </c>
      <c r="D462" t="s">
        <v>1320</v>
      </c>
      <c r="E462">
        <v>60026702</v>
      </c>
      <c r="F462" t="s">
        <v>1321</v>
      </c>
      <c r="G462" t="s">
        <v>1322</v>
      </c>
      <c r="H462" t="s">
        <v>60</v>
      </c>
      <c r="I462">
        <v>60007229</v>
      </c>
      <c r="J462" t="s">
        <v>1323</v>
      </c>
      <c r="K462" t="s">
        <v>1324</v>
      </c>
      <c r="L462">
        <v>11742.666666666666</v>
      </c>
      <c r="M462">
        <v>34</v>
      </c>
      <c r="N462">
        <v>9.6996039577872298E-2</v>
      </c>
      <c r="O462">
        <v>1138.9921607497618</v>
      </c>
      <c r="P462" t="str">
        <f>VLOOKUP(EnergynorDelivered[[#This Row],[OUTAGE_NAME]],Table2[],2,FALSE)</f>
        <v>Pole Top</v>
      </c>
      <c r="Q462" s="2">
        <f>EnergynorDelivered[[#This Row],[Energy Not Supplied kWh]]*VCRUsed</f>
        <v>60901.91083528976</v>
      </c>
    </row>
    <row r="463" spans="1:17" x14ac:dyDescent="0.25">
      <c r="A463" t="s">
        <v>670</v>
      </c>
      <c r="B463" t="s">
        <v>44</v>
      </c>
      <c r="C463" t="s">
        <v>45</v>
      </c>
      <c r="D463" t="s">
        <v>1325</v>
      </c>
      <c r="E463">
        <v>60026816</v>
      </c>
      <c r="F463" t="s">
        <v>455</v>
      </c>
      <c r="G463" t="s">
        <v>456</v>
      </c>
      <c r="H463" t="s">
        <v>49</v>
      </c>
      <c r="I463">
        <v>60007248</v>
      </c>
      <c r="J463" t="s">
        <v>457</v>
      </c>
      <c r="K463" t="s">
        <v>458</v>
      </c>
      <c r="L463">
        <v>388.96666666666664</v>
      </c>
      <c r="M463">
        <v>1</v>
      </c>
      <c r="N463">
        <v>2.5921539580022052E-2</v>
      </c>
      <c r="O463">
        <v>10.082614845309244</v>
      </c>
      <c r="P463" t="str">
        <f>VLOOKUP(EnergynorDelivered[[#This Row],[OUTAGE_NAME]],Table2[],2,FALSE)</f>
        <v>Pole Top</v>
      </c>
      <c r="Q463" s="2">
        <f>EnergynorDelivered[[#This Row],[Energy Not Supplied kWh]]*VCRUsed</f>
        <v>539.11741577868531</v>
      </c>
    </row>
    <row r="464" spans="1:17" x14ac:dyDescent="0.25">
      <c r="A464" t="s">
        <v>670</v>
      </c>
      <c r="B464" t="s">
        <v>44</v>
      </c>
      <c r="C464" t="s">
        <v>45</v>
      </c>
      <c r="D464" t="s">
        <v>1326</v>
      </c>
      <c r="E464">
        <v>60026825</v>
      </c>
      <c r="F464" t="s">
        <v>1327</v>
      </c>
      <c r="G464" t="s">
        <v>1328</v>
      </c>
      <c r="H464" t="s">
        <v>60</v>
      </c>
      <c r="I464">
        <v>60007233</v>
      </c>
      <c r="J464" t="s">
        <v>472</v>
      </c>
      <c r="K464" t="s">
        <v>473</v>
      </c>
      <c r="L464">
        <v>1695.2666666666667</v>
      </c>
      <c r="M464">
        <v>4</v>
      </c>
      <c r="N464">
        <v>2.3848949250381907E-2</v>
      </c>
      <c r="O464">
        <v>40.430328699197432</v>
      </c>
      <c r="P464" t="str">
        <f>VLOOKUP(EnergynorDelivered[[#This Row],[OUTAGE_NAME]],Table2[],2,FALSE)</f>
        <v>Pole Top</v>
      </c>
      <c r="Q464" s="2">
        <f>EnergynorDelivered[[#This Row],[Energy Not Supplied kWh]]*VCRUsed</f>
        <v>2161.8096755460865</v>
      </c>
    </row>
    <row r="465" spans="1:17" x14ac:dyDescent="0.25">
      <c r="A465" t="s">
        <v>670</v>
      </c>
      <c r="B465" t="s">
        <v>44</v>
      </c>
      <c r="C465" t="s">
        <v>45</v>
      </c>
      <c r="D465" t="s">
        <v>1329</v>
      </c>
      <c r="E465">
        <v>60026703</v>
      </c>
      <c r="F465" t="s">
        <v>445</v>
      </c>
      <c r="G465" t="s">
        <v>446</v>
      </c>
      <c r="H465" t="s">
        <v>60</v>
      </c>
      <c r="I465">
        <v>60007222</v>
      </c>
      <c r="J465" t="s">
        <v>447</v>
      </c>
      <c r="K465" t="s">
        <v>448</v>
      </c>
      <c r="L465">
        <v>314.39999999999998</v>
      </c>
      <c r="M465">
        <v>2</v>
      </c>
      <c r="N465">
        <v>3.0262570863548263E-2</v>
      </c>
      <c r="O465">
        <v>9.5145522794995738</v>
      </c>
      <c r="P465" t="str">
        <f>VLOOKUP(EnergynorDelivered[[#This Row],[OUTAGE_NAME]],Table2[],2,FALSE)</f>
        <v>Pole Top</v>
      </c>
      <c r="Q465" s="2">
        <f>EnergynorDelivered[[#This Row],[Energy Not Supplied kWh]]*VCRUsed</f>
        <v>508.74311038484223</v>
      </c>
    </row>
    <row r="466" spans="1:17" x14ac:dyDescent="0.25">
      <c r="A466" t="s">
        <v>670</v>
      </c>
      <c r="B466" t="s">
        <v>44</v>
      </c>
      <c r="C466" t="s">
        <v>45</v>
      </c>
      <c r="D466" t="s">
        <v>1330</v>
      </c>
      <c r="E466">
        <v>60026742</v>
      </c>
      <c r="F466" t="s">
        <v>553</v>
      </c>
      <c r="G466" t="s">
        <v>554</v>
      </c>
      <c r="H466" t="s">
        <v>60</v>
      </c>
      <c r="I466">
        <v>60007239</v>
      </c>
      <c r="J466" t="s">
        <v>555</v>
      </c>
      <c r="K466" t="s">
        <v>556</v>
      </c>
      <c r="L466">
        <v>40482</v>
      </c>
      <c r="M466">
        <v>114</v>
      </c>
      <c r="N466">
        <v>1.9151631891271056E-2</v>
      </c>
      <c r="O466">
        <v>775.29636222243494</v>
      </c>
      <c r="P466" t="str">
        <f>VLOOKUP(EnergynorDelivered[[#This Row],[OUTAGE_NAME]],Table2[],2,FALSE)</f>
        <v>Pole Top</v>
      </c>
      <c r="Q466" s="2">
        <f>EnergynorDelivered[[#This Row],[Energy Not Supplied kWh]]*VCRUsed</f>
        <v>41455.096488033596</v>
      </c>
    </row>
    <row r="467" spans="1:17" x14ac:dyDescent="0.25">
      <c r="A467" t="s">
        <v>670</v>
      </c>
      <c r="B467" t="s">
        <v>44</v>
      </c>
      <c r="C467" t="s">
        <v>45</v>
      </c>
      <c r="D467" t="s">
        <v>1331</v>
      </c>
      <c r="E467">
        <v>60026891</v>
      </c>
      <c r="F467" t="s">
        <v>1332</v>
      </c>
      <c r="G467" t="s">
        <v>1333</v>
      </c>
      <c r="H467" t="s">
        <v>49</v>
      </c>
      <c r="I467">
        <v>60007202</v>
      </c>
      <c r="J467" t="s">
        <v>1334</v>
      </c>
      <c r="K467" t="s">
        <v>1335</v>
      </c>
      <c r="L467">
        <v>45042.416666666664</v>
      </c>
      <c r="M467">
        <v>39</v>
      </c>
      <c r="N467">
        <v>4.3686367039622045E-2</v>
      </c>
      <c r="O467">
        <v>1967.7395468515892</v>
      </c>
      <c r="P467" t="str">
        <f>VLOOKUP(EnergynorDelivered[[#This Row],[OUTAGE_NAME]],Table2[],2,FALSE)</f>
        <v>Pole</v>
      </c>
      <c r="Q467" s="2">
        <f>EnergynorDelivered[[#This Row],[Energy Not Supplied kWh]]*VCRUsed</f>
        <v>105215.03357015447</v>
      </c>
    </row>
    <row r="468" spans="1:17" x14ac:dyDescent="0.25">
      <c r="A468" t="s">
        <v>670</v>
      </c>
      <c r="B468" t="s">
        <v>44</v>
      </c>
      <c r="C468" t="s">
        <v>45</v>
      </c>
      <c r="D468" t="s">
        <v>1336</v>
      </c>
      <c r="E468">
        <v>60026657</v>
      </c>
      <c r="F468" t="s">
        <v>1337</v>
      </c>
      <c r="G468" t="s">
        <v>1338</v>
      </c>
      <c r="H468" t="s">
        <v>60</v>
      </c>
      <c r="I468">
        <v>60007203</v>
      </c>
      <c r="J468" t="s">
        <v>1339</v>
      </c>
      <c r="K468" t="s">
        <v>1340</v>
      </c>
      <c r="L468">
        <v>152204</v>
      </c>
      <c r="M468">
        <v>120</v>
      </c>
      <c r="N468">
        <v>3.0088095432287118E-2</v>
      </c>
      <c r="O468">
        <v>4579.5284771758288</v>
      </c>
      <c r="P468" t="str">
        <f>VLOOKUP(EnergynorDelivered[[#This Row],[OUTAGE_NAME]],Table2[],2,FALSE)</f>
        <v>Pole</v>
      </c>
      <c r="Q468" s="2">
        <f>EnergynorDelivered[[#This Row],[Energy Not Supplied kWh]]*VCRUsed</f>
        <v>244867.38767459156</v>
      </c>
    </row>
    <row r="469" spans="1:17" x14ac:dyDescent="0.25">
      <c r="A469" t="s">
        <v>670</v>
      </c>
      <c r="B469" t="s">
        <v>44</v>
      </c>
      <c r="C469" t="s">
        <v>45</v>
      </c>
      <c r="D469" t="s">
        <v>1341</v>
      </c>
      <c r="E469">
        <v>60026722</v>
      </c>
      <c r="F469" t="s">
        <v>1342</v>
      </c>
      <c r="G469" t="s">
        <v>1343</v>
      </c>
      <c r="H469" t="s">
        <v>60</v>
      </c>
      <c r="I469">
        <v>60007242</v>
      </c>
      <c r="J469" t="s">
        <v>1225</v>
      </c>
      <c r="K469" t="s">
        <v>1226</v>
      </c>
      <c r="L469">
        <v>114613.33333333333</v>
      </c>
      <c r="M469">
        <v>140</v>
      </c>
      <c r="N469">
        <v>2.3401205507600477E-2</v>
      </c>
      <c r="O469">
        <v>2682.0901672444493</v>
      </c>
      <c r="P469" t="str">
        <f>VLOOKUP(EnergynorDelivered[[#This Row],[OUTAGE_NAME]],Table2[],2,FALSE)</f>
        <v>Pole</v>
      </c>
      <c r="Q469" s="2">
        <f>EnergynorDelivered[[#This Row],[Energy Not Supplied kWh]]*VCRUsed</f>
        <v>143411.3612425607</v>
      </c>
    </row>
    <row r="470" spans="1:17" x14ac:dyDescent="0.25">
      <c r="A470" t="s">
        <v>670</v>
      </c>
      <c r="B470" t="s">
        <v>44</v>
      </c>
      <c r="C470" t="s">
        <v>45</v>
      </c>
      <c r="D470" t="s">
        <v>1341</v>
      </c>
      <c r="E470">
        <v>60026756</v>
      </c>
      <c r="F470" t="s">
        <v>1344</v>
      </c>
      <c r="G470" t="s">
        <v>1345</v>
      </c>
      <c r="H470" t="s">
        <v>60</v>
      </c>
      <c r="I470">
        <v>60007242</v>
      </c>
      <c r="J470" t="s">
        <v>1225</v>
      </c>
      <c r="K470" t="s">
        <v>1226</v>
      </c>
      <c r="L470">
        <v>27016</v>
      </c>
      <c r="M470">
        <v>33</v>
      </c>
      <c r="N470">
        <v>5.9263205750464981E-2</v>
      </c>
      <c r="O470">
        <v>1601.0547665545619</v>
      </c>
      <c r="P470" t="str">
        <f>VLOOKUP(EnergynorDelivered[[#This Row],[OUTAGE_NAME]],Table2[],2,FALSE)</f>
        <v>Pole</v>
      </c>
      <c r="Q470" s="2">
        <f>EnergynorDelivered[[#This Row],[Energy Not Supplied kWh]]*VCRUsed</f>
        <v>85608.398367672416</v>
      </c>
    </row>
    <row r="471" spans="1:17" x14ac:dyDescent="0.25">
      <c r="A471" t="s">
        <v>670</v>
      </c>
      <c r="B471" t="s">
        <v>44</v>
      </c>
      <c r="C471" t="s">
        <v>45</v>
      </c>
      <c r="D471" t="s">
        <v>1341</v>
      </c>
      <c r="E471">
        <v>60026764</v>
      </c>
      <c r="F471" t="s">
        <v>1223</v>
      </c>
      <c r="G471" t="s">
        <v>1224</v>
      </c>
      <c r="H471" t="s">
        <v>60</v>
      </c>
      <c r="I471">
        <v>60007242</v>
      </c>
      <c r="J471" t="s">
        <v>1225</v>
      </c>
      <c r="K471" t="s">
        <v>1226</v>
      </c>
      <c r="L471">
        <v>11173.333333333334</v>
      </c>
      <c r="M471">
        <v>80</v>
      </c>
      <c r="N471">
        <v>4.7904947399292352E-2</v>
      </c>
      <c r="O471">
        <v>535.25794560809322</v>
      </c>
      <c r="P471" t="str">
        <f>VLOOKUP(EnergynorDelivered[[#This Row],[OUTAGE_NAME]],Table2[],2,FALSE)</f>
        <v>Pole</v>
      </c>
      <c r="Q471" s="2">
        <f>EnergynorDelivered[[#This Row],[Energy Not Supplied kWh]]*VCRUsed</f>
        <v>28620.242351664743</v>
      </c>
    </row>
    <row r="472" spans="1:17" x14ac:dyDescent="0.25">
      <c r="A472" t="s">
        <v>670</v>
      </c>
      <c r="B472" t="s">
        <v>44</v>
      </c>
      <c r="C472" t="s">
        <v>45</v>
      </c>
      <c r="D472" t="s">
        <v>1341</v>
      </c>
      <c r="E472">
        <v>60026831</v>
      </c>
      <c r="F472" t="s">
        <v>1346</v>
      </c>
      <c r="G472" t="s">
        <v>1347</v>
      </c>
      <c r="H472" t="s">
        <v>60</v>
      </c>
      <c r="I472">
        <v>60007242</v>
      </c>
      <c r="J472" t="s">
        <v>1225</v>
      </c>
      <c r="K472" t="s">
        <v>1226</v>
      </c>
      <c r="L472">
        <v>8799</v>
      </c>
      <c r="M472">
        <v>63</v>
      </c>
      <c r="N472">
        <v>2.7143060706974025E-2</v>
      </c>
      <c r="O472">
        <v>238.83179116066444</v>
      </c>
      <c r="P472" t="str">
        <f>VLOOKUP(EnergynorDelivered[[#This Row],[OUTAGE_NAME]],Table2[],2,FALSE)</f>
        <v>Pole</v>
      </c>
      <c r="Q472" s="2">
        <f>EnergynorDelivered[[#This Row],[Energy Not Supplied kWh]]*VCRUsed</f>
        <v>12770.335873360727</v>
      </c>
    </row>
    <row r="473" spans="1:17" x14ac:dyDescent="0.25">
      <c r="A473" t="s">
        <v>670</v>
      </c>
      <c r="B473" t="s">
        <v>44</v>
      </c>
      <c r="C473" t="s">
        <v>45</v>
      </c>
      <c r="D473" t="s">
        <v>1341</v>
      </c>
      <c r="E473">
        <v>60026839</v>
      </c>
      <c r="F473" t="s">
        <v>1348</v>
      </c>
      <c r="G473" t="s">
        <v>1349</v>
      </c>
      <c r="H473" t="s">
        <v>60</v>
      </c>
      <c r="I473">
        <v>60007242</v>
      </c>
      <c r="J473" t="s">
        <v>1225</v>
      </c>
      <c r="K473" t="s">
        <v>1226</v>
      </c>
      <c r="L473">
        <v>32746.666666666668</v>
      </c>
      <c r="M473">
        <v>40</v>
      </c>
      <c r="N473">
        <v>0.40835417464949253</v>
      </c>
      <c r="O473">
        <v>13372.238039188716</v>
      </c>
      <c r="P473" t="str">
        <f>VLOOKUP(EnergynorDelivered[[#This Row],[OUTAGE_NAME]],Table2[],2,FALSE)</f>
        <v>Pole</v>
      </c>
      <c r="Q473" s="2">
        <f>EnergynorDelivered[[#This Row],[Energy Not Supplied kWh]]*VCRUsed</f>
        <v>715013.5679554207</v>
      </c>
    </row>
    <row r="474" spans="1:17" x14ac:dyDescent="0.25">
      <c r="A474" t="s">
        <v>670</v>
      </c>
      <c r="B474" t="s">
        <v>44</v>
      </c>
      <c r="C474" t="s">
        <v>45</v>
      </c>
      <c r="D474" t="s">
        <v>1350</v>
      </c>
      <c r="E474">
        <v>60026787</v>
      </c>
      <c r="F474" t="s">
        <v>524</v>
      </c>
      <c r="G474" t="s">
        <v>525</v>
      </c>
      <c r="H474" t="s">
        <v>49</v>
      </c>
      <c r="I474">
        <v>60007256</v>
      </c>
      <c r="J474" t="s">
        <v>462</v>
      </c>
      <c r="K474" t="s">
        <v>463</v>
      </c>
      <c r="L474">
        <v>78074</v>
      </c>
      <c r="M474">
        <v>30</v>
      </c>
      <c r="N474">
        <v>2.1015087021572999E-2</v>
      </c>
      <c r="O474">
        <v>1640.7319041222902</v>
      </c>
      <c r="P474" t="s">
        <v>1231</v>
      </c>
      <c r="Q474" s="2">
        <f>EnergynorDelivered[[#This Row],[Energy Not Supplied kWh]]*VCRUsed</f>
        <v>87729.934913418852</v>
      </c>
    </row>
    <row r="475" spans="1:17" x14ac:dyDescent="0.25">
      <c r="A475" t="s">
        <v>670</v>
      </c>
      <c r="B475" t="s">
        <v>44</v>
      </c>
      <c r="C475" t="s">
        <v>45</v>
      </c>
      <c r="D475" t="s">
        <v>1351</v>
      </c>
      <c r="E475">
        <v>60026701</v>
      </c>
      <c r="F475" t="s">
        <v>1352</v>
      </c>
      <c r="G475" t="s">
        <v>1353</v>
      </c>
      <c r="H475" t="s">
        <v>49</v>
      </c>
      <c r="I475">
        <v>60007255</v>
      </c>
      <c r="J475" t="s">
        <v>404</v>
      </c>
      <c r="K475" t="s">
        <v>405</v>
      </c>
      <c r="L475">
        <v>55878.5</v>
      </c>
      <c r="M475">
        <v>30</v>
      </c>
      <c r="N475">
        <v>6.044046737120904E-2</v>
      </c>
      <c r="O475">
        <v>3377.3226560021044</v>
      </c>
      <c r="P475" t="str">
        <f>VLOOKUP(EnergynorDelivered[[#This Row],[OUTAGE_NAME]],Table2[],2,FALSE)</f>
        <v>Pole</v>
      </c>
      <c r="Q475" s="2">
        <f>EnergynorDelivered[[#This Row],[Energy Not Supplied kWh]]*VCRUsed</f>
        <v>180585.44241643252</v>
      </c>
    </row>
    <row r="476" spans="1:17" x14ac:dyDescent="0.25">
      <c r="A476" t="s">
        <v>670</v>
      </c>
      <c r="B476" t="s">
        <v>44</v>
      </c>
      <c r="C476" t="s">
        <v>45</v>
      </c>
      <c r="D476" t="s">
        <v>1354</v>
      </c>
      <c r="E476">
        <v>84668557</v>
      </c>
      <c r="F476">
        <v>14069</v>
      </c>
      <c r="G476" t="s">
        <v>379</v>
      </c>
      <c r="H476" t="s">
        <v>60</v>
      </c>
      <c r="I476">
        <v>84536204</v>
      </c>
      <c r="J476" t="s">
        <v>380</v>
      </c>
      <c r="K476" t="s">
        <v>381</v>
      </c>
      <c r="L476">
        <v>1530</v>
      </c>
      <c r="M476">
        <v>30</v>
      </c>
      <c r="N476">
        <v>2.0732884083077354E-2</v>
      </c>
      <c r="O476">
        <v>31.721312647108356</v>
      </c>
      <c r="P476" t="str">
        <f>VLOOKUP(EnergynorDelivered[[#This Row],[OUTAGE_NAME]],Table2[],2,FALSE)</f>
        <v>Pole Top</v>
      </c>
      <c r="Q476" s="2">
        <f>EnergynorDelivered[[#This Row],[Energy Not Supplied kWh]]*VCRUsed</f>
        <v>1696.1385872408837</v>
      </c>
    </row>
    <row r="477" spans="1:17" hidden="1" x14ac:dyDescent="0.25">
      <c r="A477" t="s">
        <v>43</v>
      </c>
      <c r="B477" t="s">
        <v>44</v>
      </c>
      <c r="C477" t="s">
        <v>45</v>
      </c>
      <c r="D477" t="s">
        <v>1355</v>
      </c>
      <c r="E477">
        <v>60026712</v>
      </c>
      <c r="F477" t="s">
        <v>407</v>
      </c>
      <c r="G477" t="s">
        <v>408</v>
      </c>
      <c r="H477" t="s">
        <v>49</v>
      </c>
      <c r="I477">
        <v>60007244</v>
      </c>
      <c r="J477" t="s">
        <v>390</v>
      </c>
      <c r="K477" t="s">
        <v>391</v>
      </c>
      <c r="L477">
        <v>83720</v>
      </c>
      <c r="M477">
        <v>364</v>
      </c>
      <c r="N477">
        <v>3.3537493593442103E-2</v>
      </c>
      <c r="O477">
        <v>2807.7589636429725</v>
      </c>
      <c r="P477" t="str">
        <f>VLOOKUP(EnergynorDelivered[[#This Row],[OUTAGE_NAME]],Table2[],2,FALSE)</f>
        <v>Pole Top</v>
      </c>
      <c r="Q477" s="2">
        <f>EnergynorDelivered[[#This Row],[Energy Not Supplied kWh]]*VCRUsed</f>
        <v>150130.87178598973</v>
      </c>
    </row>
    <row r="478" spans="1:17" hidden="1" x14ac:dyDescent="0.25">
      <c r="A478" t="s">
        <v>43</v>
      </c>
      <c r="B478" t="s">
        <v>44</v>
      </c>
      <c r="C478" t="s">
        <v>45</v>
      </c>
      <c r="D478" t="s">
        <v>1355</v>
      </c>
      <c r="E478">
        <v>60026790</v>
      </c>
      <c r="F478" t="s">
        <v>547</v>
      </c>
      <c r="G478" t="s">
        <v>548</v>
      </c>
      <c r="H478" t="s">
        <v>60</v>
      </c>
      <c r="I478">
        <v>60007244</v>
      </c>
      <c r="J478" t="s">
        <v>390</v>
      </c>
      <c r="K478" t="s">
        <v>391</v>
      </c>
      <c r="L478">
        <v>172960</v>
      </c>
      <c r="M478">
        <v>752</v>
      </c>
      <c r="N478">
        <v>2.0075901890540739E-2</v>
      </c>
      <c r="O478">
        <v>3472.3279909879261</v>
      </c>
      <c r="P478" t="str">
        <f>VLOOKUP(EnergynorDelivered[[#This Row],[OUTAGE_NAME]],Table2[],2,FALSE)</f>
        <v>Pole Top</v>
      </c>
      <c r="Q478" s="2">
        <f>EnergynorDelivered[[#This Row],[Energy Not Supplied kWh]]*VCRUsed</f>
        <v>185665.37767812441</v>
      </c>
    </row>
    <row r="479" spans="1:17" hidden="1" x14ac:dyDescent="0.25">
      <c r="A479" t="s">
        <v>43</v>
      </c>
      <c r="B479" t="s">
        <v>44</v>
      </c>
      <c r="C479" t="s">
        <v>45</v>
      </c>
      <c r="D479" t="s">
        <v>1355</v>
      </c>
      <c r="E479">
        <v>60026815</v>
      </c>
      <c r="F479" t="s">
        <v>388</v>
      </c>
      <c r="G479" t="s">
        <v>389</v>
      </c>
      <c r="H479" t="s">
        <v>60</v>
      </c>
      <c r="I479">
        <v>60007244</v>
      </c>
      <c r="J479" t="s">
        <v>390</v>
      </c>
      <c r="K479" t="s">
        <v>391</v>
      </c>
      <c r="L479">
        <v>20240</v>
      </c>
      <c r="M479">
        <v>88</v>
      </c>
      <c r="N479">
        <v>3.5090723300698401E-2</v>
      </c>
      <c r="O479">
        <v>710.23623960613565</v>
      </c>
      <c r="P479" t="str">
        <f>VLOOKUP(EnergynorDelivered[[#This Row],[OUTAGE_NAME]],Table2[],2,FALSE)</f>
        <v>Pole Top</v>
      </c>
      <c r="Q479" s="2">
        <f>EnergynorDelivered[[#This Row],[Energy Not Supplied kWh]]*VCRUsed</f>
        <v>37976.331731740072</v>
      </c>
    </row>
    <row r="480" spans="1:17" hidden="1" x14ac:dyDescent="0.25">
      <c r="A480" t="s">
        <v>43</v>
      </c>
      <c r="B480" t="s">
        <v>44</v>
      </c>
      <c r="C480" t="s">
        <v>45</v>
      </c>
      <c r="D480" t="s">
        <v>1356</v>
      </c>
      <c r="E480">
        <v>60026712</v>
      </c>
      <c r="F480" t="s">
        <v>407</v>
      </c>
      <c r="G480" t="s">
        <v>408</v>
      </c>
      <c r="H480" t="s">
        <v>49</v>
      </c>
      <c r="I480">
        <v>60007244</v>
      </c>
      <c r="J480" t="s">
        <v>390</v>
      </c>
      <c r="K480" t="s">
        <v>391</v>
      </c>
      <c r="L480">
        <v>237</v>
      </c>
      <c r="M480">
        <v>1</v>
      </c>
      <c r="N480">
        <v>3.3537493593442103E-2</v>
      </c>
      <c r="O480">
        <v>7.948385981645778</v>
      </c>
      <c r="P480" t="str">
        <f>VLOOKUP(EnergynorDelivered[[#This Row],[OUTAGE_NAME]],Table2[],2,FALSE)</f>
        <v>Pole Top</v>
      </c>
      <c r="Q480" s="2">
        <f>EnergynorDelivered[[#This Row],[Energy Not Supplied kWh]]*VCRUsed</f>
        <v>425.00019843859974</v>
      </c>
    </row>
    <row r="481" spans="1:17" hidden="1" x14ac:dyDescent="0.25">
      <c r="A481" t="s">
        <v>43</v>
      </c>
      <c r="B481" t="s">
        <v>44</v>
      </c>
      <c r="C481" t="s">
        <v>45</v>
      </c>
      <c r="D481" t="s">
        <v>1357</v>
      </c>
      <c r="E481">
        <v>60026771</v>
      </c>
      <c r="F481" t="s">
        <v>1358</v>
      </c>
      <c r="G481" t="s">
        <v>1359</v>
      </c>
      <c r="H481" t="s">
        <v>49</v>
      </c>
      <c r="I481">
        <v>60330485</v>
      </c>
      <c r="J481" t="s">
        <v>1238</v>
      </c>
      <c r="K481" t="s">
        <v>1239</v>
      </c>
      <c r="L481">
        <v>18648</v>
      </c>
      <c r="M481">
        <v>56</v>
      </c>
      <c r="N481">
        <v>5.3897427523965605E-2</v>
      </c>
      <c r="O481">
        <v>1005.0792284669105</v>
      </c>
      <c r="P481" t="str">
        <f>VLOOKUP(EnergynorDelivered[[#This Row],[OUTAGE_NAME]],Table2[],2,FALSE)</f>
        <v>Pole Top</v>
      </c>
      <c r="Q481" s="2">
        <f>EnergynorDelivered[[#This Row],[Energy Not Supplied kWh]]*VCRUsed</f>
        <v>53741.586346125703</v>
      </c>
    </row>
    <row r="482" spans="1:17" hidden="1" x14ac:dyDescent="0.25">
      <c r="A482" t="s">
        <v>43</v>
      </c>
      <c r="B482" t="s">
        <v>44</v>
      </c>
      <c r="C482" t="s">
        <v>45</v>
      </c>
      <c r="D482" t="s">
        <v>1360</v>
      </c>
      <c r="E482">
        <v>60026774</v>
      </c>
      <c r="F482" t="s">
        <v>1361</v>
      </c>
      <c r="G482" t="s">
        <v>1362</v>
      </c>
      <c r="H482" t="s">
        <v>60</v>
      </c>
      <c r="I482">
        <v>60330485</v>
      </c>
      <c r="J482" t="s">
        <v>1238</v>
      </c>
      <c r="K482" t="s">
        <v>1239</v>
      </c>
      <c r="L482">
        <v>3953</v>
      </c>
      <c r="M482">
        <v>59</v>
      </c>
      <c r="N482">
        <v>1.64070220054565E-2</v>
      </c>
      <c r="O482">
        <v>64.856957987569544</v>
      </c>
      <c r="P482" t="str">
        <f>VLOOKUP(EnergynorDelivered[[#This Row],[OUTAGE_NAME]],Table2[],2,FALSE)</f>
        <v>Pole Top</v>
      </c>
      <c r="Q482" s="2">
        <f>EnergynorDelivered[[#This Row],[Energy Not Supplied kWh]]*VCRUsed</f>
        <v>3467.9015435953434</v>
      </c>
    </row>
    <row r="483" spans="1:17" hidden="1" x14ac:dyDescent="0.25">
      <c r="A483" t="s">
        <v>43</v>
      </c>
      <c r="B483" t="s">
        <v>44</v>
      </c>
      <c r="C483" t="s">
        <v>45</v>
      </c>
      <c r="D483" t="s">
        <v>1363</v>
      </c>
      <c r="E483">
        <v>60026734</v>
      </c>
      <c r="F483" t="s">
        <v>544</v>
      </c>
      <c r="G483" t="s">
        <v>545</v>
      </c>
      <c r="H483" t="s">
        <v>49</v>
      </c>
      <c r="I483">
        <v>60007231</v>
      </c>
      <c r="J483" t="s">
        <v>509</v>
      </c>
      <c r="K483" t="s">
        <v>510</v>
      </c>
      <c r="L483">
        <v>52921.533333333333</v>
      </c>
      <c r="M483">
        <v>268</v>
      </c>
      <c r="N483">
        <v>1.8438960353717507E-2</v>
      </c>
      <c r="O483">
        <v>975.81805499127279</v>
      </c>
      <c r="P483" t="str">
        <f>VLOOKUP(EnergynorDelivered[[#This Row],[OUTAGE_NAME]],Table2[],2,FALSE)</f>
        <v>Pole Top</v>
      </c>
      <c r="Q483" s="2">
        <f>EnergynorDelivered[[#This Row],[Energy Not Supplied kWh]]*VCRUsed</f>
        <v>52176.991400383355</v>
      </c>
    </row>
    <row r="484" spans="1:17" hidden="1" x14ac:dyDescent="0.25">
      <c r="A484" t="s">
        <v>43</v>
      </c>
      <c r="B484" t="s">
        <v>44</v>
      </c>
      <c r="C484" t="s">
        <v>45</v>
      </c>
      <c r="D484" t="s">
        <v>1364</v>
      </c>
      <c r="E484">
        <v>60026701</v>
      </c>
      <c r="F484" t="s">
        <v>1352</v>
      </c>
      <c r="G484" t="s">
        <v>1353</v>
      </c>
      <c r="H484" t="s">
        <v>49</v>
      </c>
      <c r="I484">
        <v>60007255</v>
      </c>
      <c r="J484" t="s">
        <v>404</v>
      </c>
      <c r="K484" t="s">
        <v>405</v>
      </c>
      <c r="L484">
        <v>2516.1333333333332</v>
      </c>
      <c r="M484">
        <v>8</v>
      </c>
      <c r="N484">
        <v>5.4842490985009477E-2</v>
      </c>
      <c r="O484">
        <v>137.99101965041518</v>
      </c>
      <c r="P484" t="str">
        <f>VLOOKUP(EnergynorDelivered[[#This Row],[OUTAGE_NAME]],Table2[],2,FALSE)</f>
        <v>Pole</v>
      </c>
      <c r="Q484" s="2">
        <f>EnergynorDelivered[[#This Row],[Energy Not Supplied kWh]]*VCRUsed</f>
        <v>7378.3798207076998</v>
      </c>
    </row>
    <row r="485" spans="1:17" hidden="1" x14ac:dyDescent="0.25">
      <c r="A485" t="s">
        <v>43</v>
      </c>
      <c r="B485" t="s">
        <v>44</v>
      </c>
      <c r="C485" t="s">
        <v>45</v>
      </c>
      <c r="D485" t="s">
        <v>1365</v>
      </c>
      <c r="E485">
        <v>60026644</v>
      </c>
      <c r="F485" t="s">
        <v>1366</v>
      </c>
      <c r="G485" t="s">
        <v>1367</v>
      </c>
      <c r="H485" t="s">
        <v>49</v>
      </c>
      <c r="I485">
        <v>60007257</v>
      </c>
      <c r="J485" t="s">
        <v>1368</v>
      </c>
      <c r="K485" t="s">
        <v>1369</v>
      </c>
      <c r="L485">
        <v>15129.333333333334</v>
      </c>
      <c r="M485">
        <v>16</v>
      </c>
      <c r="N485">
        <v>2.5502702663523641E-2</v>
      </c>
      <c r="O485">
        <v>385.83888949733705</v>
      </c>
      <c r="P485" t="str">
        <f>VLOOKUP(EnergynorDelivered[[#This Row],[OUTAGE_NAME]],Table2[],2,FALSE)</f>
        <v>Pole</v>
      </c>
      <c r="Q485" s="2">
        <f>EnergynorDelivered[[#This Row],[Energy Not Supplied kWh]]*VCRUsed</f>
        <v>20630.80542142261</v>
      </c>
    </row>
    <row r="486" spans="1:17" hidden="1" x14ac:dyDescent="0.25">
      <c r="A486" t="s">
        <v>43</v>
      </c>
      <c r="B486" t="s">
        <v>44</v>
      </c>
      <c r="C486" t="s">
        <v>45</v>
      </c>
      <c r="D486" t="s">
        <v>1370</v>
      </c>
      <c r="E486">
        <v>60026766</v>
      </c>
      <c r="F486" t="s">
        <v>460</v>
      </c>
      <c r="G486" t="s">
        <v>461</v>
      </c>
      <c r="H486" t="s">
        <v>49</v>
      </c>
      <c r="I486">
        <v>60007256</v>
      </c>
      <c r="J486" t="s">
        <v>462</v>
      </c>
      <c r="K486" t="s">
        <v>463</v>
      </c>
      <c r="L486">
        <v>43943.533333333333</v>
      </c>
      <c r="M486">
        <v>19</v>
      </c>
      <c r="N486">
        <v>1.8797715926654905E-2</v>
      </c>
      <c r="O486">
        <v>826.03805641349072</v>
      </c>
      <c r="P486" t="str">
        <f>VLOOKUP(EnergynorDelivered[[#This Row],[OUTAGE_NAME]],Table2[],2,FALSE)</f>
        <v>Pole</v>
      </c>
      <c r="Q486" s="2">
        <f>EnergynorDelivered[[#This Row],[Energy Not Supplied kWh]]*VCRUsed</f>
        <v>44168.254876429346</v>
      </c>
    </row>
    <row r="487" spans="1:17" hidden="1" x14ac:dyDescent="0.25">
      <c r="A487" t="s">
        <v>43</v>
      </c>
      <c r="B487" t="s">
        <v>44</v>
      </c>
      <c r="C487" t="s">
        <v>45</v>
      </c>
      <c r="D487" t="s">
        <v>1371</v>
      </c>
      <c r="E487">
        <v>84965669</v>
      </c>
      <c r="F487">
        <v>14088</v>
      </c>
      <c r="G487" t="s">
        <v>1372</v>
      </c>
      <c r="H487" t="s">
        <v>60</v>
      </c>
      <c r="I487">
        <v>60025703</v>
      </c>
      <c r="J487" t="s">
        <v>1373</v>
      </c>
      <c r="K487" t="s">
        <v>1374</v>
      </c>
      <c r="L487">
        <v>16749.599999999999</v>
      </c>
      <c r="M487">
        <v>72</v>
      </c>
      <c r="N487">
        <v>1.9723264874182245E-2</v>
      </c>
      <c r="O487">
        <v>330.35679733660294</v>
      </c>
      <c r="P487" t="str">
        <f>VLOOKUP(EnergynorDelivered[[#This Row],[OUTAGE_NAME]],Table2[],2,FALSE)</f>
        <v>Pole Top</v>
      </c>
      <c r="Q487" s="2">
        <f>EnergynorDelivered[[#This Row],[Energy Not Supplied kWh]]*VCRUsed</f>
        <v>17664.177953588158</v>
      </c>
    </row>
    <row r="488" spans="1:17" hidden="1" x14ac:dyDescent="0.25">
      <c r="A488" t="s">
        <v>43</v>
      </c>
      <c r="B488" t="s">
        <v>44</v>
      </c>
      <c r="C488" t="s">
        <v>45</v>
      </c>
      <c r="D488" t="s">
        <v>1375</v>
      </c>
      <c r="E488">
        <v>60026747</v>
      </c>
      <c r="F488" t="s">
        <v>480</v>
      </c>
      <c r="G488" t="s">
        <v>481</v>
      </c>
      <c r="H488" t="s">
        <v>49</v>
      </c>
      <c r="I488">
        <v>60007232</v>
      </c>
      <c r="J488" t="s">
        <v>417</v>
      </c>
      <c r="K488" t="s">
        <v>418</v>
      </c>
      <c r="L488">
        <v>5534</v>
      </c>
      <c r="M488">
        <v>20</v>
      </c>
      <c r="N488">
        <v>1.9830492891752614E-2</v>
      </c>
      <c r="O488">
        <v>109.74194766295896</v>
      </c>
      <c r="P488" t="str">
        <f>VLOOKUP(EnergynorDelivered[[#This Row],[OUTAGE_NAME]],Table2[],2,FALSE)</f>
        <v>Pole</v>
      </c>
      <c r="Q488" s="2">
        <f>EnergynorDelivered[[#This Row],[Energy Not Supplied kWh]]*VCRUsed</f>
        <v>5867.9019415384155</v>
      </c>
    </row>
    <row r="489" spans="1:17" hidden="1" x14ac:dyDescent="0.25">
      <c r="A489" t="s">
        <v>43</v>
      </c>
      <c r="B489" t="s">
        <v>44</v>
      </c>
      <c r="C489" t="s">
        <v>45</v>
      </c>
      <c r="D489" t="s">
        <v>1376</v>
      </c>
      <c r="E489">
        <v>60026675</v>
      </c>
      <c r="F489" t="s">
        <v>410</v>
      </c>
      <c r="G489" t="s">
        <v>411</v>
      </c>
      <c r="H489" t="s">
        <v>49</v>
      </c>
      <c r="I489">
        <v>60007215</v>
      </c>
      <c r="J489" t="s">
        <v>412</v>
      </c>
      <c r="K489" t="s">
        <v>413</v>
      </c>
      <c r="L489">
        <v>160563.5</v>
      </c>
      <c r="M489">
        <v>390</v>
      </c>
      <c r="N489">
        <v>3.7521295590872673E-2</v>
      </c>
      <c r="O489">
        <v>6024.5505446050838</v>
      </c>
      <c r="P489" t="str">
        <f>VLOOKUP(EnergynorDelivered[[#This Row],[OUTAGE_NAME]],Table2[],2,FALSE)</f>
        <v>Pole Top</v>
      </c>
      <c r="Q489" s="2">
        <f>EnergynorDelivered[[#This Row],[Energy Not Supplied kWh]]*VCRUsed</f>
        <v>322132.71762003383</v>
      </c>
    </row>
    <row r="490" spans="1:17" hidden="1" x14ac:dyDescent="0.25">
      <c r="A490" t="s">
        <v>43</v>
      </c>
      <c r="B490" t="s">
        <v>44</v>
      </c>
      <c r="C490" t="s">
        <v>45</v>
      </c>
      <c r="D490" t="s">
        <v>1377</v>
      </c>
      <c r="E490">
        <v>60026892</v>
      </c>
      <c r="F490" t="s">
        <v>1378</v>
      </c>
      <c r="G490" t="s">
        <v>1379</v>
      </c>
      <c r="H490" t="s">
        <v>49</v>
      </c>
      <c r="I490">
        <v>60007202</v>
      </c>
      <c r="J490" t="s">
        <v>1334</v>
      </c>
      <c r="K490" t="s">
        <v>1335</v>
      </c>
      <c r="L490">
        <v>177007.96666666667</v>
      </c>
      <c r="M490">
        <v>374</v>
      </c>
      <c r="N490">
        <v>1.6779295591236837E-2</v>
      </c>
      <c r="O490">
        <v>2970.0689947037968</v>
      </c>
      <c r="P490" t="str">
        <f>VLOOKUP(EnergynorDelivered[[#This Row],[OUTAGE_NAME]],Table2[],2,FALSE)</f>
        <v>Pole</v>
      </c>
      <c r="Q490" s="2">
        <f>EnergynorDelivered[[#This Row],[Energy Not Supplied kWh]]*VCRUsed</f>
        <v>158809.58914681201</v>
      </c>
    </row>
    <row r="491" spans="1:17" hidden="1" x14ac:dyDescent="0.25">
      <c r="A491" t="s">
        <v>43</v>
      </c>
      <c r="B491" t="s">
        <v>44</v>
      </c>
      <c r="C491" t="s">
        <v>45</v>
      </c>
      <c r="D491" t="s">
        <v>1380</v>
      </c>
      <c r="E491">
        <v>83850831</v>
      </c>
      <c r="F491" t="s">
        <v>475</v>
      </c>
      <c r="G491" t="s">
        <v>475</v>
      </c>
      <c r="H491" t="s">
        <v>60</v>
      </c>
      <c r="I491">
        <v>82709366</v>
      </c>
      <c r="J491" t="s">
        <v>476</v>
      </c>
      <c r="K491" t="s">
        <v>477</v>
      </c>
      <c r="L491">
        <v>2516.5500000000002</v>
      </c>
      <c r="M491">
        <v>19</v>
      </c>
      <c r="N491">
        <v>2.1253045979932626E-2</v>
      </c>
      <c r="O491">
        <v>53.484352860799454</v>
      </c>
      <c r="P491" t="str">
        <f>VLOOKUP(EnergynorDelivered[[#This Row],[OUTAGE_NAME]],Table2[],2,FALSE)</f>
        <v>Pole Top</v>
      </c>
      <c r="Q491" s="2">
        <f>EnergynorDelivered[[#This Row],[Energy Not Supplied kWh]]*VCRUsed</f>
        <v>2859.8083474669465</v>
      </c>
    </row>
    <row r="492" spans="1:17" hidden="1" x14ac:dyDescent="0.25">
      <c r="A492" t="s">
        <v>43</v>
      </c>
      <c r="B492" t="s">
        <v>44</v>
      </c>
      <c r="C492" t="s">
        <v>45</v>
      </c>
      <c r="D492" t="s">
        <v>1381</v>
      </c>
      <c r="E492">
        <v>60026816</v>
      </c>
      <c r="F492" t="s">
        <v>455</v>
      </c>
      <c r="G492" t="s">
        <v>456</v>
      </c>
      <c r="H492" t="s">
        <v>49</v>
      </c>
      <c r="I492">
        <v>60007248</v>
      </c>
      <c r="J492" t="s">
        <v>457</v>
      </c>
      <c r="K492" t="s">
        <v>458</v>
      </c>
      <c r="L492">
        <v>6</v>
      </c>
      <c r="M492">
        <v>1</v>
      </c>
      <c r="N492">
        <v>1.967387379059592E-2</v>
      </c>
      <c r="O492">
        <v>0.11804324274357553</v>
      </c>
      <c r="P492" t="str">
        <f>VLOOKUP(EnergynorDelivered[[#This Row],[OUTAGE_NAME]],Table2[],2,FALSE)</f>
        <v>Pole Top</v>
      </c>
      <c r="Q492" s="2">
        <f>EnergynorDelivered[[#This Row],[Energy Not Supplied kWh]]*VCRUsed</f>
        <v>6.3117721894989831</v>
      </c>
    </row>
    <row r="493" spans="1:17" hidden="1" x14ac:dyDescent="0.25">
      <c r="A493" t="s">
        <v>43</v>
      </c>
      <c r="B493" t="s">
        <v>44</v>
      </c>
      <c r="C493" t="s">
        <v>45</v>
      </c>
      <c r="D493" t="s">
        <v>1382</v>
      </c>
      <c r="E493">
        <v>60026745</v>
      </c>
      <c r="F493" t="s">
        <v>1383</v>
      </c>
      <c r="G493" t="s">
        <v>1384</v>
      </c>
      <c r="H493" t="s">
        <v>60</v>
      </c>
      <c r="I493">
        <v>60007232</v>
      </c>
      <c r="J493" t="s">
        <v>417</v>
      </c>
      <c r="K493" t="s">
        <v>418</v>
      </c>
      <c r="L493">
        <v>78175.266666666663</v>
      </c>
      <c r="M493">
        <v>358</v>
      </c>
      <c r="N493">
        <v>1.6487853530218956E-2</v>
      </c>
      <c r="O493">
        <v>1288.9423464858085</v>
      </c>
      <c r="P493" t="str">
        <f>VLOOKUP(EnergynorDelivered[[#This Row],[OUTAGE_NAME]],Table2[],2,FALSE)</f>
        <v>Pole</v>
      </c>
      <c r="Q493" s="2">
        <f>EnergynorDelivered[[#This Row],[Energy Not Supplied kWh]]*VCRUsed</f>
        <v>68919.747266596183</v>
      </c>
    </row>
    <row r="494" spans="1:17" hidden="1" x14ac:dyDescent="0.25">
      <c r="A494" t="s">
        <v>43</v>
      </c>
      <c r="B494" t="s">
        <v>44</v>
      </c>
      <c r="C494" t="s">
        <v>45</v>
      </c>
      <c r="D494" t="s">
        <v>1382</v>
      </c>
      <c r="E494">
        <v>60026747</v>
      </c>
      <c r="F494" t="s">
        <v>480</v>
      </c>
      <c r="G494" t="s">
        <v>481</v>
      </c>
      <c r="H494" t="s">
        <v>49</v>
      </c>
      <c r="I494">
        <v>60007232</v>
      </c>
      <c r="J494" t="s">
        <v>417</v>
      </c>
      <c r="K494" t="s">
        <v>418</v>
      </c>
      <c r="L494">
        <v>141501.6</v>
      </c>
      <c r="M494">
        <v>648</v>
      </c>
      <c r="N494">
        <v>1.9830492891752614E-2</v>
      </c>
      <c r="O494">
        <v>2806.0464729716214</v>
      </c>
      <c r="P494" t="str">
        <f>VLOOKUP(EnergynorDelivered[[#This Row],[OUTAGE_NAME]],Table2[],2,FALSE)</f>
        <v>Pole</v>
      </c>
      <c r="Q494" s="2">
        <f>EnergynorDelivered[[#This Row],[Energy Not Supplied kWh]]*VCRUsed</f>
        <v>150039.30490979258</v>
      </c>
    </row>
    <row r="495" spans="1:17" hidden="1" x14ac:dyDescent="0.25">
      <c r="A495" t="s">
        <v>43</v>
      </c>
      <c r="B495" t="s">
        <v>44</v>
      </c>
      <c r="C495" t="s">
        <v>45</v>
      </c>
      <c r="D495" t="s">
        <v>1382</v>
      </c>
      <c r="E495">
        <v>60026758</v>
      </c>
      <c r="F495" t="s">
        <v>415</v>
      </c>
      <c r="G495" t="s">
        <v>416</v>
      </c>
      <c r="H495" t="s">
        <v>60</v>
      </c>
      <c r="I495">
        <v>60007232</v>
      </c>
      <c r="J495" t="s">
        <v>417</v>
      </c>
      <c r="K495" t="s">
        <v>418</v>
      </c>
      <c r="L495">
        <v>82324.233333333337</v>
      </c>
      <c r="M495">
        <v>377</v>
      </c>
      <c r="N495">
        <v>2.8603731509092945E-2</v>
      </c>
      <c r="O495">
        <v>2354.7802669585863</v>
      </c>
      <c r="P495" t="str">
        <f>VLOOKUP(EnergynorDelivered[[#This Row],[OUTAGE_NAME]],Table2[],2,FALSE)</f>
        <v>Pole</v>
      </c>
      <c r="Q495" s="2">
        <f>EnergynorDelivered[[#This Row],[Energy Not Supplied kWh]]*VCRUsed</f>
        <v>125910.10087427561</v>
      </c>
    </row>
    <row r="496" spans="1:17" hidden="1" x14ac:dyDescent="0.25">
      <c r="A496" t="s">
        <v>43</v>
      </c>
      <c r="B496" t="s">
        <v>44</v>
      </c>
      <c r="C496" t="s">
        <v>45</v>
      </c>
      <c r="D496" t="s">
        <v>1382</v>
      </c>
      <c r="E496">
        <v>60026833</v>
      </c>
      <c r="F496" t="s">
        <v>1385</v>
      </c>
      <c r="G496" t="s">
        <v>1386</v>
      </c>
      <c r="H496" t="s">
        <v>60</v>
      </c>
      <c r="I496">
        <v>60007232</v>
      </c>
      <c r="J496" t="s">
        <v>417</v>
      </c>
      <c r="K496" t="s">
        <v>418</v>
      </c>
      <c r="L496">
        <v>135387.33333333334</v>
      </c>
      <c r="M496">
        <v>620</v>
      </c>
      <c r="N496">
        <v>2.3299133802701457E-2</v>
      </c>
      <c r="O496">
        <v>3154.4075945242766</v>
      </c>
      <c r="P496" t="str">
        <f>VLOOKUP(EnergynorDelivered[[#This Row],[OUTAGE_NAME]],Table2[],2,FALSE)</f>
        <v>Pole</v>
      </c>
      <c r="Q496" s="2">
        <f>EnergynorDelivered[[#This Row],[Energy Not Supplied kWh]]*VCRUsed</f>
        <v>168666.17407921306</v>
      </c>
    </row>
    <row r="497" spans="1:17" hidden="1" x14ac:dyDescent="0.25">
      <c r="A497" t="s">
        <v>43</v>
      </c>
      <c r="B497" t="s">
        <v>44</v>
      </c>
      <c r="C497" t="s">
        <v>45</v>
      </c>
      <c r="D497" t="s">
        <v>1387</v>
      </c>
      <c r="E497">
        <v>60026729</v>
      </c>
      <c r="F497" t="s">
        <v>550</v>
      </c>
      <c r="G497" t="s">
        <v>551</v>
      </c>
      <c r="H497" t="s">
        <v>60</v>
      </c>
      <c r="I497">
        <v>60007233</v>
      </c>
      <c r="J497" t="s">
        <v>472</v>
      </c>
      <c r="K497" t="s">
        <v>473</v>
      </c>
      <c r="L497">
        <v>52528.583333333336</v>
      </c>
      <c r="M497">
        <v>119</v>
      </c>
      <c r="N497">
        <v>6.4609517560024088E-2</v>
      </c>
      <c r="O497">
        <v>3393.8464272781889</v>
      </c>
      <c r="P497" t="str">
        <f>VLOOKUP(EnergynorDelivered[[#This Row],[OUTAGE_NAME]],Table2[],2,FALSE)</f>
        <v>Pole Top</v>
      </c>
      <c r="Q497" s="2">
        <f>EnergynorDelivered[[#This Row],[Energy Not Supplied kWh]]*VCRUsed</f>
        <v>181468.96846656475</v>
      </c>
    </row>
    <row r="498" spans="1:17" hidden="1" x14ac:dyDescent="0.25">
      <c r="A498" t="s">
        <v>43</v>
      </c>
      <c r="B498" t="s">
        <v>44</v>
      </c>
      <c r="C498" t="s">
        <v>45</v>
      </c>
      <c r="D498" t="s">
        <v>1388</v>
      </c>
      <c r="E498">
        <v>60026650</v>
      </c>
      <c r="F498" t="s">
        <v>540</v>
      </c>
      <c r="G498" t="s">
        <v>541</v>
      </c>
      <c r="H498" t="s">
        <v>49</v>
      </c>
      <c r="I498">
        <v>60025702</v>
      </c>
      <c r="J498" t="s">
        <v>467</v>
      </c>
      <c r="K498" t="s">
        <v>468</v>
      </c>
      <c r="L498">
        <v>39909.116666666669</v>
      </c>
      <c r="M498">
        <v>43</v>
      </c>
      <c r="N498">
        <v>2.6405323194094273E-2</v>
      </c>
      <c r="O498">
        <v>1053.8131239741476</v>
      </c>
      <c r="P498" t="str">
        <f>VLOOKUP(EnergynorDelivered[[#This Row],[OUTAGE_NAME]],Table2[],2,FALSE)</f>
        <v>Pole</v>
      </c>
      <c r="Q498" s="2">
        <f>EnergynorDelivered[[#This Row],[Energy Not Supplied kWh]]*VCRUsed</f>
        <v>56347.387738897676</v>
      </c>
    </row>
    <row r="499" spans="1:17" hidden="1" x14ac:dyDescent="0.25">
      <c r="A499" t="s">
        <v>43</v>
      </c>
      <c r="B499" t="s">
        <v>44</v>
      </c>
      <c r="C499" t="s">
        <v>45</v>
      </c>
      <c r="D499" t="s">
        <v>1389</v>
      </c>
      <c r="E499">
        <v>84965685</v>
      </c>
      <c r="F499">
        <v>14089</v>
      </c>
      <c r="G499" t="s">
        <v>1390</v>
      </c>
      <c r="H499" t="s">
        <v>60</v>
      </c>
      <c r="I499">
        <v>60025703</v>
      </c>
      <c r="J499" t="s">
        <v>1373</v>
      </c>
      <c r="K499" t="s">
        <v>1374</v>
      </c>
      <c r="L499">
        <v>204046.78333333333</v>
      </c>
      <c r="M499">
        <v>1073</v>
      </c>
      <c r="N499">
        <v>2.0582150563519024E-2</v>
      </c>
      <c r="O499">
        <v>4199.7216165684104</v>
      </c>
      <c r="P499" t="str">
        <f>VLOOKUP(EnergynorDelivered[[#This Row],[OUTAGE_NAME]],Table2[],2,FALSE)</f>
        <v>Pole</v>
      </c>
      <c r="Q499" s="2">
        <f>EnergynorDelivered[[#This Row],[Energy Not Supplied kWh]]*VCRUsed</f>
        <v>224559.1148379129</v>
      </c>
    </row>
    <row r="500" spans="1:17" hidden="1" x14ac:dyDescent="0.25">
      <c r="A500" t="s">
        <v>43</v>
      </c>
      <c r="B500" t="s">
        <v>44</v>
      </c>
      <c r="C500" t="s">
        <v>45</v>
      </c>
      <c r="D500" t="s">
        <v>1391</v>
      </c>
      <c r="E500">
        <v>60026786</v>
      </c>
      <c r="F500" t="s">
        <v>435</v>
      </c>
      <c r="G500" t="s">
        <v>436</v>
      </c>
      <c r="H500" t="s">
        <v>60</v>
      </c>
      <c r="I500">
        <v>60007235</v>
      </c>
      <c r="J500" t="s">
        <v>437</v>
      </c>
      <c r="K500" t="s">
        <v>438</v>
      </c>
      <c r="L500">
        <v>5538</v>
      </c>
      <c r="M500">
        <v>39</v>
      </c>
      <c r="N500">
        <v>1.9791871912555086E-2</v>
      </c>
      <c r="O500">
        <v>109.60738665173007</v>
      </c>
      <c r="P500" t="str">
        <f>VLOOKUP(EnergynorDelivered[[#This Row],[OUTAGE_NAME]],Table2[],2,FALSE)</f>
        <v>Pole Top</v>
      </c>
      <c r="Q500" s="2">
        <f>EnergynorDelivered[[#This Row],[Energy Not Supplied kWh]]*VCRUsed</f>
        <v>5860.7069642680062</v>
      </c>
    </row>
    <row r="501" spans="1:17" hidden="1" x14ac:dyDescent="0.25">
      <c r="A501" t="s">
        <v>43</v>
      </c>
      <c r="B501" t="s">
        <v>44</v>
      </c>
      <c r="C501" t="s">
        <v>45</v>
      </c>
      <c r="D501" t="s">
        <v>1392</v>
      </c>
      <c r="E501">
        <v>60026815</v>
      </c>
      <c r="F501" t="s">
        <v>388</v>
      </c>
      <c r="G501" t="s">
        <v>389</v>
      </c>
      <c r="H501" t="s">
        <v>60</v>
      </c>
      <c r="I501">
        <v>60007244</v>
      </c>
      <c r="J501" t="s">
        <v>390</v>
      </c>
      <c r="K501" t="s">
        <v>391</v>
      </c>
      <c r="L501">
        <v>3120</v>
      </c>
      <c r="M501">
        <v>39</v>
      </c>
      <c r="N501">
        <v>3.5090723300698401E-2</v>
      </c>
      <c r="O501">
        <v>109.48305669817901</v>
      </c>
      <c r="P501" t="str">
        <f>VLOOKUP(EnergynorDelivered[[#This Row],[OUTAGE_NAME]],Table2[],2,FALSE)</f>
        <v>Pole Top</v>
      </c>
      <c r="Q501" s="2">
        <f>EnergynorDelivered[[#This Row],[Energy Not Supplied kWh]]*VCRUsed</f>
        <v>5854.0590416516316</v>
      </c>
    </row>
    <row r="502" spans="1:17" hidden="1" x14ac:dyDescent="0.25">
      <c r="A502" t="s">
        <v>43</v>
      </c>
      <c r="B502" t="s">
        <v>44</v>
      </c>
      <c r="C502" t="s">
        <v>45</v>
      </c>
      <c r="D502" t="s">
        <v>1393</v>
      </c>
      <c r="E502">
        <v>60026729</v>
      </c>
      <c r="F502" t="s">
        <v>550</v>
      </c>
      <c r="G502" t="s">
        <v>551</v>
      </c>
      <c r="H502" t="s">
        <v>60</v>
      </c>
      <c r="I502">
        <v>60007233</v>
      </c>
      <c r="J502" t="s">
        <v>472</v>
      </c>
      <c r="K502" t="s">
        <v>473</v>
      </c>
      <c r="L502">
        <v>18993.8</v>
      </c>
      <c r="M502">
        <v>92</v>
      </c>
      <c r="N502">
        <v>6.4609517560024088E-2</v>
      </c>
      <c r="O502">
        <v>1227.1802546315855</v>
      </c>
      <c r="P502" t="str">
        <f>VLOOKUP(EnergynorDelivered[[#This Row],[OUTAGE_NAME]],Table2[],2,FALSE)</f>
        <v>Pole Top</v>
      </c>
      <c r="Q502" s="2">
        <f>EnergynorDelivered[[#This Row],[Energy Not Supplied kWh]]*VCRUsed</f>
        <v>65617.328215150876</v>
      </c>
    </row>
    <row r="503" spans="1:17" hidden="1" x14ac:dyDescent="0.25">
      <c r="A503" t="s">
        <v>43</v>
      </c>
      <c r="B503" t="s">
        <v>44</v>
      </c>
      <c r="C503" t="s">
        <v>45</v>
      </c>
      <c r="D503" t="s">
        <v>1394</v>
      </c>
      <c r="E503">
        <v>60026703</v>
      </c>
      <c r="F503" t="s">
        <v>445</v>
      </c>
      <c r="G503" t="s">
        <v>446</v>
      </c>
      <c r="H503" t="s">
        <v>60</v>
      </c>
      <c r="I503">
        <v>60007222</v>
      </c>
      <c r="J503" t="s">
        <v>447</v>
      </c>
      <c r="K503" t="s">
        <v>448</v>
      </c>
      <c r="L503">
        <v>6000</v>
      </c>
      <c r="M503">
        <v>43</v>
      </c>
      <c r="N503">
        <v>2.5438572679925036E-2</v>
      </c>
      <c r="O503">
        <v>152.63143607955021</v>
      </c>
      <c r="P503" t="str">
        <f>VLOOKUP(EnergynorDelivered[[#This Row],[OUTAGE_NAME]],Table2[],2,FALSE)</f>
        <v>Pole Top</v>
      </c>
      <c r="Q503" s="2">
        <f>EnergynorDelivered[[#This Row],[Energy Not Supplied kWh]]*VCRUsed</f>
        <v>8161.2028871735492</v>
      </c>
    </row>
    <row r="504" spans="1:17" hidden="1" x14ac:dyDescent="0.25">
      <c r="A504" t="s">
        <v>43</v>
      </c>
      <c r="B504" t="s">
        <v>44</v>
      </c>
      <c r="C504" t="s">
        <v>45</v>
      </c>
      <c r="D504" t="s">
        <v>1395</v>
      </c>
      <c r="E504">
        <v>60026705</v>
      </c>
      <c r="F504" t="s">
        <v>1396</v>
      </c>
      <c r="G504" t="s">
        <v>1397</v>
      </c>
      <c r="H504" t="s">
        <v>60</v>
      </c>
      <c r="I504">
        <v>60007238</v>
      </c>
      <c r="J504" t="s">
        <v>452</v>
      </c>
      <c r="K504" t="s">
        <v>453</v>
      </c>
      <c r="L504">
        <v>16330</v>
      </c>
      <c r="M504">
        <v>71</v>
      </c>
      <c r="N504">
        <v>2.7873260003232866E-2</v>
      </c>
      <c r="O504">
        <v>455.17033585279268</v>
      </c>
      <c r="P504" t="str">
        <f>VLOOKUP(EnergynorDelivered[[#This Row],[OUTAGE_NAME]],Table2[],2,FALSE)</f>
        <v>Pole Top</v>
      </c>
      <c r="Q504" s="2">
        <f>EnergynorDelivered[[#This Row],[Energy Not Supplied kWh]]*VCRUsed</f>
        <v>24337.957858048823</v>
      </c>
    </row>
    <row r="505" spans="1:17" hidden="1" x14ac:dyDescent="0.25">
      <c r="A505" t="s">
        <v>43</v>
      </c>
      <c r="B505" t="s">
        <v>44</v>
      </c>
      <c r="C505" t="s">
        <v>45</v>
      </c>
      <c r="D505" t="s">
        <v>1398</v>
      </c>
      <c r="E505">
        <v>60026786</v>
      </c>
      <c r="F505" t="s">
        <v>435</v>
      </c>
      <c r="G505" t="s">
        <v>436</v>
      </c>
      <c r="H505" t="s">
        <v>60</v>
      </c>
      <c r="I505">
        <v>60007235</v>
      </c>
      <c r="J505" t="s">
        <v>437</v>
      </c>
      <c r="K505" t="s">
        <v>438</v>
      </c>
      <c r="L505">
        <v>21226.799999999999</v>
      </c>
      <c r="M505">
        <v>72</v>
      </c>
      <c r="N505">
        <v>1.9791871912555086E-2</v>
      </c>
      <c r="O505">
        <v>420.11810671342431</v>
      </c>
      <c r="P505" t="str">
        <f>VLOOKUP(EnergynorDelivered[[#This Row],[OUTAGE_NAME]],Table2[],2,FALSE)</f>
        <v>Pole Top</v>
      </c>
      <c r="Q505" s="2">
        <f>EnergynorDelivered[[#This Row],[Energy Not Supplied kWh]]*VCRUsed</f>
        <v>22463.715165966798</v>
      </c>
    </row>
    <row r="506" spans="1:17" hidden="1" x14ac:dyDescent="0.25">
      <c r="A506" t="s">
        <v>43</v>
      </c>
      <c r="B506" t="s">
        <v>44</v>
      </c>
      <c r="C506" t="s">
        <v>45</v>
      </c>
      <c r="D506" t="s">
        <v>1399</v>
      </c>
      <c r="E506">
        <v>60026699</v>
      </c>
      <c r="F506" t="s">
        <v>1400</v>
      </c>
      <c r="G506" t="s">
        <v>1401</v>
      </c>
      <c r="H506" t="s">
        <v>60</v>
      </c>
      <c r="I506">
        <v>60007255</v>
      </c>
      <c r="J506" t="s">
        <v>404</v>
      </c>
      <c r="K506" t="s">
        <v>405</v>
      </c>
      <c r="L506">
        <v>2006</v>
      </c>
      <c r="M506">
        <v>59</v>
      </c>
      <c r="N506">
        <v>2.2676024191365766E-2</v>
      </c>
      <c r="O506">
        <v>45.488104527879727</v>
      </c>
      <c r="P506" t="str">
        <f>VLOOKUP(EnergynorDelivered[[#This Row],[OUTAGE_NAME]],Table2[],2,FALSE)</f>
        <v>Pole Top</v>
      </c>
      <c r="Q506" s="2">
        <f>EnergynorDelivered[[#This Row],[Energy Not Supplied kWh]]*VCRUsed</f>
        <v>2432.248949105729</v>
      </c>
    </row>
    <row r="507" spans="1:17" hidden="1" x14ac:dyDescent="0.25">
      <c r="A507" t="s">
        <v>43</v>
      </c>
      <c r="B507" t="s">
        <v>44</v>
      </c>
      <c r="C507" t="s">
        <v>45</v>
      </c>
      <c r="D507" t="s">
        <v>1402</v>
      </c>
      <c r="E507">
        <v>60026693</v>
      </c>
      <c r="F507" t="s">
        <v>483</v>
      </c>
      <c r="G507" t="s">
        <v>484</v>
      </c>
      <c r="H507" t="s">
        <v>60</v>
      </c>
      <c r="I507">
        <v>60007254</v>
      </c>
      <c r="J507" t="s">
        <v>485</v>
      </c>
      <c r="K507" t="s">
        <v>486</v>
      </c>
      <c r="L507">
        <v>1980</v>
      </c>
      <c r="M507">
        <v>44</v>
      </c>
      <c r="N507">
        <v>2.383906886569687E-2</v>
      </c>
      <c r="O507">
        <v>47.201356354079799</v>
      </c>
      <c r="P507" t="str">
        <f>VLOOKUP(EnergynorDelivered[[#This Row],[OUTAGE_NAME]],Table2[],2,FALSE)</f>
        <v>Pole Top</v>
      </c>
      <c r="Q507" s="2">
        <f>EnergynorDelivered[[#This Row],[Energy Not Supplied kWh]]*VCRUsed</f>
        <v>2523.856524252647</v>
      </c>
    </row>
    <row r="508" spans="1:17" hidden="1" x14ac:dyDescent="0.25">
      <c r="A508" t="s">
        <v>43</v>
      </c>
      <c r="B508" t="s">
        <v>44</v>
      </c>
      <c r="C508" t="s">
        <v>45</v>
      </c>
      <c r="D508" t="s">
        <v>1403</v>
      </c>
      <c r="E508">
        <v>60026644</v>
      </c>
      <c r="F508" t="s">
        <v>1366</v>
      </c>
      <c r="G508" t="s">
        <v>1367</v>
      </c>
      <c r="H508" t="s">
        <v>49</v>
      </c>
      <c r="I508">
        <v>60007257</v>
      </c>
      <c r="J508" t="s">
        <v>1368</v>
      </c>
      <c r="K508" t="s">
        <v>1369</v>
      </c>
      <c r="L508">
        <v>40141.666666666664</v>
      </c>
      <c r="M508">
        <v>81</v>
      </c>
      <c r="N508">
        <v>2.5502702663523641E-2</v>
      </c>
      <c r="O508">
        <v>1023.7209894182782</v>
      </c>
      <c r="P508" t="str">
        <f>VLOOKUP(EnergynorDelivered[[#This Row],[OUTAGE_NAME]],Table2[],2,FALSE)</f>
        <v>Pole</v>
      </c>
      <c r="Q508" s="2">
        <f>EnergynorDelivered[[#This Row],[Energy Not Supplied kWh]]*VCRUsed</f>
        <v>54738.361304195336</v>
      </c>
    </row>
    <row r="509" spans="1:17" hidden="1" x14ac:dyDescent="0.25">
      <c r="A509" t="s">
        <v>43</v>
      </c>
      <c r="B509" t="s">
        <v>44</v>
      </c>
      <c r="C509" t="s">
        <v>45</v>
      </c>
      <c r="D509" t="s">
        <v>1404</v>
      </c>
      <c r="E509">
        <v>60026774</v>
      </c>
      <c r="F509" t="s">
        <v>1361</v>
      </c>
      <c r="G509" t="s">
        <v>1362</v>
      </c>
      <c r="H509" t="s">
        <v>60</v>
      </c>
      <c r="I509">
        <v>60330485</v>
      </c>
      <c r="J509" t="s">
        <v>1238</v>
      </c>
      <c r="K509" t="s">
        <v>1239</v>
      </c>
      <c r="L509">
        <v>434214.9</v>
      </c>
      <c r="M509">
        <v>1528</v>
      </c>
      <c r="N509">
        <v>1.64070220054565E-2</v>
      </c>
      <c r="O509">
        <v>7124.1734193970933</v>
      </c>
      <c r="P509" t="str">
        <f>VLOOKUP(EnergynorDelivered[[#This Row],[OUTAGE_NAME]],Table2[],2,FALSE)</f>
        <v>Pole Top</v>
      </c>
      <c r="Q509" s="2">
        <f>EnergynorDelivered[[#This Row],[Energy Not Supplied kWh]]*VCRUsed</f>
        <v>380929.55273516255</v>
      </c>
    </row>
    <row r="510" spans="1:17" hidden="1" x14ac:dyDescent="0.25">
      <c r="A510" t="s">
        <v>43</v>
      </c>
      <c r="B510" t="s">
        <v>44</v>
      </c>
      <c r="C510" t="s">
        <v>45</v>
      </c>
      <c r="D510" t="s">
        <v>1405</v>
      </c>
      <c r="E510">
        <v>60026888</v>
      </c>
      <c r="F510" t="s">
        <v>528</v>
      </c>
      <c r="G510" t="s">
        <v>529</v>
      </c>
      <c r="H510" t="s">
        <v>49</v>
      </c>
      <c r="I510">
        <v>60007208</v>
      </c>
      <c r="J510" t="s">
        <v>530</v>
      </c>
      <c r="K510" t="s">
        <v>531</v>
      </c>
      <c r="L510">
        <v>146636</v>
      </c>
      <c r="M510">
        <v>492</v>
      </c>
      <c r="N510">
        <v>3.0356877902367199E-2</v>
      </c>
      <c r="O510">
        <v>4451.4111480915162</v>
      </c>
      <c r="P510" t="str">
        <f>VLOOKUP(EnergynorDelivered[[#This Row],[OUTAGE_NAME]],Table2[],2,FALSE)</f>
        <v>Pole Top</v>
      </c>
      <c r="Q510" s="2">
        <f>EnergynorDelivered[[#This Row],[Energy Not Supplied kWh]]*VCRUsed</f>
        <v>238016.95408845338</v>
      </c>
    </row>
    <row r="511" spans="1:17" hidden="1" x14ac:dyDescent="0.25">
      <c r="A511" t="s">
        <v>43</v>
      </c>
      <c r="B511" t="s">
        <v>44</v>
      </c>
      <c r="C511" t="s">
        <v>45</v>
      </c>
      <c r="D511" t="s">
        <v>1405</v>
      </c>
      <c r="E511">
        <v>60026889</v>
      </c>
      <c r="F511" t="s">
        <v>1250</v>
      </c>
      <c r="G511" t="s">
        <v>1251</v>
      </c>
      <c r="H511" t="s">
        <v>49</v>
      </c>
      <c r="I511">
        <v>60007208</v>
      </c>
      <c r="J511" t="s">
        <v>530</v>
      </c>
      <c r="K511" t="s">
        <v>531</v>
      </c>
      <c r="L511">
        <v>75992</v>
      </c>
      <c r="M511">
        <v>184</v>
      </c>
      <c r="N511">
        <v>3.7333559858137105E-2</v>
      </c>
      <c r="O511">
        <v>2837.0518807395547</v>
      </c>
      <c r="P511" t="str">
        <f>VLOOKUP(EnergynorDelivered[[#This Row],[OUTAGE_NAME]],Table2[],2,FALSE)</f>
        <v>Pole Top</v>
      </c>
      <c r="Q511" s="2">
        <f>EnergynorDelivered[[#This Row],[Energy Not Supplied kWh]]*VCRUsed</f>
        <v>151697.16406314398</v>
      </c>
    </row>
    <row r="512" spans="1:17" hidden="1" x14ac:dyDescent="0.25">
      <c r="A512" t="s">
        <v>43</v>
      </c>
      <c r="B512" t="s">
        <v>44</v>
      </c>
      <c r="C512" t="s">
        <v>45</v>
      </c>
      <c r="D512" t="s">
        <v>1405</v>
      </c>
      <c r="E512">
        <v>60026890</v>
      </c>
      <c r="F512" t="s">
        <v>1406</v>
      </c>
      <c r="G512" t="s">
        <v>1407</v>
      </c>
      <c r="H512" t="s">
        <v>60</v>
      </c>
      <c r="I512">
        <v>60007208</v>
      </c>
      <c r="J512" t="s">
        <v>530</v>
      </c>
      <c r="K512" t="s">
        <v>531</v>
      </c>
      <c r="L512">
        <v>140833</v>
      </c>
      <c r="M512">
        <v>341</v>
      </c>
      <c r="N512">
        <v>1.9583089272392409E-2</v>
      </c>
      <c r="O512">
        <v>2757.9452114988403</v>
      </c>
      <c r="P512" t="str">
        <f>VLOOKUP(EnergynorDelivered[[#This Row],[OUTAGE_NAME]],Table2[],2,FALSE)</f>
        <v>Pole Top</v>
      </c>
      <c r="Q512" s="2">
        <f>EnergynorDelivered[[#This Row],[Energy Not Supplied kWh]]*VCRUsed</f>
        <v>147467.33045884297</v>
      </c>
    </row>
    <row r="513" spans="1:17" hidden="1" x14ac:dyDescent="0.25">
      <c r="A513" t="s">
        <v>43</v>
      </c>
      <c r="B513" t="s">
        <v>44</v>
      </c>
      <c r="C513" t="s">
        <v>45</v>
      </c>
      <c r="D513" t="s">
        <v>1405</v>
      </c>
      <c r="E513">
        <v>60026893</v>
      </c>
      <c r="F513" t="s">
        <v>1408</v>
      </c>
      <c r="G513" t="s">
        <v>1409</v>
      </c>
      <c r="H513" t="s">
        <v>60</v>
      </c>
      <c r="I513">
        <v>60007202</v>
      </c>
      <c r="J513" t="s">
        <v>1334</v>
      </c>
      <c r="K513" t="s">
        <v>1335</v>
      </c>
      <c r="L513">
        <v>28910</v>
      </c>
      <c r="M513">
        <v>70</v>
      </c>
      <c r="N513">
        <v>8.9844864412579259E-2</v>
      </c>
      <c r="O513">
        <v>2597.4150301676664</v>
      </c>
      <c r="P513" t="str">
        <f>VLOOKUP(EnergynorDelivered[[#This Row],[OUTAGE_NAME]],Table2[],2,FALSE)</f>
        <v>Pole Top</v>
      </c>
      <c r="Q513" s="2">
        <f>EnergynorDelivered[[#This Row],[Energy Not Supplied kWh]]*VCRUsed</f>
        <v>138883.78166306511</v>
      </c>
    </row>
    <row r="514" spans="1:17" hidden="1" x14ac:dyDescent="0.25">
      <c r="A514" t="s">
        <v>43</v>
      </c>
      <c r="B514" t="s">
        <v>44</v>
      </c>
      <c r="C514" t="s">
        <v>45</v>
      </c>
      <c r="D514" t="s">
        <v>1410</v>
      </c>
      <c r="E514">
        <v>60026734</v>
      </c>
      <c r="F514" t="s">
        <v>544</v>
      </c>
      <c r="G514" t="s">
        <v>545</v>
      </c>
      <c r="H514" t="s">
        <v>49</v>
      </c>
      <c r="I514">
        <v>60007231</v>
      </c>
      <c r="J514" t="s">
        <v>509</v>
      </c>
      <c r="K514" t="s">
        <v>510</v>
      </c>
      <c r="L514">
        <v>2092.8833333333332</v>
      </c>
      <c r="M514">
        <v>7</v>
      </c>
      <c r="N514">
        <v>1.8438960353717507E-2</v>
      </c>
      <c r="O514">
        <v>38.590592808289472</v>
      </c>
      <c r="P514" t="str">
        <f>VLOOKUP(EnergynorDelivered[[#This Row],[OUTAGE_NAME]],Table2[],2,FALSE)</f>
        <v>Pole</v>
      </c>
      <c r="Q514" s="2">
        <f>EnergynorDelivered[[#This Row],[Energy Not Supplied kWh]]*VCRUsed</f>
        <v>2063.4389974592382</v>
      </c>
    </row>
    <row r="515" spans="1:17" hidden="1" x14ac:dyDescent="0.25">
      <c r="A515" t="s">
        <v>43</v>
      </c>
      <c r="B515" t="s">
        <v>44</v>
      </c>
      <c r="C515" t="s">
        <v>45</v>
      </c>
      <c r="D515" t="s">
        <v>1411</v>
      </c>
      <c r="E515">
        <v>60026836</v>
      </c>
      <c r="F515" t="s">
        <v>1412</v>
      </c>
      <c r="G515" t="s">
        <v>1413</v>
      </c>
      <c r="H515" t="s">
        <v>167</v>
      </c>
      <c r="I515">
        <v>60007241</v>
      </c>
      <c r="J515" t="s">
        <v>427</v>
      </c>
      <c r="K515" t="s">
        <v>428</v>
      </c>
      <c r="L515">
        <v>167336.53333333333</v>
      </c>
      <c r="M515">
        <v>947</v>
      </c>
      <c r="N515">
        <v>1.4595930156214649E-2</v>
      </c>
      <c r="O515">
        <v>2442.4323531164177</v>
      </c>
      <c r="P515" t="str">
        <f>VLOOKUP(EnergynorDelivered[[#This Row],[OUTAGE_NAME]],Table2[],2,FALSE)</f>
        <v>Pole Top</v>
      </c>
      <c r="Q515" s="2">
        <f>EnergynorDelivered[[#This Row],[Energy Not Supplied kWh]]*VCRUsed</f>
        <v>130596.85792113486</v>
      </c>
    </row>
    <row r="516" spans="1:17" hidden="1" x14ac:dyDescent="0.25">
      <c r="A516" t="s">
        <v>43</v>
      </c>
      <c r="B516" t="s">
        <v>44</v>
      </c>
      <c r="C516" t="s">
        <v>45</v>
      </c>
      <c r="D516" t="s">
        <v>1414</v>
      </c>
      <c r="E516">
        <v>82980894</v>
      </c>
      <c r="F516" t="s">
        <v>1415</v>
      </c>
      <c r="G516" t="s">
        <v>1416</v>
      </c>
      <c r="H516" t="s">
        <v>60</v>
      </c>
      <c r="I516">
        <v>60331401</v>
      </c>
      <c r="J516" t="s">
        <v>423</v>
      </c>
      <c r="K516" t="s">
        <v>424</v>
      </c>
      <c r="L516">
        <v>395</v>
      </c>
      <c r="M516">
        <v>5</v>
      </c>
      <c r="N516">
        <v>2.0953800882231404E-2</v>
      </c>
      <c r="O516">
        <v>8.2767513484814046</v>
      </c>
      <c r="P516" t="str">
        <f>VLOOKUP(EnergynorDelivered[[#This Row],[OUTAGE_NAME]],Table2[],2,FALSE)</f>
        <v>Pole Top</v>
      </c>
      <c r="Q516" s="2">
        <f>EnergynorDelivered[[#This Row],[Energy Not Supplied kWh]]*VCRUsed</f>
        <v>442.55789460330067</v>
      </c>
    </row>
    <row r="517" spans="1:17" hidden="1" x14ac:dyDescent="0.25">
      <c r="A517" t="s">
        <v>43</v>
      </c>
      <c r="B517" t="s">
        <v>44</v>
      </c>
      <c r="C517" t="s">
        <v>45</v>
      </c>
      <c r="D517" t="s">
        <v>1417</v>
      </c>
      <c r="E517">
        <v>60026725</v>
      </c>
      <c r="F517" t="s">
        <v>494</v>
      </c>
      <c r="G517" t="s">
        <v>495</v>
      </c>
      <c r="H517" t="s">
        <v>60</v>
      </c>
      <c r="I517">
        <v>60007249</v>
      </c>
      <c r="J517" t="s">
        <v>496</v>
      </c>
      <c r="K517" t="s">
        <v>497</v>
      </c>
      <c r="L517">
        <v>244</v>
      </c>
      <c r="M517">
        <v>4</v>
      </c>
      <c r="N517">
        <v>2.3728338940290573E-2</v>
      </c>
      <c r="O517">
        <v>5.7897147014309001</v>
      </c>
      <c r="P517" t="str">
        <f>VLOOKUP(EnergynorDelivered[[#This Row],[OUTAGE_NAME]],Table2[],2,FALSE)</f>
        <v>Pole Top</v>
      </c>
      <c r="Q517" s="2">
        <f>EnergynorDelivered[[#This Row],[Energy Not Supplied kWh]]*VCRUsed</f>
        <v>309.5760450855102</v>
      </c>
    </row>
    <row r="518" spans="1:17" hidden="1" x14ac:dyDescent="0.25">
      <c r="A518" t="s">
        <v>43</v>
      </c>
      <c r="B518" t="s">
        <v>44</v>
      </c>
      <c r="C518" t="s">
        <v>45</v>
      </c>
      <c r="D518" t="s">
        <v>1418</v>
      </c>
      <c r="E518">
        <v>60026725</v>
      </c>
      <c r="F518" t="s">
        <v>494</v>
      </c>
      <c r="G518" t="s">
        <v>495</v>
      </c>
      <c r="H518" t="s">
        <v>60</v>
      </c>
      <c r="I518">
        <v>60007249</v>
      </c>
      <c r="J518" t="s">
        <v>496</v>
      </c>
      <c r="K518" t="s">
        <v>497</v>
      </c>
      <c r="L518">
        <v>53927.5</v>
      </c>
      <c r="M518">
        <v>30</v>
      </c>
      <c r="N518">
        <v>2.3728338940290573E-2</v>
      </c>
      <c r="O518">
        <v>1279.6099982025198</v>
      </c>
      <c r="P518" t="str">
        <f>VLOOKUP(EnergynorDelivered[[#This Row],[OUTAGE_NAME]],Table2[],2,FALSE)</f>
        <v>Pole Top</v>
      </c>
      <c r="Q518" s="2">
        <f>EnergynorDelivered[[#This Row],[Energy Not Supplied kWh]]*VCRUsed</f>
        <v>68420.746603888736</v>
      </c>
    </row>
    <row r="519" spans="1:17" hidden="1" x14ac:dyDescent="0.25">
      <c r="A519" t="s">
        <v>43</v>
      </c>
      <c r="B519" t="s">
        <v>44</v>
      </c>
      <c r="C519" t="s">
        <v>45</v>
      </c>
      <c r="D519" t="s">
        <v>1419</v>
      </c>
      <c r="E519">
        <v>60026820</v>
      </c>
      <c r="F519" t="s">
        <v>1420</v>
      </c>
      <c r="G519" t="s">
        <v>1421</v>
      </c>
      <c r="H519" t="s">
        <v>167</v>
      </c>
      <c r="I519">
        <v>60007241</v>
      </c>
      <c r="J519" t="s">
        <v>427</v>
      </c>
      <c r="K519" t="s">
        <v>428</v>
      </c>
      <c r="L519">
        <v>7820.4</v>
      </c>
      <c r="M519">
        <v>76</v>
      </c>
      <c r="N519">
        <v>1.3551998775841631E-2</v>
      </c>
      <c r="O519">
        <v>105.98205122659189</v>
      </c>
      <c r="P519" t="str">
        <f>VLOOKUP(EnergynorDelivered[[#This Row],[OUTAGE_NAME]],Table2[],2,FALSE)</f>
        <v>Pole Top</v>
      </c>
      <c r="Q519" s="2">
        <f>EnergynorDelivered[[#This Row],[Energy Not Supplied kWh]]*VCRUsed</f>
        <v>5666.8602790858686</v>
      </c>
    </row>
    <row r="520" spans="1:17" hidden="1" x14ac:dyDescent="0.25">
      <c r="A520" t="s">
        <v>43</v>
      </c>
      <c r="B520" t="s">
        <v>44</v>
      </c>
      <c r="C520" t="s">
        <v>45</v>
      </c>
      <c r="D520" t="s">
        <v>1422</v>
      </c>
      <c r="E520">
        <v>60026794</v>
      </c>
      <c r="F520" t="s">
        <v>502</v>
      </c>
      <c r="G520" t="s">
        <v>503</v>
      </c>
      <c r="H520" t="s">
        <v>49</v>
      </c>
      <c r="I520">
        <v>60007240</v>
      </c>
      <c r="J520" t="s">
        <v>504</v>
      </c>
      <c r="K520" t="s">
        <v>505</v>
      </c>
      <c r="L520">
        <v>41310</v>
      </c>
      <c r="M520">
        <v>243</v>
      </c>
      <c r="N520">
        <v>3.0509562608524679E-2</v>
      </c>
      <c r="O520">
        <v>1260.3500313581546</v>
      </c>
      <c r="P520" t="str">
        <f>VLOOKUP(EnergynorDelivered[[#This Row],[OUTAGE_NAME]],Table2[],2,FALSE)</f>
        <v>Pole Top</v>
      </c>
      <c r="Q520" s="2">
        <f>EnergynorDelivered[[#This Row],[Energy Not Supplied kWh]]*VCRUsed</f>
        <v>67390.916176720522</v>
      </c>
    </row>
    <row r="521" spans="1:17" hidden="1" x14ac:dyDescent="0.25">
      <c r="A521" t="s">
        <v>43</v>
      </c>
      <c r="B521" t="s">
        <v>44</v>
      </c>
      <c r="C521" t="s">
        <v>45</v>
      </c>
      <c r="D521" t="s">
        <v>1423</v>
      </c>
      <c r="E521">
        <v>60026816</v>
      </c>
      <c r="F521" t="s">
        <v>455</v>
      </c>
      <c r="G521" t="s">
        <v>456</v>
      </c>
      <c r="H521" t="s">
        <v>49</v>
      </c>
      <c r="I521">
        <v>60007248</v>
      </c>
      <c r="J521" t="s">
        <v>457</v>
      </c>
      <c r="K521" t="s">
        <v>458</v>
      </c>
      <c r="L521">
        <v>3496</v>
      </c>
      <c r="M521">
        <v>23</v>
      </c>
      <c r="N521">
        <v>1.967387379059592E-2</v>
      </c>
      <c r="O521">
        <v>68.779862771923334</v>
      </c>
      <c r="P521" t="str">
        <f>VLOOKUP(EnergynorDelivered[[#This Row],[OUTAGE_NAME]],Table2[],2,FALSE)</f>
        <v>Pole Top</v>
      </c>
      <c r="Q521" s="2">
        <f>EnergynorDelivered[[#This Row],[Energy Not Supplied kWh]]*VCRUsed</f>
        <v>3677.6592624147406</v>
      </c>
    </row>
    <row r="522" spans="1:17" hidden="1" x14ac:dyDescent="0.25">
      <c r="A522" t="s">
        <v>43</v>
      </c>
      <c r="B522" t="s">
        <v>44</v>
      </c>
      <c r="C522" t="s">
        <v>45</v>
      </c>
      <c r="D522" t="s">
        <v>1424</v>
      </c>
      <c r="E522">
        <v>83850831</v>
      </c>
      <c r="F522" t="s">
        <v>475</v>
      </c>
      <c r="G522" t="s">
        <v>475</v>
      </c>
      <c r="H522" t="s">
        <v>60</v>
      </c>
      <c r="I522">
        <v>82709366</v>
      </c>
      <c r="J522" t="s">
        <v>476</v>
      </c>
      <c r="K522" t="s">
        <v>477</v>
      </c>
      <c r="L522">
        <v>7881</v>
      </c>
      <c r="M522">
        <v>37</v>
      </c>
      <c r="N522">
        <v>2.1253045979932626E-2</v>
      </c>
      <c r="O522">
        <v>167.49525536784904</v>
      </c>
      <c r="P522" t="str">
        <f>VLOOKUP(EnergynorDelivered[[#This Row],[OUTAGE_NAME]],Table2[],2,FALSE)</f>
        <v>Pole Top</v>
      </c>
      <c r="Q522" s="2">
        <f>EnergynorDelivered[[#This Row],[Energy Not Supplied kWh]]*VCRUsed</f>
        <v>8955.9713045188873</v>
      </c>
    </row>
    <row r="523" spans="1:17" hidden="1" x14ac:dyDescent="0.25">
      <c r="A523" t="s">
        <v>43</v>
      </c>
      <c r="B523" t="s">
        <v>44</v>
      </c>
      <c r="C523" t="s">
        <v>45</v>
      </c>
      <c r="D523" t="s">
        <v>1425</v>
      </c>
      <c r="E523">
        <v>60026792</v>
      </c>
      <c r="F523" t="s">
        <v>1426</v>
      </c>
      <c r="G523" t="s">
        <v>1427</v>
      </c>
      <c r="H523" t="s">
        <v>60</v>
      </c>
      <c r="I523">
        <v>60007238</v>
      </c>
      <c r="J523" t="s">
        <v>452</v>
      </c>
      <c r="K523" t="s">
        <v>453</v>
      </c>
      <c r="L523">
        <v>25378.683333333334</v>
      </c>
      <c r="M523">
        <v>31</v>
      </c>
      <c r="N523">
        <v>4.3135277777777779E-2</v>
      </c>
      <c r="O523">
        <v>1094.7165552175925</v>
      </c>
      <c r="P523" t="str">
        <f>VLOOKUP(EnergynorDelivered[[#This Row],[OUTAGE_NAME]],Table2[],2,FALSE)</f>
        <v>Pole Top</v>
      </c>
      <c r="Q523" s="2">
        <f>EnergynorDelivered[[#This Row],[Energy Not Supplied kWh]]*VCRUsed</f>
        <v>58534.494207484669</v>
      </c>
    </row>
    <row r="524" spans="1:17" hidden="1" x14ac:dyDescent="0.25">
      <c r="A524" t="s">
        <v>43</v>
      </c>
      <c r="B524" t="s">
        <v>44</v>
      </c>
      <c r="C524" t="s">
        <v>45</v>
      </c>
      <c r="D524" t="s">
        <v>1428</v>
      </c>
      <c r="E524">
        <v>60026838</v>
      </c>
      <c r="F524" t="s">
        <v>1429</v>
      </c>
      <c r="G524" t="s">
        <v>1430</v>
      </c>
      <c r="H524" t="s">
        <v>60</v>
      </c>
      <c r="I524">
        <v>84536204</v>
      </c>
      <c r="J524" t="s">
        <v>380</v>
      </c>
      <c r="K524" t="s">
        <v>381</v>
      </c>
      <c r="L524">
        <v>2400</v>
      </c>
      <c r="M524">
        <v>16</v>
      </c>
      <c r="N524">
        <v>9.2237877697004214E-2</v>
      </c>
      <c r="O524">
        <v>221.37090647281011</v>
      </c>
      <c r="P524" t="str">
        <f>VLOOKUP(EnergynorDelivered[[#This Row],[OUTAGE_NAME]],Table2[],2,FALSE)</f>
        <v>Pole Top</v>
      </c>
      <c r="Q524" s="2">
        <f>EnergynorDelivered[[#This Row],[Energy Not Supplied kWh]]*VCRUsed</f>
        <v>11836.702369101156</v>
      </c>
    </row>
    <row r="525" spans="1:17" hidden="1" x14ac:dyDescent="0.25">
      <c r="A525" t="s">
        <v>43</v>
      </c>
      <c r="B525" t="s">
        <v>44</v>
      </c>
      <c r="C525" t="s">
        <v>45</v>
      </c>
      <c r="D525" t="s">
        <v>1431</v>
      </c>
      <c r="E525">
        <v>50000073</v>
      </c>
      <c r="F525" t="s">
        <v>647</v>
      </c>
      <c r="G525" t="s">
        <v>648</v>
      </c>
      <c r="H525" t="s">
        <v>60</v>
      </c>
      <c r="I525">
        <v>50000071</v>
      </c>
      <c r="J525" t="s">
        <v>649</v>
      </c>
      <c r="K525" t="s">
        <v>650</v>
      </c>
      <c r="L525">
        <v>129</v>
      </c>
      <c r="M525">
        <v>1</v>
      </c>
      <c r="N525">
        <v>1.5022122596433457E-2</v>
      </c>
      <c r="O525">
        <v>1.937853814939916</v>
      </c>
      <c r="P525" t="str">
        <f>VLOOKUP(EnergynorDelivered[[#This Row],[OUTAGE_NAME]],Table2[],2,FALSE)</f>
        <v>Pole Top</v>
      </c>
      <c r="Q525" s="2">
        <f>EnergynorDelivered[[#This Row],[Energy Not Supplied kWh]]*VCRUsed</f>
        <v>103.61704348483731</v>
      </c>
    </row>
    <row r="526" spans="1:17" hidden="1" x14ac:dyDescent="0.25">
      <c r="A526" t="s">
        <v>43</v>
      </c>
      <c r="B526" t="s">
        <v>44</v>
      </c>
      <c r="C526" t="s">
        <v>45</v>
      </c>
      <c r="D526" t="s">
        <v>1432</v>
      </c>
      <c r="E526">
        <v>50000127</v>
      </c>
      <c r="F526" t="s">
        <v>558</v>
      </c>
      <c r="G526" t="s">
        <v>559</v>
      </c>
      <c r="H526" t="s">
        <v>49</v>
      </c>
      <c r="I526">
        <v>50000121</v>
      </c>
      <c r="J526" t="s">
        <v>560</v>
      </c>
      <c r="K526" t="s">
        <v>561</v>
      </c>
      <c r="L526">
        <v>49912.033333333333</v>
      </c>
      <c r="M526">
        <v>74</v>
      </c>
      <c r="N526">
        <v>2.2065035976075533E-2</v>
      </c>
      <c r="O526">
        <v>1101.3108111390814</v>
      </c>
      <c r="P526" t="str">
        <f>VLOOKUP(EnergynorDelivered[[#This Row],[OUTAGE_NAME]],Table2[],2,FALSE)</f>
        <v>Pole Top</v>
      </c>
      <c r="Q526" s="2">
        <f>EnergynorDelivered[[#This Row],[Energy Not Supplied kWh]]*VCRUsed</f>
        <v>58887.089071606679</v>
      </c>
    </row>
    <row r="527" spans="1:17" hidden="1" x14ac:dyDescent="0.25">
      <c r="A527" t="s">
        <v>43</v>
      </c>
      <c r="B527" t="s">
        <v>44</v>
      </c>
      <c r="C527" t="s">
        <v>45</v>
      </c>
      <c r="D527" t="s">
        <v>1433</v>
      </c>
      <c r="E527">
        <v>50000130</v>
      </c>
      <c r="F527" t="s">
        <v>1434</v>
      </c>
      <c r="G527" t="s">
        <v>1435</v>
      </c>
      <c r="H527" t="s">
        <v>49</v>
      </c>
      <c r="I527">
        <v>50000121</v>
      </c>
      <c r="J527" t="s">
        <v>560</v>
      </c>
      <c r="K527" t="s">
        <v>561</v>
      </c>
      <c r="L527">
        <v>35561</v>
      </c>
      <c r="M527">
        <v>158</v>
      </c>
      <c r="N527">
        <v>2.8457205315737592E-2</v>
      </c>
      <c r="O527">
        <v>1011.9666782329446</v>
      </c>
      <c r="P527" t="str">
        <f>VLOOKUP(EnergynorDelivered[[#This Row],[OUTAGE_NAME]],Table2[],2,FALSE)</f>
        <v>Pole Top</v>
      </c>
      <c r="Q527" s="2">
        <f>EnergynorDelivered[[#This Row],[Energy Not Supplied kWh]]*VCRUsed</f>
        <v>54109.858285115544</v>
      </c>
    </row>
    <row r="528" spans="1:17" hidden="1" x14ac:dyDescent="0.25">
      <c r="A528" t="s">
        <v>43</v>
      </c>
      <c r="B528" t="s">
        <v>44</v>
      </c>
      <c r="C528" t="s">
        <v>45</v>
      </c>
      <c r="D528" t="s">
        <v>1436</v>
      </c>
      <c r="E528">
        <v>50000145</v>
      </c>
      <c r="F528" t="s">
        <v>1437</v>
      </c>
      <c r="G528" t="s">
        <v>1438</v>
      </c>
      <c r="H528" t="s">
        <v>49</v>
      </c>
      <c r="I528">
        <v>50000141</v>
      </c>
      <c r="J528" t="s">
        <v>1439</v>
      </c>
      <c r="K528" t="s">
        <v>1440</v>
      </c>
      <c r="L528">
        <v>561.79999999999995</v>
      </c>
      <c r="M528">
        <v>4</v>
      </c>
      <c r="N528">
        <v>0.19166895236017495</v>
      </c>
      <c r="O528">
        <v>107.67961743594628</v>
      </c>
      <c r="P528" t="str">
        <f>VLOOKUP(EnergynorDelivered[[#This Row],[OUTAGE_NAME]],Table2[],2,FALSE)</f>
        <v>Pole Top</v>
      </c>
      <c r="Q528" s="2">
        <f>EnergynorDelivered[[#This Row],[Energy Not Supplied kWh]]*VCRUsed</f>
        <v>5757.6291443000473</v>
      </c>
    </row>
    <row r="529" spans="1:17" hidden="1" x14ac:dyDescent="0.25">
      <c r="A529" t="s">
        <v>43</v>
      </c>
      <c r="B529" t="s">
        <v>44</v>
      </c>
      <c r="C529" t="s">
        <v>45</v>
      </c>
      <c r="D529" t="s">
        <v>1441</v>
      </c>
      <c r="E529">
        <v>50000137</v>
      </c>
      <c r="F529" t="s">
        <v>1442</v>
      </c>
      <c r="G529" t="s">
        <v>1443</v>
      </c>
      <c r="H529" t="s">
        <v>60</v>
      </c>
      <c r="I529">
        <v>50000136</v>
      </c>
      <c r="J529" t="s">
        <v>1444</v>
      </c>
      <c r="K529" t="s">
        <v>1445</v>
      </c>
      <c r="L529">
        <v>9744</v>
      </c>
      <c r="M529">
        <v>168</v>
      </c>
      <c r="N529">
        <v>4.6642507396172712E-2</v>
      </c>
      <c r="O529">
        <v>454.48459206830694</v>
      </c>
      <c r="P529" t="str">
        <f>VLOOKUP(EnergynorDelivered[[#This Row],[OUTAGE_NAME]],Table2[],2,FALSE)</f>
        <v>Pole Top</v>
      </c>
      <c r="Q529" s="2">
        <f>EnergynorDelivered[[#This Row],[Energy Not Supplied kWh]]*VCRUsed</f>
        <v>24301.291137892371</v>
      </c>
    </row>
    <row r="530" spans="1:17" x14ac:dyDescent="0.25">
      <c r="A530" t="s">
        <v>670</v>
      </c>
      <c r="B530" t="s">
        <v>44</v>
      </c>
      <c r="C530" t="s">
        <v>45</v>
      </c>
      <c r="D530" t="s">
        <v>1446</v>
      </c>
      <c r="E530">
        <v>50000125</v>
      </c>
      <c r="F530" t="s">
        <v>1447</v>
      </c>
      <c r="G530" t="s">
        <v>1448</v>
      </c>
      <c r="H530" t="s">
        <v>49</v>
      </c>
      <c r="I530">
        <v>50000121</v>
      </c>
      <c r="J530" t="s">
        <v>560</v>
      </c>
      <c r="K530" t="s">
        <v>561</v>
      </c>
      <c r="L530">
        <v>5659.8666666666668</v>
      </c>
      <c r="M530">
        <v>22</v>
      </c>
      <c r="N530">
        <v>2.2846114524362249E-2</v>
      </c>
      <c r="O530">
        <v>129.30596205928708</v>
      </c>
      <c r="P530" t="str">
        <f>VLOOKUP(EnergynorDelivered[[#This Row],[OUTAGE_NAME]],Table2[],2,FALSE)</f>
        <v>Pole Top</v>
      </c>
      <c r="Q530" s="2">
        <f>EnergynorDelivered[[#This Row],[Energy Not Supplied kWh]]*VCRUsed</f>
        <v>6913.9897913100804</v>
      </c>
    </row>
    <row r="531" spans="1:17" x14ac:dyDescent="0.25">
      <c r="A531" t="s">
        <v>670</v>
      </c>
      <c r="B531" t="s">
        <v>44</v>
      </c>
      <c r="C531" t="s">
        <v>45</v>
      </c>
      <c r="D531" t="s">
        <v>1449</v>
      </c>
      <c r="E531">
        <v>50000020</v>
      </c>
      <c r="F531" t="s">
        <v>592</v>
      </c>
      <c r="G531" t="s">
        <v>593</v>
      </c>
      <c r="H531" t="s">
        <v>60</v>
      </c>
      <c r="I531">
        <v>50000019</v>
      </c>
      <c r="J531" t="s">
        <v>570</v>
      </c>
      <c r="K531" t="s">
        <v>571</v>
      </c>
      <c r="L531">
        <v>2060</v>
      </c>
      <c r="M531">
        <v>20</v>
      </c>
      <c r="N531">
        <v>2.1883905565149662E-2</v>
      </c>
      <c r="O531">
        <v>45.080845464208309</v>
      </c>
      <c r="P531" t="str">
        <f>VLOOKUP(EnergynorDelivered[[#This Row],[OUTAGE_NAME]],Table2[],2,FALSE)</f>
        <v>Pole Top</v>
      </c>
      <c r="Q531" s="2">
        <f>EnergynorDelivered[[#This Row],[Energy Not Supplied kWh]]*VCRUsed</f>
        <v>2410.4728069712182</v>
      </c>
    </row>
    <row r="532" spans="1:17" x14ac:dyDescent="0.25">
      <c r="A532" t="s">
        <v>670</v>
      </c>
      <c r="B532" t="s">
        <v>44</v>
      </c>
      <c r="C532" t="s">
        <v>45</v>
      </c>
      <c r="D532" t="s">
        <v>1450</v>
      </c>
      <c r="E532">
        <v>50000025</v>
      </c>
      <c r="F532" t="s">
        <v>1451</v>
      </c>
      <c r="G532" t="s">
        <v>281</v>
      </c>
      <c r="H532" t="s">
        <v>49</v>
      </c>
      <c r="I532">
        <v>50000024</v>
      </c>
      <c r="J532" t="s">
        <v>1452</v>
      </c>
      <c r="K532" t="s">
        <v>1453</v>
      </c>
      <c r="L532">
        <v>2925</v>
      </c>
      <c r="M532">
        <v>39</v>
      </c>
      <c r="N532">
        <v>2.1726123211741517E-2</v>
      </c>
      <c r="O532">
        <v>63.548910394343935</v>
      </c>
      <c r="P532" t="str">
        <f>VLOOKUP(EnergynorDelivered[[#This Row],[OUTAGE_NAME]],Table2[],2,FALSE)</f>
        <v>Pole Top</v>
      </c>
      <c r="Q532" s="2">
        <f>EnergynorDelivered[[#This Row],[Energy Not Supplied kWh]]*VCRUsed</f>
        <v>3397.9602387855703</v>
      </c>
    </row>
    <row r="533" spans="1:17" x14ac:dyDescent="0.25">
      <c r="A533" t="s">
        <v>670</v>
      </c>
      <c r="B533" t="s">
        <v>44</v>
      </c>
      <c r="C533" t="s">
        <v>45</v>
      </c>
      <c r="D533" t="s">
        <v>1454</v>
      </c>
      <c r="E533">
        <v>50000068</v>
      </c>
      <c r="F533" t="s">
        <v>604</v>
      </c>
      <c r="G533" t="s">
        <v>605</v>
      </c>
      <c r="H533" t="s">
        <v>60</v>
      </c>
      <c r="I533">
        <v>50000064</v>
      </c>
      <c r="J533" t="s">
        <v>575</v>
      </c>
      <c r="K533" t="s">
        <v>576</v>
      </c>
      <c r="L533">
        <v>10584</v>
      </c>
      <c r="M533">
        <v>147</v>
      </c>
      <c r="N533">
        <v>2.18663475182206E-2</v>
      </c>
      <c r="O533">
        <v>231.43342213284683</v>
      </c>
      <c r="P533" t="str">
        <f>VLOOKUP(EnergynorDelivered[[#This Row],[OUTAGE_NAME]],Table2[],2,FALSE)</f>
        <v>Pole Top</v>
      </c>
      <c r="Q533" s="2">
        <f>EnergynorDelivered[[#This Row],[Energy Not Supplied kWh]]*VCRUsed</f>
        <v>12374.74508144332</v>
      </c>
    </row>
    <row r="534" spans="1:17" x14ac:dyDescent="0.25">
      <c r="A534" t="s">
        <v>670</v>
      </c>
      <c r="B534" t="s">
        <v>44</v>
      </c>
      <c r="C534" t="s">
        <v>45</v>
      </c>
      <c r="D534" t="s">
        <v>1455</v>
      </c>
      <c r="E534">
        <v>50000027</v>
      </c>
      <c r="F534" t="s">
        <v>1456</v>
      </c>
      <c r="G534" t="s">
        <v>1457</v>
      </c>
      <c r="H534" t="s">
        <v>60</v>
      </c>
      <c r="I534">
        <v>50000024</v>
      </c>
      <c r="J534" t="s">
        <v>1452</v>
      </c>
      <c r="K534" t="s">
        <v>1453</v>
      </c>
      <c r="L534">
        <v>936</v>
      </c>
      <c r="M534">
        <v>4</v>
      </c>
      <c r="N534">
        <v>3.9663700635395489E-2</v>
      </c>
      <c r="O534">
        <v>37.125223794730182</v>
      </c>
      <c r="P534" t="str">
        <f>VLOOKUP(EnergynorDelivered[[#This Row],[OUTAGE_NAME]],Table2[],2,FALSE)</f>
        <v>Pole</v>
      </c>
      <c r="Q534" s="2">
        <f>EnergynorDelivered[[#This Row],[Energy Not Supplied kWh]]*VCRUsed</f>
        <v>1985.0857163042228</v>
      </c>
    </row>
    <row r="535" spans="1:17" x14ac:dyDescent="0.25">
      <c r="A535" t="s">
        <v>670</v>
      </c>
      <c r="B535" t="s">
        <v>44</v>
      </c>
      <c r="C535" t="s">
        <v>45</v>
      </c>
      <c r="D535" t="s">
        <v>1458</v>
      </c>
      <c r="E535">
        <v>50000067</v>
      </c>
      <c r="F535" t="s">
        <v>1459</v>
      </c>
      <c r="G535" t="s">
        <v>1460</v>
      </c>
      <c r="H535" t="s">
        <v>60</v>
      </c>
      <c r="I535">
        <v>50000064</v>
      </c>
      <c r="J535" t="s">
        <v>575</v>
      </c>
      <c r="K535" t="s">
        <v>576</v>
      </c>
      <c r="L535">
        <v>2145.2666666666669</v>
      </c>
      <c r="M535">
        <v>2</v>
      </c>
      <c r="N535">
        <v>4.6893689672991692E-2</v>
      </c>
      <c r="O535">
        <v>100.59946933247998</v>
      </c>
      <c r="P535" t="str">
        <f>VLOOKUP(EnergynorDelivered[[#This Row],[OUTAGE_NAME]],Table2[],2,FALSE)</f>
        <v>Pole Top</v>
      </c>
      <c r="Q535" s="2">
        <f>EnergynorDelivered[[#This Row],[Energy Not Supplied kWh]]*VCRUsed</f>
        <v>5379.0536252077045</v>
      </c>
    </row>
    <row r="536" spans="1:17" x14ac:dyDescent="0.25">
      <c r="A536" t="s">
        <v>670</v>
      </c>
      <c r="B536" t="s">
        <v>44</v>
      </c>
      <c r="C536" t="s">
        <v>45</v>
      </c>
      <c r="D536" t="s">
        <v>1461</v>
      </c>
      <c r="E536">
        <v>50000151</v>
      </c>
      <c r="F536" t="s">
        <v>1462</v>
      </c>
      <c r="G536" t="s">
        <v>1463</v>
      </c>
      <c r="H536" t="s">
        <v>60</v>
      </c>
      <c r="I536">
        <v>50000147</v>
      </c>
      <c r="J536" t="s">
        <v>616</v>
      </c>
      <c r="K536" t="s">
        <v>617</v>
      </c>
      <c r="L536">
        <v>824.75</v>
      </c>
      <c r="M536">
        <v>5</v>
      </c>
      <c r="N536">
        <v>2.582835141291695E-2</v>
      </c>
      <c r="O536">
        <v>21.301932827803256</v>
      </c>
      <c r="P536" t="str">
        <f>VLOOKUP(EnergynorDelivered[[#This Row],[OUTAGE_NAME]],Table2[],2,FALSE)</f>
        <v>Pole Top</v>
      </c>
      <c r="Q536" s="2">
        <f>EnergynorDelivered[[#This Row],[Energy Not Supplied kWh]]*VCRUsed</f>
        <v>1139.01434830264</v>
      </c>
    </row>
    <row r="537" spans="1:17" x14ac:dyDescent="0.25">
      <c r="A537" t="s">
        <v>670</v>
      </c>
      <c r="B537" t="s">
        <v>44</v>
      </c>
      <c r="C537" t="s">
        <v>45</v>
      </c>
      <c r="D537" t="s">
        <v>1464</v>
      </c>
      <c r="E537">
        <v>50000049</v>
      </c>
      <c r="F537" t="s">
        <v>1465</v>
      </c>
      <c r="G537" t="s">
        <v>1466</v>
      </c>
      <c r="H537" t="s">
        <v>60</v>
      </c>
      <c r="I537">
        <v>50000045</v>
      </c>
      <c r="J537" t="s">
        <v>633</v>
      </c>
      <c r="K537" t="s">
        <v>634</v>
      </c>
      <c r="L537">
        <v>8424</v>
      </c>
      <c r="M537">
        <v>81</v>
      </c>
      <c r="N537">
        <v>5.4792562146285549E-2</v>
      </c>
      <c r="O537">
        <v>461.57254352030947</v>
      </c>
      <c r="P537" t="str">
        <f>VLOOKUP(EnergynorDelivered[[#This Row],[OUTAGE_NAME]],Table2[],2,FALSE)</f>
        <v>Pole Top</v>
      </c>
      <c r="Q537" s="2">
        <f>EnergynorDelivered[[#This Row],[Energy Not Supplied kWh]]*VCRUsed</f>
        <v>24680.283902030948</v>
      </c>
    </row>
    <row r="538" spans="1:17" x14ac:dyDescent="0.25">
      <c r="A538" t="s">
        <v>670</v>
      </c>
      <c r="B538" t="s">
        <v>44</v>
      </c>
      <c r="C538" t="s">
        <v>45</v>
      </c>
      <c r="D538" t="s">
        <v>1467</v>
      </c>
      <c r="E538">
        <v>50000065</v>
      </c>
      <c r="F538" t="s">
        <v>573</v>
      </c>
      <c r="G538" t="s">
        <v>574</v>
      </c>
      <c r="H538" t="s">
        <v>49</v>
      </c>
      <c r="I538">
        <v>50000064</v>
      </c>
      <c r="J538" t="s">
        <v>575</v>
      </c>
      <c r="K538" t="s">
        <v>576</v>
      </c>
      <c r="L538">
        <v>890</v>
      </c>
      <c r="M538">
        <v>5</v>
      </c>
      <c r="N538">
        <v>2.330339767390498E-2</v>
      </c>
      <c r="O538">
        <v>20.740023929775433</v>
      </c>
      <c r="P538" t="str">
        <f>VLOOKUP(EnergynorDelivered[[#This Row],[OUTAGE_NAME]],Table2[],2,FALSE)</f>
        <v>Pole Top</v>
      </c>
      <c r="Q538" s="2">
        <f>EnergynorDelivered[[#This Row],[Energy Not Supplied kWh]]*VCRUsed</f>
        <v>1108.9690795250924</v>
      </c>
    </row>
    <row r="539" spans="1:17" x14ac:dyDescent="0.25">
      <c r="A539" t="s">
        <v>670</v>
      </c>
      <c r="B539" t="s">
        <v>44</v>
      </c>
      <c r="C539" t="s">
        <v>45</v>
      </c>
      <c r="D539" t="s">
        <v>1468</v>
      </c>
      <c r="E539">
        <v>50000116</v>
      </c>
      <c r="F539" t="s">
        <v>1469</v>
      </c>
      <c r="G539" t="s">
        <v>1470</v>
      </c>
      <c r="H539" t="s">
        <v>60</v>
      </c>
      <c r="I539">
        <v>82738151</v>
      </c>
      <c r="J539" t="s">
        <v>1471</v>
      </c>
      <c r="K539" t="s">
        <v>1472</v>
      </c>
      <c r="L539">
        <v>17848.666666666668</v>
      </c>
      <c r="M539">
        <v>74</v>
      </c>
      <c r="N539">
        <v>2.0060698736939477E-2</v>
      </c>
      <c r="O539">
        <v>358.05672485605373</v>
      </c>
      <c r="P539" t="str">
        <f>VLOOKUP(EnergynorDelivered[[#This Row],[OUTAGE_NAME]],Table2[],2,FALSE)</f>
        <v>Pole</v>
      </c>
      <c r="Q539" s="2">
        <f>EnergynorDelivered[[#This Row],[Energy Not Supplied kWh]]*VCRUsed</f>
        <v>19145.293078053193</v>
      </c>
    </row>
    <row r="540" spans="1:17" x14ac:dyDescent="0.25">
      <c r="A540" t="s">
        <v>670</v>
      </c>
      <c r="B540" t="s">
        <v>44</v>
      </c>
      <c r="C540" t="s">
        <v>45</v>
      </c>
      <c r="D540" t="s">
        <v>1473</v>
      </c>
      <c r="E540">
        <v>50000020</v>
      </c>
      <c r="F540" t="s">
        <v>592</v>
      </c>
      <c r="G540" t="s">
        <v>593</v>
      </c>
      <c r="H540" t="s">
        <v>60</v>
      </c>
      <c r="I540">
        <v>50000019</v>
      </c>
      <c r="J540" t="s">
        <v>570</v>
      </c>
      <c r="K540" t="s">
        <v>571</v>
      </c>
      <c r="L540">
        <v>8656.5333333333328</v>
      </c>
      <c r="M540">
        <v>37</v>
      </c>
      <c r="N540">
        <v>2.1883905565149662E-2</v>
      </c>
      <c r="O540">
        <v>189.43875798823689</v>
      </c>
      <c r="P540" t="str">
        <f>VLOOKUP(EnergynorDelivered[[#This Row],[OUTAGE_NAME]],Table2[],2,FALSE)</f>
        <v>Pole Top</v>
      </c>
      <c r="Q540" s="2">
        <f>EnergynorDelivered[[#This Row],[Energy Not Supplied kWh]]*VCRUsed</f>
        <v>10129.290389631025</v>
      </c>
    </row>
    <row r="541" spans="1:17" x14ac:dyDescent="0.25">
      <c r="A541" t="s">
        <v>670</v>
      </c>
      <c r="B541" t="s">
        <v>44</v>
      </c>
      <c r="C541" t="s">
        <v>45</v>
      </c>
      <c r="D541" t="s">
        <v>1474</v>
      </c>
      <c r="E541">
        <v>50000118</v>
      </c>
      <c r="F541" t="s">
        <v>1475</v>
      </c>
      <c r="G541" t="s">
        <v>1476</v>
      </c>
      <c r="H541" t="s">
        <v>49</v>
      </c>
      <c r="I541">
        <v>82738151</v>
      </c>
      <c r="J541" t="s">
        <v>1471</v>
      </c>
      <c r="K541" t="s">
        <v>1472</v>
      </c>
      <c r="L541">
        <v>18421.816666666666</v>
      </c>
      <c r="M541">
        <v>79</v>
      </c>
      <c r="N541">
        <v>4.8111695968065117E-2</v>
      </c>
      <c r="O541">
        <v>886.30484264610152</v>
      </c>
      <c r="P541" t="str">
        <f>VLOOKUP(EnergynorDelivered[[#This Row],[OUTAGE_NAME]],Table2[],2,FALSE)</f>
        <v>Pole Top</v>
      </c>
      <c r="Q541" s="2">
        <f>EnergynorDelivered[[#This Row],[Energy Not Supplied kWh]]*VCRUsed</f>
        <v>47390.719936287045</v>
      </c>
    </row>
    <row r="542" spans="1:17" x14ac:dyDescent="0.25">
      <c r="A542" t="s">
        <v>670</v>
      </c>
      <c r="B542" t="s">
        <v>44</v>
      </c>
      <c r="C542" t="s">
        <v>45</v>
      </c>
      <c r="D542" t="s">
        <v>1477</v>
      </c>
      <c r="E542">
        <v>50000229</v>
      </c>
      <c r="F542" t="s">
        <v>1478</v>
      </c>
      <c r="G542" t="s">
        <v>1479</v>
      </c>
      <c r="H542" t="s">
        <v>49</v>
      </c>
      <c r="I542">
        <v>50000228</v>
      </c>
      <c r="J542" t="s">
        <v>1480</v>
      </c>
      <c r="K542" t="s">
        <v>1481</v>
      </c>
      <c r="L542">
        <v>3354</v>
      </c>
      <c r="M542">
        <v>26</v>
      </c>
      <c r="N542">
        <v>1.8723590565544655E-2</v>
      </c>
      <c r="O542">
        <v>62.798922756836774</v>
      </c>
      <c r="P542" t="str">
        <f>VLOOKUP(EnergynorDelivered[[#This Row],[OUTAGE_NAME]],Table2[],2,FALSE)</f>
        <v>Pole Top</v>
      </c>
      <c r="Q542" s="2">
        <f>EnergynorDelivered[[#This Row],[Energy Not Supplied kWh]]*VCRUsed</f>
        <v>3357.8583998080621</v>
      </c>
    </row>
    <row r="543" spans="1:17" x14ac:dyDescent="0.25">
      <c r="A543" t="s">
        <v>670</v>
      </c>
      <c r="B543" t="s">
        <v>44</v>
      </c>
      <c r="C543" t="s">
        <v>45</v>
      </c>
      <c r="D543" t="s">
        <v>1482</v>
      </c>
      <c r="E543">
        <v>50000233</v>
      </c>
      <c r="F543" t="s">
        <v>586</v>
      </c>
      <c r="G543" t="s">
        <v>587</v>
      </c>
      <c r="H543" t="s">
        <v>60</v>
      </c>
      <c r="I543">
        <v>50000231</v>
      </c>
      <c r="J543" t="s">
        <v>588</v>
      </c>
      <c r="K543" t="s">
        <v>589</v>
      </c>
      <c r="L543">
        <v>180</v>
      </c>
      <c r="M543">
        <v>1</v>
      </c>
      <c r="N543">
        <v>1.6583355702029089E-2</v>
      </c>
      <c r="O543">
        <v>2.9850040263652362</v>
      </c>
      <c r="P543" t="str">
        <f>VLOOKUP(EnergynorDelivered[[#This Row],[OUTAGE_NAME]],Table2[],2,FALSE)</f>
        <v>Pole Top</v>
      </c>
      <c r="Q543" s="2">
        <f>EnergynorDelivered[[#This Row],[Energy Not Supplied kWh]]*VCRUsed</f>
        <v>159.60816528974917</v>
      </c>
    </row>
    <row r="544" spans="1:17" x14ac:dyDescent="0.25">
      <c r="A544" t="s">
        <v>670</v>
      </c>
      <c r="B544" t="s">
        <v>44</v>
      </c>
      <c r="C544" t="s">
        <v>45</v>
      </c>
      <c r="D544" t="s">
        <v>1483</v>
      </c>
      <c r="E544">
        <v>50000057</v>
      </c>
      <c r="F544" t="s">
        <v>1484</v>
      </c>
      <c r="G544" t="s">
        <v>1485</v>
      </c>
      <c r="H544" t="s">
        <v>49</v>
      </c>
      <c r="I544">
        <v>50000056</v>
      </c>
      <c r="J544" t="s">
        <v>1486</v>
      </c>
      <c r="K544" t="s">
        <v>1487</v>
      </c>
      <c r="L544">
        <v>35582.26666666667</v>
      </c>
      <c r="M544">
        <v>49</v>
      </c>
      <c r="N544">
        <v>1.9069097205358678E-2</v>
      </c>
      <c r="O544">
        <v>678.5217018536606</v>
      </c>
      <c r="P544" t="str">
        <f>VLOOKUP(EnergynorDelivered[[#This Row],[OUTAGE_NAME]],Table2[],2,FALSE)</f>
        <v>Pole Top</v>
      </c>
      <c r="Q544" s="2">
        <f>EnergynorDelivered[[#This Row],[Energy Not Supplied kWh]]*VCRUsed</f>
        <v>36280.555398115233</v>
      </c>
    </row>
    <row r="545" spans="1:17" hidden="1" x14ac:dyDescent="0.25">
      <c r="A545" t="s">
        <v>43</v>
      </c>
      <c r="B545" t="s">
        <v>44</v>
      </c>
      <c r="C545" t="s">
        <v>45</v>
      </c>
      <c r="D545" t="s">
        <v>1488</v>
      </c>
      <c r="E545">
        <v>50000068</v>
      </c>
      <c r="F545" t="s">
        <v>604</v>
      </c>
      <c r="G545" t="s">
        <v>605</v>
      </c>
      <c r="H545" t="s">
        <v>60</v>
      </c>
      <c r="I545">
        <v>50000064</v>
      </c>
      <c r="J545" t="s">
        <v>575</v>
      </c>
      <c r="K545" t="s">
        <v>576</v>
      </c>
      <c r="L545">
        <v>56585</v>
      </c>
      <c r="M545">
        <v>114</v>
      </c>
      <c r="N545">
        <v>1.8309450261040347E-2</v>
      </c>
      <c r="O545">
        <v>1036.0402430209681</v>
      </c>
      <c r="P545" t="str">
        <f>VLOOKUP(EnergynorDelivered[[#This Row],[OUTAGE_NAME]],Table2[],2,FALSE)</f>
        <v>Pole Top</v>
      </c>
      <c r="Q545" s="2">
        <f>EnergynorDelivered[[#This Row],[Energy Not Supplied kWh]]*VCRUsed</f>
        <v>55397.071794331161</v>
      </c>
    </row>
    <row r="546" spans="1:17" hidden="1" x14ac:dyDescent="0.25">
      <c r="A546" t="s">
        <v>43</v>
      </c>
      <c r="B546" t="s">
        <v>44</v>
      </c>
      <c r="C546" t="s">
        <v>45</v>
      </c>
      <c r="D546" t="s">
        <v>1489</v>
      </c>
      <c r="E546">
        <v>50000160</v>
      </c>
      <c r="F546" t="s">
        <v>1490</v>
      </c>
      <c r="G546" t="s">
        <v>1491</v>
      </c>
      <c r="H546" t="s">
        <v>49</v>
      </c>
      <c r="I546">
        <v>50000158</v>
      </c>
      <c r="J546" t="s">
        <v>1492</v>
      </c>
      <c r="K546" t="s">
        <v>1493</v>
      </c>
      <c r="L546">
        <v>48093.966666666667</v>
      </c>
      <c r="M546">
        <v>106</v>
      </c>
      <c r="N546">
        <v>1.790594249199073E-2</v>
      </c>
      <c r="O546">
        <v>861.16780134505245</v>
      </c>
      <c r="P546" t="str">
        <f>VLOOKUP(EnergynorDelivered[[#This Row],[OUTAGE_NAME]],Table2[],2,FALSE)</f>
        <v>Pole Top</v>
      </c>
      <c r="Q546" s="2">
        <f>EnergynorDelivered[[#This Row],[Energy Not Supplied kWh]]*VCRUsed</f>
        <v>46046.642337919955</v>
      </c>
    </row>
    <row r="547" spans="1:17" x14ac:dyDescent="0.25">
      <c r="A547" t="s">
        <v>670</v>
      </c>
      <c r="B547" t="s">
        <v>44</v>
      </c>
      <c r="C547" t="s">
        <v>45</v>
      </c>
      <c r="D547" t="s">
        <v>1494</v>
      </c>
      <c r="E547">
        <v>50000150</v>
      </c>
      <c r="F547" t="s">
        <v>614</v>
      </c>
      <c r="G547" t="s">
        <v>615</v>
      </c>
      <c r="H547" t="s">
        <v>60</v>
      </c>
      <c r="I547">
        <v>50000147</v>
      </c>
      <c r="J547" t="s">
        <v>616</v>
      </c>
      <c r="K547" t="s">
        <v>617</v>
      </c>
      <c r="L547">
        <v>85239.433333333334</v>
      </c>
      <c r="M547">
        <v>766</v>
      </c>
      <c r="N547">
        <v>1.8511620662480747E-2</v>
      </c>
      <c r="O547">
        <v>1577.9200553514834</v>
      </c>
      <c r="P547" t="str">
        <f>VLOOKUP(EnergynorDelivered[[#This Row],[OUTAGE_NAME]],Table2[],2,FALSE)</f>
        <v>Pole Top</v>
      </c>
      <c r="Q547" s="2">
        <f>EnergynorDelivered[[#This Row],[Energy Not Supplied kWh]]*VCRUsed</f>
        <v>84371.385359643813</v>
      </c>
    </row>
    <row r="548" spans="1:17" hidden="1" x14ac:dyDescent="0.25">
      <c r="A548" t="s">
        <v>43</v>
      </c>
      <c r="B548" t="s">
        <v>44</v>
      </c>
      <c r="C548" t="s">
        <v>45</v>
      </c>
      <c r="D548" t="s">
        <v>1495</v>
      </c>
      <c r="E548">
        <v>50000058</v>
      </c>
      <c r="F548" t="s">
        <v>1496</v>
      </c>
      <c r="G548" t="s">
        <v>1497</v>
      </c>
      <c r="H548" t="s">
        <v>60</v>
      </c>
      <c r="I548">
        <v>50000056</v>
      </c>
      <c r="J548" t="s">
        <v>1486</v>
      </c>
      <c r="K548" t="s">
        <v>1487</v>
      </c>
      <c r="L548">
        <v>9100.8333333333339</v>
      </c>
      <c r="M548">
        <v>25</v>
      </c>
      <c r="N548">
        <v>3.0778160204436595E-2</v>
      </c>
      <c r="O548">
        <v>280.10690632721003</v>
      </c>
      <c r="P548" t="str">
        <f>VLOOKUP(EnergynorDelivered[[#This Row],[OUTAGE_NAME]],Table2[],2,FALSE)</f>
        <v>Pole Top</v>
      </c>
      <c r="Q548" s="2">
        <f>EnergynorDelivered[[#This Row],[Energy Not Supplied kWh]]*VCRUsed</f>
        <v>14977.31628131592</v>
      </c>
    </row>
    <row r="549" spans="1:17" hidden="1" x14ac:dyDescent="0.25">
      <c r="A549" t="s">
        <v>43</v>
      </c>
      <c r="B549" t="s">
        <v>44</v>
      </c>
      <c r="C549" t="s">
        <v>45</v>
      </c>
      <c r="D549" t="s">
        <v>1498</v>
      </c>
      <c r="E549">
        <v>50000044</v>
      </c>
      <c r="F549" t="s">
        <v>636</v>
      </c>
      <c r="G549" t="s">
        <v>637</v>
      </c>
      <c r="H549" t="s">
        <v>49</v>
      </c>
      <c r="I549">
        <v>50000042</v>
      </c>
      <c r="J549" t="s">
        <v>638</v>
      </c>
      <c r="K549" t="s">
        <v>639</v>
      </c>
      <c r="L549">
        <v>214</v>
      </c>
      <c r="M549">
        <v>2</v>
      </c>
      <c r="N549">
        <v>1.8202857359285902E-2</v>
      </c>
      <c r="O549">
        <v>3.8954114748871835</v>
      </c>
      <c r="P549" t="str">
        <f>VLOOKUP(EnergynorDelivered[[#This Row],[OUTAGE_NAME]],Table2[],2,FALSE)</f>
        <v>Pole Top</v>
      </c>
      <c r="Q549" s="2">
        <f>EnergynorDelivered[[#This Row],[Energy Not Supplied kWh]]*VCRUsed</f>
        <v>208.28765156221769</v>
      </c>
    </row>
    <row r="550" spans="1:17" hidden="1" x14ac:dyDescent="0.25">
      <c r="A550" t="s">
        <v>43</v>
      </c>
      <c r="B550" t="s">
        <v>44</v>
      </c>
      <c r="C550" t="s">
        <v>45</v>
      </c>
      <c r="D550" t="s">
        <v>1499</v>
      </c>
      <c r="E550">
        <v>50000073</v>
      </c>
      <c r="F550" t="s">
        <v>647</v>
      </c>
      <c r="G550" t="s">
        <v>648</v>
      </c>
      <c r="H550" t="s">
        <v>60</v>
      </c>
      <c r="I550">
        <v>50000071</v>
      </c>
      <c r="J550" t="s">
        <v>649</v>
      </c>
      <c r="K550" t="s">
        <v>650</v>
      </c>
      <c r="L550">
        <v>187725.6</v>
      </c>
      <c r="M550">
        <v>1644</v>
      </c>
      <c r="N550">
        <v>1.5022122596433457E-2</v>
      </c>
      <c r="O550">
        <v>2820.0369776890288</v>
      </c>
      <c r="P550" t="str">
        <f>VLOOKUP(EnergynorDelivered[[#This Row],[OUTAGE_NAME]],Table2[],2,FALSE)</f>
        <v>Pole Top</v>
      </c>
      <c r="Q550" s="2">
        <f>EnergynorDelivered[[#This Row],[Energy Not Supplied kWh]]*VCRUsed</f>
        <v>150787.37719703236</v>
      </c>
    </row>
    <row r="551" spans="1:17" hidden="1" x14ac:dyDescent="0.25">
      <c r="A551" t="s">
        <v>43</v>
      </c>
      <c r="B551" t="s">
        <v>44</v>
      </c>
      <c r="C551" t="s">
        <v>45</v>
      </c>
      <c r="D551" t="s">
        <v>1500</v>
      </c>
      <c r="E551">
        <v>50000025</v>
      </c>
      <c r="F551" t="s">
        <v>1451</v>
      </c>
      <c r="G551" t="s">
        <v>281</v>
      </c>
      <c r="H551" t="s">
        <v>49</v>
      </c>
      <c r="I551">
        <v>50000024</v>
      </c>
      <c r="J551" t="s">
        <v>1452</v>
      </c>
      <c r="K551" t="s">
        <v>1453</v>
      </c>
      <c r="L551">
        <v>707697.7</v>
      </c>
      <c r="M551">
        <v>823</v>
      </c>
      <c r="N551">
        <v>1.3644399695328819E-2</v>
      </c>
      <c r="O551">
        <v>9656.1102822649045</v>
      </c>
      <c r="P551" t="str">
        <f>VLOOKUP(EnergynorDelivered[[#This Row],[OUTAGE_NAME]],Table2[],2,FALSE)</f>
        <v>Pole</v>
      </c>
      <c r="Q551" s="2">
        <f>EnergynorDelivered[[#This Row],[Energy Not Supplied kWh]]*VCRUsed</f>
        <v>516312.21679270442</v>
      </c>
    </row>
    <row r="552" spans="1:17" hidden="1" x14ac:dyDescent="0.25">
      <c r="A552" t="s">
        <v>43</v>
      </c>
      <c r="B552" t="s">
        <v>44</v>
      </c>
      <c r="C552" t="s">
        <v>45</v>
      </c>
      <c r="D552" t="s">
        <v>1500</v>
      </c>
      <c r="E552">
        <v>50000026</v>
      </c>
      <c r="F552" t="s">
        <v>1501</v>
      </c>
      <c r="G552" t="s">
        <v>1502</v>
      </c>
      <c r="H552" t="s">
        <v>60</v>
      </c>
      <c r="I552">
        <v>50000024</v>
      </c>
      <c r="J552" t="s">
        <v>1452</v>
      </c>
      <c r="K552" t="s">
        <v>1453</v>
      </c>
      <c r="L552">
        <v>58473.2</v>
      </c>
      <c r="M552">
        <v>68</v>
      </c>
      <c r="N552">
        <v>1.6346850569693944E-2</v>
      </c>
      <c r="O552">
        <v>955.85266273182799</v>
      </c>
      <c r="P552" t="str">
        <f>VLOOKUP(EnergynorDelivered[[#This Row],[OUTAGE_NAME]],Table2[],2,FALSE)</f>
        <v>Pole</v>
      </c>
      <c r="Q552" s="2">
        <f>EnergynorDelivered[[#This Row],[Energy Not Supplied kWh]]*VCRUsed</f>
        <v>51109.441876270845</v>
      </c>
    </row>
    <row r="553" spans="1:17" hidden="1" x14ac:dyDescent="0.25">
      <c r="A553" t="s">
        <v>43</v>
      </c>
      <c r="B553" t="s">
        <v>44</v>
      </c>
      <c r="C553" t="s">
        <v>45</v>
      </c>
      <c r="D553" t="s">
        <v>1500</v>
      </c>
      <c r="E553">
        <v>50000027</v>
      </c>
      <c r="F553" t="s">
        <v>1456</v>
      </c>
      <c r="G553" t="s">
        <v>1457</v>
      </c>
      <c r="H553" t="s">
        <v>60</v>
      </c>
      <c r="I553">
        <v>50000024</v>
      </c>
      <c r="J553" t="s">
        <v>1452</v>
      </c>
      <c r="K553" t="s">
        <v>1453</v>
      </c>
      <c r="L553">
        <v>130704.8</v>
      </c>
      <c r="M553">
        <v>152</v>
      </c>
      <c r="N553">
        <v>5.2742450787786381E-2</v>
      </c>
      <c r="O553">
        <v>6893.691481727461</v>
      </c>
      <c r="P553" t="str">
        <f>VLOOKUP(EnergynorDelivered[[#This Row],[OUTAGE_NAME]],Table2[],2,FALSE)</f>
        <v>Pole</v>
      </c>
      <c r="Q553" s="2">
        <f>EnergynorDelivered[[#This Row],[Energy Not Supplied kWh]]*VCRUsed</f>
        <v>368605.68352796731</v>
      </c>
    </row>
    <row r="554" spans="1:17" hidden="1" x14ac:dyDescent="0.25">
      <c r="A554" t="s">
        <v>43</v>
      </c>
      <c r="B554" t="s">
        <v>44</v>
      </c>
      <c r="C554" t="s">
        <v>45</v>
      </c>
      <c r="D554" t="s">
        <v>1500</v>
      </c>
      <c r="E554">
        <v>50000028</v>
      </c>
      <c r="F554" t="s">
        <v>1503</v>
      </c>
      <c r="G554" t="s">
        <v>1504</v>
      </c>
      <c r="H554" t="s">
        <v>60</v>
      </c>
      <c r="I554">
        <v>50000024</v>
      </c>
      <c r="J554" t="s">
        <v>1452</v>
      </c>
      <c r="K554" t="s">
        <v>1453</v>
      </c>
      <c r="L554">
        <v>89429.6</v>
      </c>
      <c r="M554">
        <v>104</v>
      </c>
      <c r="N554">
        <v>1.1383892775484336E-2</v>
      </c>
      <c r="O554">
        <v>1018.056977354454</v>
      </c>
      <c r="P554" t="str">
        <f>VLOOKUP(EnergynorDelivered[[#This Row],[OUTAGE_NAME]],Table2[],2,FALSE)</f>
        <v>Pole</v>
      </c>
      <c r="Q554" s="2">
        <f>EnergynorDelivered[[#This Row],[Energy Not Supplied kWh]]*VCRUsed</f>
        <v>54435.506579142653</v>
      </c>
    </row>
    <row r="555" spans="1:17" hidden="1" x14ac:dyDescent="0.25">
      <c r="A555" t="s">
        <v>43</v>
      </c>
      <c r="B555" t="s">
        <v>44</v>
      </c>
      <c r="C555" t="s">
        <v>45</v>
      </c>
      <c r="D555" t="s">
        <v>1505</v>
      </c>
      <c r="E555">
        <v>50000130</v>
      </c>
      <c r="F555" t="s">
        <v>1434</v>
      </c>
      <c r="G555" t="s">
        <v>1435</v>
      </c>
      <c r="H555" t="s">
        <v>49</v>
      </c>
      <c r="I555">
        <v>50000121</v>
      </c>
      <c r="J555" t="s">
        <v>560</v>
      </c>
      <c r="K555" t="s">
        <v>561</v>
      </c>
      <c r="L555">
        <v>45811</v>
      </c>
      <c r="M555">
        <v>157</v>
      </c>
      <c r="N555">
        <v>2.8457205315737592E-2</v>
      </c>
      <c r="O555">
        <v>1303.653032719255</v>
      </c>
      <c r="P555" t="str">
        <f>VLOOKUP(EnergynorDelivered[[#This Row],[OUTAGE_NAME]],Table2[],2,FALSE)</f>
        <v>Pole</v>
      </c>
      <c r="Q555" s="2">
        <f>EnergynorDelivered[[#This Row],[Energy Not Supplied kWh]]*VCRUsed</f>
        <v>69706.327659498565</v>
      </c>
    </row>
    <row r="556" spans="1:17" hidden="1" x14ac:dyDescent="0.25">
      <c r="A556" t="s">
        <v>43</v>
      </c>
      <c r="B556" t="s">
        <v>44</v>
      </c>
      <c r="C556" t="s">
        <v>45</v>
      </c>
      <c r="D556" t="s">
        <v>1506</v>
      </c>
      <c r="E556">
        <v>50000068</v>
      </c>
      <c r="F556" t="s">
        <v>604</v>
      </c>
      <c r="G556" t="s">
        <v>605</v>
      </c>
      <c r="H556" t="s">
        <v>60</v>
      </c>
      <c r="I556">
        <v>50000064</v>
      </c>
      <c r="J556" t="s">
        <v>575</v>
      </c>
      <c r="K556" t="s">
        <v>576</v>
      </c>
      <c r="L556">
        <v>31188.95</v>
      </c>
      <c r="M556">
        <v>159</v>
      </c>
      <c r="N556">
        <v>1.8309450261040347E-2</v>
      </c>
      <c r="O556">
        <v>571.0525287190743</v>
      </c>
      <c r="P556" t="str">
        <f>VLOOKUP(EnergynorDelivered[[#This Row],[OUTAGE_NAME]],Table2[],2,FALSE)</f>
        <v>Pole Top</v>
      </c>
      <c r="Q556" s="2">
        <f>EnergynorDelivered[[#This Row],[Energy Not Supplied kWh]]*VCRUsed</f>
        <v>30534.178710608903</v>
      </c>
    </row>
    <row r="557" spans="1:17" hidden="1" x14ac:dyDescent="0.25">
      <c r="A557" t="s">
        <v>43</v>
      </c>
      <c r="B557" t="s">
        <v>44</v>
      </c>
      <c r="C557" t="s">
        <v>45</v>
      </c>
      <c r="D557" t="s">
        <v>1507</v>
      </c>
      <c r="E557">
        <v>50000125</v>
      </c>
      <c r="F557" t="s">
        <v>1447</v>
      </c>
      <c r="G557" t="s">
        <v>1448</v>
      </c>
      <c r="H557" t="s">
        <v>49</v>
      </c>
      <c r="I557">
        <v>50000121</v>
      </c>
      <c r="J557" t="s">
        <v>560</v>
      </c>
      <c r="K557" t="s">
        <v>561</v>
      </c>
      <c r="L557">
        <v>295</v>
      </c>
      <c r="M557">
        <v>5</v>
      </c>
      <c r="N557">
        <v>1.7075442010089377E-2</v>
      </c>
      <c r="O557">
        <v>5.0372553929763653</v>
      </c>
      <c r="P557" t="str">
        <f>VLOOKUP(EnergynorDelivered[[#This Row],[OUTAGE_NAME]],Table2[],2,FALSE)</f>
        <v>Pole Top</v>
      </c>
      <c r="Q557" s="2">
        <f>EnergynorDelivered[[#This Row],[Energy Not Supplied kWh]]*VCRUsed</f>
        <v>269.34204586244624</v>
      </c>
    </row>
    <row r="558" spans="1:17" hidden="1" x14ac:dyDescent="0.25">
      <c r="A558" t="s">
        <v>43</v>
      </c>
      <c r="B558" t="s">
        <v>44</v>
      </c>
      <c r="C558" t="s">
        <v>45</v>
      </c>
      <c r="D558" t="s">
        <v>1508</v>
      </c>
      <c r="E558">
        <v>50000065</v>
      </c>
      <c r="F558" t="s">
        <v>573</v>
      </c>
      <c r="G558" t="s">
        <v>574</v>
      </c>
      <c r="H558" t="s">
        <v>49</v>
      </c>
      <c r="I558">
        <v>50000064</v>
      </c>
      <c r="J558" t="s">
        <v>575</v>
      </c>
      <c r="K558" t="s">
        <v>576</v>
      </c>
      <c r="L558">
        <v>136</v>
      </c>
      <c r="M558">
        <v>2</v>
      </c>
      <c r="N558">
        <v>2.0950153149048197E-2</v>
      </c>
      <c r="O558">
        <v>2.8492208282705547</v>
      </c>
      <c r="P558" t="str">
        <f>VLOOKUP(EnergynorDelivered[[#This Row],[OUTAGE_NAME]],Table2[],2,FALSE)</f>
        <v>Pole</v>
      </c>
      <c r="Q558" s="2">
        <f>EnergynorDelivered[[#This Row],[Energy Not Supplied kWh]]*VCRUsed</f>
        <v>152.34783768762657</v>
      </c>
    </row>
    <row r="559" spans="1:17" hidden="1" x14ac:dyDescent="0.25">
      <c r="A559" t="s">
        <v>43</v>
      </c>
      <c r="B559" t="s">
        <v>44</v>
      </c>
      <c r="C559" t="s">
        <v>45</v>
      </c>
      <c r="D559" t="s">
        <v>1509</v>
      </c>
      <c r="E559">
        <v>50000235</v>
      </c>
      <c r="F559" t="s">
        <v>1510</v>
      </c>
      <c r="G559" t="s">
        <v>1511</v>
      </c>
      <c r="H559" t="s">
        <v>60</v>
      </c>
      <c r="I559">
        <v>50000231</v>
      </c>
      <c r="J559" t="s">
        <v>588</v>
      </c>
      <c r="K559" t="s">
        <v>589</v>
      </c>
      <c r="L559">
        <v>79</v>
      </c>
      <c r="M559">
        <v>1</v>
      </c>
      <c r="N559">
        <v>2.4783594974064103E-2</v>
      </c>
      <c r="O559">
        <v>1.9579040029510641</v>
      </c>
      <c r="P559" t="str">
        <f>VLOOKUP(EnergynorDelivered[[#This Row],[OUTAGE_NAME]],Table2[],2,FALSE)</f>
        <v>Pole Top</v>
      </c>
      <c r="Q559" s="2">
        <f>EnergynorDelivered[[#This Row],[Energy Not Supplied kWh]]*VCRUsed</f>
        <v>104.6891270377934</v>
      </c>
    </row>
    <row r="560" spans="1:17" hidden="1" x14ac:dyDescent="0.25">
      <c r="A560" t="s">
        <v>43</v>
      </c>
      <c r="B560" t="s">
        <v>44</v>
      </c>
      <c r="C560" t="s">
        <v>45</v>
      </c>
      <c r="D560" t="s">
        <v>1512</v>
      </c>
      <c r="E560">
        <v>50000160</v>
      </c>
      <c r="F560" t="s">
        <v>1490</v>
      </c>
      <c r="G560" t="s">
        <v>1491</v>
      </c>
      <c r="H560" t="s">
        <v>49</v>
      </c>
      <c r="I560">
        <v>50000158</v>
      </c>
      <c r="J560" t="s">
        <v>1492</v>
      </c>
      <c r="K560" t="s">
        <v>1493</v>
      </c>
      <c r="L560">
        <v>198302.2</v>
      </c>
      <c r="M560">
        <v>282</v>
      </c>
      <c r="N560">
        <v>1.790594249199073E-2</v>
      </c>
      <c r="O560">
        <v>3550.787789235244</v>
      </c>
      <c r="P560" t="str">
        <f>VLOOKUP(EnergynorDelivered[[#This Row],[OUTAGE_NAME]],Table2[],2,FALSE)</f>
        <v>Pole Top</v>
      </c>
      <c r="Q560" s="2">
        <f>EnergynorDelivered[[#This Row],[Energy Not Supplied kWh]]*VCRUsed</f>
        <v>189860.62309040848</v>
      </c>
    </row>
    <row r="561" spans="1:17" hidden="1" x14ac:dyDescent="0.25">
      <c r="A561" t="s">
        <v>43</v>
      </c>
      <c r="B561" t="s">
        <v>44</v>
      </c>
      <c r="C561" t="s">
        <v>45</v>
      </c>
      <c r="D561" t="s">
        <v>1513</v>
      </c>
      <c r="E561">
        <v>50000050</v>
      </c>
      <c r="F561" t="s">
        <v>631</v>
      </c>
      <c r="G561" t="s">
        <v>632</v>
      </c>
      <c r="H561" t="s">
        <v>60</v>
      </c>
      <c r="I561">
        <v>50000045</v>
      </c>
      <c r="J561" t="s">
        <v>633</v>
      </c>
      <c r="K561" t="s">
        <v>634</v>
      </c>
      <c r="L561">
        <v>1428</v>
      </c>
      <c r="M561">
        <v>14</v>
      </c>
      <c r="N561">
        <v>2.3289809426531423E-2</v>
      </c>
      <c r="O561">
        <v>33.257847861086873</v>
      </c>
      <c r="P561" t="str">
        <f>VLOOKUP(EnergynorDelivered[[#This Row],[OUTAGE_NAME]],Table2[],2,FALSE)</f>
        <v>Pole Top</v>
      </c>
      <c r="Q561" s="2">
        <f>EnergynorDelivered[[#This Row],[Energy Not Supplied kWh]]*VCRUsed</f>
        <v>1778.2971251323152</v>
      </c>
    </row>
    <row r="562" spans="1:17" hidden="1" x14ac:dyDescent="0.25">
      <c r="A562" t="s">
        <v>43</v>
      </c>
      <c r="B562" t="s">
        <v>44</v>
      </c>
      <c r="C562" t="s">
        <v>45</v>
      </c>
      <c r="D562" t="s">
        <v>1514</v>
      </c>
      <c r="E562">
        <v>50000168</v>
      </c>
      <c r="F562" t="s">
        <v>563</v>
      </c>
      <c r="G562" t="s">
        <v>564</v>
      </c>
      <c r="H562" t="s">
        <v>60</v>
      </c>
      <c r="I562">
        <v>50000162</v>
      </c>
      <c r="J562" t="s">
        <v>565</v>
      </c>
      <c r="K562" t="s">
        <v>566</v>
      </c>
      <c r="L562">
        <v>1493.9166666666667</v>
      </c>
      <c r="M562">
        <v>13</v>
      </c>
      <c r="N562">
        <v>6.2184883289929556E-2</v>
      </c>
      <c r="O562">
        <v>92.899033561547256</v>
      </c>
      <c r="P562" t="str">
        <f>VLOOKUP(EnergynorDelivered[[#This Row],[OUTAGE_NAME]],Table2[],2,FALSE)</f>
        <v>Pole Top</v>
      </c>
      <c r="Q562" s="2">
        <f>EnergynorDelivered[[#This Row],[Energy Not Supplied kWh]]*VCRUsed</f>
        <v>4967.3113245359318</v>
      </c>
    </row>
    <row r="563" spans="1:17" hidden="1" x14ac:dyDescent="0.25">
      <c r="A563" t="s">
        <v>43</v>
      </c>
      <c r="B563" t="s">
        <v>44</v>
      </c>
      <c r="C563" t="s">
        <v>45</v>
      </c>
      <c r="D563" t="s">
        <v>1515</v>
      </c>
      <c r="E563">
        <v>50000160</v>
      </c>
      <c r="F563" t="s">
        <v>1490</v>
      </c>
      <c r="G563" t="s">
        <v>1491</v>
      </c>
      <c r="H563" t="s">
        <v>49</v>
      </c>
      <c r="I563">
        <v>50000158</v>
      </c>
      <c r="J563" t="s">
        <v>1492</v>
      </c>
      <c r="K563" t="s">
        <v>1493</v>
      </c>
      <c r="L563">
        <v>234316.2</v>
      </c>
      <c r="M563">
        <v>282</v>
      </c>
      <c r="N563">
        <v>1.790594249199073E-2</v>
      </c>
      <c r="O563">
        <v>4195.6524021417981</v>
      </c>
      <c r="P563" t="str">
        <f>VLOOKUP(EnergynorDelivered[[#This Row],[OUTAGE_NAME]],Table2[],2,FALSE)</f>
        <v>Pole Top</v>
      </c>
      <c r="Q563" s="2">
        <f>EnergynorDelivered[[#This Row],[Energy Not Supplied kWh]]*VCRUsed</f>
        <v>224341.53394252193</v>
      </c>
    </row>
    <row r="564" spans="1:17" hidden="1" x14ac:dyDescent="0.25">
      <c r="A564" t="s">
        <v>43</v>
      </c>
      <c r="B564" t="s">
        <v>44</v>
      </c>
      <c r="C564" t="s">
        <v>45</v>
      </c>
      <c r="D564" t="s">
        <v>1516</v>
      </c>
      <c r="E564">
        <v>50000021</v>
      </c>
      <c r="F564" t="s">
        <v>1517</v>
      </c>
      <c r="G564" t="s">
        <v>1518</v>
      </c>
      <c r="H564" t="s">
        <v>60</v>
      </c>
      <c r="I564">
        <v>50000019</v>
      </c>
      <c r="J564" t="s">
        <v>570</v>
      </c>
      <c r="K564" t="s">
        <v>571</v>
      </c>
      <c r="L564">
        <v>9108.9</v>
      </c>
      <c r="M564">
        <v>54</v>
      </c>
      <c r="N564">
        <v>1.9071470058591375E-2</v>
      </c>
      <c r="O564">
        <v>173.72011361670297</v>
      </c>
      <c r="P564" t="str">
        <f>VLOOKUP(EnergynorDelivered[[#This Row],[OUTAGE_NAME]],Table2[],2,FALSE)</f>
        <v>Pole Top</v>
      </c>
      <c r="Q564" s="2">
        <f>EnergynorDelivered[[#This Row],[Energy Not Supplied kWh]]*VCRUsed</f>
        <v>9288.8144750851079</v>
      </c>
    </row>
    <row r="565" spans="1:17" hidden="1" x14ac:dyDescent="0.25">
      <c r="A565" t="s">
        <v>43</v>
      </c>
      <c r="B565" t="s">
        <v>44</v>
      </c>
      <c r="C565" t="s">
        <v>45</v>
      </c>
      <c r="D565" t="s">
        <v>1519</v>
      </c>
      <c r="E565">
        <v>50000150</v>
      </c>
      <c r="F565" t="s">
        <v>614</v>
      </c>
      <c r="G565" t="s">
        <v>615</v>
      </c>
      <c r="H565" t="s">
        <v>60</v>
      </c>
      <c r="I565">
        <v>50000147</v>
      </c>
      <c r="J565" t="s">
        <v>616</v>
      </c>
      <c r="K565" t="s">
        <v>617</v>
      </c>
      <c r="L565">
        <v>1255</v>
      </c>
      <c r="M565">
        <v>5</v>
      </c>
      <c r="N565">
        <v>1.7423288427244225E-2</v>
      </c>
      <c r="O565">
        <v>21.866226976191502</v>
      </c>
      <c r="P565" t="str">
        <f>VLOOKUP(EnergynorDelivered[[#This Row],[OUTAGE_NAME]],Table2[],2,FALSE)</f>
        <v>Pole Top</v>
      </c>
      <c r="Q565" s="2">
        <f>EnergynorDelivered[[#This Row],[Energy Not Supplied kWh]]*VCRUsed</f>
        <v>1169.1871564169596</v>
      </c>
    </row>
    <row r="566" spans="1:17" hidden="1" x14ac:dyDescent="0.25">
      <c r="A566" t="s">
        <v>43</v>
      </c>
      <c r="B566" t="s">
        <v>44</v>
      </c>
      <c r="C566" t="s">
        <v>45</v>
      </c>
      <c r="D566" t="s">
        <v>1520</v>
      </c>
      <c r="E566">
        <v>50000241</v>
      </c>
      <c r="F566" t="s">
        <v>1521</v>
      </c>
      <c r="G566" t="s">
        <v>1522</v>
      </c>
      <c r="H566" t="s">
        <v>49</v>
      </c>
      <c r="I566">
        <v>50000237</v>
      </c>
      <c r="J566" t="s">
        <v>1523</v>
      </c>
      <c r="K566" t="s">
        <v>1524</v>
      </c>
      <c r="L566">
        <v>6652</v>
      </c>
      <c r="M566">
        <v>4</v>
      </c>
      <c r="N566">
        <v>1.1202886066709557E-2</v>
      </c>
      <c r="O566">
        <v>74.521598115751971</v>
      </c>
      <c r="P566" t="str">
        <f>VLOOKUP(EnergynorDelivered[[#This Row],[OUTAGE_NAME]],Table2[],2,FALSE)</f>
        <v>Pole Top</v>
      </c>
      <c r="Q566" s="2">
        <f>EnergynorDelivered[[#This Row],[Energy Not Supplied kWh]]*VCRUsed</f>
        <v>3984.6698512492576</v>
      </c>
    </row>
    <row r="567" spans="1:17" hidden="1" x14ac:dyDescent="0.25">
      <c r="A567" t="s">
        <v>43</v>
      </c>
      <c r="B567" t="s">
        <v>44</v>
      </c>
      <c r="C567" t="s">
        <v>45</v>
      </c>
      <c r="D567" t="s">
        <v>1525</v>
      </c>
      <c r="E567">
        <v>50000174</v>
      </c>
      <c r="F567" t="s">
        <v>1526</v>
      </c>
      <c r="G567" t="s">
        <v>1527</v>
      </c>
      <c r="H567" t="s">
        <v>60</v>
      </c>
      <c r="I567">
        <v>50000172</v>
      </c>
      <c r="J567" t="s">
        <v>1528</v>
      </c>
      <c r="K567" t="s">
        <v>1529</v>
      </c>
      <c r="L567">
        <v>180</v>
      </c>
      <c r="M567">
        <v>1</v>
      </c>
      <c r="N567">
        <v>2.4466660753848159E-2</v>
      </c>
      <c r="O567">
        <v>4.4039989356926688</v>
      </c>
      <c r="P567" t="str">
        <f>VLOOKUP(EnergynorDelivered[[#This Row],[OUTAGE_NAME]],Table2[],2,FALSE)</f>
        <v>Pole Top</v>
      </c>
      <c r="Q567" s="2">
        <f>EnergynorDelivered[[#This Row],[Energy Not Supplied kWh]]*VCRUsed</f>
        <v>235.481823091487</v>
      </c>
    </row>
    <row r="568" spans="1:17" hidden="1" x14ac:dyDescent="0.25">
      <c r="A568" t="s">
        <v>43</v>
      </c>
      <c r="B568" t="s">
        <v>44</v>
      </c>
      <c r="C568" t="s">
        <v>45</v>
      </c>
      <c r="D568" t="s">
        <v>1530</v>
      </c>
      <c r="E568">
        <v>50000129</v>
      </c>
      <c r="F568" t="s">
        <v>578</v>
      </c>
      <c r="G568" t="s">
        <v>579</v>
      </c>
      <c r="H568" t="s">
        <v>60</v>
      </c>
      <c r="I568">
        <v>50000121</v>
      </c>
      <c r="J568" t="s">
        <v>560</v>
      </c>
      <c r="K568" t="s">
        <v>561</v>
      </c>
      <c r="L568">
        <v>23868.333333333332</v>
      </c>
      <c r="M568">
        <v>50</v>
      </c>
      <c r="N568">
        <v>1.3898087290283582E-2</v>
      </c>
      <c r="O568">
        <v>331.72418014025197</v>
      </c>
      <c r="P568" t="str">
        <f>VLOOKUP(EnergynorDelivered[[#This Row],[OUTAGE_NAME]],Table2[],2,FALSE)</f>
        <v>Pole Top</v>
      </c>
      <c r="Q568" s="2">
        <f>EnergynorDelivered[[#This Row],[Energy Not Supplied kWh]]*VCRUsed</f>
        <v>17737.291912099274</v>
      </c>
    </row>
    <row r="569" spans="1:17" x14ac:dyDescent="0.25">
      <c r="A569" t="s">
        <v>670</v>
      </c>
      <c r="B569" t="s">
        <v>44</v>
      </c>
      <c r="C569" t="s">
        <v>45</v>
      </c>
      <c r="D569" t="s">
        <v>1531</v>
      </c>
      <c r="E569">
        <v>50000229</v>
      </c>
      <c r="F569" t="s">
        <v>1478</v>
      </c>
      <c r="G569" t="s">
        <v>1479</v>
      </c>
      <c r="H569" t="s">
        <v>49</v>
      </c>
      <c r="I569">
        <v>50000228</v>
      </c>
      <c r="J569" t="s">
        <v>1480</v>
      </c>
      <c r="K569" t="s">
        <v>1481</v>
      </c>
      <c r="L569">
        <v>326</v>
      </c>
      <c r="M569">
        <v>2</v>
      </c>
      <c r="N569">
        <v>1.8723590565544655E-2</v>
      </c>
      <c r="O569">
        <v>6.1038905243675572</v>
      </c>
      <c r="P569" t="str">
        <f>VLOOKUP(EnergynorDelivered[[#This Row],[OUTAGE_NAME]],Table2[],2,FALSE)</f>
        <v>Pole Top</v>
      </c>
      <c r="Q569" s="2">
        <f>EnergynorDelivered[[#This Row],[Energy Not Supplied kWh]]*VCRUsed</f>
        <v>326.37502633793326</v>
      </c>
    </row>
    <row r="570" spans="1:17" x14ac:dyDescent="0.25">
      <c r="A570" t="s">
        <v>670</v>
      </c>
      <c r="B570" t="s">
        <v>44</v>
      </c>
      <c r="C570" t="s">
        <v>45</v>
      </c>
      <c r="D570" t="s">
        <v>1532</v>
      </c>
      <c r="E570">
        <v>50000160</v>
      </c>
      <c r="F570" t="s">
        <v>1490</v>
      </c>
      <c r="G570" t="s">
        <v>1491</v>
      </c>
      <c r="H570" t="s">
        <v>49</v>
      </c>
      <c r="I570">
        <v>50000158</v>
      </c>
      <c r="J570" t="s">
        <v>1492</v>
      </c>
      <c r="K570" t="s">
        <v>1493</v>
      </c>
      <c r="L570">
        <v>1541.7333333333333</v>
      </c>
      <c r="M570">
        <v>4</v>
      </c>
      <c r="N570">
        <v>1.6977512233934528E-2</v>
      </c>
      <c r="O570">
        <v>26.174796528131328</v>
      </c>
      <c r="P570" t="str">
        <f>VLOOKUP(EnergynorDelivered[[#This Row],[OUTAGE_NAME]],Table2[],2,FALSE)</f>
        <v>Pole Top</v>
      </c>
      <c r="Q570" s="2">
        <f>EnergynorDelivered[[#This Row],[Energy Not Supplied kWh]]*VCRUsed</f>
        <v>1399.566370359182</v>
      </c>
    </row>
    <row r="571" spans="1:17" x14ac:dyDescent="0.25">
      <c r="A571" t="s">
        <v>670</v>
      </c>
      <c r="B571" t="s">
        <v>44</v>
      </c>
      <c r="C571" t="s">
        <v>45</v>
      </c>
      <c r="D571" t="s">
        <v>1533</v>
      </c>
      <c r="E571">
        <v>50000160</v>
      </c>
      <c r="F571" t="s">
        <v>1490</v>
      </c>
      <c r="G571" t="s">
        <v>1491</v>
      </c>
      <c r="H571" t="s">
        <v>49</v>
      </c>
      <c r="I571">
        <v>50000158</v>
      </c>
      <c r="J571" t="s">
        <v>1492</v>
      </c>
      <c r="K571" t="s">
        <v>1493</v>
      </c>
      <c r="L571">
        <v>65159.216666666667</v>
      </c>
      <c r="M571">
        <v>281</v>
      </c>
      <c r="N571">
        <v>1.6977512233934528E-2</v>
      </c>
      <c r="O571">
        <v>1106.2413981119239</v>
      </c>
      <c r="P571" t="str">
        <f>VLOOKUP(EnergynorDelivered[[#This Row],[OUTAGE_NAME]],Table2[],2,FALSE)</f>
        <v>Pole Top</v>
      </c>
      <c r="Q571" s="2">
        <f>EnergynorDelivered[[#This Row],[Energy Not Supplied kWh]]*VCRUsed</f>
        <v>59150.727557044571</v>
      </c>
    </row>
    <row r="572" spans="1:17" x14ac:dyDescent="0.25">
      <c r="A572" t="s">
        <v>670</v>
      </c>
      <c r="B572" t="s">
        <v>44</v>
      </c>
      <c r="C572" t="s">
        <v>45</v>
      </c>
      <c r="D572" t="s">
        <v>1534</v>
      </c>
      <c r="E572">
        <v>50000061</v>
      </c>
      <c r="F572" t="s">
        <v>1535</v>
      </c>
      <c r="G572" t="s">
        <v>1536</v>
      </c>
      <c r="H572" t="s">
        <v>60</v>
      </c>
      <c r="I572">
        <v>50000060</v>
      </c>
      <c r="J572" t="s">
        <v>1537</v>
      </c>
      <c r="K572" t="s">
        <v>1538</v>
      </c>
      <c r="L572">
        <v>24648</v>
      </c>
      <c r="M572">
        <v>88</v>
      </c>
      <c r="N572">
        <v>3.1474806832562048E-2</v>
      </c>
      <c r="O572">
        <v>775.79103880898936</v>
      </c>
      <c r="P572" t="str">
        <f>VLOOKUP(EnergynorDelivered[[#This Row],[OUTAGE_NAME]],Table2[],2,FALSE)</f>
        <v>Pole Top</v>
      </c>
      <c r="Q572" s="2">
        <f>EnergynorDelivered[[#This Row],[Energy Not Supplied kWh]]*VCRUsed</f>
        <v>41481.54684511666</v>
      </c>
    </row>
    <row r="573" spans="1:17" x14ac:dyDescent="0.25">
      <c r="A573" t="s">
        <v>670</v>
      </c>
      <c r="B573" t="s">
        <v>44</v>
      </c>
      <c r="C573" t="s">
        <v>45</v>
      </c>
      <c r="D573" t="s">
        <v>1539</v>
      </c>
      <c r="E573">
        <v>50000241</v>
      </c>
      <c r="F573" t="s">
        <v>1521</v>
      </c>
      <c r="G573" t="s">
        <v>1522</v>
      </c>
      <c r="H573" t="s">
        <v>49</v>
      </c>
      <c r="I573">
        <v>50000237</v>
      </c>
      <c r="J573" t="s">
        <v>1523</v>
      </c>
      <c r="K573" t="s">
        <v>1524</v>
      </c>
      <c r="L573">
        <v>8372.7000000000007</v>
      </c>
      <c r="M573">
        <v>27</v>
      </c>
      <c r="N573">
        <v>1.4098088819869811E-2</v>
      </c>
      <c r="O573">
        <v>118.03906826212396</v>
      </c>
      <c r="P573" t="str">
        <f>VLOOKUP(EnergynorDelivered[[#This Row],[OUTAGE_NAME]],Table2[],2,FALSE)</f>
        <v>Pole Top</v>
      </c>
      <c r="Q573" s="2">
        <f>EnergynorDelivered[[#This Row],[Energy Not Supplied kWh]]*VCRUsed</f>
        <v>6311.5489799757679</v>
      </c>
    </row>
    <row r="574" spans="1:17" x14ac:dyDescent="0.25">
      <c r="A574" t="s">
        <v>670</v>
      </c>
      <c r="B574" t="s">
        <v>44</v>
      </c>
      <c r="C574" t="s">
        <v>45</v>
      </c>
      <c r="D574" t="s">
        <v>1540</v>
      </c>
      <c r="E574">
        <v>50000094</v>
      </c>
      <c r="F574" t="s">
        <v>642</v>
      </c>
      <c r="G574" t="s">
        <v>643</v>
      </c>
      <c r="H574" t="s">
        <v>49</v>
      </c>
      <c r="I574">
        <v>50000087</v>
      </c>
      <c r="J574" t="s">
        <v>644</v>
      </c>
      <c r="K574" t="s">
        <v>645</v>
      </c>
      <c r="L574">
        <v>4054.6</v>
      </c>
      <c r="M574">
        <v>12</v>
      </c>
      <c r="N574">
        <v>2.1610781108870641E-2</v>
      </c>
      <c r="O574">
        <v>87.623073084026899</v>
      </c>
      <c r="P574" t="str">
        <f>VLOOKUP(EnergynorDelivered[[#This Row],[OUTAGE_NAME]],Table2[],2,FALSE)</f>
        <v>Pole Top</v>
      </c>
      <c r="Q574" s="2">
        <f>EnergynorDelivered[[#This Row],[Energy Not Supplied kWh]]*VCRUsed</f>
        <v>4685.2057178029181</v>
      </c>
    </row>
    <row r="575" spans="1:17" x14ac:dyDescent="0.25">
      <c r="A575" t="s">
        <v>670</v>
      </c>
      <c r="B575" t="s">
        <v>44</v>
      </c>
      <c r="C575" t="s">
        <v>45</v>
      </c>
      <c r="D575" t="s">
        <v>1541</v>
      </c>
      <c r="E575">
        <v>50000154</v>
      </c>
      <c r="F575" t="s">
        <v>1542</v>
      </c>
      <c r="G575" t="s">
        <v>1543</v>
      </c>
      <c r="H575" t="s">
        <v>60</v>
      </c>
      <c r="I575">
        <v>50000152</v>
      </c>
      <c r="J575" t="s">
        <v>1544</v>
      </c>
      <c r="K575" t="s">
        <v>1545</v>
      </c>
      <c r="L575">
        <v>420</v>
      </c>
      <c r="M575">
        <v>4</v>
      </c>
      <c r="N575">
        <v>2.4644469595051618E-2</v>
      </c>
      <c r="O575">
        <v>10.350677229921679</v>
      </c>
      <c r="P575" t="str">
        <f>VLOOKUP(EnergynorDelivered[[#This Row],[OUTAGE_NAME]],Table2[],2,FALSE)</f>
        <v>Pole Top</v>
      </c>
      <c r="Q575" s="2">
        <f>EnergynorDelivered[[#This Row],[Energy Not Supplied kWh]]*VCRUsed</f>
        <v>553.45071148391219</v>
      </c>
    </row>
    <row r="576" spans="1:17" x14ac:dyDescent="0.25">
      <c r="A576" t="s">
        <v>670</v>
      </c>
      <c r="B576" t="s">
        <v>44</v>
      </c>
      <c r="C576" t="s">
        <v>45</v>
      </c>
      <c r="D576" t="s">
        <v>1546</v>
      </c>
      <c r="E576">
        <v>50000116</v>
      </c>
      <c r="F576" t="s">
        <v>1469</v>
      </c>
      <c r="G576" t="s">
        <v>1470</v>
      </c>
      <c r="H576" t="s">
        <v>60</v>
      </c>
      <c r="I576">
        <v>82738151</v>
      </c>
      <c r="J576" t="s">
        <v>1471</v>
      </c>
      <c r="K576" t="s">
        <v>1472</v>
      </c>
      <c r="L576">
        <v>1862</v>
      </c>
      <c r="M576">
        <v>7</v>
      </c>
      <c r="N576">
        <v>2.0060698736939477E-2</v>
      </c>
      <c r="O576">
        <v>37.353021048181304</v>
      </c>
      <c r="P576" t="str">
        <f>VLOOKUP(EnergynorDelivered[[#This Row],[OUTAGE_NAME]],Table2[],2,FALSE)</f>
        <v>Pole Top</v>
      </c>
      <c r="Q576" s="2">
        <f>EnergynorDelivered[[#This Row],[Energy Not Supplied kWh]]*VCRUsed</f>
        <v>1997.2660354462544</v>
      </c>
    </row>
    <row r="577" spans="1:17" x14ac:dyDescent="0.25">
      <c r="A577" t="s">
        <v>670</v>
      </c>
      <c r="B577" t="s">
        <v>44</v>
      </c>
      <c r="C577" t="s">
        <v>45</v>
      </c>
      <c r="D577" t="s">
        <v>1547</v>
      </c>
      <c r="E577">
        <v>50000084</v>
      </c>
      <c r="F577" t="s">
        <v>1548</v>
      </c>
      <c r="G577" t="s">
        <v>1549</v>
      </c>
      <c r="H577" t="s">
        <v>60</v>
      </c>
      <c r="I577">
        <v>50000083</v>
      </c>
      <c r="J577" t="s">
        <v>1550</v>
      </c>
      <c r="K577" t="s">
        <v>1551</v>
      </c>
      <c r="L577">
        <v>300</v>
      </c>
      <c r="M577">
        <v>2</v>
      </c>
      <c r="N577">
        <v>2.0319568125436595E-2</v>
      </c>
      <c r="O577">
        <v>6.0958704376309791</v>
      </c>
      <c r="P577" t="str">
        <f>VLOOKUP(EnergynorDelivered[[#This Row],[OUTAGE_NAME]],Table2[],2,FALSE)</f>
        <v>Pole Top</v>
      </c>
      <c r="Q577" s="2">
        <f>EnergynorDelivered[[#This Row],[Energy Not Supplied kWh]]*VCRUsed</f>
        <v>325.94619230012847</v>
      </c>
    </row>
    <row r="578" spans="1:17" x14ac:dyDescent="0.25">
      <c r="A578" t="s">
        <v>670</v>
      </c>
      <c r="B578" t="s">
        <v>44</v>
      </c>
      <c r="C578" t="s">
        <v>45</v>
      </c>
      <c r="D578" t="s">
        <v>1552</v>
      </c>
      <c r="E578">
        <v>50000065</v>
      </c>
      <c r="F578" t="s">
        <v>573</v>
      </c>
      <c r="G578" t="s">
        <v>574</v>
      </c>
      <c r="H578" t="s">
        <v>49</v>
      </c>
      <c r="I578">
        <v>50000064</v>
      </c>
      <c r="J578" t="s">
        <v>575</v>
      </c>
      <c r="K578" t="s">
        <v>576</v>
      </c>
      <c r="L578">
        <v>7200</v>
      </c>
      <c r="M578">
        <v>1</v>
      </c>
      <c r="N578">
        <v>2.330339767390498E-2</v>
      </c>
      <c r="O578">
        <v>167.78446325211587</v>
      </c>
      <c r="P578" t="str">
        <f>VLOOKUP(EnergynorDelivered[[#This Row],[OUTAGE_NAME]],Table2[],2,FALSE)</f>
        <v>Pole Top</v>
      </c>
      <c r="Q578" s="2">
        <f>EnergynorDelivered[[#This Row],[Energy Not Supplied kWh]]*VCRUsed</f>
        <v>8971.4352500906352</v>
      </c>
    </row>
    <row r="579" spans="1:17" x14ac:dyDescent="0.25">
      <c r="A579" t="s">
        <v>670</v>
      </c>
      <c r="B579" t="s">
        <v>44</v>
      </c>
      <c r="C579" t="s">
        <v>45</v>
      </c>
      <c r="D579" t="s">
        <v>1553</v>
      </c>
      <c r="E579">
        <v>50000185</v>
      </c>
      <c r="F579" t="s">
        <v>1554</v>
      </c>
      <c r="G579" t="s">
        <v>1555</v>
      </c>
      <c r="H579" t="s">
        <v>60</v>
      </c>
      <c r="I579">
        <v>50000181</v>
      </c>
      <c r="J579" t="s">
        <v>583</v>
      </c>
      <c r="K579" t="s">
        <v>584</v>
      </c>
      <c r="L579">
        <v>35504</v>
      </c>
      <c r="M579">
        <v>229</v>
      </c>
      <c r="N579">
        <v>2.6512518869729954E-2</v>
      </c>
      <c r="O579">
        <v>941.30046995089231</v>
      </c>
      <c r="P579" t="str">
        <f>VLOOKUP(EnergynorDelivered[[#This Row],[OUTAGE_NAME]],Table2[],2,FALSE)</f>
        <v>Pole Top</v>
      </c>
      <c r="Q579" s="2">
        <f>EnergynorDelivered[[#This Row],[Energy Not Supplied kWh]]*VCRUsed</f>
        <v>50331.336128274212</v>
      </c>
    </row>
    <row r="580" spans="1:17" x14ac:dyDescent="0.25">
      <c r="A580" t="s">
        <v>670</v>
      </c>
      <c r="B580" t="s">
        <v>44</v>
      </c>
      <c r="C580" t="s">
        <v>45</v>
      </c>
      <c r="D580" t="s">
        <v>1556</v>
      </c>
      <c r="E580">
        <v>50000118</v>
      </c>
      <c r="F580" t="s">
        <v>1475</v>
      </c>
      <c r="G580" t="s">
        <v>1476</v>
      </c>
      <c r="H580" t="s">
        <v>49</v>
      </c>
      <c r="I580">
        <v>82738151</v>
      </c>
      <c r="J580" t="s">
        <v>1471</v>
      </c>
      <c r="K580" t="s">
        <v>1472</v>
      </c>
      <c r="L580">
        <v>276.10000000000002</v>
      </c>
      <c r="M580">
        <v>1</v>
      </c>
      <c r="N580">
        <v>4.8111695968065117E-2</v>
      </c>
      <c r="O580">
        <v>13.283639256782779</v>
      </c>
      <c r="P580" t="str">
        <f>VLOOKUP(EnergynorDelivered[[#This Row],[OUTAGE_NAME]],Table2[],2,FALSE)</f>
        <v>Pole Top</v>
      </c>
      <c r="Q580" s="2">
        <f>EnergynorDelivered[[#This Row],[Energy Not Supplied kWh]]*VCRUsed</f>
        <v>710.27619106017517</v>
      </c>
    </row>
    <row r="581" spans="1:17" x14ac:dyDescent="0.25">
      <c r="A581" t="s">
        <v>670</v>
      </c>
      <c r="B581" t="s">
        <v>44</v>
      </c>
      <c r="C581" t="s">
        <v>45</v>
      </c>
      <c r="D581" t="s">
        <v>1557</v>
      </c>
      <c r="E581">
        <v>50000145</v>
      </c>
      <c r="F581" t="s">
        <v>1437</v>
      </c>
      <c r="G581" t="s">
        <v>1438</v>
      </c>
      <c r="H581" t="s">
        <v>49</v>
      </c>
      <c r="I581">
        <v>50000141</v>
      </c>
      <c r="J581" t="s">
        <v>1439</v>
      </c>
      <c r="K581" t="s">
        <v>1440</v>
      </c>
      <c r="L581">
        <v>97413.6</v>
      </c>
      <c r="M581">
        <v>126</v>
      </c>
      <c r="N581">
        <v>0.19123761992726895</v>
      </c>
      <c r="O581">
        <v>18629.145012547007</v>
      </c>
      <c r="P581" t="str">
        <f>VLOOKUP(EnergynorDelivered[[#This Row],[OUTAGE_NAME]],Table2[],2,FALSE)</f>
        <v>Pole</v>
      </c>
      <c r="Q581" s="2">
        <f>EnergynorDelivered[[#This Row],[Energy Not Supplied kWh]]*VCRUsed</f>
        <v>996100.38382088847</v>
      </c>
    </row>
    <row r="582" spans="1:17" x14ac:dyDescent="0.25">
      <c r="A582" t="s">
        <v>670</v>
      </c>
      <c r="B582" t="s">
        <v>44</v>
      </c>
      <c r="C582" t="s">
        <v>45</v>
      </c>
      <c r="D582" t="s">
        <v>1558</v>
      </c>
      <c r="E582">
        <v>50000084</v>
      </c>
      <c r="F582" t="s">
        <v>1548</v>
      </c>
      <c r="G582" t="s">
        <v>1549</v>
      </c>
      <c r="H582" t="s">
        <v>60</v>
      </c>
      <c r="I582">
        <v>50000083</v>
      </c>
      <c r="J582" t="s">
        <v>1550</v>
      </c>
      <c r="K582" t="s">
        <v>1551</v>
      </c>
      <c r="L582">
        <v>2145</v>
      </c>
      <c r="M582">
        <v>15</v>
      </c>
      <c r="N582">
        <v>2.0319568125436595E-2</v>
      </c>
      <c r="O582">
        <v>43.585473629061497</v>
      </c>
      <c r="P582" t="str">
        <f>VLOOKUP(EnergynorDelivered[[#This Row],[OUTAGE_NAME]],Table2[],2,FALSE)</f>
        <v>Pole Top</v>
      </c>
      <c r="Q582" s="2">
        <f>EnergynorDelivered[[#This Row],[Energy Not Supplied kWh]]*VCRUsed</f>
        <v>2330.515274945918</v>
      </c>
    </row>
    <row r="583" spans="1:17" x14ac:dyDescent="0.25">
      <c r="A583" t="s">
        <v>670</v>
      </c>
      <c r="B583" t="s">
        <v>44</v>
      </c>
      <c r="C583" t="s">
        <v>45</v>
      </c>
      <c r="D583" t="s">
        <v>1559</v>
      </c>
      <c r="E583">
        <v>83022292</v>
      </c>
      <c r="F583" t="s">
        <v>1560</v>
      </c>
      <c r="G583" t="s">
        <v>1561</v>
      </c>
      <c r="H583" t="s">
        <v>49</v>
      </c>
      <c r="I583">
        <v>82613011</v>
      </c>
      <c r="J583" t="s">
        <v>1562</v>
      </c>
      <c r="K583" t="s">
        <v>1563</v>
      </c>
      <c r="L583">
        <v>60</v>
      </c>
      <c r="M583">
        <v>1</v>
      </c>
      <c r="N583">
        <v>1.6957639457440464E-2</v>
      </c>
      <c r="O583">
        <v>1.0174583674464279</v>
      </c>
      <c r="P583" t="str">
        <f>VLOOKUP(EnergynorDelivered[[#This Row],[OUTAGE_NAME]],Table2[],2,FALSE)</f>
        <v>Pole Top</v>
      </c>
      <c r="Q583" s="2">
        <f>EnergynorDelivered[[#This Row],[Energy Not Supplied kWh]]*VCRUsed</f>
        <v>54.4034989073605</v>
      </c>
    </row>
    <row r="584" spans="1:17" x14ac:dyDescent="0.25">
      <c r="A584" t="s">
        <v>670</v>
      </c>
      <c r="B584" t="s">
        <v>44</v>
      </c>
      <c r="C584" t="s">
        <v>45</v>
      </c>
      <c r="D584" t="s">
        <v>1564</v>
      </c>
      <c r="E584">
        <v>40001033</v>
      </c>
      <c r="F584" t="s">
        <v>1565</v>
      </c>
      <c r="G584" t="s">
        <v>1566</v>
      </c>
      <c r="H584" t="s">
        <v>49</v>
      </c>
      <c r="I584">
        <v>40017963</v>
      </c>
      <c r="J584" t="s">
        <v>1567</v>
      </c>
      <c r="K584" t="s">
        <v>1568</v>
      </c>
      <c r="L584">
        <v>51308.4</v>
      </c>
      <c r="M584">
        <v>99</v>
      </c>
      <c r="N584">
        <v>2.8826318084036608E-2</v>
      </c>
      <c r="O584">
        <v>1479.0322587829839</v>
      </c>
      <c r="P584" t="str">
        <f>VLOOKUP(EnergynorDelivered[[#This Row],[OUTAGE_NAME]],Table2[],2,FALSE)</f>
        <v>Pole Top</v>
      </c>
      <c r="Q584" s="2">
        <f>EnergynorDelivered[[#This Row],[Energy Not Supplied kWh]]*VCRUsed</f>
        <v>79083.854877126156</v>
      </c>
    </row>
    <row r="585" spans="1:17" x14ac:dyDescent="0.25">
      <c r="A585" t="s">
        <v>670</v>
      </c>
      <c r="B585" t="s">
        <v>44</v>
      </c>
      <c r="C585" t="s">
        <v>45</v>
      </c>
      <c r="D585" t="s">
        <v>1564</v>
      </c>
      <c r="E585">
        <v>40001052</v>
      </c>
      <c r="F585" t="s">
        <v>1569</v>
      </c>
      <c r="G585" t="s">
        <v>1570</v>
      </c>
      <c r="H585" t="s">
        <v>49</v>
      </c>
      <c r="I585">
        <v>40017963</v>
      </c>
      <c r="J585" t="s">
        <v>1567</v>
      </c>
      <c r="K585" t="s">
        <v>1568</v>
      </c>
      <c r="L585">
        <v>25913.333333333332</v>
      </c>
      <c r="M585">
        <v>50</v>
      </c>
      <c r="N585">
        <v>0.28395408916445231</v>
      </c>
      <c r="O585">
        <v>7358.1969638815081</v>
      </c>
      <c r="P585" t="str">
        <f>VLOOKUP(EnergynorDelivered[[#This Row],[OUTAGE_NAME]],Table2[],2,FALSE)</f>
        <v>Pole Top</v>
      </c>
      <c r="Q585" s="2">
        <f>EnergynorDelivered[[#This Row],[Energy Not Supplied kWh]]*VCRUsed</f>
        <v>393442.79165874422</v>
      </c>
    </row>
    <row r="586" spans="1:17" x14ac:dyDescent="0.25">
      <c r="A586" t="s">
        <v>670</v>
      </c>
      <c r="B586" t="s">
        <v>44</v>
      </c>
      <c r="C586" t="s">
        <v>45</v>
      </c>
      <c r="D586" t="s">
        <v>1571</v>
      </c>
      <c r="E586">
        <v>40000998</v>
      </c>
      <c r="F586" t="s">
        <v>1572</v>
      </c>
      <c r="G586" t="s">
        <v>1573</v>
      </c>
      <c r="H586" t="s">
        <v>60</v>
      </c>
      <c r="I586">
        <v>40000023</v>
      </c>
      <c r="J586" t="s">
        <v>657</v>
      </c>
      <c r="K586" t="s">
        <v>658</v>
      </c>
      <c r="L586">
        <v>18224.266666666666</v>
      </c>
      <c r="M586">
        <v>91</v>
      </c>
      <c r="N586">
        <v>2.6919950274780485E-2</v>
      </c>
      <c r="O586">
        <v>490.59635246100612</v>
      </c>
      <c r="P586" t="str">
        <f>VLOOKUP(EnergynorDelivered[[#This Row],[OUTAGE_NAME]],Table2[],2,FALSE)</f>
        <v>Pole Top</v>
      </c>
      <c r="Q586" s="2">
        <f>EnergynorDelivered[[#This Row],[Energy Not Supplied kWh]]*VCRUsed</f>
        <v>26232.186966089997</v>
      </c>
    </row>
    <row r="587" spans="1:17" x14ac:dyDescent="0.25">
      <c r="A587" t="s">
        <v>670</v>
      </c>
      <c r="B587" t="s">
        <v>44</v>
      </c>
      <c r="C587" t="s">
        <v>45</v>
      </c>
      <c r="D587" t="s">
        <v>1574</v>
      </c>
      <c r="E587">
        <v>40001061</v>
      </c>
      <c r="F587" t="s">
        <v>723</v>
      </c>
      <c r="G587" t="s">
        <v>724</v>
      </c>
      <c r="H587" t="s">
        <v>49</v>
      </c>
      <c r="I587">
        <v>40000024</v>
      </c>
      <c r="J587" t="s">
        <v>79</v>
      </c>
      <c r="K587" t="s">
        <v>80</v>
      </c>
      <c r="L587">
        <v>60905.599999999999</v>
      </c>
      <c r="M587">
        <v>8</v>
      </c>
      <c r="N587">
        <v>2.1067224133866868E-2</v>
      </c>
      <c r="O587">
        <v>1283.111926207642</v>
      </c>
      <c r="P587" t="str">
        <f>VLOOKUP(EnergynorDelivered[[#This Row],[OUTAGE_NAME]],Table2[],2,FALSE)</f>
        <v>Pole</v>
      </c>
      <c r="Q587" s="2">
        <f>EnergynorDelivered[[#This Row],[Energy Not Supplied kWh]]*VCRUsed</f>
        <v>68607.99469432261</v>
      </c>
    </row>
    <row r="588" spans="1:17" x14ac:dyDescent="0.25">
      <c r="A588" t="s">
        <v>670</v>
      </c>
      <c r="B588" t="s">
        <v>44</v>
      </c>
      <c r="C588" t="s">
        <v>45</v>
      </c>
      <c r="D588" t="s">
        <v>1575</v>
      </c>
      <c r="E588">
        <v>40001117</v>
      </c>
      <c r="F588" t="s">
        <v>1576</v>
      </c>
      <c r="G588" t="s">
        <v>1577</v>
      </c>
      <c r="H588" t="s">
        <v>60</v>
      </c>
      <c r="I588">
        <v>40017986</v>
      </c>
      <c r="J588" t="s">
        <v>763</v>
      </c>
      <c r="K588" t="s">
        <v>764</v>
      </c>
      <c r="L588">
        <v>69829.46666666666</v>
      </c>
      <c r="M588">
        <v>301</v>
      </c>
      <c r="N588">
        <v>4.1711333193236208E-2</v>
      </c>
      <c r="O588">
        <v>2912.6801508393146</v>
      </c>
      <c r="P588" t="str">
        <f>VLOOKUP(EnergynorDelivered[[#This Row],[OUTAGE_NAME]],Table2[],2,FALSE)</f>
        <v>Pole Top</v>
      </c>
      <c r="Q588" s="2">
        <f>EnergynorDelivered[[#This Row],[Energy Not Supplied kWh]]*VCRUsed</f>
        <v>155741.00766537816</v>
      </c>
    </row>
    <row r="589" spans="1:17" x14ac:dyDescent="0.25">
      <c r="A589" t="s">
        <v>670</v>
      </c>
      <c r="B589" t="s">
        <v>44</v>
      </c>
      <c r="C589" t="s">
        <v>45</v>
      </c>
      <c r="D589" t="s">
        <v>1578</v>
      </c>
      <c r="E589">
        <v>40001072</v>
      </c>
      <c r="F589" t="s">
        <v>1579</v>
      </c>
      <c r="G589" t="s">
        <v>1580</v>
      </c>
      <c r="H589" t="s">
        <v>49</v>
      </c>
      <c r="I589">
        <v>40017977</v>
      </c>
      <c r="J589" t="s">
        <v>668</v>
      </c>
      <c r="K589" t="s">
        <v>669</v>
      </c>
      <c r="L589">
        <v>9381</v>
      </c>
      <c r="M589">
        <v>59</v>
      </c>
      <c r="N589">
        <v>2.304181449183753E-2</v>
      </c>
      <c r="O589">
        <v>216.15526174792785</v>
      </c>
      <c r="P589" t="str">
        <f>VLOOKUP(EnergynorDelivered[[#This Row],[OUTAGE_NAME]],Table2[],2,FALSE)</f>
        <v>Pole Top</v>
      </c>
      <c r="Q589" s="2">
        <f>EnergynorDelivered[[#This Row],[Energy Not Supplied kWh]]*VCRUsed</f>
        <v>11557.821845661701</v>
      </c>
    </row>
    <row r="590" spans="1:17" hidden="1" x14ac:dyDescent="0.25">
      <c r="A590" t="s">
        <v>1581</v>
      </c>
      <c r="B590" t="s">
        <v>44</v>
      </c>
      <c r="C590" t="s">
        <v>45</v>
      </c>
      <c r="D590" t="s">
        <v>1582</v>
      </c>
      <c r="E590">
        <v>82563612</v>
      </c>
      <c r="F590" t="s">
        <v>74</v>
      </c>
      <c r="G590" t="s">
        <v>75</v>
      </c>
      <c r="H590" t="s">
        <v>49</v>
      </c>
      <c r="I590">
        <v>40017951</v>
      </c>
      <c r="J590" t="s">
        <v>50</v>
      </c>
      <c r="K590" t="s">
        <v>51</v>
      </c>
      <c r="L590">
        <v>906318.6333333333</v>
      </c>
      <c r="M590">
        <v>1778</v>
      </c>
      <c r="N590">
        <v>3.5154856809953609E-2</v>
      </c>
      <c r="O590">
        <v>31861.501779026181</v>
      </c>
      <c r="P590" t="str">
        <f>VLOOKUP(EnergynorDelivered[[#This Row],[OUTAGE_NAME]],Table2[],2,FALSE)</f>
        <v>Pole</v>
      </c>
      <c r="Q590" s="2">
        <f>EnergynorDelivered[[#This Row],[Energy Not Supplied kWh]]*VCRUsed</f>
        <v>1703634.5001245299</v>
      </c>
    </row>
    <row r="591" spans="1:17" x14ac:dyDescent="0.25">
      <c r="A591" t="s">
        <v>670</v>
      </c>
      <c r="B591" t="s">
        <v>44</v>
      </c>
      <c r="C591" t="s">
        <v>45</v>
      </c>
      <c r="D591" t="s">
        <v>1583</v>
      </c>
      <c r="E591">
        <v>40001010</v>
      </c>
      <c r="F591" t="s">
        <v>655</v>
      </c>
      <c r="G591" t="s">
        <v>656</v>
      </c>
      <c r="H591" t="s">
        <v>49</v>
      </c>
      <c r="I591">
        <v>40000023</v>
      </c>
      <c r="J591" t="s">
        <v>657</v>
      </c>
      <c r="K591" t="s">
        <v>658</v>
      </c>
      <c r="L591">
        <v>14275.666666666666</v>
      </c>
      <c r="M591">
        <v>10</v>
      </c>
      <c r="N591">
        <v>3.0197309670976689E-2</v>
      </c>
      <c r="O591">
        <v>431.08672709297292</v>
      </c>
      <c r="P591" t="str">
        <f>VLOOKUP(EnergynorDelivered[[#This Row],[OUTAGE_NAME]],Table2[],2,FALSE)</f>
        <v>Pole</v>
      </c>
      <c r="Q591" s="2">
        <f>EnergynorDelivered[[#This Row],[Energy Not Supplied kWh]]*VCRUsed</f>
        <v>23050.207297661262</v>
      </c>
    </row>
    <row r="592" spans="1:17" x14ac:dyDescent="0.25">
      <c r="A592" t="s">
        <v>670</v>
      </c>
      <c r="B592" t="s">
        <v>44</v>
      </c>
      <c r="C592" t="s">
        <v>45</v>
      </c>
      <c r="D592" t="s">
        <v>1584</v>
      </c>
      <c r="E592">
        <v>40200483</v>
      </c>
      <c r="F592" t="s">
        <v>1585</v>
      </c>
      <c r="G592" t="s">
        <v>1586</v>
      </c>
      <c r="H592" t="s">
        <v>49</v>
      </c>
      <c r="I592">
        <v>40017982</v>
      </c>
      <c r="J592" t="s">
        <v>1587</v>
      </c>
      <c r="K592" t="s">
        <v>1588</v>
      </c>
      <c r="L592">
        <v>9270</v>
      </c>
      <c r="M592">
        <v>90</v>
      </c>
      <c r="N592">
        <v>2.8185177811445195E-2</v>
      </c>
      <c r="O592">
        <v>261.27659831209695</v>
      </c>
      <c r="P592" t="str">
        <f>VLOOKUP(EnergynorDelivered[[#This Row],[OUTAGE_NAME]],Table2[],2,FALSE)</f>
        <v>Pole Top</v>
      </c>
      <c r="Q592" s="2">
        <f>EnergynorDelivered[[#This Row],[Energy Not Supplied kWh]]*VCRUsed</f>
        <v>13970.459711747824</v>
      </c>
    </row>
    <row r="593" spans="1:17" hidden="1" x14ac:dyDescent="0.25">
      <c r="A593" t="s">
        <v>1581</v>
      </c>
      <c r="B593" t="s">
        <v>44</v>
      </c>
      <c r="C593" t="s">
        <v>45</v>
      </c>
      <c r="D593" t="s">
        <v>1589</v>
      </c>
      <c r="E593">
        <v>40001010</v>
      </c>
      <c r="F593" t="s">
        <v>655</v>
      </c>
      <c r="G593" t="s">
        <v>656</v>
      </c>
      <c r="H593" t="s">
        <v>49</v>
      </c>
      <c r="I593">
        <v>40000023</v>
      </c>
      <c r="J593" t="s">
        <v>657</v>
      </c>
      <c r="K593" t="s">
        <v>658</v>
      </c>
      <c r="L593">
        <v>50131.199999999997</v>
      </c>
      <c r="M593">
        <v>42</v>
      </c>
      <c r="N593">
        <v>2.7284129505134744E-2</v>
      </c>
      <c r="O593">
        <v>1367.7861530478108</v>
      </c>
      <c r="P593" t="str">
        <f>VLOOKUP(EnergynorDelivered[[#This Row],[OUTAGE_NAME]],Table2[],2,FALSE)</f>
        <v>Pole</v>
      </c>
      <c r="Q593" s="2">
        <f>EnergynorDelivered[[#This Row],[Energy Not Supplied kWh]]*VCRUsed</f>
        <v>73135.525603466434</v>
      </c>
    </row>
    <row r="594" spans="1:17" hidden="1" x14ac:dyDescent="0.25">
      <c r="A594" t="s">
        <v>1581</v>
      </c>
      <c r="B594" t="s">
        <v>44</v>
      </c>
      <c r="C594" t="s">
        <v>45</v>
      </c>
      <c r="D594" t="s">
        <v>1590</v>
      </c>
      <c r="E594">
        <v>40001061</v>
      </c>
      <c r="F594" t="s">
        <v>723</v>
      </c>
      <c r="G594" t="s">
        <v>724</v>
      </c>
      <c r="H594" t="s">
        <v>49</v>
      </c>
      <c r="I594">
        <v>40000024</v>
      </c>
      <c r="J594" t="s">
        <v>79</v>
      </c>
      <c r="K594" t="s">
        <v>80</v>
      </c>
      <c r="L594">
        <v>22016.333333333332</v>
      </c>
      <c r="M594">
        <v>20</v>
      </c>
      <c r="N594">
        <v>2.5096009853993868E-2</v>
      </c>
      <c r="O594">
        <v>552.52211828214706</v>
      </c>
      <c r="P594" t="str">
        <f>VLOOKUP(EnergynorDelivered[[#This Row],[OUTAGE_NAME]],Table2[],2,FALSE)</f>
        <v>Pole</v>
      </c>
      <c r="Q594" s="2">
        <f>EnergynorDelivered[[#This Row],[Energy Not Supplied kWh]]*VCRUsed</f>
        <v>29543.357664546402</v>
      </c>
    </row>
    <row r="595" spans="1:17" hidden="1" x14ac:dyDescent="0.25">
      <c r="A595" t="s">
        <v>1581</v>
      </c>
      <c r="B595" t="s">
        <v>44</v>
      </c>
      <c r="C595" t="s">
        <v>45</v>
      </c>
      <c r="D595" t="s">
        <v>1591</v>
      </c>
      <c r="E595">
        <v>40001204</v>
      </c>
      <c r="F595" t="s">
        <v>1592</v>
      </c>
      <c r="G595" t="s">
        <v>1593</v>
      </c>
      <c r="H595" t="s">
        <v>60</v>
      </c>
      <c r="I595">
        <v>40017948</v>
      </c>
      <c r="J595" t="s">
        <v>704</v>
      </c>
      <c r="K595" t="s">
        <v>705</v>
      </c>
      <c r="L595">
        <v>52878.400000000001</v>
      </c>
      <c r="M595">
        <v>664</v>
      </c>
      <c r="N595">
        <v>1.7951530276153611E-2</v>
      </c>
      <c r="O595">
        <v>949.2481985545611</v>
      </c>
      <c r="P595" t="str">
        <f>VLOOKUP(EnergynorDelivered[[#This Row],[OUTAGE_NAME]],Table2[],2,FALSE)</f>
        <v>Pole</v>
      </c>
      <c r="Q595" s="2">
        <f>EnergynorDelivered[[#This Row],[Energy Not Supplied kWh]]*VCRUsed</f>
        <v>50756.301176712383</v>
      </c>
    </row>
    <row r="596" spans="1:17" hidden="1" x14ac:dyDescent="0.25">
      <c r="A596" t="s">
        <v>1581</v>
      </c>
      <c r="B596" t="s">
        <v>44</v>
      </c>
      <c r="C596" t="s">
        <v>45</v>
      </c>
      <c r="D596" t="s">
        <v>1594</v>
      </c>
      <c r="E596">
        <v>40001010</v>
      </c>
      <c r="F596" t="s">
        <v>655</v>
      </c>
      <c r="G596" t="s">
        <v>656</v>
      </c>
      <c r="H596" t="s">
        <v>49</v>
      </c>
      <c r="I596">
        <v>40000023</v>
      </c>
      <c r="J596" t="s">
        <v>657</v>
      </c>
      <c r="K596" t="s">
        <v>658</v>
      </c>
      <c r="L596">
        <v>14490</v>
      </c>
      <c r="M596">
        <v>10</v>
      </c>
      <c r="N596">
        <v>2.7284129505134744E-2</v>
      </c>
      <c r="O596">
        <v>395.34703652940243</v>
      </c>
      <c r="P596" t="str">
        <f>VLOOKUP(EnergynorDelivered[[#This Row],[OUTAGE_NAME]],Table2[],2,FALSE)</f>
        <v>Pole</v>
      </c>
      <c r="Q596" s="2">
        <f>EnergynorDelivered[[#This Row],[Energy Not Supplied kWh]]*VCRUsed</f>
        <v>21139.206043227146</v>
      </c>
    </row>
    <row r="597" spans="1:17" x14ac:dyDescent="0.25">
      <c r="A597" t="s">
        <v>670</v>
      </c>
      <c r="B597" t="s">
        <v>44</v>
      </c>
      <c r="C597" t="s">
        <v>45</v>
      </c>
      <c r="D597" t="s">
        <v>1595</v>
      </c>
      <c r="E597">
        <v>40001138</v>
      </c>
      <c r="F597" t="s">
        <v>1596</v>
      </c>
      <c r="G597" t="s">
        <v>1597</v>
      </c>
      <c r="H597" t="s">
        <v>60</v>
      </c>
      <c r="I597">
        <v>40017929</v>
      </c>
      <c r="J597" t="s">
        <v>820</v>
      </c>
      <c r="K597" t="s">
        <v>821</v>
      </c>
      <c r="L597">
        <v>1054.9333333333334</v>
      </c>
      <c r="M597">
        <v>46</v>
      </c>
      <c r="N597">
        <v>0.20270918212510905</v>
      </c>
      <c r="O597">
        <v>213.84467319651506</v>
      </c>
      <c r="P597" t="str">
        <f>VLOOKUP(EnergynorDelivered[[#This Row],[OUTAGE_NAME]],Table2[],2,FALSE)</f>
        <v>Pole Top</v>
      </c>
      <c r="Q597" s="2">
        <f>EnergynorDelivered[[#This Row],[Energy Not Supplied kWh]]*VCRUsed</f>
        <v>11434.27467581766</v>
      </c>
    </row>
    <row r="598" spans="1:17" x14ac:dyDescent="0.25">
      <c r="A598" t="s">
        <v>670</v>
      </c>
      <c r="B598" t="s">
        <v>44</v>
      </c>
      <c r="C598" t="s">
        <v>45</v>
      </c>
      <c r="D598" t="s">
        <v>1595</v>
      </c>
      <c r="E598">
        <v>40001185</v>
      </c>
      <c r="F598" t="s">
        <v>1598</v>
      </c>
      <c r="G598" t="s">
        <v>1599</v>
      </c>
      <c r="H598" t="s">
        <v>60</v>
      </c>
      <c r="I598">
        <v>40017972</v>
      </c>
      <c r="J598" t="s">
        <v>1600</v>
      </c>
      <c r="K598" t="s">
        <v>1601</v>
      </c>
      <c r="L598">
        <v>20.933333333333334</v>
      </c>
      <c r="M598">
        <v>1</v>
      </c>
      <c r="N598">
        <v>7.44313868159204</v>
      </c>
      <c r="O598">
        <v>155.80970306799335</v>
      </c>
      <c r="P598" t="str">
        <f>VLOOKUP(EnergynorDelivered[[#This Row],[OUTAGE_NAME]],Table2[],2,FALSE)</f>
        <v>Pole Top</v>
      </c>
      <c r="Q598" s="2">
        <f>EnergynorDelivered[[#This Row],[Energy Not Supplied kWh]]*VCRUsed</f>
        <v>8331.1448230456044</v>
      </c>
    </row>
    <row r="599" spans="1:17" x14ac:dyDescent="0.25">
      <c r="A599" t="s">
        <v>670</v>
      </c>
      <c r="B599" t="s">
        <v>44</v>
      </c>
      <c r="C599" t="s">
        <v>45</v>
      </c>
      <c r="D599" t="s">
        <v>1595</v>
      </c>
      <c r="E599">
        <v>40001210</v>
      </c>
      <c r="F599" t="s">
        <v>1602</v>
      </c>
      <c r="G599" t="s">
        <v>1603</v>
      </c>
      <c r="H599" t="s">
        <v>49</v>
      </c>
      <c r="I599">
        <v>40017929</v>
      </c>
      <c r="J599" t="s">
        <v>820</v>
      </c>
      <c r="K599" t="s">
        <v>821</v>
      </c>
      <c r="L599">
        <v>13232.533333333333</v>
      </c>
      <c r="M599">
        <v>577</v>
      </c>
      <c r="N599">
        <v>2.1640362367740827E-2</v>
      </c>
      <c r="O599">
        <v>286.35681637654272</v>
      </c>
      <c r="P599" t="str">
        <f>VLOOKUP(EnergynorDelivered[[#This Row],[OUTAGE_NAME]],Table2[],2,FALSE)</f>
        <v>Pole Top</v>
      </c>
      <c r="Q599" s="2">
        <f>EnergynorDelivered[[#This Row],[Energy Not Supplied kWh]]*VCRUsed</f>
        <v>15311.498971653738</v>
      </c>
    </row>
    <row r="600" spans="1:17" hidden="1" x14ac:dyDescent="0.25">
      <c r="A600" t="s">
        <v>1581</v>
      </c>
      <c r="B600" t="s">
        <v>44</v>
      </c>
      <c r="C600" t="s">
        <v>45</v>
      </c>
      <c r="D600" t="s">
        <v>1604</v>
      </c>
      <c r="E600">
        <v>40000985</v>
      </c>
      <c r="F600" t="s">
        <v>699</v>
      </c>
      <c r="G600" t="s">
        <v>700</v>
      </c>
      <c r="H600" t="s">
        <v>49</v>
      </c>
      <c r="I600">
        <v>40017931</v>
      </c>
      <c r="J600" t="s">
        <v>93</v>
      </c>
      <c r="K600" t="s">
        <v>94</v>
      </c>
      <c r="L600">
        <v>8247.0333333333328</v>
      </c>
      <c r="M600">
        <v>31</v>
      </c>
      <c r="N600">
        <v>2.2572629451078356E-2</v>
      </c>
      <c r="O600">
        <v>186.15722750402489</v>
      </c>
      <c r="P600" t="str">
        <f>VLOOKUP(EnergynorDelivered[[#This Row],[OUTAGE_NAME]],Table2[],2,FALSE)</f>
        <v>Pole</v>
      </c>
      <c r="Q600" s="2">
        <f>EnergynorDelivered[[#This Row],[Energy Not Supplied kWh]]*VCRUsed</f>
        <v>9953.8269546402098</v>
      </c>
    </row>
    <row r="601" spans="1:17" hidden="1" x14ac:dyDescent="0.25">
      <c r="A601" t="s">
        <v>1581</v>
      </c>
      <c r="B601" t="s">
        <v>44</v>
      </c>
      <c r="C601" t="s">
        <v>45</v>
      </c>
      <c r="D601" t="s">
        <v>1605</v>
      </c>
      <c r="E601">
        <v>40001061</v>
      </c>
      <c r="F601" t="s">
        <v>723</v>
      </c>
      <c r="G601" t="s">
        <v>724</v>
      </c>
      <c r="H601" t="s">
        <v>49</v>
      </c>
      <c r="I601">
        <v>40000024</v>
      </c>
      <c r="J601" t="s">
        <v>79</v>
      </c>
      <c r="K601" t="s">
        <v>80</v>
      </c>
      <c r="L601">
        <v>7620.9</v>
      </c>
      <c r="M601">
        <v>3</v>
      </c>
      <c r="N601">
        <v>2.5096009853993868E-2</v>
      </c>
      <c r="O601">
        <v>191.25418149630187</v>
      </c>
      <c r="P601" t="str">
        <f>VLOOKUP(EnergynorDelivered[[#This Row],[OUTAGE_NAME]],Table2[],2,FALSE)</f>
        <v>Pole</v>
      </c>
      <c r="Q601" s="2">
        <f>EnergynorDelivered[[#This Row],[Energy Not Supplied kWh]]*VCRUsed</f>
        <v>10226.361084607261</v>
      </c>
    </row>
    <row r="602" spans="1:17" hidden="1" x14ac:dyDescent="0.25">
      <c r="A602" t="s">
        <v>1581</v>
      </c>
      <c r="B602" t="s">
        <v>44</v>
      </c>
      <c r="C602" t="s">
        <v>45</v>
      </c>
      <c r="D602" t="s">
        <v>1606</v>
      </c>
      <c r="E602">
        <v>40001061</v>
      </c>
      <c r="F602" t="s">
        <v>723</v>
      </c>
      <c r="G602" t="s">
        <v>724</v>
      </c>
      <c r="H602" t="s">
        <v>49</v>
      </c>
      <c r="I602">
        <v>40000024</v>
      </c>
      <c r="J602" t="s">
        <v>79</v>
      </c>
      <c r="K602" t="s">
        <v>80</v>
      </c>
      <c r="L602">
        <v>33100</v>
      </c>
      <c r="M602">
        <v>28</v>
      </c>
      <c r="N602">
        <v>2.5096009853993868E-2</v>
      </c>
      <c r="O602">
        <v>830.67792616719703</v>
      </c>
      <c r="P602" t="str">
        <f>VLOOKUP(EnergynorDelivered[[#This Row],[OUTAGE_NAME]],Table2[],2,FALSE)</f>
        <v>Pole</v>
      </c>
      <c r="Q602" s="2">
        <f>EnergynorDelivered[[#This Row],[Energy Not Supplied kWh]]*VCRUsed</f>
        <v>44416.348712160026</v>
      </c>
    </row>
    <row r="603" spans="1:17" hidden="1" x14ac:dyDescent="0.25">
      <c r="A603" t="s">
        <v>1581</v>
      </c>
      <c r="B603" t="s">
        <v>44</v>
      </c>
      <c r="C603" t="s">
        <v>45</v>
      </c>
      <c r="D603" t="s">
        <v>1607</v>
      </c>
      <c r="E603">
        <v>40001061</v>
      </c>
      <c r="F603" t="s">
        <v>723</v>
      </c>
      <c r="G603" t="s">
        <v>724</v>
      </c>
      <c r="H603" t="s">
        <v>49</v>
      </c>
      <c r="I603">
        <v>40000024</v>
      </c>
      <c r="J603" t="s">
        <v>79</v>
      </c>
      <c r="K603" t="s">
        <v>80</v>
      </c>
      <c r="L603">
        <v>4744.333333333333</v>
      </c>
      <c r="M603">
        <v>20</v>
      </c>
      <c r="N603">
        <v>2.5096009853993868E-2</v>
      </c>
      <c r="O603">
        <v>119.06383608396492</v>
      </c>
      <c r="P603" t="str">
        <f>VLOOKUP(EnergynorDelivered[[#This Row],[OUTAGE_NAME]],Table2[],2,FALSE)</f>
        <v>Pole</v>
      </c>
      <c r="Q603" s="2">
        <f>EnergynorDelivered[[#This Row],[Energy Not Supplied kWh]]*VCRUsed</f>
        <v>6366.3433154096037</v>
      </c>
    </row>
    <row r="604" spans="1:17" x14ac:dyDescent="0.25">
      <c r="A604" t="s">
        <v>670</v>
      </c>
      <c r="B604" t="s">
        <v>44</v>
      </c>
      <c r="C604" t="s">
        <v>45</v>
      </c>
      <c r="D604" t="s">
        <v>1608</v>
      </c>
      <c r="E604">
        <v>40001175</v>
      </c>
      <c r="F604" t="s">
        <v>1609</v>
      </c>
      <c r="G604" t="s">
        <v>1610</v>
      </c>
      <c r="H604" t="s">
        <v>167</v>
      </c>
      <c r="I604">
        <v>40017973</v>
      </c>
      <c r="J604" t="s">
        <v>729</v>
      </c>
      <c r="K604" t="s">
        <v>730</v>
      </c>
      <c r="L604">
        <v>12688</v>
      </c>
      <c r="M604">
        <v>61</v>
      </c>
      <c r="N604">
        <v>1.9819687320846928E-2</v>
      </c>
      <c r="O604">
        <v>251.4721927269058</v>
      </c>
      <c r="P604" t="str">
        <f>VLOOKUP(EnergynorDelivered[[#This Row],[OUTAGE_NAME]],Table2[],2,FALSE)</f>
        <v>Pole Top</v>
      </c>
      <c r="Q604" s="2">
        <f>EnergynorDelivered[[#This Row],[Energy Not Supplied kWh]]*VCRUsed</f>
        <v>13446.218145107652</v>
      </c>
    </row>
    <row r="605" spans="1:17" hidden="1" x14ac:dyDescent="0.25">
      <c r="A605" t="s">
        <v>1581</v>
      </c>
      <c r="B605" t="s">
        <v>44</v>
      </c>
      <c r="C605" t="s">
        <v>45</v>
      </c>
      <c r="D605" t="s">
        <v>1611</v>
      </c>
      <c r="E605">
        <v>82563612</v>
      </c>
      <c r="F605" t="s">
        <v>74</v>
      </c>
      <c r="G605" t="s">
        <v>75</v>
      </c>
      <c r="H605" t="s">
        <v>49</v>
      </c>
      <c r="I605">
        <v>40017951</v>
      </c>
      <c r="J605" t="s">
        <v>50</v>
      </c>
      <c r="K605" t="s">
        <v>51</v>
      </c>
      <c r="L605">
        <v>370908.41666666669</v>
      </c>
      <c r="M605">
        <v>1775</v>
      </c>
      <c r="N605">
        <v>3.5154856809953609E-2</v>
      </c>
      <c r="O605">
        <v>13039.232277523277</v>
      </c>
      <c r="P605" t="str">
        <f>VLOOKUP(EnergynorDelivered[[#This Row],[OUTAGE_NAME]],Table2[],2,FALSE)</f>
        <v>Pole</v>
      </c>
      <c r="Q605" s="2">
        <f>EnergynorDelivered[[#This Row],[Energy Not Supplied kWh]]*VCRUsed</f>
        <v>697207.74987916963</v>
      </c>
    </row>
    <row r="606" spans="1:17" x14ac:dyDescent="0.25">
      <c r="A606" t="s">
        <v>670</v>
      </c>
      <c r="B606" t="s">
        <v>44</v>
      </c>
      <c r="C606" t="s">
        <v>45</v>
      </c>
      <c r="D606" t="s">
        <v>1612</v>
      </c>
      <c r="E606">
        <v>40000966</v>
      </c>
      <c r="F606" t="s">
        <v>1613</v>
      </c>
      <c r="G606" t="s">
        <v>1614</v>
      </c>
      <c r="H606" t="s">
        <v>49</v>
      </c>
      <c r="I606">
        <v>40000028</v>
      </c>
      <c r="J606" t="s">
        <v>815</v>
      </c>
      <c r="K606" t="s">
        <v>816</v>
      </c>
      <c r="L606">
        <v>1765.2</v>
      </c>
      <c r="M606">
        <v>1</v>
      </c>
      <c r="N606">
        <v>4.9951786439301663E-2</v>
      </c>
      <c r="O606">
        <v>88.174893422655302</v>
      </c>
      <c r="P606" t="str">
        <f>VLOOKUP(EnergynorDelivered[[#This Row],[OUTAGE_NAME]],Table2[],2,FALSE)</f>
        <v>Pole</v>
      </c>
      <c r="Q606" s="2">
        <f>EnergynorDelivered[[#This Row],[Energy Not Supplied kWh]]*VCRUsed</f>
        <v>4714.7115513093786</v>
      </c>
    </row>
    <row r="607" spans="1:17" x14ac:dyDescent="0.25">
      <c r="A607" t="s">
        <v>670</v>
      </c>
      <c r="B607" t="s">
        <v>44</v>
      </c>
      <c r="C607" t="s">
        <v>45</v>
      </c>
      <c r="D607" t="s">
        <v>1615</v>
      </c>
      <c r="E607">
        <v>40001068</v>
      </c>
      <c r="F607" t="s">
        <v>791</v>
      </c>
      <c r="G607" t="s">
        <v>792</v>
      </c>
      <c r="H607" t="s">
        <v>49</v>
      </c>
      <c r="I607">
        <v>40017977</v>
      </c>
      <c r="J607" t="s">
        <v>668</v>
      </c>
      <c r="K607" t="s">
        <v>669</v>
      </c>
      <c r="L607">
        <v>16926</v>
      </c>
      <c r="M607">
        <v>93</v>
      </c>
      <c r="N607">
        <v>2.5180107629099693E-2</v>
      </c>
      <c r="O607">
        <v>426.1985017301414</v>
      </c>
      <c r="P607" t="str">
        <f>VLOOKUP(EnergynorDelivered[[#This Row],[OUTAGE_NAME]],Table2[],2,FALSE)</f>
        <v>Pole Top</v>
      </c>
      <c r="Q607" s="2">
        <f>EnergynorDelivered[[#This Row],[Energy Not Supplied kWh]]*VCRUsed</f>
        <v>22788.83388751066</v>
      </c>
    </row>
    <row r="608" spans="1:17" x14ac:dyDescent="0.25">
      <c r="A608" t="s">
        <v>670</v>
      </c>
      <c r="B608" t="s">
        <v>44</v>
      </c>
      <c r="C608" t="s">
        <v>45</v>
      </c>
      <c r="D608" t="s">
        <v>1616</v>
      </c>
      <c r="E608">
        <v>40001119</v>
      </c>
      <c r="F608" t="s">
        <v>1617</v>
      </c>
      <c r="G608" t="s">
        <v>1618</v>
      </c>
      <c r="H608" t="s">
        <v>60</v>
      </c>
      <c r="I608">
        <v>40017939</v>
      </c>
      <c r="J608" t="s">
        <v>1619</v>
      </c>
      <c r="K608" t="s">
        <v>1620</v>
      </c>
      <c r="L608">
        <v>33299.816666666666</v>
      </c>
      <c r="M608">
        <v>269</v>
      </c>
      <c r="N608">
        <v>2.9905651498576068E-2</v>
      </c>
      <c r="O608">
        <v>995.85271219980837</v>
      </c>
      <c r="P608" t="str">
        <f>VLOOKUP(EnergynorDelivered[[#This Row],[OUTAGE_NAME]],Table2[],2,FALSE)</f>
        <v>Pole Top</v>
      </c>
      <c r="Q608" s="2">
        <f>EnergynorDelivered[[#This Row],[Energy Not Supplied kWh]]*VCRUsed</f>
        <v>53248.244521323752</v>
      </c>
    </row>
    <row r="609" spans="1:17" x14ac:dyDescent="0.25">
      <c r="A609" t="s">
        <v>670</v>
      </c>
      <c r="B609" t="s">
        <v>44</v>
      </c>
      <c r="C609" t="s">
        <v>45</v>
      </c>
      <c r="D609" t="s">
        <v>1621</v>
      </c>
      <c r="E609">
        <v>40000965</v>
      </c>
      <c r="F609" t="s">
        <v>813</v>
      </c>
      <c r="G609" t="s">
        <v>814</v>
      </c>
      <c r="H609" t="s">
        <v>49</v>
      </c>
      <c r="I609">
        <v>40000028</v>
      </c>
      <c r="J609" t="s">
        <v>815</v>
      </c>
      <c r="K609" t="s">
        <v>816</v>
      </c>
      <c r="L609">
        <v>594.5</v>
      </c>
      <c r="M609">
        <v>2</v>
      </c>
      <c r="N609">
        <v>0.12256926963241535</v>
      </c>
      <c r="O609">
        <v>72.867430796470927</v>
      </c>
      <c r="P609" t="str">
        <f>VLOOKUP(EnergynorDelivered[[#This Row],[OUTAGE_NAME]],Table2[],2,FALSE)</f>
        <v>Pole Top</v>
      </c>
      <c r="Q609" s="2">
        <f>EnergynorDelivered[[#This Row],[Energy Not Supplied kWh]]*VCRUsed</f>
        <v>3896.2215246873002</v>
      </c>
    </row>
    <row r="610" spans="1:17" x14ac:dyDescent="0.25">
      <c r="A610" t="s">
        <v>670</v>
      </c>
      <c r="B610" t="s">
        <v>44</v>
      </c>
      <c r="C610" t="s">
        <v>45</v>
      </c>
      <c r="D610" t="s">
        <v>1622</v>
      </c>
      <c r="E610">
        <v>40000977</v>
      </c>
      <c r="F610" t="s">
        <v>779</v>
      </c>
      <c r="G610" t="s">
        <v>780</v>
      </c>
      <c r="H610" t="s">
        <v>49</v>
      </c>
      <c r="I610">
        <v>40017934</v>
      </c>
      <c r="J610" t="s">
        <v>744</v>
      </c>
      <c r="K610" t="s">
        <v>745</v>
      </c>
      <c r="L610">
        <v>8084.333333333333</v>
      </c>
      <c r="M610">
        <v>20</v>
      </c>
      <c r="N610">
        <v>2.2309560142101885E-2</v>
      </c>
      <c r="O610">
        <v>180.35792070879901</v>
      </c>
      <c r="P610" t="str">
        <f>VLOOKUP(EnergynorDelivered[[#This Row],[OUTAGE_NAME]],Table2[],2,FALSE)</f>
        <v>Pole Top</v>
      </c>
      <c r="Q610" s="2">
        <f>EnergynorDelivered[[#This Row],[Energy Not Supplied kWh]]*VCRUsed</f>
        <v>9643.7380202994827</v>
      </c>
    </row>
    <row r="611" spans="1:17" x14ac:dyDescent="0.25">
      <c r="A611" t="s">
        <v>670</v>
      </c>
      <c r="B611" t="s">
        <v>44</v>
      </c>
      <c r="C611" t="s">
        <v>45</v>
      </c>
      <c r="D611" t="s">
        <v>1623</v>
      </c>
      <c r="E611">
        <v>40000998</v>
      </c>
      <c r="F611" t="s">
        <v>1572</v>
      </c>
      <c r="G611" t="s">
        <v>1573</v>
      </c>
      <c r="H611" t="s">
        <v>60</v>
      </c>
      <c r="I611">
        <v>40000023</v>
      </c>
      <c r="J611" t="s">
        <v>657</v>
      </c>
      <c r="K611" t="s">
        <v>658</v>
      </c>
      <c r="L611">
        <v>126530.5</v>
      </c>
      <c r="M611">
        <v>170</v>
      </c>
      <c r="N611">
        <v>2.6919950274780485E-2</v>
      </c>
      <c r="O611">
        <v>3406.1947682431119</v>
      </c>
      <c r="P611" t="str">
        <f>VLOOKUP(EnergynorDelivered[[#This Row],[OUTAGE_NAME]],Table2[],2,FALSE)</f>
        <v>Pole Top</v>
      </c>
      <c r="Q611" s="2">
        <f>EnergynorDelivered[[#This Row],[Energy Not Supplied kWh]]*VCRUsed</f>
        <v>182129.23425795918</v>
      </c>
    </row>
    <row r="612" spans="1:17" x14ac:dyDescent="0.25">
      <c r="A612" t="s">
        <v>670</v>
      </c>
      <c r="B612" t="s">
        <v>44</v>
      </c>
      <c r="C612" t="s">
        <v>45</v>
      </c>
      <c r="D612" t="s">
        <v>1624</v>
      </c>
      <c r="E612">
        <v>40001038</v>
      </c>
      <c r="F612" t="s">
        <v>53</v>
      </c>
      <c r="G612" t="s">
        <v>54</v>
      </c>
      <c r="H612" t="s">
        <v>49</v>
      </c>
      <c r="I612">
        <v>40000019</v>
      </c>
      <c r="J612" t="s">
        <v>55</v>
      </c>
      <c r="K612" t="s">
        <v>56</v>
      </c>
      <c r="L612">
        <v>11318</v>
      </c>
      <c r="M612">
        <v>36</v>
      </c>
      <c r="N612">
        <v>4.9009579881689379E-2</v>
      </c>
      <c r="O612">
        <v>554.6904251009604</v>
      </c>
      <c r="P612" t="str">
        <f>VLOOKUP(EnergynorDelivered[[#This Row],[OUTAGE_NAME]],Table2[],2,FALSE)</f>
        <v>Pole Top</v>
      </c>
      <c r="Q612" s="2">
        <f>EnergynorDelivered[[#This Row],[Energy Not Supplied kWh]]*VCRUsed</f>
        <v>29659.297030148351</v>
      </c>
    </row>
    <row r="613" spans="1:17" x14ac:dyDescent="0.25">
      <c r="A613" t="s">
        <v>670</v>
      </c>
      <c r="B613" t="s">
        <v>44</v>
      </c>
      <c r="C613" t="s">
        <v>45</v>
      </c>
      <c r="D613" t="s">
        <v>1625</v>
      </c>
      <c r="E613">
        <v>40001139</v>
      </c>
      <c r="F613" t="s">
        <v>818</v>
      </c>
      <c r="G613" t="s">
        <v>819</v>
      </c>
      <c r="H613" t="s">
        <v>49</v>
      </c>
      <c r="I613">
        <v>40017929</v>
      </c>
      <c r="J613" t="s">
        <v>820</v>
      </c>
      <c r="K613" t="s">
        <v>821</v>
      </c>
      <c r="L613">
        <v>12761.4</v>
      </c>
      <c r="M613">
        <v>36</v>
      </c>
      <c r="N613">
        <v>4.084957601310505E-2</v>
      </c>
      <c r="O613">
        <v>521.2977793336388</v>
      </c>
      <c r="P613" t="str">
        <f>VLOOKUP(EnergynorDelivered[[#This Row],[OUTAGE_NAME]],Table2[],2,FALSE)</f>
        <v>Pole Top</v>
      </c>
      <c r="Q613" s="2">
        <f>EnergynorDelivered[[#This Row],[Energy Not Supplied kWh]]*VCRUsed</f>
        <v>27873.792260969665</v>
      </c>
    </row>
    <row r="614" spans="1:17" x14ac:dyDescent="0.25">
      <c r="A614" t="s">
        <v>670</v>
      </c>
      <c r="B614" t="s">
        <v>44</v>
      </c>
      <c r="C614" t="s">
        <v>45</v>
      </c>
      <c r="D614" t="s">
        <v>1626</v>
      </c>
      <c r="E614">
        <v>40001105</v>
      </c>
      <c r="F614" t="s">
        <v>1627</v>
      </c>
      <c r="G614" t="s">
        <v>1628</v>
      </c>
      <c r="H614" t="s">
        <v>167</v>
      </c>
      <c r="I614">
        <v>40017944</v>
      </c>
      <c r="J614" t="s">
        <v>1629</v>
      </c>
      <c r="K614" t="s">
        <v>1630</v>
      </c>
      <c r="L614">
        <v>5220</v>
      </c>
      <c r="M614">
        <v>58</v>
      </c>
      <c r="N614">
        <v>1.6131101854100258E-2</v>
      </c>
      <c r="O614">
        <v>84.204351678403356</v>
      </c>
      <c r="P614" t="str">
        <f>VLOOKUP(EnergynorDelivered[[#This Row],[OUTAGE_NAME]],Table2[],2,FALSE)</f>
        <v>Pole Top</v>
      </c>
      <c r="Q614" s="2">
        <f>EnergynorDelivered[[#This Row],[Energy Not Supplied kWh]]*VCRUsed</f>
        <v>4502.4066842442271</v>
      </c>
    </row>
    <row r="615" spans="1:17" x14ac:dyDescent="0.25">
      <c r="A615" t="s">
        <v>670</v>
      </c>
      <c r="B615" t="s">
        <v>44</v>
      </c>
      <c r="C615" t="s">
        <v>45</v>
      </c>
      <c r="D615" t="s">
        <v>1631</v>
      </c>
      <c r="E615">
        <v>40001006</v>
      </c>
      <c r="F615" t="s">
        <v>1632</v>
      </c>
      <c r="G615" t="s">
        <v>1633</v>
      </c>
      <c r="H615" t="s">
        <v>60</v>
      </c>
      <c r="I615">
        <v>40017951</v>
      </c>
      <c r="J615" t="s">
        <v>50</v>
      </c>
      <c r="K615" t="s">
        <v>51</v>
      </c>
      <c r="L615">
        <v>11844.75</v>
      </c>
      <c r="M615">
        <v>15</v>
      </c>
      <c r="N615">
        <v>3.5430081186681339E-2</v>
      </c>
      <c r="O615">
        <v>419.66045413594378</v>
      </c>
      <c r="P615" t="str">
        <f>VLOOKUP(EnergynorDelivered[[#This Row],[OUTAGE_NAME]],Table2[],2,FALSE)</f>
        <v>Pole</v>
      </c>
      <c r="Q615" s="2">
        <f>EnergynorDelivered[[#This Row],[Energy Not Supplied kWh]]*VCRUsed</f>
        <v>22439.244482648912</v>
      </c>
    </row>
    <row r="616" spans="1:17" x14ac:dyDescent="0.25">
      <c r="A616" t="s">
        <v>670</v>
      </c>
      <c r="B616" t="s">
        <v>44</v>
      </c>
      <c r="C616" t="s">
        <v>45</v>
      </c>
      <c r="D616" t="s">
        <v>1634</v>
      </c>
      <c r="E616">
        <v>40001111</v>
      </c>
      <c r="F616" t="s">
        <v>687</v>
      </c>
      <c r="G616" t="s">
        <v>688</v>
      </c>
      <c r="H616" t="s">
        <v>49</v>
      </c>
      <c r="I616">
        <v>40017988</v>
      </c>
      <c r="J616" t="s">
        <v>689</v>
      </c>
      <c r="K616" t="s">
        <v>690</v>
      </c>
      <c r="L616">
        <v>19125</v>
      </c>
      <c r="M616">
        <v>129</v>
      </c>
      <c r="N616">
        <v>2.2508434993705036E-2</v>
      </c>
      <c r="O616">
        <v>430.47381925460883</v>
      </c>
      <c r="P616" t="str">
        <f>VLOOKUP(EnergynorDelivered[[#This Row],[OUTAGE_NAME]],Table2[],2,FALSE)</f>
        <v>Pole Top</v>
      </c>
      <c r="Q616" s="2">
        <f>EnergynorDelivered[[#This Row],[Energy Not Supplied kWh]]*VCRUsed</f>
        <v>23017.435115543933</v>
      </c>
    </row>
    <row r="617" spans="1:17" x14ac:dyDescent="0.25">
      <c r="A617" t="s">
        <v>670</v>
      </c>
      <c r="B617" t="s">
        <v>44</v>
      </c>
      <c r="C617" t="s">
        <v>45</v>
      </c>
      <c r="D617" t="s">
        <v>1635</v>
      </c>
      <c r="E617">
        <v>40001039</v>
      </c>
      <c r="F617" t="s">
        <v>1636</v>
      </c>
      <c r="G617" t="s">
        <v>1637</v>
      </c>
      <c r="H617" t="s">
        <v>60</v>
      </c>
      <c r="I617">
        <v>40017961</v>
      </c>
      <c r="J617" t="s">
        <v>1638</v>
      </c>
      <c r="K617" t="s">
        <v>1639</v>
      </c>
      <c r="L617">
        <v>5986.666666666667</v>
      </c>
      <c r="M617">
        <v>100</v>
      </c>
      <c r="N617">
        <v>5.6072860361680757E-2</v>
      </c>
      <c r="O617">
        <v>335.68952403192878</v>
      </c>
      <c r="P617" t="str">
        <f>VLOOKUP(EnergynorDelivered[[#This Row],[OUTAGE_NAME]],Table2[],2,FALSE)</f>
        <v>Pole Top</v>
      </c>
      <c r="Q617" s="2">
        <f>EnergynorDelivered[[#This Row],[Energy Not Supplied kWh]]*VCRUsed</f>
        <v>17949.31884998723</v>
      </c>
    </row>
    <row r="618" spans="1:17" x14ac:dyDescent="0.25">
      <c r="A618" t="s">
        <v>670</v>
      </c>
      <c r="B618" t="s">
        <v>44</v>
      </c>
      <c r="C618" t="s">
        <v>45</v>
      </c>
      <c r="D618" t="s">
        <v>1635</v>
      </c>
      <c r="E618">
        <v>40200482</v>
      </c>
      <c r="F618" t="s">
        <v>1640</v>
      </c>
      <c r="G618" t="s">
        <v>1641</v>
      </c>
      <c r="H618" t="s">
        <v>60</v>
      </c>
      <c r="I618">
        <v>40017961</v>
      </c>
      <c r="J618" t="s">
        <v>1638</v>
      </c>
      <c r="K618" t="s">
        <v>1639</v>
      </c>
      <c r="L618">
        <v>1796</v>
      </c>
      <c r="M618">
        <v>30</v>
      </c>
      <c r="N618">
        <v>0.22615111221622305</v>
      </c>
      <c r="O618">
        <v>406.16739754033659</v>
      </c>
      <c r="P618" t="str">
        <f>VLOOKUP(EnergynorDelivered[[#This Row],[OUTAGE_NAME]],Table2[],2,FALSE)</f>
        <v>Pole Top</v>
      </c>
      <c r="Q618" s="2">
        <f>EnergynorDelivered[[#This Row],[Energy Not Supplied kWh]]*VCRUsed</f>
        <v>21717.770746481798</v>
      </c>
    </row>
    <row r="619" spans="1:17" x14ac:dyDescent="0.25">
      <c r="A619" t="s">
        <v>670</v>
      </c>
      <c r="B619" t="s">
        <v>44</v>
      </c>
      <c r="C619" t="s">
        <v>45</v>
      </c>
      <c r="D619" t="s">
        <v>1635</v>
      </c>
      <c r="E619">
        <v>111705159</v>
      </c>
      <c r="F619">
        <v>2322</v>
      </c>
      <c r="G619" t="s">
        <v>1642</v>
      </c>
      <c r="H619" t="s">
        <v>60</v>
      </c>
      <c r="I619">
        <v>40017961</v>
      </c>
      <c r="J619" t="s">
        <v>1638</v>
      </c>
      <c r="K619" t="s">
        <v>1639</v>
      </c>
      <c r="L619">
        <v>299.33333333333331</v>
      </c>
      <c r="M619">
        <v>5</v>
      </c>
      <c r="N619">
        <v>0.24296145091053048</v>
      </c>
      <c r="O619">
        <v>72.726460972552118</v>
      </c>
      <c r="P619" t="str">
        <f>VLOOKUP(EnergynorDelivered[[#This Row],[OUTAGE_NAME]],Table2[],2,FALSE)</f>
        <v>Pole Top</v>
      </c>
      <c r="Q619" s="2">
        <f>EnergynorDelivered[[#This Row],[Energy Not Supplied kWh]]*VCRUsed</f>
        <v>3888.6838682023617</v>
      </c>
    </row>
    <row r="620" spans="1:17" x14ac:dyDescent="0.25">
      <c r="A620" t="s">
        <v>670</v>
      </c>
      <c r="B620" t="s">
        <v>44</v>
      </c>
      <c r="C620" t="s">
        <v>45</v>
      </c>
      <c r="D620" t="s">
        <v>1643</v>
      </c>
      <c r="E620">
        <v>40216323</v>
      </c>
      <c r="F620" t="s">
        <v>82</v>
      </c>
      <c r="G620" t="s">
        <v>83</v>
      </c>
      <c r="H620" t="s">
        <v>49</v>
      </c>
      <c r="I620">
        <v>40018027</v>
      </c>
      <c r="J620" t="s">
        <v>84</v>
      </c>
      <c r="K620" t="s">
        <v>85</v>
      </c>
      <c r="L620">
        <v>3774</v>
      </c>
      <c r="M620">
        <v>37</v>
      </c>
      <c r="N620">
        <v>2.4255790931380673E-2</v>
      </c>
      <c r="O620">
        <v>91.541354975030657</v>
      </c>
      <c r="P620" t="str">
        <f>VLOOKUP(EnergynorDelivered[[#This Row],[OUTAGE_NAME]],Table2[],2,FALSE)</f>
        <v>Pole Top</v>
      </c>
      <c r="Q620" s="2">
        <f>EnergynorDelivered[[#This Row],[Energy Not Supplied kWh]]*VCRUsed</f>
        <v>4894.716250514889</v>
      </c>
    </row>
    <row r="621" spans="1:17" x14ac:dyDescent="0.25">
      <c r="A621" t="s">
        <v>670</v>
      </c>
      <c r="B621" t="s">
        <v>44</v>
      </c>
      <c r="C621" t="s">
        <v>45</v>
      </c>
      <c r="D621" t="s">
        <v>1644</v>
      </c>
      <c r="E621">
        <v>40001177</v>
      </c>
      <c r="F621" t="s">
        <v>732</v>
      </c>
      <c r="G621" t="s">
        <v>733</v>
      </c>
      <c r="H621" t="s">
        <v>60</v>
      </c>
      <c r="I621">
        <v>40017975</v>
      </c>
      <c r="J621" t="s">
        <v>734</v>
      </c>
      <c r="K621" t="s">
        <v>735</v>
      </c>
      <c r="L621">
        <v>8910</v>
      </c>
      <c r="M621">
        <v>54</v>
      </c>
      <c r="N621">
        <v>2.1481507886903124E-2</v>
      </c>
      <c r="O621">
        <v>191.40023527230684</v>
      </c>
      <c r="P621" t="str">
        <f>VLOOKUP(EnergynorDelivered[[#This Row],[OUTAGE_NAME]],Table2[],2,FALSE)</f>
        <v>Pole Top</v>
      </c>
      <c r="Q621" s="2">
        <f>EnergynorDelivered[[#This Row],[Energy Not Supplied kWh]]*VCRUsed</f>
        <v>10234.170580010246</v>
      </c>
    </row>
    <row r="622" spans="1:17" x14ac:dyDescent="0.25">
      <c r="A622" t="s">
        <v>670</v>
      </c>
      <c r="B622" t="s">
        <v>44</v>
      </c>
      <c r="C622" t="s">
        <v>45</v>
      </c>
      <c r="D622" t="s">
        <v>1645</v>
      </c>
      <c r="E622">
        <v>40001139</v>
      </c>
      <c r="F622" t="s">
        <v>818</v>
      </c>
      <c r="G622" t="s">
        <v>819</v>
      </c>
      <c r="H622" t="s">
        <v>49</v>
      </c>
      <c r="I622">
        <v>40017929</v>
      </c>
      <c r="J622" t="s">
        <v>820</v>
      </c>
      <c r="K622" t="s">
        <v>821</v>
      </c>
      <c r="L622">
        <v>30869.1</v>
      </c>
      <c r="M622">
        <v>243</v>
      </c>
      <c r="N622">
        <v>4.084957601310505E-2</v>
      </c>
      <c r="O622">
        <v>1260.9896469061412</v>
      </c>
      <c r="P622" t="str">
        <f>VLOOKUP(EnergynorDelivered[[#This Row],[OUTAGE_NAME]],Table2[],2,FALSE)</f>
        <v>Pole Top</v>
      </c>
      <c r="Q622" s="2">
        <f>EnergynorDelivered[[#This Row],[Energy Not Supplied kWh]]*VCRUsed</f>
        <v>67425.116420071368</v>
      </c>
    </row>
    <row r="623" spans="1:17" x14ac:dyDescent="0.25">
      <c r="A623" t="s">
        <v>670</v>
      </c>
      <c r="B623" t="s">
        <v>44</v>
      </c>
      <c r="C623" t="s">
        <v>45</v>
      </c>
      <c r="D623" t="s">
        <v>1646</v>
      </c>
      <c r="E623">
        <v>40200483</v>
      </c>
      <c r="F623" t="s">
        <v>1585</v>
      </c>
      <c r="G623" t="s">
        <v>1586</v>
      </c>
      <c r="H623" t="s">
        <v>49</v>
      </c>
      <c r="I623">
        <v>40017982</v>
      </c>
      <c r="J623" t="s">
        <v>1587</v>
      </c>
      <c r="K623" t="s">
        <v>1588</v>
      </c>
      <c r="L623">
        <v>1805.4666666666667</v>
      </c>
      <c r="M623">
        <v>88</v>
      </c>
      <c r="N623">
        <v>2.8185177811445195E-2</v>
      </c>
      <c r="O623">
        <v>50.887399032637255</v>
      </c>
      <c r="P623" t="str">
        <f>VLOOKUP(EnergynorDelivered[[#This Row],[OUTAGE_NAME]],Table2[],2,FALSE)</f>
        <v>Pole Top</v>
      </c>
      <c r="Q623" s="2">
        <f>EnergynorDelivered[[#This Row],[Energy Not Supplied kWh]]*VCRUsed</f>
        <v>2720.9492262751141</v>
      </c>
    </row>
    <row r="624" spans="1:17" hidden="1" x14ac:dyDescent="0.25">
      <c r="A624" t="s">
        <v>1581</v>
      </c>
      <c r="B624" t="s">
        <v>44</v>
      </c>
      <c r="C624" t="s">
        <v>45</v>
      </c>
      <c r="D624" t="s">
        <v>1647</v>
      </c>
      <c r="E624">
        <v>40001184</v>
      </c>
      <c r="F624" t="s">
        <v>1648</v>
      </c>
      <c r="G624" t="s">
        <v>1649</v>
      </c>
      <c r="H624" t="s">
        <v>60</v>
      </c>
      <c r="I624">
        <v>40017974</v>
      </c>
      <c r="J624" t="s">
        <v>1650</v>
      </c>
      <c r="K624" t="s">
        <v>1651</v>
      </c>
      <c r="L624">
        <v>9393.0166666666664</v>
      </c>
      <c r="M624">
        <v>23</v>
      </c>
      <c r="N624">
        <v>2.4932448520298332E-2</v>
      </c>
      <c r="O624">
        <v>234.19090449197091</v>
      </c>
      <c r="P624" t="str">
        <f>VLOOKUP(EnergynorDelivered[[#This Row],[OUTAGE_NAME]],Table2[],2,FALSE)</f>
        <v>Pole</v>
      </c>
      <c r="Q624" s="2">
        <f>EnergynorDelivered[[#This Row],[Energy Not Supplied kWh]]*VCRUsed</f>
        <v>12522.187663185685</v>
      </c>
    </row>
    <row r="625" spans="1:17" x14ac:dyDescent="0.25">
      <c r="A625" t="s">
        <v>670</v>
      </c>
      <c r="B625" t="s">
        <v>44</v>
      </c>
      <c r="C625" t="s">
        <v>45</v>
      </c>
      <c r="D625" t="s">
        <v>1652</v>
      </c>
      <c r="E625">
        <v>10020844</v>
      </c>
      <c r="F625" t="s">
        <v>1653</v>
      </c>
      <c r="G625" t="s">
        <v>1654</v>
      </c>
      <c r="H625" t="s">
        <v>60</v>
      </c>
      <c r="I625">
        <v>10030291</v>
      </c>
      <c r="J625" t="s">
        <v>1655</v>
      </c>
      <c r="K625" t="s">
        <v>1656</v>
      </c>
      <c r="L625">
        <v>118495.26666666666</v>
      </c>
      <c r="M625">
        <v>661</v>
      </c>
      <c r="N625">
        <v>2.9128807972584589E-2</v>
      </c>
      <c r="O625">
        <v>3451.6258683935371</v>
      </c>
      <c r="P625" t="str">
        <f>VLOOKUP(EnergynorDelivered[[#This Row],[OUTAGE_NAME]],Table2[],2,FALSE)</f>
        <v>Pole Top</v>
      </c>
      <c r="Q625" s="2">
        <f>EnergynorDelivered[[#This Row],[Energy Not Supplied kWh]]*VCRUsed</f>
        <v>184558.43518300241</v>
      </c>
    </row>
    <row r="626" spans="1:17" x14ac:dyDescent="0.25">
      <c r="A626" t="s">
        <v>670</v>
      </c>
      <c r="B626" t="s">
        <v>44</v>
      </c>
      <c r="C626" t="s">
        <v>45</v>
      </c>
      <c r="D626" t="s">
        <v>1652</v>
      </c>
      <c r="E626">
        <v>10020845</v>
      </c>
      <c r="F626" t="s">
        <v>1657</v>
      </c>
      <c r="G626" t="s">
        <v>1658</v>
      </c>
      <c r="H626" t="s">
        <v>60</v>
      </c>
      <c r="I626">
        <v>10030292</v>
      </c>
      <c r="J626" t="s">
        <v>181</v>
      </c>
      <c r="K626" t="s">
        <v>182</v>
      </c>
      <c r="L626">
        <v>607.86666666666667</v>
      </c>
      <c r="M626">
        <v>97</v>
      </c>
      <c r="N626">
        <v>1.955283792736719E-2</v>
      </c>
      <c r="O626">
        <v>11.88551841478227</v>
      </c>
      <c r="P626" t="str">
        <f>VLOOKUP(EnergynorDelivered[[#This Row],[OUTAGE_NAME]],Table2[],2,FALSE)</f>
        <v>Pole Top</v>
      </c>
      <c r="Q626" s="2">
        <f>EnergynorDelivered[[#This Row],[Energy Not Supplied kWh]]*VCRUsed</f>
        <v>635.51866963840791</v>
      </c>
    </row>
    <row r="627" spans="1:17" x14ac:dyDescent="0.25">
      <c r="A627" t="s">
        <v>670</v>
      </c>
      <c r="B627" t="s">
        <v>44</v>
      </c>
      <c r="C627" t="s">
        <v>45</v>
      </c>
      <c r="D627" t="s">
        <v>1652</v>
      </c>
      <c r="E627">
        <v>10020846</v>
      </c>
      <c r="F627" t="s">
        <v>180</v>
      </c>
      <c r="G627" t="s">
        <v>181</v>
      </c>
      <c r="H627" t="s">
        <v>60</v>
      </c>
      <c r="I627">
        <v>10030292</v>
      </c>
      <c r="J627" t="s">
        <v>181</v>
      </c>
      <c r="K627" t="s">
        <v>182</v>
      </c>
      <c r="L627">
        <v>7482.4</v>
      </c>
      <c r="M627">
        <v>1194</v>
      </c>
      <c r="N627">
        <v>3.606663720407767E-2</v>
      </c>
      <c r="O627">
        <v>269.8650062157908</v>
      </c>
      <c r="P627" t="str">
        <f>VLOOKUP(EnergynorDelivered[[#This Row],[OUTAGE_NAME]],Table2[],2,FALSE)</f>
        <v>Pole Top</v>
      </c>
      <c r="Q627" s="2">
        <f>EnergynorDelivered[[#This Row],[Energy Not Supplied kWh]]*VCRUsed</f>
        <v>14429.681882358334</v>
      </c>
    </row>
    <row r="628" spans="1:17" x14ac:dyDescent="0.25">
      <c r="A628" t="s">
        <v>670</v>
      </c>
      <c r="B628" t="s">
        <v>44</v>
      </c>
      <c r="C628" t="s">
        <v>45</v>
      </c>
      <c r="D628" t="s">
        <v>1652</v>
      </c>
      <c r="E628">
        <v>10020847</v>
      </c>
      <c r="F628" t="s">
        <v>189</v>
      </c>
      <c r="G628" t="s">
        <v>190</v>
      </c>
      <c r="H628" t="s">
        <v>60</v>
      </c>
      <c r="I628">
        <v>10030292</v>
      </c>
      <c r="J628" t="s">
        <v>181</v>
      </c>
      <c r="K628" t="s">
        <v>182</v>
      </c>
      <c r="L628">
        <v>11981.866666666667</v>
      </c>
      <c r="M628">
        <v>1912</v>
      </c>
      <c r="N628">
        <v>2.0991121883999216E-2</v>
      </c>
      <c r="O628">
        <v>251.51282359782741</v>
      </c>
      <c r="P628" t="str">
        <f>VLOOKUP(EnergynorDelivered[[#This Row],[OUTAGE_NAME]],Table2[],2,FALSE)</f>
        <v>Pole Top</v>
      </c>
      <c r="Q628" s="2">
        <f>EnergynorDelivered[[#This Row],[Energy Not Supplied kWh]]*VCRUsed</f>
        <v>13448.390677775831</v>
      </c>
    </row>
    <row r="629" spans="1:17" x14ac:dyDescent="0.25">
      <c r="A629" t="s">
        <v>670</v>
      </c>
      <c r="B629" t="s">
        <v>44</v>
      </c>
      <c r="C629" t="s">
        <v>45</v>
      </c>
      <c r="D629" t="s">
        <v>1652</v>
      </c>
      <c r="E629">
        <v>10020848</v>
      </c>
      <c r="F629" t="s">
        <v>1659</v>
      </c>
      <c r="G629" t="s">
        <v>1660</v>
      </c>
      <c r="H629" t="s">
        <v>60</v>
      </c>
      <c r="I629">
        <v>10030292</v>
      </c>
      <c r="J629" t="s">
        <v>181</v>
      </c>
      <c r="K629" t="s">
        <v>182</v>
      </c>
      <c r="L629">
        <v>651.73333333333335</v>
      </c>
      <c r="M629">
        <v>104</v>
      </c>
      <c r="N629">
        <v>2.7904395688486596E-2</v>
      </c>
      <c r="O629">
        <v>18.186224816709665</v>
      </c>
      <c r="P629" t="str">
        <f>VLOOKUP(EnergynorDelivered[[#This Row],[OUTAGE_NAME]],Table2[],2,FALSE)</f>
        <v>Pole Top</v>
      </c>
      <c r="Q629" s="2">
        <f>EnergynorDelivered[[#This Row],[Energy Not Supplied kWh]]*VCRUsed</f>
        <v>972.41744094946569</v>
      </c>
    </row>
    <row r="630" spans="1:17" x14ac:dyDescent="0.25">
      <c r="A630" t="s">
        <v>670</v>
      </c>
      <c r="B630" t="s">
        <v>44</v>
      </c>
      <c r="C630" t="s">
        <v>45</v>
      </c>
      <c r="D630" t="s">
        <v>1652</v>
      </c>
      <c r="E630">
        <v>10135223</v>
      </c>
      <c r="F630" t="s">
        <v>1661</v>
      </c>
      <c r="G630" t="s">
        <v>1662</v>
      </c>
      <c r="H630" t="s">
        <v>60</v>
      </c>
      <c r="I630">
        <v>10030291</v>
      </c>
      <c r="J630" t="s">
        <v>1655</v>
      </c>
      <c r="K630" t="s">
        <v>1656</v>
      </c>
      <c r="L630">
        <v>1971.9333333333334</v>
      </c>
      <c r="M630">
        <v>11</v>
      </c>
      <c r="N630">
        <v>1.8304572743341258E-2</v>
      </c>
      <c r="O630">
        <v>36.095397145019405</v>
      </c>
      <c r="P630" t="str">
        <f>VLOOKUP(EnergynorDelivered[[#This Row],[OUTAGE_NAME]],Table2[],2,FALSE)</f>
        <v>Pole Top</v>
      </c>
      <c r="Q630" s="2">
        <f>EnergynorDelivered[[#This Row],[Energy Not Supplied kWh]]*VCRUsed</f>
        <v>1930.0208853441875</v>
      </c>
    </row>
    <row r="631" spans="1:17" x14ac:dyDescent="0.25">
      <c r="A631" t="s">
        <v>670</v>
      </c>
      <c r="B631" t="s">
        <v>44</v>
      </c>
      <c r="C631" t="s">
        <v>45</v>
      </c>
      <c r="D631" t="s">
        <v>1663</v>
      </c>
      <c r="E631">
        <v>10020670</v>
      </c>
      <c r="F631" t="s">
        <v>130</v>
      </c>
      <c r="G631" t="s">
        <v>131</v>
      </c>
      <c r="H631" t="s">
        <v>49</v>
      </c>
      <c r="I631">
        <v>10030300</v>
      </c>
      <c r="J631" t="s">
        <v>132</v>
      </c>
      <c r="K631" t="s">
        <v>133</v>
      </c>
      <c r="L631">
        <v>15432.066666666668</v>
      </c>
      <c r="M631">
        <v>47</v>
      </c>
      <c r="N631">
        <v>8.8940878532116963E-2</v>
      </c>
      <c r="O631">
        <v>1372.5415668995313</v>
      </c>
      <c r="P631" t="str">
        <f>VLOOKUP(EnergynorDelivered[[#This Row],[OUTAGE_NAME]],Table2[],2,FALSE)</f>
        <v>Pole</v>
      </c>
      <c r="Q631" s="2">
        <f>EnergynorDelivered[[#This Row],[Energy Not Supplied kWh]]*VCRUsed</f>
        <v>73389.797582117943</v>
      </c>
    </row>
    <row r="632" spans="1:17" x14ac:dyDescent="0.25">
      <c r="A632" t="s">
        <v>670</v>
      </c>
      <c r="B632" t="s">
        <v>44</v>
      </c>
      <c r="C632" t="s">
        <v>45</v>
      </c>
      <c r="D632" t="s">
        <v>1664</v>
      </c>
      <c r="E632">
        <v>10020674</v>
      </c>
      <c r="F632" t="s">
        <v>115</v>
      </c>
      <c r="G632" t="s">
        <v>116</v>
      </c>
      <c r="H632" t="s">
        <v>49</v>
      </c>
      <c r="I632">
        <v>10030302</v>
      </c>
      <c r="J632" t="s">
        <v>117</v>
      </c>
      <c r="K632" t="s">
        <v>118</v>
      </c>
      <c r="L632">
        <v>8857.7999999999993</v>
      </c>
      <c r="M632">
        <v>7</v>
      </c>
      <c r="N632">
        <v>7.6655874675192484E-2</v>
      </c>
      <c r="O632">
        <v>679.00240669792004</v>
      </c>
      <c r="P632" t="str">
        <f>VLOOKUP(EnergynorDelivered[[#This Row],[OUTAGE_NAME]],Table2[],2,FALSE)</f>
        <v>Pole</v>
      </c>
      <c r="Q632" s="2">
        <f>EnergynorDelivered[[#This Row],[Energy Not Supplied kWh]]*VCRUsed</f>
        <v>36306.258686137786</v>
      </c>
    </row>
    <row r="633" spans="1:17" x14ac:dyDescent="0.25">
      <c r="A633" t="s">
        <v>670</v>
      </c>
      <c r="B633" t="s">
        <v>44</v>
      </c>
      <c r="C633" t="s">
        <v>45</v>
      </c>
      <c r="D633" t="s">
        <v>1665</v>
      </c>
      <c r="E633">
        <v>10020828</v>
      </c>
      <c r="F633" t="s">
        <v>1666</v>
      </c>
      <c r="G633" t="s">
        <v>1667</v>
      </c>
      <c r="H633" t="s">
        <v>49</v>
      </c>
      <c r="I633">
        <v>10030331</v>
      </c>
      <c r="J633" t="s">
        <v>105</v>
      </c>
      <c r="K633" t="s">
        <v>106</v>
      </c>
      <c r="L633">
        <v>1696</v>
      </c>
      <c r="M633">
        <v>16</v>
      </c>
      <c r="N633">
        <v>1.8511345539552981E-2</v>
      </c>
      <c r="O633">
        <v>31.395242035081854</v>
      </c>
      <c r="P633" t="str">
        <f>VLOOKUP(EnergynorDelivered[[#This Row],[OUTAGE_NAME]],Table2[],2,FALSE)</f>
        <v>Pole Top</v>
      </c>
      <c r="Q633" s="2">
        <f>EnergynorDelivered[[#This Row],[Energy Not Supplied kWh]]*VCRUsed</f>
        <v>1678.7035916158268</v>
      </c>
    </row>
    <row r="634" spans="1:17" x14ac:dyDescent="0.25">
      <c r="A634" t="s">
        <v>670</v>
      </c>
      <c r="B634" t="s">
        <v>44</v>
      </c>
      <c r="C634" t="s">
        <v>45</v>
      </c>
      <c r="D634" t="s">
        <v>1668</v>
      </c>
      <c r="E634">
        <v>10020855</v>
      </c>
      <c r="F634" t="s">
        <v>1669</v>
      </c>
      <c r="G634" t="s">
        <v>1670</v>
      </c>
      <c r="H634" t="s">
        <v>60</v>
      </c>
      <c r="I634">
        <v>10030295</v>
      </c>
      <c r="J634" t="s">
        <v>903</v>
      </c>
      <c r="K634" t="s">
        <v>904</v>
      </c>
      <c r="L634">
        <v>402958.25</v>
      </c>
      <c r="M634">
        <v>655</v>
      </c>
      <c r="N634">
        <v>4.1042803221904241E-2</v>
      </c>
      <c r="O634">
        <v>16538.536161392894</v>
      </c>
      <c r="P634" t="str">
        <f>VLOOKUP(EnergynorDelivered[[#This Row],[OUTAGE_NAME]],Table2[],2,FALSE)</f>
        <v>Pole</v>
      </c>
      <c r="Q634" s="2">
        <f>EnergynorDelivered[[#This Row],[Energy Not Supplied kWh]]*VCRUsed</f>
        <v>884315.52854967804</v>
      </c>
    </row>
    <row r="635" spans="1:17" x14ac:dyDescent="0.25">
      <c r="A635" t="s">
        <v>670</v>
      </c>
      <c r="B635" t="s">
        <v>44</v>
      </c>
      <c r="C635" t="s">
        <v>45</v>
      </c>
      <c r="D635" t="s">
        <v>1668</v>
      </c>
      <c r="E635">
        <v>10020856</v>
      </c>
      <c r="F635" t="s">
        <v>1671</v>
      </c>
      <c r="G635" t="s">
        <v>1672</v>
      </c>
      <c r="H635" t="s">
        <v>60</v>
      </c>
      <c r="I635">
        <v>10030295</v>
      </c>
      <c r="J635" t="s">
        <v>903</v>
      </c>
      <c r="K635" t="s">
        <v>904</v>
      </c>
      <c r="L635">
        <v>145173.6</v>
      </c>
      <c r="M635">
        <v>144</v>
      </c>
      <c r="N635">
        <v>3.4210307273511147E-2</v>
      </c>
      <c r="O635">
        <v>4966.4334640017978</v>
      </c>
      <c r="P635" t="str">
        <f>VLOOKUP(EnergynorDelivered[[#This Row],[OUTAGE_NAME]],Table2[],2,FALSE)</f>
        <v>Pole</v>
      </c>
      <c r="Q635" s="2">
        <f>EnergynorDelivered[[#This Row],[Energy Not Supplied kWh]]*VCRUsed</f>
        <v>265555.19732017611</v>
      </c>
    </row>
    <row r="636" spans="1:17" x14ac:dyDescent="0.25">
      <c r="A636" t="s">
        <v>670</v>
      </c>
      <c r="B636" t="s">
        <v>44</v>
      </c>
      <c r="C636" t="s">
        <v>45</v>
      </c>
      <c r="D636" t="s">
        <v>1668</v>
      </c>
      <c r="E636">
        <v>10020857</v>
      </c>
      <c r="F636" t="s">
        <v>901</v>
      </c>
      <c r="G636" t="s">
        <v>902</v>
      </c>
      <c r="H636" t="s">
        <v>60</v>
      </c>
      <c r="I636">
        <v>10030295</v>
      </c>
      <c r="J636" t="s">
        <v>903</v>
      </c>
      <c r="K636" t="s">
        <v>904</v>
      </c>
      <c r="L636">
        <v>214522.95</v>
      </c>
      <c r="M636">
        <v>213</v>
      </c>
      <c r="N636">
        <v>5.2192952943954089E-2</v>
      </c>
      <c r="O636">
        <v>11196.586234748216</v>
      </c>
      <c r="P636" t="str">
        <f>VLOOKUP(EnergynorDelivered[[#This Row],[OUTAGE_NAME]],Table2[],2,FALSE)</f>
        <v>Pole</v>
      </c>
      <c r="Q636" s="2">
        <f>EnergynorDelivered[[#This Row],[Energy Not Supplied kWh]]*VCRUsed</f>
        <v>598681.46597198711</v>
      </c>
    </row>
    <row r="637" spans="1:17" x14ac:dyDescent="0.25">
      <c r="A637" t="s">
        <v>670</v>
      </c>
      <c r="B637" t="s">
        <v>44</v>
      </c>
      <c r="C637" t="s">
        <v>45</v>
      </c>
      <c r="D637" t="s">
        <v>1668</v>
      </c>
      <c r="E637">
        <v>83031320</v>
      </c>
      <c r="F637" t="s">
        <v>108</v>
      </c>
      <c r="G637" t="s">
        <v>108</v>
      </c>
      <c r="H637" t="s">
        <v>60</v>
      </c>
      <c r="I637">
        <v>83029417</v>
      </c>
      <c r="J637" t="s">
        <v>109</v>
      </c>
      <c r="K637" t="s">
        <v>110</v>
      </c>
      <c r="L637">
        <v>191060.45</v>
      </c>
      <c r="M637">
        <v>163</v>
      </c>
      <c r="N637">
        <v>3.5770277424819995E-2</v>
      </c>
      <c r="O637">
        <v>6834.2853014109487</v>
      </c>
      <c r="P637" t="str">
        <f>VLOOKUP(EnergynorDelivered[[#This Row],[OUTAGE_NAME]],Table2[],2,FALSE)</f>
        <v>Pole</v>
      </c>
      <c r="Q637" s="2">
        <f>EnergynorDelivered[[#This Row],[Energy Not Supplied kWh]]*VCRUsed</f>
        <v>365429.23506644339</v>
      </c>
    </row>
    <row r="638" spans="1:17" x14ac:dyDescent="0.25">
      <c r="A638" t="s">
        <v>670</v>
      </c>
      <c r="B638" t="s">
        <v>44</v>
      </c>
      <c r="C638" t="s">
        <v>45</v>
      </c>
      <c r="D638" t="s">
        <v>1668</v>
      </c>
      <c r="E638">
        <v>83031323</v>
      </c>
      <c r="F638" t="s">
        <v>861</v>
      </c>
      <c r="G638" t="s">
        <v>861</v>
      </c>
      <c r="H638" t="s">
        <v>60</v>
      </c>
      <c r="I638">
        <v>83029417</v>
      </c>
      <c r="J638" t="s">
        <v>109</v>
      </c>
      <c r="K638" t="s">
        <v>110</v>
      </c>
      <c r="L638">
        <v>48058.15</v>
      </c>
      <c r="M638">
        <v>41</v>
      </c>
      <c r="N638">
        <v>1.4881623398862189</v>
      </c>
      <c r="O638">
        <v>71518.328954602883</v>
      </c>
      <c r="P638" t="str">
        <f>VLOOKUP(EnergynorDelivered[[#This Row],[OUTAGE_NAME]],Table2[],2,FALSE)</f>
        <v>Pole</v>
      </c>
      <c r="Q638" s="2">
        <f>EnergynorDelivered[[#This Row],[Energy Not Supplied kWh]]*VCRUsed</f>
        <v>3824085.0492026159</v>
      </c>
    </row>
    <row r="639" spans="1:17" x14ac:dyDescent="0.25">
      <c r="A639" t="s">
        <v>670</v>
      </c>
      <c r="B639" t="s">
        <v>44</v>
      </c>
      <c r="C639" t="s">
        <v>45</v>
      </c>
      <c r="D639" t="s">
        <v>1673</v>
      </c>
      <c r="E639">
        <v>10020670</v>
      </c>
      <c r="F639" t="s">
        <v>130</v>
      </c>
      <c r="G639" t="s">
        <v>131</v>
      </c>
      <c r="H639" t="s">
        <v>49</v>
      </c>
      <c r="I639">
        <v>10030300</v>
      </c>
      <c r="J639" t="s">
        <v>132</v>
      </c>
      <c r="K639" t="s">
        <v>133</v>
      </c>
      <c r="L639">
        <v>85</v>
      </c>
      <c r="M639">
        <v>1</v>
      </c>
      <c r="N639">
        <v>8.8940878532116963E-2</v>
      </c>
      <c r="O639">
        <v>7.5599746752299426</v>
      </c>
      <c r="P639" t="str">
        <f>VLOOKUP(EnergynorDelivered[[#This Row],[OUTAGE_NAME]],Table2[],2,FALSE)</f>
        <v>Pole Top</v>
      </c>
      <c r="Q639" s="2">
        <f>EnergynorDelivered[[#This Row],[Energy Not Supplied kWh]]*VCRUsed</f>
        <v>404.23184588454501</v>
      </c>
    </row>
    <row r="640" spans="1:17" x14ac:dyDescent="0.25">
      <c r="A640" t="s">
        <v>670</v>
      </c>
      <c r="B640" t="s">
        <v>44</v>
      </c>
      <c r="C640" t="s">
        <v>45</v>
      </c>
      <c r="D640" t="s">
        <v>1674</v>
      </c>
      <c r="E640">
        <v>10020806</v>
      </c>
      <c r="F640" t="s">
        <v>873</v>
      </c>
      <c r="G640" t="s">
        <v>874</v>
      </c>
      <c r="H640" t="s">
        <v>49</v>
      </c>
      <c r="I640">
        <v>10030331</v>
      </c>
      <c r="J640" t="s">
        <v>105</v>
      </c>
      <c r="K640" t="s">
        <v>106</v>
      </c>
      <c r="L640">
        <v>155.46666666666667</v>
      </c>
      <c r="M640">
        <v>1</v>
      </c>
      <c r="N640">
        <v>1.8729360445699627E-2</v>
      </c>
      <c r="O640">
        <v>2.911791237291435</v>
      </c>
      <c r="P640" t="str">
        <f>VLOOKUP(EnergynorDelivered[[#This Row],[OUTAGE_NAME]],Table2[],2,FALSE)</f>
        <v>Pole</v>
      </c>
      <c r="Q640" s="2">
        <f>EnergynorDelivered[[#This Row],[Energy Not Supplied kWh]]*VCRUsed</f>
        <v>155.69347745797302</v>
      </c>
    </row>
    <row r="641" spans="1:17" hidden="1" x14ac:dyDescent="0.25">
      <c r="A641" t="s">
        <v>1581</v>
      </c>
      <c r="B641" t="s">
        <v>44</v>
      </c>
      <c r="C641" t="s">
        <v>45</v>
      </c>
      <c r="D641" t="s">
        <v>1675</v>
      </c>
      <c r="E641">
        <v>10020670</v>
      </c>
      <c r="F641" t="s">
        <v>130</v>
      </c>
      <c r="G641" t="s">
        <v>131</v>
      </c>
      <c r="H641" t="s">
        <v>49</v>
      </c>
      <c r="I641">
        <v>10030300</v>
      </c>
      <c r="J641" t="s">
        <v>132</v>
      </c>
      <c r="K641" t="s">
        <v>133</v>
      </c>
      <c r="L641">
        <v>18885.816666666666</v>
      </c>
      <c r="M641">
        <v>17</v>
      </c>
      <c r="N641">
        <v>6.503672871787651E-2</v>
      </c>
      <c r="O641">
        <v>1228.2717351655508</v>
      </c>
      <c r="P641" t="str">
        <f>VLOOKUP(EnergynorDelivered[[#This Row],[OUTAGE_NAME]],Table2[],2,FALSE)</f>
        <v>Pole</v>
      </c>
      <c r="Q641" s="2">
        <f>EnergynorDelivered[[#This Row],[Energy Not Supplied kWh]]*VCRUsed</f>
        <v>65675.689679301999</v>
      </c>
    </row>
    <row r="642" spans="1:17" hidden="1" x14ac:dyDescent="0.25">
      <c r="A642" t="s">
        <v>1581</v>
      </c>
      <c r="B642" t="s">
        <v>44</v>
      </c>
      <c r="C642" t="s">
        <v>45</v>
      </c>
      <c r="D642" t="s">
        <v>1676</v>
      </c>
      <c r="E642">
        <v>10020674</v>
      </c>
      <c r="F642" t="s">
        <v>115</v>
      </c>
      <c r="G642" t="s">
        <v>116</v>
      </c>
      <c r="H642" t="s">
        <v>49</v>
      </c>
      <c r="I642">
        <v>10030302</v>
      </c>
      <c r="J642" t="s">
        <v>117</v>
      </c>
      <c r="K642" t="s">
        <v>118</v>
      </c>
      <c r="L642">
        <v>8855.7000000000007</v>
      </c>
      <c r="M642">
        <v>7</v>
      </c>
      <c r="N642">
        <v>7.9143264469402994E-2</v>
      </c>
      <c r="O642">
        <v>700.86900716169202</v>
      </c>
      <c r="P642" t="str">
        <f>VLOOKUP(EnergynorDelivered[[#This Row],[OUTAGE_NAME]],Table2[],2,FALSE)</f>
        <v>Pole</v>
      </c>
      <c r="Q642" s="2">
        <f>EnergynorDelivered[[#This Row],[Energy Not Supplied kWh]]*VCRUsed</f>
        <v>37475.465812935669</v>
      </c>
    </row>
    <row r="643" spans="1:17" hidden="1" x14ac:dyDescent="0.25">
      <c r="A643" t="s">
        <v>1581</v>
      </c>
      <c r="B643" t="s">
        <v>44</v>
      </c>
      <c r="C643" t="s">
        <v>45</v>
      </c>
      <c r="D643" t="s">
        <v>1677</v>
      </c>
      <c r="E643">
        <v>10020675</v>
      </c>
      <c r="F643" t="s">
        <v>1678</v>
      </c>
      <c r="G643" t="s">
        <v>1679</v>
      </c>
      <c r="H643" t="s">
        <v>60</v>
      </c>
      <c r="I643">
        <v>10030302</v>
      </c>
      <c r="J643" t="s">
        <v>117</v>
      </c>
      <c r="K643" t="s">
        <v>118</v>
      </c>
      <c r="L643">
        <v>104120</v>
      </c>
      <c r="M643">
        <v>380</v>
      </c>
      <c r="N643">
        <v>4.3894346297149077E-2</v>
      </c>
      <c r="O643">
        <v>4570.2793364591616</v>
      </c>
      <c r="P643" t="str">
        <f>VLOOKUP(EnergynorDelivered[[#This Row],[OUTAGE_NAME]],Table2[],2,FALSE)</f>
        <v>Pole</v>
      </c>
      <c r="Q643" s="2">
        <f>EnergynorDelivered[[#This Row],[Energy Not Supplied kWh]]*VCRUsed</f>
        <v>244372.83612047136</v>
      </c>
    </row>
    <row r="644" spans="1:17" hidden="1" x14ac:dyDescent="0.25">
      <c r="A644" t="s">
        <v>1581</v>
      </c>
      <c r="B644" t="s">
        <v>44</v>
      </c>
      <c r="C644" t="s">
        <v>45</v>
      </c>
      <c r="D644" t="s">
        <v>1680</v>
      </c>
      <c r="E644">
        <v>10020674</v>
      </c>
      <c r="F644" t="s">
        <v>115</v>
      </c>
      <c r="G644" t="s">
        <v>116</v>
      </c>
      <c r="H644" t="s">
        <v>49</v>
      </c>
      <c r="I644">
        <v>10030302</v>
      </c>
      <c r="J644" t="s">
        <v>117</v>
      </c>
      <c r="K644" t="s">
        <v>118</v>
      </c>
      <c r="L644">
        <v>220731.83333333334</v>
      </c>
      <c r="M644">
        <v>65</v>
      </c>
      <c r="N644">
        <v>7.9143264469402994E-2</v>
      </c>
      <c r="O644">
        <v>17469.437862316183</v>
      </c>
      <c r="P644" t="str">
        <f>VLOOKUP(EnergynorDelivered[[#This Row],[OUTAGE_NAME]],Table2[],2,FALSE)</f>
        <v>Pole</v>
      </c>
      <c r="Q644" s="2">
        <f>EnergynorDelivered[[#This Row],[Energy Not Supplied kWh]]*VCRUsed</f>
        <v>934090.84249804623</v>
      </c>
    </row>
    <row r="645" spans="1:17" hidden="1" x14ac:dyDescent="0.25">
      <c r="A645" t="s">
        <v>1581</v>
      </c>
      <c r="B645" t="s">
        <v>44</v>
      </c>
      <c r="C645" t="s">
        <v>45</v>
      </c>
      <c r="D645" t="s">
        <v>1681</v>
      </c>
      <c r="E645">
        <v>10020844</v>
      </c>
      <c r="F645" t="s">
        <v>1653</v>
      </c>
      <c r="G645" t="s">
        <v>1654</v>
      </c>
      <c r="H645" t="s">
        <v>60</v>
      </c>
      <c r="I645">
        <v>10030291</v>
      </c>
      <c r="J645" t="s">
        <v>1655</v>
      </c>
      <c r="K645" t="s">
        <v>1656</v>
      </c>
      <c r="L645">
        <v>210842.45</v>
      </c>
      <c r="M645">
        <v>653</v>
      </c>
      <c r="N645">
        <v>3.094581525062897E-2</v>
      </c>
      <c r="O645">
        <v>6524.6915046899758</v>
      </c>
      <c r="P645" t="str">
        <f>VLOOKUP(EnergynorDelivered[[#This Row],[OUTAGE_NAME]],Table2[],2,FALSE)</f>
        <v>Pole</v>
      </c>
      <c r="Q645" s="2">
        <f>EnergynorDelivered[[#This Row],[Energy Not Supplied kWh]]*VCRUsed</f>
        <v>348875.254755773</v>
      </c>
    </row>
    <row r="646" spans="1:17" hidden="1" x14ac:dyDescent="0.25">
      <c r="A646" t="s">
        <v>1581</v>
      </c>
      <c r="B646" t="s">
        <v>44</v>
      </c>
      <c r="C646" t="s">
        <v>45</v>
      </c>
      <c r="D646" t="s">
        <v>1682</v>
      </c>
      <c r="E646">
        <v>10020674</v>
      </c>
      <c r="F646" t="s">
        <v>115</v>
      </c>
      <c r="G646" t="s">
        <v>116</v>
      </c>
      <c r="H646" t="s">
        <v>49</v>
      </c>
      <c r="I646">
        <v>10030302</v>
      </c>
      <c r="J646" t="s">
        <v>117</v>
      </c>
      <c r="K646" t="s">
        <v>118</v>
      </c>
      <c r="L646">
        <v>70793</v>
      </c>
      <c r="M646">
        <v>60</v>
      </c>
      <c r="N646">
        <v>7.9143264469402994E-2</v>
      </c>
      <c r="O646">
        <v>5602.7891215824457</v>
      </c>
      <c r="P646" t="str">
        <f>VLOOKUP(EnergynorDelivered[[#This Row],[OUTAGE_NAME]],Table2[],2,FALSE)</f>
        <v>Pole</v>
      </c>
      <c r="Q646" s="2">
        <f>EnergynorDelivered[[#This Row],[Energy Not Supplied kWh]]*VCRUsed</f>
        <v>299581.13433101337</v>
      </c>
    </row>
    <row r="647" spans="1:17" hidden="1" x14ac:dyDescent="0.25">
      <c r="A647" t="s">
        <v>1581</v>
      </c>
      <c r="B647" t="s">
        <v>44</v>
      </c>
      <c r="C647" t="s">
        <v>45</v>
      </c>
      <c r="D647" t="s">
        <v>1683</v>
      </c>
      <c r="E647">
        <v>10020674</v>
      </c>
      <c r="F647" t="s">
        <v>115</v>
      </c>
      <c r="G647" t="s">
        <v>116</v>
      </c>
      <c r="H647" t="s">
        <v>49</v>
      </c>
      <c r="I647">
        <v>10030302</v>
      </c>
      <c r="J647" t="s">
        <v>117</v>
      </c>
      <c r="K647" t="s">
        <v>118</v>
      </c>
      <c r="L647">
        <v>7811.8666666666668</v>
      </c>
      <c r="M647">
        <v>7</v>
      </c>
      <c r="N647">
        <v>7.9143264469402994E-2</v>
      </c>
      <c r="O647">
        <v>618.25662959971362</v>
      </c>
      <c r="P647" t="str">
        <f>VLOOKUP(EnergynorDelivered[[#This Row],[OUTAGE_NAME]],Table2[],2,FALSE)</f>
        <v>Pole</v>
      </c>
      <c r="Q647" s="2">
        <f>EnergynorDelivered[[#This Row],[Energy Not Supplied kWh]]*VCRUsed</f>
        <v>33058.18198469669</v>
      </c>
    </row>
    <row r="648" spans="1:17" x14ac:dyDescent="0.25">
      <c r="A648" t="s">
        <v>670</v>
      </c>
      <c r="B648" t="s">
        <v>44</v>
      </c>
      <c r="C648" t="s">
        <v>45</v>
      </c>
      <c r="D648" t="s">
        <v>1684</v>
      </c>
      <c r="E648">
        <v>10020850</v>
      </c>
      <c r="F648" t="s">
        <v>112</v>
      </c>
      <c r="G648" t="s">
        <v>113</v>
      </c>
      <c r="H648" t="s">
        <v>60</v>
      </c>
      <c r="I648">
        <v>10030331</v>
      </c>
      <c r="J648" t="s">
        <v>105</v>
      </c>
      <c r="K648" t="s">
        <v>106</v>
      </c>
      <c r="L648">
        <v>154050</v>
      </c>
      <c r="M648">
        <v>1555</v>
      </c>
      <c r="N648">
        <v>1.8071646572195694E-2</v>
      </c>
      <c r="O648">
        <v>2783.9371544467467</v>
      </c>
      <c r="P648" t="str">
        <f>VLOOKUP(EnergynorDelivered[[#This Row],[OUTAGE_NAME]],Table2[],2,FALSE)</f>
        <v>Pole Top</v>
      </c>
      <c r="Q648" s="2">
        <f>EnergynorDelivered[[#This Row],[Energy Not Supplied kWh]]*VCRUsed</f>
        <v>148857.11964826754</v>
      </c>
    </row>
    <row r="649" spans="1:17" x14ac:dyDescent="0.25">
      <c r="A649" t="s">
        <v>670</v>
      </c>
      <c r="B649" t="s">
        <v>44</v>
      </c>
      <c r="C649" t="s">
        <v>45</v>
      </c>
      <c r="D649" t="s">
        <v>1685</v>
      </c>
      <c r="E649">
        <v>10020771</v>
      </c>
      <c r="F649" t="s">
        <v>169</v>
      </c>
      <c r="G649" t="s">
        <v>170</v>
      </c>
      <c r="H649" t="s">
        <v>49</v>
      </c>
      <c r="I649">
        <v>10030282</v>
      </c>
      <c r="J649" t="s">
        <v>122</v>
      </c>
      <c r="K649" t="s">
        <v>123</v>
      </c>
      <c r="L649">
        <v>38548</v>
      </c>
      <c r="M649">
        <v>202</v>
      </c>
      <c r="N649">
        <v>4.0385513765674508E-2</v>
      </c>
      <c r="O649">
        <v>1556.7807846392209</v>
      </c>
      <c r="P649" t="str">
        <f>VLOOKUP(EnergynorDelivered[[#This Row],[OUTAGE_NAME]],Table2[],2,FALSE)</f>
        <v>Pole Top</v>
      </c>
      <c r="Q649" s="2">
        <f>EnergynorDelivered[[#This Row],[Energy Not Supplied kWh]]*VCRUsed</f>
        <v>83241.068554659141</v>
      </c>
    </row>
    <row r="650" spans="1:17" x14ac:dyDescent="0.25">
      <c r="A650" t="s">
        <v>670</v>
      </c>
      <c r="B650" t="s">
        <v>44</v>
      </c>
      <c r="C650" t="s">
        <v>45</v>
      </c>
      <c r="D650" t="s">
        <v>1686</v>
      </c>
      <c r="E650">
        <v>82889011</v>
      </c>
      <c r="F650" t="s">
        <v>1687</v>
      </c>
      <c r="G650" t="s">
        <v>1688</v>
      </c>
      <c r="H650" t="s">
        <v>60</v>
      </c>
      <c r="I650">
        <v>10030290</v>
      </c>
      <c r="J650" t="s">
        <v>152</v>
      </c>
      <c r="K650" t="s">
        <v>153</v>
      </c>
      <c r="L650">
        <v>1171.8</v>
      </c>
      <c r="M650">
        <v>6</v>
      </c>
      <c r="N650">
        <v>2.9344313755953526E-2</v>
      </c>
      <c r="O650">
        <v>34.38566685922634</v>
      </c>
      <c r="P650" t="str">
        <f>VLOOKUP(EnergynorDelivered[[#This Row],[OUTAGE_NAME]],Table2[],2,FALSE)</f>
        <v>Pole Top</v>
      </c>
      <c r="Q650" s="2">
        <f>EnergynorDelivered[[#This Row],[Energy Not Supplied kWh]]*VCRUsed</f>
        <v>1838.6016069628324</v>
      </c>
    </row>
    <row r="651" spans="1:17" x14ac:dyDescent="0.25">
      <c r="A651" t="s">
        <v>670</v>
      </c>
      <c r="B651" t="s">
        <v>44</v>
      </c>
      <c r="C651" t="s">
        <v>45</v>
      </c>
      <c r="D651" t="s">
        <v>1689</v>
      </c>
      <c r="E651">
        <v>10128810</v>
      </c>
      <c r="F651" t="s">
        <v>851</v>
      </c>
      <c r="G651" t="s">
        <v>852</v>
      </c>
      <c r="H651" t="s">
        <v>60</v>
      </c>
      <c r="I651">
        <v>10128809</v>
      </c>
      <c r="J651" t="s">
        <v>853</v>
      </c>
      <c r="K651" t="s">
        <v>854</v>
      </c>
      <c r="L651">
        <v>63</v>
      </c>
      <c r="M651">
        <v>1</v>
      </c>
      <c r="N651">
        <v>1.7795786171728046E-2</v>
      </c>
      <c r="O651">
        <v>1.1211345288188668</v>
      </c>
      <c r="P651" t="str">
        <f>VLOOKUP(EnergynorDelivered[[#This Row],[OUTAGE_NAME]],Table2[],2,FALSE)</f>
        <v>Pole Top</v>
      </c>
      <c r="Q651" s="2">
        <f>EnergynorDelivered[[#This Row],[Energy Not Supplied kWh]]*VCRUsed</f>
        <v>59.947063255944805</v>
      </c>
    </row>
    <row r="652" spans="1:17" x14ac:dyDescent="0.25">
      <c r="A652" t="s">
        <v>670</v>
      </c>
      <c r="B652" t="s">
        <v>44</v>
      </c>
      <c r="C652" t="s">
        <v>45</v>
      </c>
      <c r="D652" t="s">
        <v>1690</v>
      </c>
      <c r="E652">
        <v>10131881</v>
      </c>
      <c r="F652" t="s">
        <v>1691</v>
      </c>
      <c r="G652" t="s">
        <v>1692</v>
      </c>
      <c r="H652" t="s">
        <v>60</v>
      </c>
      <c r="I652">
        <v>10030299</v>
      </c>
      <c r="J652" t="s">
        <v>1693</v>
      </c>
      <c r="K652" t="s">
        <v>1694</v>
      </c>
      <c r="L652">
        <v>19023</v>
      </c>
      <c r="M652">
        <v>17</v>
      </c>
      <c r="N652">
        <v>2.0149305555555554</v>
      </c>
      <c r="O652">
        <v>38330.023958333331</v>
      </c>
      <c r="P652" t="str">
        <f>VLOOKUP(EnergynorDelivered[[#This Row],[OUTAGE_NAME]],Table2[],2,FALSE)</f>
        <v>Pole</v>
      </c>
      <c r="Q652" s="2">
        <f>EnergynorDelivered[[#This Row],[Energy Not Supplied kWh]]*VCRUsed</f>
        <v>2049506.3810520831</v>
      </c>
    </row>
    <row r="653" spans="1:17" x14ac:dyDescent="0.25">
      <c r="A653" t="s">
        <v>670</v>
      </c>
      <c r="B653" t="s">
        <v>44</v>
      </c>
      <c r="C653" t="s">
        <v>45</v>
      </c>
      <c r="D653" t="s">
        <v>1695</v>
      </c>
      <c r="E653">
        <v>10020837</v>
      </c>
      <c r="F653" t="s">
        <v>173</v>
      </c>
      <c r="G653" t="s">
        <v>174</v>
      </c>
      <c r="H653" t="s">
        <v>60</v>
      </c>
      <c r="I653">
        <v>10030290</v>
      </c>
      <c r="J653" t="s">
        <v>152</v>
      </c>
      <c r="K653" t="s">
        <v>153</v>
      </c>
      <c r="L653">
        <v>1894.6333333333334</v>
      </c>
      <c r="M653">
        <v>503</v>
      </c>
      <c r="N653">
        <v>4.9832186618595058E-2</v>
      </c>
      <c r="O653">
        <v>94.413721840477479</v>
      </c>
      <c r="P653" t="str">
        <f>VLOOKUP(EnergynorDelivered[[#This Row],[OUTAGE_NAME]],Table2[],2,FALSE)</f>
        <v>Pole</v>
      </c>
      <c r="Q653" s="2">
        <f>EnergynorDelivered[[#This Row],[Energy Not Supplied kWh]]*VCRUsed</f>
        <v>5048.3017068103309</v>
      </c>
    </row>
    <row r="654" spans="1:17" x14ac:dyDescent="0.25">
      <c r="A654" t="s">
        <v>670</v>
      </c>
      <c r="B654" t="s">
        <v>44</v>
      </c>
      <c r="C654" t="s">
        <v>45</v>
      </c>
      <c r="D654" t="s">
        <v>1695</v>
      </c>
      <c r="E654">
        <v>10020844</v>
      </c>
      <c r="F654" t="s">
        <v>1653</v>
      </c>
      <c r="G654" t="s">
        <v>1654</v>
      </c>
      <c r="H654" t="s">
        <v>60</v>
      </c>
      <c r="I654">
        <v>10030291</v>
      </c>
      <c r="J654" t="s">
        <v>1655</v>
      </c>
      <c r="K654" t="s">
        <v>1656</v>
      </c>
      <c r="L654">
        <v>148328.70000000001</v>
      </c>
      <c r="M654">
        <v>657</v>
      </c>
      <c r="N654">
        <v>2.9128807972584589E-2</v>
      </c>
      <c r="O654">
        <v>4320.6382191231078</v>
      </c>
      <c r="P654" t="str">
        <f>VLOOKUP(EnergynorDelivered[[#This Row],[OUTAGE_NAME]],Table2[],2,FALSE)</f>
        <v>Pole</v>
      </c>
      <c r="Q654" s="2">
        <f>EnergynorDelivered[[#This Row],[Energy Not Supplied kWh]]*VCRUsed</f>
        <v>231024.52557651256</v>
      </c>
    </row>
    <row r="655" spans="1:17" x14ac:dyDescent="0.25">
      <c r="A655" t="s">
        <v>670</v>
      </c>
      <c r="B655" t="s">
        <v>44</v>
      </c>
      <c r="C655" t="s">
        <v>45</v>
      </c>
      <c r="D655" t="s">
        <v>1695</v>
      </c>
      <c r="E655">
        <v>10135223</v>
      </c>
      <c r="F655" t="s">
        <v>1661</v>
      </c>
      <c r="G655" t="s">
        <v>1662</v>
      </c>
      <c r="H655" t="s">
        <v>60</v>
      </c>
      <c r="I655">
        <v>10030291</v>
      </c>
      <c r="J655" t="s">
        <v>1655</v>
      </c>
      <c r="K655" t="s">
        <v>1656</v>
      </c>
      <c r="L655">
        <v>2483.4333333333334</v>
      </c>
      <c r="M655">
        <v>11</v>
      </c>
      <c r="N655">
        <v>1.8304572743341258E-2</v>
      </c>
      <c r="O655">
        <v>45.458186103238454</v>
      </c>
      <c r="P655" t="str">
        <f>VLOOKUP(EnergynorDelivered[[#This Row],[OUTAGE_NAME]],Table2[],2,FALSE)</f>
        <v>Pole</v>
      </c>
      <c r="Q655" s="2">
        <f>EnergynorDelivered[[#This Row],[Energy Not Supplied kWh]]*VCRUsed</f>
        <v>2430.6492109401602</v>
      </c>
    </row>
    <row r="656" spans="1:17" x14ac:dyDescent="0.25">
      <c r="A656" t="s">
        <v>670</v>
      </c>
      <c r="B656" t="s">
        <v>44</v>
      </c>
      <c r="C656" t="s">
        <v>45</v>
      </c>
      <c r="D656" t="s">
        <v>1696</v>
      </c>
      <c r="E656">
        <v>10020772</v>
      </c>
      <c r="F656" t="s">
        <v>1697</v>
      </c>
      <c r="G656" t="s">
        <v>1698</v>
      </c>
      <c r="H656" t="s">
        <v>49</v>
      </c>
      <c r="I656">
        <v>10030283</v>
      </c>
      <c r="J656" t="s">
        <v>194</v>
      </c>
      <c r="K656" t="s">
        <v>195</v>
      </c>
      <c r="L656">
        <v>1687</v>
      </c>
      <c r="M656">
        <v>7</v>
      </c>
      <c r="N656">
        <v>2.8960386609717333E-2</v>
      </c>
      <c r="O656">
        <v>48.856172210593144</v>
      </c>
      <c r="P656" t="str">
        <f>VLOOKUP(EnergynorDelivered[[#This Row],[OUTAGE_NAME]],Table2[],2,FALSE)</f>
        <v>Pole Top</v>
      </c>
      <c r="Q656" s="2">
        <f>EnergynorDelivered[[#This Row],[Energy Not Supplied kWh]]*VCRUsed</f>
        <v>2612.3395281004155</v>
      </c>
    </row>
    <row r="657" spans="1:17" x14ac:dyDescent="0.25">
      <c r="A657" t="s">
        <v>670</v>
      </c>
      <c r="B657" t="s">
        <v>44</v>
      </c>
      <c r="C657" t="s">
        <v>45</v>
      </c>
      <c r="D657" t="s">
        <v>1699</v>
      </c>
      <c r="E657">
        <v>10020659</v>
      </c>
      <c r="F657" t="s">
        <v>140</v>
      </c>
      <c r="G657" t="s">
        <v>141</v>
      </c>
      <c r="H657" t="s">
        <v>49</v>
      </c>
      <c r="I657">
        <v>10030297</v>
      </c>
      <c r="J657" t="s">
        <v>142</v>
      </c>
      <c r="K657" t="s">
        <v>143</v>
      </c>
      <c r="L657">
        <v>4694</v>
      </c>
      <c r="M657">
        <v>17</v>
      </c>
      <c r="N657">
        <v>2.8612922753650256E-2</v>
      </c>
      <c r="O657">
        <v>134.30905940563431</v>
      </c>
      <c r="P657" t="str">
        <f>VLOOKUP(EnergynorDelivered[[#This Row],[OUTAGE_NAME]],Table2[],2,FALSE)</f>
        <v>Pole Top</v>
      </c>
      <c r="Q657" s="2">
        <f>EnergynorDelivered[[#This Row],[Energy Not Supplied kWh]]*VCRUsed</f>
        <v>7181.5054064192664</v>
      </c>
    </row>
    <row r="658" spans="1:17" x14ac:dyDescent="0.25">
      <c r="A658" t="s">
        <v>670</v>
      </c>
      <c r="B658" t="s">
        <v>44</v>
      </c>
      <c r="C658" t="s">
        <v>45</v>
      </c>
      <c r="D658" t="s">
        <v>1700</v>
      </c>
      <c r="E658">
        <v>10020841</v>
      </c>
      <c r="F658" t="s">
        <v>919</v>
      </c>
      <c r="G658" t="s">
        <v>920</v>
      </c>
      <c r="H658" t="s">
        <v>60</v>
      </c>
      <c r="I658">
        <v>10030290</v>
      </c>
      <c r="J658" t="s">
        <v>152</v>
      </c>
      <c r="K658" t="s">
        <v>153</v>
      </c>
      <c r="L658">
        <v>296</v>
      </c>
      <c r="M658">
        <v>2</v>
      </c>
      <c r="N658">
        <v>3.30164816898917E-2</v>
      </c>
      <c r="O658">
        <v>9.7728785802079425</v>
      </c>
      <c r="P658" t="str">
        <f>VLOOKUP(EnergynorDelivered[[#This Row],[OUTAGE_NAME]],Table2[],2,FALSE)</f>
        <v>Pole Top</v>
      </c>
      <c r="Q658" s="2">
        <f>EnergynorDelivered[[#This Row],[Energy Not Supplied kWh]]*VCRUsed</f>
        <v>522.55581768371871</v>
      </c>
    </row>
    <row r="659" spans="1:17" x14ac:dyDescent="0.25">
      <c r="A659" t="s">
        <v>670</v>
      </c>
      <c r="B659" t="s">
        <v>44</v>
      </c>
      <c r="C659" t="s">
        <v>45</v>
      </c>
      <c r="D659" t="s">
        <v>1701</v>
      </c>
      <c r="E659">
        <v>10020832</v>
      </c>
      <c r="F659" t="s">
        <v>165</v>
      </c>
      <c r="G659" t="s">
        <v>166</v>
      </c>
      <c r="H659" t="s">
        <v>167</v>
      </c>
      <c r="I659">
        <v>10030288</v>
      </c>
      <c r="J659" t="s">
        <v>137</v>
      </c>
      <c r="K659" t="s">
        <v>138</v>
      </c>
      <c r="L659">
        <v>9541.5833333333339</v>
      </c>
      <c r="M659">
        <v>55</v>
      </c>
      <c r="N659">
        <v>3.5786818637234312E-2</v>
      </c>
      <c r="O659">
        <v>341.46291226205761</v>
      </c>
      <c r="P659" t="str">
        <f>VLOOKUP(EnergynorDelivered[[#This Row],[OUTAGE_NAME]],Table2[],2,FALSE)</f>
        <v>Pole Top</v>
      </c>
      <c r="Q659" s="2">
        <f>EnergynorDelivered[[#This Row],[Energy Not Supplied kWh]]*VCRUsed</f>
        <v>18258.021918652219</v>
      </c>
    </row>
    <row r="660" spans="1:17" x14ac:dyDescent="0.25">
      <c r="A660" t="s">
        <v>670</v>
      </c>
      <c r="B660" t="s">
        <v>44</v>
      </c>
      <c r="C660" t="s">
        <v>45</v>
      </c>
      <c r="D660" t="s">
        <v>1702</v>
      </c>
      <c r="E660">
        <v>10020842</v>
      </c>
      <c r="F660" t="s">
        <v>858</v>
      </c>
      <c r="G660" t="s">
        <v>859</v>
      </c>
      <c r="H660" t="s">
        <v>60</v>
      </c>
      <c r="I660">
        <v>10030290</v>
      </c>
      <c r="J660" t="s">
        <v>152</v>
      </c>
      <c r="K660" t="s">
        <v>153</v>
      </c>
      <c r="L660">
        <v>687.25</v>
      </c>
      <c r="M660">
        <v>5</v>
      </c>
      <c r="N660">
        <v>2.6931102847088932E-2</v>
      </c>
      <c r="O660">
        <v>18.508400431661869</v>
      </c>
      <c r="P660" t="str">
        <f>VLOOKUP(EnergynorDelivered[[#This Row],[OUTAGE_NAME]],Table2[],2,FALSE)</f>
        <v>Pole Top</v>
      </c>
      <c r="Q660" s="2">
        <f>EnergynorDelivered[[#This Row],[Energy Not Supplied kWh]]*VCRUsed</f>
        <v>989.64417108096006</v>
      </c>
    </row>
    <row r="661" spans="1:17" x14ac:dyDescent="0.25">
      <c r="A661" t="s">
        <v>670</v>
      </c>
      <c r="B661" t="s">
        <v>44</v>
      </c>
      <c r="C661" t="s">
        <v>45</v>
      </c>
      <c r="D661" t="s">
        <v>1703</v>
      </c>
      <c r="E661">
        <v>10020817</v>
      </c>
      <c r="F661" t="s">
        <v>916</v>
      </c>
      <c r="G661" t="s">
        <v>917</v>
      </c>
      <c r="H661" t="s">
        <v>60</v>
      </c>
      <c r="I661">
        <v>10030331</v>
      </c>
      <c r="J661" t="s">
        <v>105</v>
      </c>
      <c r="K661" t="s">
        <v>106</v>
      </c>
      <c r="L661">
        <v>328620.08333333331</v>
      </c>
      <c r="M661">
        <v>1688</v>
      </c>
      <c r="N661">
        <v>4.1340207662515435E-2</v>
      </c>
      <c r="O661">
        <v>13585.222487073128</v>
      </c>
      <c r="P661" t="str">
        <f>VLOOKUP(EnergynorDelivered[[#This Row],[OUTAGE_NAME]],Table2[],2,FALSE)</f>
        <v>Pole Top</v>
      </c>
      <c r="Q661" s="2">
        <f>EnergynorDelivered[[#This Row],[Energy Not Supplied kWh]]*VCRUsed</f>
        <v>726401.84638380015</v>
      </c>
    </row>
    <row r="662" spans="1:17" x14ac:dyDescent="0.25">
      <c r="A662" t="s">
        <v>670</v>
      </c>
      <c r="B662" t="s">
        <v>44</v>
      </c>
      <c r="C662" t="s">
        <v>45</v>
      </c>
      <c r="D662" t="s">
        <v>1704</v>
      </c>
      <c r="E662">
        <v>10132684</v>
      </c>
      <c r="F662" t="s">
        <v>1705</v>
      </c>
      <c r="G662" t="s">
        <v>1706</v>
      </c>
      <c r="H662" t="s">
        <v>49</v>
      </c>
      <c r="I662">
        <v>10132681</v>
      </c>
      <c r="J662" t="s">
        <v>162</v>
      </c>
      <c r="K662" t="s">
        <v>163</v>
      </c>
      <c r="L662">
        <v>41717.966666666667</v>
      </c>
      <c r="M662">
        <v>181</v>
      </c>
      <c r="N662">
        <v>5.5076351965051465E-2</v>
      </c>
      <c r="O662">
        <v>2297.6734153996181</v>
      </c>
      <c r="P662" t="str">
        <f>VLOOKUP(EnergynorDelivered[[#This Row],[OUTAGE_NAME]],Table2[],2,FALSE)</f>
        <v>Pole Top</v>
      </c>
      <c r="Q662" s="2">
        <f>EnergynorDelivered[[#This Row],[Energy Not Supplied kWh]]*VCRUsed</f>
        <v>122856.59752141757</v>
      </c>
    </row>
    <row r="663" spans="1:17" x14ac:dyDescent="0.25">
      <c r="A663" t="s">
        <v>670</v>
      </c>
      <c r="B663" t="s">
        <v>44</v>
      </c>
      <c r="C663" t="s">
        <v>45</v>
      </c>
      <c r="D663" t="s">
        <v>1707</v>
      </c>
      <c r="E663">
        <v>82889011</v>
      </c>
      <c r="F663" t="s">
        <v>1687</v>
      </c>
      <c r="G663" t="s">
        <v>1688</v>
      </c>
      <c r="H663" t="s">
        <v>60</v>
      </c>
      <c r="I663">
        <v>10030290</v>
      </c>
      <c r="J663" t="s">
        <v>152</v>
      </c>
      <c r="K663" t="s">
        <v>153</v>
      </c>
      <c r="L663">
        <v>238</v>
      </c>
      <c r="M663">
        <v>6</v>
      </c>
      <c r="N663">
        <v>2.9344313755953526E-2</v>
      </c>
      <c r="O663">
        <v>6.9839466739169396</v>
      </c>
      <c r="P663" t="str">
        <f>VLOOKUP(EnergynorDelivered[[#This Row],[OUTAGE_NAME]],Table2[],2,FALSE)</f>
        <v>Pole Top</v>
      </c>
      <c r="Q663" s="2">
        <f>EnergynorDelivered[[#This Row],[Energy Not Supplied kWh]]*VCRUsed</f>
        <v>373.43162865433874</v>
      </c>
    </row>
    <row r="664" spans="1:17" x14ac:dyDescent="0.25">
      <c r="A664" t="s">
        <v>670</v>
      </c>
      <c r="B664" t="s">
        <v>44</v>
      </c>
      <c r="C664" t="s">
        <v>45</v>
      </c>
      <c r="D664" t="s">
        <v>1708</v>
      </c>
      <c r="E664">
        <v>10020787</v>
      </c>
      <c r="F664" t="s">
        <v>1709</v>
      </c>
      <c r="G664" t="s">
        <v>1710</v>
      </c>
      <c r="H664" t="s">
        <v>60</v>
      </c>
      <c r="I664">
        <v>10030331</v>
      </c>
      <c r="J664" t="s">
        <v>105</v>
      </c>
      <c r="K664" t="s">
        <v>106</v>
      </c>
      <c r="L664">
        <v>1144</v>
      </c>
      <c r="M664">
        <v>13</v>
      </c>
      <c r="N664">
        <v>1.6516144961838935E-2</v>
      </c>
      <c r="O664">
        <v>18.894469836343742</v>
      </c>
      <c r="P664" t="str">
        <f>VLOOKUP(EnergynorDelivered[[#This Row],[OUTAGE_NAME]],Table2[],2,FALSE)</f>
        <v>Pole Top</v>
      </c>
      <c r="Q664" s="2">
        <f>EnergynorDelivered[[#This Row],[Energy Not Supplied kWh]]*VCRUsed</f>
        <v>1010.2873021492999</v>
      </c>
    </row>
    <row r="665" spans="1:17" x14ac:dyDescent="0.25">
      <c r="A665" t="s">
        <v>670</v>
      </c>
      <c r="B665" t="s">
        <v>44</v>
      </c>
      <c r="C665" t="s">
        <v>45</v>
      </c>
      <c r="D665" t="s">
        <v>1711</v>
      </c>
      <c r="E665">
        <v>10020659</v>
      </c>
      <c r="F665" t="s">
        <v>140</v>
      </c>
      <c r="G665" t="s">
        <v>141</v>
      </c>
      <c r="H665" t="s">
        <v>49</v>
      </c>
      <c r="I665">
        <v>10030297</v>
      </c>
      <c r="J665" t="s">
        <v>142</v>
      </c>
      <c r="K665" t="s">
        <v>143</v>
      </c>
      <c r="L665">
        <v>78085</v>
      </c>
      <c r="M665">
        <v>805</v>
      </c>
      <c r="N665">
        <v>2.8612922753650256E-2</v>
      </c>
      <c r="O665">
        <v>2234.2400732187803</v>
      </c>
      <c r="P665" t="str">
        <f>VLOOKUP(EnergynorDelivered[[#This Row],[OUTAGE_NAME]],Table2[],2,FALSE)</f>
        <v>Pole Top</v>
      </c>
      <c r="Q665" s="2">
        <f>EnergynorDelivered[[#This Row],[Energy Not Supplied kWh]]*VCRUsed</f>
        <v>119464.81671500817</v>
      </c>
    </row>
    <row r="666" spans="1:17" x14ac:dyDescent="0.25">
      <c r="A666" t="s">
        <v>670</v>
      </c>
      <c r="B666" t="s">
        <v>44</v>
      </c>
      <c r="C666" t="s">
        <v>45</v>
      </c>
      <c r="D666" t="s">
        <v>1712</v>
      </c>
      <c r="E666">
        <v>30053840</v>
      </c>
      <c r="F666">
        <v>330</v>
      </c>
      <c r="G666" t="s">
        <v>1713</v>
      </c>
      <c r="H666" t="s">
        <v>60</v>
      </c>
      <c r="I666">
        <v>30064316</v>
      </c>
      <c r="J666" t="s">
        <v>213</v>
      </c>
      <c r="K666" t="s">
        <v>214</v>
      </c>
      <c r="L666">
        <v>3072</v>
      </c>
      <c r="M666">
        <v>24</v>
      </c>
      <c r="N666">
        <v>3.2344674947676177E-2</v>
      </c>
      <c r="O666">
        <v>99.362841439261231</v>
      </c>
      <c r="P666" t="str">
        <f>VLOOKUP(EnergynorDelivered[[#This Row],[OUTAGE_NAME]],Table2[],2,FALSE)</f>
        <v>Pole Top</v>
      </c>
      <c r="Q666" s="2">
        <f>EnergynorDelivered[[#This Row],[Energy Not Supplied kWh]]*VCRUsed</f>
        <v>5312.9311317572983</v>
      </c>
    </row>
    <row r="667" spans="1:17" x14ac:dyDescent="0.25">
      <c r="A667" t="s">
        <v>670</v>
      </c>
      <c r="B667" t="s">
        <v>44</v>
      </c>
      <c r="C667" t="s">
        <v>45</v>
      </c>
      <c r="D667" t="s">
        <v>1714</v>
      </c>
      <c r="E667">
        <v>30053862</v>
      </c>
      <c r="F667">
        <v>352</v>
      </c>
      <c r="G667" t="s">
        <v>962</v>
      </c>
      <c r="H667" t="s">
        <v>60</v>
      </c>
      <c r="I667">
        <v>30064314</v>
      </c>
      <c r="J667" t="s">
        <v>945</v>
      </c>
      <c r="K667" t="s">
        <v>946</v>
      </c>
      <c r="L667">
        <v>5848.25</v>
      </c>
      <c r="M667">
        <v>15</v>
      </c>
      <c r="N667">
        <v>1.4820626395751759E-2</v>
      </c>
      <c r="O667">
        <v>86.674728318955218</v>
      </c>
      <c r="P667" t="str">
        <f>VLOOKUP(EnergynorDelivered[[#This Row],[OUTAGE_NAME]],Table2[],2,FALSE)</f>
        <v>Pole Top</v>
      </c>
      <c r="Q667" s="2">
        <f>EnergynorDelivered[[#This Row],[Energy Not Supplied kWh]]*VCRUsed</f>
        <v>4634.4977232145357</v>
      </c>
    </row>
    <row r="668" spans="1:17" hidden="1" x14ac:dyDescent="0.25">
      <c r="A668" t="s">
        <v>1581</v>
      </c>
      <c r="B668" t="s">
        <v>44</v>
      </c>
      <c r="C668" t="s">
        <v>45</v>
      </c>
      <c r="D668" t="s">
        <v>1715</v>
      </c>
      <c r="E668">
        <v>30053845</v>
      </c>
      <c r="F668">
        <v>335</v>
      </c>
      <c r="G668" t="s">
        <v>205</v>
      </c>
      <c r="H668" t="s">
        <v>60</v>
      </c>
      <c r="I668">
        <v>30064338</v>
      </c>
      <c r="J668" t="s">
        <v>205</v>
      </c>
      <c r="K668" t="s">
        <v>206</v>
      </c>
      <c r="L668">
        <v>90957.9</v>
      </c>
      <c r="M668">
        <v>99</v>
      </c>
      <c r="N668">
        <v>1.9879475797123528E-2</v>
      </c>
      <c r="O668">
        <v>1808.1953716071821</v>
      </c>
      <c r="P668" t="str">
        <f>VLOOKUP(EnergynorDelivered[[#This Row],[OUTAGE_NAME]],Table2[],2,FALSE)</f>
        <v>Pole</v>
      </c>
      <c r="Q668" s="2">
        <f>EnergynorDelivered[[#This Row],[Energy Not Supplied kWh]]*VCRUsed</f>
        <v>96684.206519836021</v>
      </c>
    </row>
    <row r="669" spans="1:17" x14ac:dyDescent="0.25">
      <c r="A669" t="s">
        <v>670</v>
      </c>
      <c r="B669" t="s">
        <v>44</v>
      </c>
      <c r="C669" t="s">
        <v>45</v>
      </c>
      <c r="D669" t="s">
        <v>1716</v>
      </c>
      <c r="E669">
        <v>30053864</v>
      </c>
      <c r="F669">
        <v>354</v>
      </c>
      <c r="G669" t="s">
        <v>944</v>
      </c>
      <c r="H669" t="s">
        <v>60</v>
      </c>
      <c r="I669">
        <v>30064314</v>
      </c>
      <c r="J669" t="s">
        <v>945</v>
      </c>
      <c r="K669" t="s">
        <v>946</v>
      </c>
      <c r="L669">
        <v>14800</v>
      </c>
      <c r="M669">
        <v>50</v>
      </c>
      <c r="N669">
        <v>1.6668721311753204E-2</v>
      </c>
      <c r="O669">
        <v>246.69707541394743</v>
      </c>
      <c r="P669" t="str">
        <f>VLOOKUP(EnergynorDelivered[[#This Row],[OUTAGE_NAME]],Table2[],2,FALSE)</f>
        <v>Pole Top</v>
      </c>
      <c r="Q669" s="2">
        <f>EnergynorDelivered[[#This Row],[Energy Not Supplied kWh]]*VCRUsed</f>
        <v>13190.892622383768</v>
      </c>
    </row>
    <row r="670" spans="1:17" x14ac:dyDescent="0.25">
      <c r="A670" t="s">
        <v>670</v>
      </c>
      <c r="B670" t="s">
        <v>44</v>
      </c>
      <c r="C670" t="s">
        <v>45</v>
      </c>
      <c r="D670" t="s">
        <v>1717</v>
      </c>
      <c r="E670">
        <v>30053840</v>
      </c>
      <c r="F670">
        <v>330</v>
      </c>
      <c r="G670" t="s">
        <v>1713</v>
      </c>
      <c r="H670" t="s">
        <v>60</v>
      </c>
      <c r="I670">
        <v>30064316</v>
      </c>
      <c r="J670" t="s">
        <v>213</v>
      </c>
      <c r="K670" t="s">
        <v>214</v>
      </c>
      <c r="L670">
        <v>1551</v>
      </c>
      <c r="M670">
        <v>11</v>
      </c>
      <c r="N670">
        <v>3.2344674947676177E-2</v>
      </c>
      <c r="O670">
        <v>50.166590843845754</v>
      </c>
      <c r="P670" t="str">
        <f>VLOOKUP(EnergynorDelivered[[#This Row],[OUTAGE_NAME]],Table2[],2,FALSE)</f>
        <v>Pole Top</v>
      </c>
      <c r="Q670" s="2">
        <f>EnergynorDelivered[[#This Row],[Energy Not Supplied kWh]]*VCRUsed</f>
        <v>2682.4076124204325</v>
      </c>
    </row>
    <row r="671" spans="1:17" x14ac:dyDescent="0.25">
      <c r="A671" t="s">
        <v>670</v>
      </c>
      <c r="B671" t="s">
        <v>44</v>
      </c>
      <c r="C671" t="s">
        <v>45</v>
      </c>
      <c r="D671" t="s">
        <v>1718</v>
      </c>
      <c r="E671">
        <v>30053745</v>
      </c>
      <c r="F671">
        <v>102</v>
      </c>
      <c r="G671" t="s">
        <v>224</v>
      </c>
      <c r="H671" t="s">
        <v>60</v>
      </c>
      <c r="I671">
        <v>83922970</v>
      </c>
      <c r="J671" t="s">
        <v>209</v>
      </c>
      <c r="K671" t="s">
        <v>210</v>
      </c>
      <c r="L671">
        <v>5986.85</v>
      </c>
      <c r="M671">
        <v>24</v>
      </c>
      <c r="N671">
        <v>2.5831033915021898E-2</v>
      </c>
      <c r="O671">
        <v>154.64652539414885</v>
      </c>
      <c r="P671" t="str">
        <f>VLOOKUP(EnergynorDelivered[[#This Row],[OUTAGE_NAME]],Table2[],2,FALSE)</f>
        <v>Pole Top</v>
      </c>
      <c r="Q671" s="2">
        <f>EnergynorDelivered[[#This Row],[Energy Not Supplied kWh]]*VCRUsed</f>
        <v>8268.9497128251387</v>
      </c>
    </row>
    <row r="672" spans="1:17" x14ac:dyDescent="0.25">
      <c r="A672" t="s">
        <v>670</v>
      </c>
      <c r="B672" t="s">
        <v>44</v>
      </c>
      <c r="C672" t="s">
        <v>45</v>
      </c>
      <c r="D672" t="s">
        <v>1719</v>
      </c>
      <c r="E672">
        <v>83832366</v>
      </c>
      <c r="F672">
        <v>424</v>
      </c>
      <c r="G672" t="s">
        <v>1720</v>
      </c>
      <c r="H672" t="s">
        <v>60</v>
      </c>
      <c r="I672">
        <v>30064323</v>
      </c>
      <c r="J672" t="s">
        <v>927</v>
      </c>
      <c r="K672" t="s">
        <v>928</v>
      </c>
      <c r="L672">
        <v>11303.983333333334</v>
      </c>
      <c r="M672">
        <v>43</v>
      </c>
      <c r="N672">
        <v>2.1151565910556194E-2</v>
      </c>
      <c r="O672">
        <v>239.0969485268287</v>
      </c>
      <c r="P672" t="str">
        <f>VLOOKUP(EnergynorDelivered[[#This Row],[OUTAGE_NAME]],Table2[],2,FALSE)</f>
        <v>Pole Top</v>
      </c>
      <c r="Q672" s="2">
        <f>EnergynorDelivered[[#This Row],[Energy Not Supplied kWh]]*VCRUsed</f>
        <v>12784.51383772953</v>
      </c>
    </row>
    <row r="673" spans="1:17" x14ac:dyDescent="0.25">
      <c r="A673" t="s">
        <v>670</v>
      </c>
      <c r="B673" t="s">
        <v>44</v>
      </c>
      <c r="C673" t="s">
        <v>45</v>
      </c>
      <c r="D673" t="s">
        <v>1721</v>
      </c>
      <c r="E673">
        <v>30053862</v>
      </c>
      <c r="F673">
        <v>352</v>
      </c>
      <c r="G673" t="s">
        <v>962</v>
      </c>
      <c r="H673" t="s">
        <v>60</v>
      </c>
      <c r="I673">
        <v>30064314</v>
      </c>
      <c r="J673" t="s">
        <v>945</v>
      </c>
      <c r="K673" t="s">
        <v>946</v>
      </c>
      <c r="L673">
        <v>3306</v>
      </c>
      <c r="M673">
        <v>29</v>
      </c>
      <c r="N673">
        <v>1.4820626395751759E-2</v>
      </c>
      <c r="O673">
        <v>48.996990864355318</v>
      </c>
      <c r="P673" t="str">
        <f>VLOOKUP(EnergynorDelivered[[#This Row],[OUTAGE_NAME]],Table2[],2,FALSE)</f>
        <v>Pole Top</v>
      </c>
      <c r="Q673" s="2">
        <f>EnergynorDelivered[[#This Row],[Energy Not Supplied kWh]]*VCRUsed</f>
        <v>2619.8691015170789</v>
      </c>
    </row>
    <row r="674" spans="1:17" x14ac:dyDescent="0.25">
      <c r="A674" t="s">
        <v>670</v>
      </c>
      <c r="B674" t="s">
        <v>44</v>
      </c>
      <c r="C674" t="s">
        <v>45</v>
      </c>
      <c r="D674" t="s">
        <v>1722</v>
      </c>
      <c r="E674">
        <v>30053848</v>
      </c>
      <c r="F674">
        <v>338</v>
      </c>
      <c r="G674" t="s">
        <v>220</v>
      </c>
      <c r="H674" t="s">
        <v>60</v>
      </c>
      <c r="I674">
        <v>30064299</v>
      </c>
      <c r="J674" t="s">
        <v>221</v>
      </c>
      <c r="K674" t="s">
        <v>222</v>
      </c>
      <c r="L674">
        <v>20680.7</v>
      </c>
      <c r="M674">
        <v>109</v>
      </c>
      <c r="N674">
        <v>2.7107091714412501E-2</v>
      </c>
      <c r="O674">
        <v>560.5936316182507</v>
      </c>
      <c r="P674" t="str">
        <f>VLOOKUP(EnergynorDelivered[[#This Row],[OUTAGE_NAME]],Table2[],2,FALSE)</f>
        <v>Pole Top</v>
      </c>
      <c r="Q674" s="2">
        <f>EnergynorDelivered[[#This Row],[Energy Not Supplied kWh]]*VCRUsed</f>
        <v>29974.941482627863</v>
      </c>
    </row>
    <row r="675" spans="1:17" x14ac:dyDescent="0.25">
      <c r="A675" t="s">
        <v>670</v>
      </c>
      <c r="B675" t="s">
        <v>44</v>
      </c>
      <c r="C675" t="s">
        <v>45</v>
      </c>
      <c r="D675" t="s">
        <v>1723</v>
      </c>
      <c r="E675">
        <v>30053779</v>
      </c>
      <c r="F675">
        <v>211</v>
      </c>
      <c r="G675" t="s">
        <v>1724</v>
      </c>
      <c r="H675" t="s">
        <v>49</v>
      </c>
      <c r="I675">
        <v>30064332</v>
      </c>
      <c r="J675" t="s">
        <v>1725</v>
      </c>
      <c r="K675" t="s">
        <v>1726</v>
      </c>
      <c r="L675">
        <v>370.43333333333334</v>
      </c>
      <c r="M675">
        <v>1</v>
      </c>
      <c r="N675">
        <v>0.1129392361111111</v>
      </c>
      <c r="O675">
        <v>41.836457696759261</v>
      </c>
      <c r="P675" t="str">
        <f>VLOOKUP(EnergynorDelivered[[#This Row],[OUTAGE_NAME]],Table2[],2,FALSE)</f>
        <v>Pole Top</v>
      </c>
      <c r="Q675" s="2">
        <f>EnergynorDelivered[[#This Row],[Energy Not Supplied kWh]]*VCRUsed</f>
        <v>2236.9953930457177</v>
      </c>
    </row>
    <row r="676" spans="1:17" x14ac:dyDescent="0.25">
      <c r="A676" t="s">
        <v>670</v>
      </c>
      <c r="B676" t="s">
        <v>44</v>
      </c>
      <c r="C676" t="s">
        <v>45</v>
      </c>
      <c r="D676" t="s">
        <v>1727</v>
      </c>
      <c r="E676">
        <v>30053822</v>
      </c>
      <c r="F676">
        <v>312</v>
      </c>
      <c r="G676" t="s">
        <v>216</v>
      </c>
      <c r="H676" t="s">
        <v>60</v>
      </c>
      <c r="I676">
        <v>30064327</v>
      </c>
      <c r="J676" t="s">
        <v>217</v>
      </c>
      <c r="K676" t="s">
        <v>218</v>
      </c>
      <c r="L676">
        <v>2844</v>
      </c>
      <c r="M676">
        <v>18</v>
      </c>
      <c r="N676">
        <v>3.3914536239938599E-2</v>
      </c>
      <c r="O676">
        <v>96.452941066385378</v>
      </c>
      <c r="P676" t="str">
        <f>VLOOKUP(EnergynorDelivered[[#This Row],[OUTAGE_NAME]],Table2[],2,FALSE)</f>
        <v>Pole Top</v>
      </c>
      <c r="Q676" s="2">
        <f>EnergynorDelivered[[#This Row],[Energy Not Supplied kWh]]*VCRUsed</f>
        <v>5157.3387588196265</v>
      </c>
    </row>
    <row r="677" spans="1:17" x14ac:dyDescent="0.25">
      <c r="A677" t="s">
        <v>670</v>
      </c>
      <c r="B677" t="s">
        <v>44</v>
      </c>
      <c r="C677" t="s">
        <v>45</v>
      </c>
      <c r="D677" t="s">
        <v>1728</v>
      </c>
      <c r="E677">
        <v>30053862</v>
      </c>
      <c r="F677">
        <v>352</v>
      </c>
      <c r="G677" t="s">
        <v>962</v>
      </c>
      <c r="H677" t="s">
        <v>60</v>
      </c>
      <c r="I677">
        <v>30064314</v>
      </c>
      <c r="J677" t="s">
        <v>945</v>
      </c>
      <c r="K677" t="s">
        <v>946</v>
      </c>
      <c r="L677">
        <v>9578</v>
      </c>
      <c r="M677">
        <v>63</v>
      </c>
      <c r="N677">
        <v>1.4820626395751759E-2</v>
      </c>
      <c r="O677">
        <v>141.95195961851036</v>
      </c>
      <c r="P677" t="str">
        <f>VLOOKUP(EnergynorDelivered[[#This Row],[OUTAGE_NAME]],Table2[],2,FALSE)</f>
        <v>Pole Top</v>
      </c>
      <c r="Q677" s="2">
        <f>EnergynorDelivered[[#This Row],[Energy Not Supplied kWh]]*VCRUsed</f>
        <v>7590.1712808017483</v>
      </c>
    </row>
    <row r="678" spans="1:17" x14ac:dyDescent="0.25">
      <c r="A678" t="s">
        <v>670</v>
      </c>
      <c r="B678" t="s">
        <v>44</v>
      </c>
      <c r="C678" t="s">
        <v>45</v>
      </c>
      <c r="D678" t="s">
        <v>1729</v>
      </c>
      <c r="E678">
        <v>82563108</v>
      </c>
      <c r="F678">
        <v>403</v>
      </c>
      <c r="G678" t="s">
        <v>1730</v>
      </c>
      <c r="H678" t="s">
        <v>167</v>
      </c>
      <c r="I678">
        <v>82550255</v>
      </c>
      <c r="J678" t="s">
        <v>1731</v>
      </c>
      <c r="K678" t="s">
        <v>1732</v>
      </c>
      <c r="L678">
        <v>3584</v>
      </c>
      <c r="M678">
        <v>64</v>
      </c>
      <c r="N678">
        <v>1.8334883084902651E-2</v>
      </c>
      <c r="O678">
        <v>65.712220976291093</v>
      </c>
      <c r="P678" t="str">
        <f>VLOOKUP(EnergynorDelivered[[#This Row],[OUTAGE_NAME]],Table2[],2,FALSE)</f>
        <v>Pole Top</v>
      </c>
      <c r="Q678" s="2">
        <f>EnergynorDelivered[[#This Row],[Energy Not Supplied kWh]]*VCRUsed</f>
        <v>3513.6324556022846</v>
      </c>
    </row>
    <row r="679" spans="1:17" x14ac:dyDescent="0.25">
      <c r="A679" t="s">
        <v>670</v>
      </c>
      <c r="B679" t="s">
        <v>44</v>
      </c>
      <c r="C679" t="s">
        <v>45</v>
      </c>
      <c r="D679" t="s">
        <v>1733</v>
      </c>
      <c r="E679">
        <v>30053744</v>
      </c>
      <c r="F679">
        <v>101</v>
      </c>
      <c r="G679" t="s">
        <v>960</v>
      </c>
      <c r="H679" t="s">
        <v>60</v>
      </c>
      <c r="I679">
        <v>83922970</v>
      </c>
      <c r="J679" t="s">
        <v>209</v>
      </c>
      <c r="K679" t="s">
        <v>210</v>
      </c>
      <c r="L679">
        <v>3135</v>
      </c>
      <c r="M679">
        <v>33</v>
      </c>
      <c r="N679">
        <v>1.8584308720306163E-2</v>
      </c>
      <c r="O679">
        <v>58.261807838159818</v>
      </c>
      <c r="P679" t="str">
        <f>VLOOKUP(EnergynorDelivered[[#This Row],[OUTAGE_NAME]],Table2[],2,FALSE)</f>
        <v>Pole Top</v>
      </c>
      <c r="Q679" s="2">
        <f>EnergynorDelivered[[#This Row],[Energy Not Supplied kWh]]*VCRUsed</f>
        <v>3115.2588651064052</v>
      </c>
    </row>
    <row r="680" spans="1:17" x14ac:dyDescent="0.25">
      <c r="A680" t="s">
        <v>670</v>
      </c>
      <c r="B680" t="s">
        <v>44</v>
      </c>
      <c r="C680" t="s">
        <v>45</v>
      </c>
      <c r="D680" t="s">
        <v>1734</v>
      </c>
      <c r="E680">
        <v>30053785</v>
      </c>
      <c r="F680">
        <v>218</v>
      </c>
      <c r="G680" t="s">
        <v>1735</v>
      </c>
      <c r="H680" t="s">
        <v>60</v>
      </c>
      <c r="I680">
        <v>30064308</v>
      </c>
      <c r="J680" t="s">
        <v>1736</v>
      </c>
      <c r="K680" t="s">
        <v>1737</v>
      </c>
      <c r="L680">
        <v>10256</v>
      </c>
      <c r="M680">
        <v>52</v>
      </c>
      <c r="N680">
        <v>5.3320016148610566E-2</v>
      </c>
      <c r="O680">
        <v>546.85008562015003</v>
      </c>
      <c r="P680" t="str">
        <f>VLOOKUP(EnergynorDelivered[[#This Row],[OUTAGE_NAME]],Table2[],2,FALSE)</f>
        <v>Pole Top</v>
      </c>
      <c r="Q680" s="2">
        <f>EnergynorDelivered[[#This Row],[Energy Not Supplied kWh]]*VCRUsed</f>
        <v>29240.074078109421</v>
      </c>
    </row>
    <row r="681" spans="1:17" x14ac:dyDescent="0.25">
      <c r="A681" t="s">
        <v>670</v>
      </c>
      <c r="B681" t="s">
        <v>44</v>
      </c>
      <c r="C681" t="s">
        <v>45</v>
      </c>
      <c r="D681" t="s">
        <v>1738</v>
      </c>
      <c r="E681">
        <v>30053778</v>
      </c>
      <c r="F681">
        <v>210</v>
      </c>
      <c r="G681" t="s">
        <v>1739</v>
      </c>
      <c r="H681" t="s">
        <v>49</v>
      </c>
      <c r="I681">
        <v>30064332</v>
      </c>
      <c r="J681" t="s">
        <v>1725</v>
      </c>
      <c r="K681" t="s">
        <v>1726</v>
      </c>
      <c r="L681">
        <v>23131.166666666668</v>
      </c>
      <c r="M681">
        <v>121</v>
      </c>
      <c r="N681">
        <v>3.424994984314584E-2</v>
      </c>
      <c r="O681">
        <v>792.2412981467802</v>
      </c>
      <c r="P681" t="str">
        <f>VLOOKUP(EnergynorDelivered[[#This Row],[OUTAGE_NAME]],Table2[],2,FALSE)</f>
        <v>Pole Top</v>
      </c>
      <c r="Q681" s="2">
        <f>EnergynorDelivered[[#This Row],[Energy Not Supplied kWh]]*VCRUsed</f>
        <v>42361.142211908336</v>
      </c>
    </row>
    <row r="682" spans="1:17" x14ac:dyDescent="0.25">
      <c r="A682" t="s">
        <v>670</v>
      </c>
      <c r="B682" t="s">
        <v>44</v>
      </c>
      <c r="C682" t="s">
        <v>45</v>
      </c>
      <c r="D682" t="s">
        <v>1740</v>
      </c>
      <c r="E682">
        <v>30053807</v>
      </c>
      <c r="F682">
        <v>241</v>
      </c>
      <c r="G682" t="s">
        <v>1741</v>
      </c>
      <c r="H682" t="s">
        <v>60</v>
      </c>
      <c r="I682">
        <v>30064335</v>
      </c>
      <c r="J682" t="s">
        <v>1742</v>
      </c>
      <c r="K682" t="s">
        <v>1743</v>
      </c>
      <c r="L682">
        <v>4935.2333333333336</v>
      </c>
      <c r="M682">
        <v>28</v>
      </c>
      <c r="N682">
        <v>1.5884868427782587E-2</v>
      </c>
      <c r="O682">
        <v>78.395532160406873</v>
      </c>
      <c r="P682" t="str">
        <f>VLOOKUP(EnergynorDelivered[[#This Row],[OUTAGE_NAME]],Table2[],2,FALSE)</f>
        <v>Pole</v>
      </c>
      <c r="Q682" s="2">
        <f>EnergynorDelivered[[#This Row],[Energy Not Supplied kWh]]*VCRUsed</f>
        <v>4191.8091046169557</v>
      </c>
    </row>
    <row r="683" spans="1:17" x14ac:dyDescent="0.25">
      <c r="A683" t="s">
        <v>670</v>
      </c>
      <c r="B683" t="s">
        <v>44</v>
      </c>
      <c r="C683" t="s">
        <v>45</v>
      </c>
      <c r="D683" t="s">
        <v>1744</v>
      </c>
      <c r="E683">
        <v>30053864</v>
      </c>
      <c r="F683">
        <v>354</v>
      </c>
      <c r="G683" t="s">
        <v>944</v>
      </c>
      <c r="H683" t="s">
        <v>60</v>
      </c>
      <c r="I683">
        <v>30064314</v>
      </c>
      <c r="J683" t="s">
        <v>945</v>
      </c>
      <c r="K683" t="s">
        <v>946</v>
      </c>
      <c r="L683">
        <v>6878.083333333333</v>
      </c>
      <c r="M683">
        <v>28</v>
      </c>
      <c r="N683">
        <v>1.6668721311753204E-2</v>
      </c>
      <c r="O683">
        <v>114.64885424234787</v>
      </c>
      <c r="P683" t="str">
        <f>VLOOKUP(EnergynorDelivered[[#This Row],[OUTAGE_NAME]],Table2[],2,FALSE)</f>
        <v>Pole</v>
      </c>
      <c r="Q683" s="2">
        <f>EnergynorDelivered[[#This Row],[Energy Not Supplied kWh]]*VCRUsed</f>
        <v>6130.2742363383404</v>
      </c>
    </row>
    <row r="684" spans="1:17" x14ac:dyDescent="0.25">
      <c r="A684" t="s">
        <v>670</v>
      </c>
      <c r="B684" t="s">
        <v>44</v>
      </c>
      <c r="C684" t="s">
        <v>45</v>
      </c>
      <c r="D684" t="s">
        <v>1745</v>
      </c>
      <c r="E684">
        <v>30053864</v>
      </c>
      <c r="F684">
        <v>354</v>
      </c>
      <c r="G684" t="s">
        <v>944</v>
      </c>
      <c r="H684" t="s">
        <v>60</v>
      </c>
      <c r="I684">
        <v>30064314</v>
      </c>
      <c r="J684" t="s">
        <v>945</v>
      </c>
      <c r="K684" t="s">
        <v>946</v>
      </c>
      <c r="L684">
        <v>246</v>
      </c>
      <c r="M684">
        <v>1</v>
      </c>
      <c r="N684">
        <v>1.6668721311753204E-2</v>
      </c>
      <c r="O684">
        <v>4.1005054426912881</v>
      </c>
      <c r="P684" t="str">
        <f>VLOOKUP(EnergynorDelivered[[#This Row],[OUTAGE_NAME]],Table2[],2,FALSE)</f>
        <v>Pole Top</v>
      </c>
      <c r="Q684" s="2">
        <f>EnergynorDelivered[[#This Row],[Energy Not Supplied kWh]]*VCRUsed</f>
        <v>219.25402602070318</v>
      </c>
    </row>
    <row r="685" spans="1:17" x14ac:dyDescent="0.25">
      <c r="A685" t="s">
        <v>670</v>
      </c>
      <c r="B685" t="s">
        <v>44</v>
      </c>
      <c r="C685" t="s">
        <v>45</v>
      </c>
      <c r="D685" t="s">
        <v>1746</v>
      </c>
      <c r="E685">
        <v>20012178</v>
      </c>
      <c r="F685" t="s">
        <v>1153</v>
      </c>
      <c r="G685" t="s">
        <v>1154</v>
      </c>
      <c r="H685" t="s">
        <v>60</v>
      </c>
      <c r="I685">
        <v>20012177</v>
      </c>
      <c r="J685" t="s">
        <v>1155</v>
      </c>
      <c r="K685" t="s">
        <v>1156</v>
      </c>
      <c r="L685">
        <v>85358</v>
      </c>
      <c r="M685">
        <v>419</v>
      </c>
      <c r="N685">
        <v>3.5304539739249324E-2</v>
      </c>
      <c r="O685">
        <v>3013.5249030628438</v>
      </c>
      <c r="P685" t="str">
        <f>VLOOKUP(EnergynorDelivered[[#This Row],[OUTAGE_NAME]],Table2[],2,FALSE)</f>
        <v>Pole Top</v>
      </c>
      <c r="Q685" s="2">
        <f>EnergynorDelivered[[#This Row],[Energy Not Supplied kWh]]*VCRUsed</f>
        <v>161133.17656677024</v>
      </c>
    </row>
    <row r="686" spans="1:17" x14ac:dyDescent="0.25">
      <c r="A686" t="s">
        <v>670</v>
      </c>
      <c r="B686" t="s">
        <v>44</v>
      </c>
      <c r="C686" t="s">
        <v>45</v>
      </c>
      <c r="D686" t="s">
        <v>1747</v>
      </c>
      <c r="E686">
        <v>20008892</v>
      </c>
      <c r="F686" t="s">
        <v>1748</v>
      </c>
      <c r="G686" t="s">
        <v>1749</v>
      </c>
      <c r="H686" t="s">
        <v>60</v>
      </c>
      <c r="I686">
        <v>20008888</v>
      </c>
      <c r="J686" t="s">
        <v>1750</v>
      </c>
      <c r="K686" t="s">
        <v>1751</v>
      </c>
      <c r="L686">
        <v>9825.75</v>
      </c>
      <c r="M686">
        <v>45</v>
      </c>
      <c r="N686">
        <v>5.4613642894056846E-2</v>
      </c>
      <c r="O686">
        <v>536.62000166627911</v>
      </c>
      <c r="P686" t="str">
        <f>VLOOKUP(EnergynorDelivered[[#This Row],[OUTAGE_NAME]],Table2[],2,FALSE)</f>
        <v>Pole Top</v>
      </c>
      <c r="Q686" s="2">
        <f>EnergynorDelivered[[#This Row],[Energy Not Supplied kWh]]*VCRUsed</f>
        <v>28693.071489095943</v>
      </c>
    </row>
    <row r="687" spans="1:17" x14ac:dyDescent="0.25">
      <c r="A687" t="s">
        <v>670</v>
      </c>
      <c r="B687" t="s">
        <v>44</v>
      </c>
      <c r="C687" t="s">
        <v>45</v>
      </c>
      <c r="D687" t="s">
        <v>1752</v>
      </c>
      <c r="E687">
        <v>20001859</v>
      </c>
      <c r="F687" t="s">
        <v>232</v>
      </c>
      <c r="G687" t="s">
        <v>233</v>
      </c>
      <c r="H687" t="s">
        <v>60</v>
      </c>
      <c r="I687">
        <v>20001858</v>
      </c>
      <c r="J687" t="s">
        <v>234</v>
      </c>
      <c r="K687" t="s">
        <v>235</v>
      </c>
      <c r="L687">
        <v>6660</v>
      </c>
      <c r="M687">
        <v>90</v>
      </c>
      <c r="N687">
        <v>2.0074447530864199E-2</v>
      </c>
      <c r="O687">
        <v>133.69582055555554</v>
      </c>
      <c r="P687" t="str">
        <f>VLOOKUP(EnergynorDelivered[[#This Row],[OUTAGE_NAME]],Table2[],2,FALSE)</f>
        <v>Pole Top</v>
      </c>
      <c r="Q687" s="2">
        <f>EnergynorDelivered[[#This Row],[Energy Not Supplied kWh]]*VCRUsed</f>
        <v>7148.7155251055547</v>
      </c>
    </row>
    <row r="688" spans="1:17" x14ac:dyDescent="0.25">
      <c r="A688" t="s">
        <v>670</v>
      </c>
      <c r="B688" t="s">
        <v>44</v>
      </c>
      <c r="C688" t="s">
        <v>45</v>
      </c>
      <c r="D688" t="s">
        <v>1752</v>
      </c>
      <c r="E688">
        <v>20005787</v>
      </c>
      <c r="F688" t="s">
        <v>236</v>
      </c>
      <c r="G688" t="s">
        <v>237</v>
      </c>
      <c r="H688" t="s">
        <v>60</v>
      </c>
      <c r="I688">
        <v>20005786</v>
      </c>
      <c r="J688" t="s">
        <v>238</v>
      </c>
      <c r="K688" t="s">
        <v>239</v>
      </c>
      <c r="L688">
        <v>10350</v>
      </c>
      <c r="M688">
        <v>50</v>
      </c>
      <c r="N688">
        <v>1.4238069463483981E-2</v>
      </c>
      <c r="O688">
        <v>147.36401894705921</v>
      </c>
      <c r="P688" t="str">
        <f>VLOOKUP(EnergynorDelivered[[#This Row],[OUTAGE_NAME]],Table2[],2,FALSE)</f>
        <v>Pole Top</v>
      </c>
      <c r="Q688" s="2">
        <f>EnergynorDelivered[[#This Row],[Energy Not Supplied kWh]]*VCRUsed</f>
        <v>7879.5540930992556</v>
      </c>
    </row>
    <row r="689" spans="1:17" x14ac:dyDescent="0.25">
      <c r="A689" t="s">
        <v>670</v>
      </c>
      <c r="B689" t="s">
        <v>44</v>
      </c>
      <c r="C689" t="s">
        <v>45</v>
      </c>
      <c r="D689" t="s">
        <v>1752</v>
      </c>
      <c r="E689">
        <v>20006383</v>
      </c>
      <c r="F689" t="s">
        <v>240</v>
      </c>
      <c r="G689" t="s">
        <v>241</v>
      </c>
      <c r="H689" t="s">
        <v>49</v>
      </c>
      <c r="I689">
        <v>20006382</v>
      </c>
      <c r="J689" t="s">
        <v>242</v>
      </c>
      <c r="K689" t="s">
        <v>243</v>
      </c>
      <c r="L689">
        <v>16353</v>
      </c>
      <c r="M689">
        <v>79</v>
      </c>
      <c r="N689">
        <v>2.7230383893424699E-2</v>
      </c>
      <c r="O689">
        <v>445.2984678091741</v>
      </c>
      <c r="P689" t="str">
        <f>VLOOKUP(EnergynorDelivered[[#This Row],[OUTAGE_NAME]],Table2[],2,FALSE)</f>
        <v>Pole Top</v>
      </c>
      <c r="Q689" s="2">
        <f>EnergynorDelivered[[#This Row],[Energy Not Supplied kWh]]*VCRUsed</f>
        <v>23810.109073756539</v>
      </c>
    </row>
    <row r="690" spans="1:17" x14ac:dyDescent="0.25">
      <c r="A690" t="s">
        <v>670</v>
      </c>
      <c r="B690" t="s">
        <v>44</v>
      </c>
      <c r="C690" t="s">
        <v>45</v>
      </c>
      <c r="D690" t="s">
        <v>1752</v>
      </c>
      <c r="E690">
        <v>20010961</v>
      </c>
      <c r="F690" t="s">
        <v>244</v>
      </c>
      <c r="G690" t="s">
        <v>245</v>
      </c>
      <c r="H690" t="s">
        <v>60</v>
      </c>
      <c r="I690">
        <v>20010960</v>
      </c>
      <c r="J690" t="s">
        <v>246</v>
      </c>
      <c r="K690" t="s">
        <v>247</v>
      </c>
      <c r="L690">
        <v>15540</v>
      </c>
      <c r="M690">
        <v>210</v>
      </c>
      <c r="N690">
        <v>1.9874930675157519E-2</v>
      </c>
      <c r="O690">
        <v>308.85642269194784</v>
      </c>
      <c r="P690" t="str">
        <f>VLOOKUP(EnergynorDelivered[[#This Row],[OUTAGE_NAME]],Table2[],2,FALSE)</f>
        <v>Pole Top</v>
      </c>
      <c r="Q690" s="2">
        <f>EnergynorDelivered[[#This Row],[Energy Not Supplied kWh]]*VCRUsed</f>
        <v>16514.552921338451</v>
      </c>
    </row>
    <row r="691" spans="1:17" x14ac:dyDescent="0.25">
      <c r="A691" t="s">
        <v>670</v>
      </c>
      <c r="B691" t="s">
        <v>44</v>
      </c>
      <c r="C691" t="s">
        <v>45</v>
      </c>
      <c r="D691" t="s">
        <v>1752</v>
      </c>
      <c r="E691">
        <v>84653782</v>
      </c>
      <c r="F691" t="s">
        <v>248</v>
      </c>
      <c r="G691" t="s">
        <v>249</v>
      </c>
      <c r="H691" t="s">
        <v>60</v>
      </c>
      <c r="I691">
        <v>20001858</v>
      </c>
      <c r="J691" t="s">
        <v>234</v>
      </c>
      <c r="K691" t="s">
        <v>235</v>
      </c>
      <c r="L691">
        <v>4218</v>
      </c>
      <c r="M691">
        <v>57</v>
      </c>
      <c r="N691">
        <v>2.4143364197530864E-2</v>
      </c>
      <c r="O691">
        <v>101.83671018518518</v>
      </c>
      <c r="P691" t="str">
        <f>VLOOKUP(EnergynorDelivered[[#This Row],[OUTAGE_NAME]],Table2[],2,FALSE)</f>
        <v>Pole Top</v>
      </c>
      <c r="Q691" s="2">
        <f>EnergynorDelivered[[#This Row],[Energy Not Supplied kWh]]*VCRUsed</f>
        <v>5445.2088936018517</v>
      </c>
    </row>
    <row r="692" spans="1:17" x14ac:dyDescent="0.25">
      <c r="A692" t="s">
        <v>670</v>
      </c>
      <c r="B692" t="s">
        <v>44</v>
      </c>
      <c r="C692" t="s">
        <v>45</v>
      </c>
      <c r="D692" t="s">
        <v>1753</v>
      </c>
      <c r="E692">
        <v>20005412</v>
      </c>
      <c r="F692" t="s">
        <v>988</v>
      </c>
      <c r="G692" t="s">
        <v>989</v>
      </c>
      <c r="H692" t="s">
        <v>167</v>
      </c>
      <c r="I692">
        <v>20005132</v>
      </c>
      <c r="J692" t="s">
        <v>263</v>
      </c>
      <c r="K692" t="s">
        <v>264</v>
      </c>
      <c r="L692">
        <v>5992</v>
      </c>
      <c r="M692">
        <v>56</v>
      </c>
      <c r="N692">
        <v>2.1689473907302213E-2</v>
      </c>
      <c r="O692">
        <v>129.96332765255488</v>
      </c>
      <c r="P692" t="str">
        <f>VLOOKUP(EnergynorDelivered[[#This Row],[OUTAGE_NAME]],Table2[],2,FALSE)</f>
        <v>Pole Top</v>
      </c>
      <c r="Q692" s="2">
        <f>EnergynorDelivered[[#This Row],[Energy Not Supplied kWh]]*VCRUsed</f>
        <v>6949.1391295821095</v>
      </c>
    </row>
    <row r="693" spans="1:17" x14ac:dyDescent="0.25">
      <c r="A693" t="s">
        <v>670</v>
      </c>
      <c r="B693" t="s">
        <v>44</v>
      </c>
      <c r="C693" t="s">
        <v>45</v>
      </c>
      <c r="D693" t="s">
        <v>1754</v>
      </c>
      <c r="E693">
        <v>20006799</v>
      </c>
      <c r="F693" t="s">
        <v>1755</v>
      </c>
      <c r="G693" t="s">
        <v>1756</v>
      </c>
      <c r="H693" t="s">
        <v>60</v>
      </c>
      <c r="I693">
        <v>20006664</v>
      </c>
      <c r="J693" t="s">
        <v>1111</v>
      </c>
      <c r="K693" t="s">
        <v>1112</v>
      </c>
      <c r="L693">
        <v>1024</v>
      </c>
      <c r="M693">
        <v>8</v>
      </c>
      <c r="N693">
        <v>4.6426215706972009E-2</v>
      </c>
      <c r="O693">
        <v>47.540444883939337</v>
      </c>
      <c r="P693" t="str">
        <f>VLOOKUP(EnergynorDelivered[[#This Row],[OUTAGE_NAME]],Table2[],2,FALSE)</f>
        <v>Pole Top</v>
      </c>
      <c r="Q693" s="2">
        <f>EnergynorDelivered[[#This Row],[Energy Not Supplied kWh]]*VCRUsed</f>
        <v>2541.9875879442361</v>
      </c>
    </row>
    <row r="694" spans="1:17" x14ac:dyDescent="0.25">
      <c r="A694" t="s">
        <v>670</v>
      </c>
      <c r="B694" t="s">
        <v>44</v>
      </c>
      <c r="C694" t="s">
        <v>45</v>
      </c>
      <c r="D694" t="s">
        <v>1757</v>
      </c>
      <c r="E694">
        <v>20011515</v>
      </c>
      <c r="F694" t="s">
        <v>1758</v>
      </c>
      <c r="G694" t="s">
        <v>1759</v>
      </c>
      <c r="H694" t="s">
        <v>60</v>
      </c>
      <c r="I694">
        <v>20011486</v>
      </c>
      <c r="J694" t="s">
        <v>320</v>
      </c>
      <c r="K694" t="s">
        <v>321</v>
      </c>
      <c r="L694">
        <v>9044.7999999999993</v>
      </c>
      <c r="M694">
        <v>12</v>
      </c>
      <c r="N694">
        <v>2.8302644097886635E-2</v>
      </c>
      <c r="O694">
        <v>255.99175533656503</v>
      </c>
      <c r="P694" t="str">
        <f>VLOOKUP(EnergynorDelivered[[#This Row],[OUTAGE_NAME]],Table2[],2,FALSE)</f>
        <v>Pole Top</v>
      </c>
      <c r="Q694" s="2">
        <f>EnergynorDelivered[[#This Row],[Energy Not Supplied kWh]]*VCRUsed</f>
        <v>13687.879157846131</v>
      </c>
    </row>
    <row r="695" spans="1:17" x14ac:dyDescent="0.25">
      <c r="A695" t="s">
        <v>670</v>
      </c>
      <c r="B695" t="s">
        <v>44</v>
      </c>
      <c r="C695" t="s">
        <v>45</v>
      </c>
      <c r="D695" t="s">
        <v>1760</v>
      </c>
      <c r="E695">
        <v>20009035</v>
      </c>
      <c r="F695" t="s">
        <v>359</v>
      </c>
      <c r="G695" t="s">
        <v>360</v>
      </c>
      <c r="H695" t="s">
        <v>60</v>
      </c>
      <c r="I695">
        <v>20009031</v>
      </c>
      <c r="J695" t="s">
        <v>361</v>
      </c>
      <c r="K695" t="s">
        <v>362</v>
      </c>
      <c r="L695">
        <v>3996</v>
      </c>
      <c r="M695">
        <v>36</v>
      </c>
      <c r="N695">
        <v>0.12985891347900494</v>
      </c>
      <c r="O695">
        <v>518.91621826210383</v>
      </c>
      <c r="P695" t="str">
        <f>VLOOKUP(EnergynorDelivered[[#This Row],[OUTAGE_NAME]],Table2[],2,FALSE)</f>
        <v>Pole Top</v>
      </c>
      <c r="Q695" s="2">
        <f>EnergynorDelivered[[#This Row],[Energy Not Supplied kWh]]*VCRUsed</f>
        <v>27746.45019047469</v>
      </c>
    </row>
    <row r="696" spans="1:17" hidden="1" x14ac:dyDescent="0.25">
      <c r="A696" t="s">
        <v>1581</v>
      </c>
      <c r="B696" t="s">
        <v>44</v>
      </c>
      <c r="C696" t="s">
        <v>45</v>
      </c>
      <c r="D696" t="s">
        <v>1761</v>
      </c>
      <c r="E696">
        <v>20007634</v>
      </c>
      <c r="F696" t="s">
        <v>306</v>
      </c>
      <c r="G696" t="s">
        <v>307</v>
      </c>
      <c r="H696" t="s">
        <v>49</v>
      </c>
      <c r="I696">
        <v>20007579</v>
      </c>
      <c r="J696" t="s">
        <v>282</v>
      </c>
      <c r="K696" t="s">
        <v>283</v>
      </c>
      <c r="L696">
        <v>2906.3333333333335</v>
      </c>
      <c r="M696">
        <v>5</v>
      </c>
      <c r="N696">
        <v>2.9503351009442437E-2</v>
      </c>
      <c r="O696">
        <v>85.746572483776205</v>
      </c>
      <c r="P696" t="str">
        <f>VLOOKUP(EnergynorDelivered[[#This Row],[OUTAGE_NAME]],Table2[],2,FALSE)</f>
        <v>Pole</v>
      </c>
      <c r="Q696" s="2">
        <f>EnergynorDelivered[[#This Row],[Energy Not Supplied kWh]]*VCRUsed</f>
        <v>4584.8692307075135</v>
      </c>
    </row>
    <row r="697" spans="1:17" hidden="1" x14ac:dyDescent="0.25">
      <c r="A697" t="s">
        <v>1581</v>
      </c>
      <c r="B697" t="s">
        <v>44</v>
      </c>
      <c r="C697" t="s">
        <v>45</v>
      </c>
      <c r="D697" t="s">
        <v>1762</v>
      </c>
      <c r="E697">
        <v>20007634</v>
      </c>
      <c r="F697" t="s">
        <v>306</v>
      </c>
      <c r="G697" t="s">
        <v>307</v>
      </c>
      <c r="H697" t="s">
        <v>49</v>
      </c>
      <c r="I697">
        <v>20007579</v>
      </c>
      <c r="J697" t="s">
        <v>282</v>
      </c>
      <c r="K697" t="s">
        <v>283</v>
      </c>
      <c r="L697">
        <v>62992</v>
      </c>
      <c r="M697">
        <v>34</v>
      </c>
      <c r="N697">
        <v>2.9503351009442437E-2</v>
      </c>
      <c r="O697">
        <v>1858.4750867867979</v>
      </c>
      <c r="P697" t="str">
        <f>VLOOKUP(EnergynorDelivered[[#This Row],[OUTAGE_NAME]],Table2[],2,FALSE)</f>
        <v>Pole</v>
      </c>
      <c r="Q697" s="2">
        <f>EnergynorDelivered[[#This Row],[Energy Not Supplied kWh]]*VCRUsed</f>
        <v>99372.662890490086</v>
      </c>
    </row>
    <row r="698" spans="1:17" hidden="1" x14ac:dyDescent="0.25">
      <c r="A698" t="s">
        <v>1581</v>
      </c>
      <c r="B698" t="s">
        <v>44</v>
      </c>
      <c r="C698" t="s">
        <v>45</v>
      </c>
      <c r="D698" t="s">
        <v>1763</v>
      </c>
      <c r="E698">
        <v>20007634</v>
      </c>
      <c r="F698" t="s">
        <v>306</v>
      </c>
      <c r="G698" t="s">
        <v>307</v>
      </c>
      <c r="H698" t="s">
        <v>49</v>
      </c>
      <c r="I698">
        <v>20007579</v>
      </c>
      <c r="J698" t="s">
        <v>282</v>
      </c>
      <c r="K698" t="s">
        <v>283</v>
      </c>
      <c r="L698">
        <v>7571.416666666667</v>
      </c>
      <c r="M698">
        <v>13</v>
      </c>
      <c r="N698">
        <v>2.9503351009442437E-2</v>
      </c>
      <c r="O698">
        <v>223.38216355540928</v>
      </c>
      <c r="P698" t="str">
        <f>VLOOKUP(EnergynorDelivered[[#This Row],[OUTAGE_NAME]],Table2[],2,FALSE)</f>
        <v>Pole</v>
      </c>
      <c r="Q698" s="2">
        <f>EnergynorDelivered[[#This Row],[Energy Not Supplied kWh]]*VCRUsed</f>
        <v>11944.244285307734</v>
      </c>
    </row>
    <row r="699" spans="1:17" hidden="1" x14ac:dyDescent="0.25">
      <c r="A699" t="s">
        <v>1581</v>
      </c>
      <c r="B699" t="s">
        <v>44</v>
      </c>
      <c r="C699" t="s">
        <v>45</v>
      </c>
      <c r="D699" t="s">
        <v>1764</v>
      </c>
      <c r="E699">
        <v>20010102</v>
      </c>
      <c r="F699" t="s">
        <v>1765</v>
      </c>
      <c r="G699" t="s">
        <v>1766</v>
      </c>
      <c r="H699" t="s">
        <v>60</v>
      </c>
      <c r="I699">
        <v>20009877</v>
      </c>
      <c r="J699" t="s">
        <v>1169</v>
      </c>
      <c r="K699" t="s">
        <v>1170</v>
      </c>
      <c r="L699">
        <v>1399.2666666666667</v>
      </c>
      <c r="M699">
        <v>4</v>
      </c>
      <c r="N699">
        <v>6.7470251312177765E-2</v>
      </c>
      <c r="O699">
        <v>94.408873652753286</v>
      </c>
      <c r="P699" t="str">
        <f>VLOOKUP(EnergynorDelivered[[#This Row],[OUTAGE_NAME]],Table2[],2,FALSE)</f>
        <v>Pole</v>
      </c>
      <c r="Q699" s="2">
        <f>EnergynorDelivered[[#This Row],[Energy Not Supplied kWh]]*VCRUsed</f>
        <v>5048.0424742127179</v>
      </c>
    </row>
    <row r="700" spans="1:17" hidden="1" x14ac:dyDescent="0.25">
      <c r="A700" t="s">
        <v>1581</v>
      </c>
      <c r="B700" t="s">
        <v>44</v>
      </c>
      <c r="C700" t="s">
        <v>45</v>
      </c>
      <c r="D700" t="s">
        <v>1767</v>
      </c>
      <c r="E700">
        <v>20004937</v>
      </c>
      <c r="F700" t="s">
        <v>1015</v>
      </c>
      <c r="G700" t="s">
        <v>1016</v>
      </c>
      <c r="H700" t="s">
        <v>49</v>
      </c>
      <c r="I700">
        <v>20004930</v>
      </c>
      <c r="J700" t="s">
        <v>1017</v>
      </c>
      <c r="K700" t="s">
        <v>1018</v>
      </c>
      <c r="L700">
        <v>17330.7</v>
      </c>
      <c r="M700">
        <v>18</v>
      </c>
      <c r="N700">
        <v>3.1990029110782185E-2</v>
      </c>
      <c r="O700">
        <v>554.40959751023286</v>
      </c>
      <c r="P700" t="str">
        <f>VLOOKUP(EnergynorDelivered[[#This Row],[OUTAGE_NAME]],Table2[],2,FALSE)</f>
        <v>Pole</v>
      </c>
      <c r="Q700" s="2">
        <f>EnergynorDelivered[[#This Row],[Energy Not Supplied kWh]]*VCRUsed</f>
        <v>29644.281178872152</v>
      </c>
    </row>
    <row r="701" spans="1:17" hidden="1" x14ac:dyDescent="0.25">
      <c r="A701" t="s">
        <v>1581</v>
      </c>
      <c r="B701" t="s">
        <v>44</v>
      </c>
      <c r="C701" t="s">
        <v>45</v>
      </c>
      <c r="D701" t="s">
        <v>1768</v>
      </c>
      <c r="E701">
        <v>20007716</v>
      </c>
      <c r="F701" t="s">
        <v>280</v>
      </c>
      <c r="G701" t="s">
        <v>281</v>
      </c>
      <c r="H701" t="s">
        <v>60</v>
      </c>
      <c r="I701">
        <v>20007579</v>
      </c>
      <c r="J701" t="s">
        <v>282</v>
      </c>
      <c r="K701" t="s">
        <v>283</v>
      </c>
      <c r="L701">
        <v>917.98333333333335</v>
      </c>
      <c r="M701">
        <v>1</v>
      </c>
      <c r="N701">
        <v>3.094247231629307E-2</v>
      </c>
      <c r="O701">
        <v>28.404673878485102</v>
      </c>
      <c r="P701" t="str">
        <f>VLOOKUP(EnergynorDelivered[[#This Row],[OUTAGE_NAME]],Table2[],2,FALSE)</f>
        <v>Pole</v>
      </c>
      <c r="Q701" s="2">
        <f>EnergynorDelivered[[#This Row],[Energy Not Supplied kWh]]*VCRUsed</f>
        <v>1518.7979122825984</v>
      </c>
    </row>
    <row r="702" spans="1:17" hidden="1" x14ac:dyDescent="0.25">
      <c r="A702" t="s">
        <v>1581</v>
      </c>
      <c r="B702" t="s">
        <v>44</v>
      </c>
      <c r="C702" t="s">
        <v>45</v>
      </c>
      <c r="D702" t="s">
        <v>1769</v>
      </c>
      <c r="E702">
        <v>20008686</v>
      </c>
      <c r="F702" t="s">
        <v>266</v>
      </c>
      <c r="G702" t="s">
        <v>267</v>
      </c>
      <c r="H702" t="s">
        <v>49</v>
      </c>
      <c r="I702">
        <v>20008541</v>
      </c>
      <c r="J702" t="s">
        <v>268</v>
      </c>
      <c r="K702" t="s">
        <v>269</v>
      </c>
      <c r="L702">
        <v>25554.55</v>
      </c>
      <c r="M702">
        <v>21</v>
      </c>
      <c r="N702">
        <v>3.3778605806145383E-2</v>
      </c>
      <c r="O702">
        <v>863.19707100343248</v>
      </c>
      <c r="P702" t="str">
        <f>VLOOKUP(EnergynorDelivered[[#This Row],[OUTAGE_NAME]],Table2[],2,FALSE)</f>
        <v>Pole</v>
      </c>
      <c r="Q702" s="2">
        <f>EnergynorDelivered[[#This Row],[Energy Not Supplied kWh]]*VCRUsed</f>
        <v>46155.147386553537</v>
      </c>
    </row>
    <row r="703" spans="1:17" hidden="1" x14ac:dyDescent="0.25">
      <c r="A703" t="s">
        <v>1581</v>
      </c>
      <c r="B703" t="s">
        <v>44</v>
      </c>
      <c r="C703" t="s">
        <v>45</v>
      </c>
      <c r="D703" t="s">
        <v>1770</v>
      </c>
      <c r="E703">
        <v>25267897</v>
      </c>
      <c r="F703" t="s">
        <v>356</v>
      </c>
      <c r="G703" t="s">
        <v>357</v>
      </c>
      <c r="H703" t="s">
        <v>49</v>
      </c>
      <c r="I703">
        <v>20013229</v>
      </c>
      <c r="J703" t="s">
        <v>229</v>
      </c>
      <c r="K703" t="s">
        <v>230</v>
      </c>
      <c r="L703">
        <v>58196.333333333336</v>
      </c>
      <c r="M703">
        <v>44</v>
      </c>
      <c r="N703">
        <v>3.3416666666666664E-2</v>
      </c>
      <c r="O703">
        <v>1944.7274722222223</v>
      </c>
      <c r="P703" t="str">
        <f>VLOOKUP(EnergynorDelivered[[#This Row],[OUTAGE_NAME]],Table2[],2,FALSE)</f>
        <v>Pole</v>
      </c>
      <c r="Q703" s="2">
        <f>EnergynorDelivered[[#This Row],[Energy Not Supplied kWh]]*VCRUsed</f>
        <v>103984.57793972222</v>
      </c>
    </row>
    <row r="704" spans="1:17" hidden="1" x14ac:dyDescent="0.25">
      <c r="A704" t="s">
        <v>1581</v>
      </c>
      <c r="B704" t="s">
        <v>44</v>
      </c>
      <c r="C704" t="s">
        <v>45</v>
      </c>
      <c r="D704" t="s">
        <v>1771</v>
      </c>
      <c r="E704">
        <v>25267901</v>
      </c>
      <c r="F704" t="s">
        <v>1025</v>
      </c>
      <c r="G704" t="s">
        <v>1026</v>
      </c>
      <c r="H704" t="s">
        <v>49</v>
      </c>
      <c r="I704">
        <v>20013229</v>
      </c>
      <c r="J704" t="s">
        <v>229</v>
      </c>
      <c r="K704" t="s">
        <v>230</v>
      </c>
      <c r="L704">
        <v>48676.800000000003</v>
      </c>
      <c r="M704">
        <v>42</v>
      </c>
      <c r="N704">
        <v>3.2542404830697487E-2</v>
      </c>
      <c r="O704">
        <v>1584.0601314628955</v>
      </c>
      <c r="P704" t="str">
        <f>VLOOKUP(EnergynorDelivered[[#This Row],[OUTAGE_NAME]],Table2[],2,FALSE)</f>
        <v>Pole</v>
      </c>
      <c r="Q704" s="2">
        <f>EnergynorDelivered[[#This Row],[Energy Not Supplied kWh]]*VCRUsed</f>
        <v>84699.69522932102</v>
      </c>
    </row>
    <row r="705" spans="1:17" hidden="1" x14ac:dyDescent="0.25">
      <c r="A705" t="s">
        <v>1581</v>
      </c>
      <c r="B705" t="s">
        <v>44</v>
      </c>
      <c r="C705" t="s">
        <v>45</v>
      </c>
      <c r="D705" t="s">
        <v>1772</v>
      </c>
      <c r="E705">
        <v>25273297</v>
      </c>
      <c r="F705" t="s">
        <v>347</v>
      </c>
      <c r="G705" t="s">
        <v>348</v>
      </c>
      <c r="H705" t="s">
        <v>49</v>
      </c>
      <c r="I705">
        <v>25267919</v>
      </c>
      <c r="J705" t="s">
        <v>349</v>
      </c>
      <c r="K705" t="s">
        <v>350</v>
      </c>
      <c r="L705">
        <v>82704</v>
      </c>
      <c r="M705">
        <v>24</v>
      </c>
      <c r="N705">
        <v>3.5862464797355213E-2</v>
      </c>
      <c r="O705">
        <v>2965.9692886004655</v>
      </c>
      <c r="P705" t="str">
        <f>VLOOKUP(EnergynorDelivered[[#This Row],[OUTAGE_NAME]],Table2[],2,FALSE)</f>
        <v>Pole</v>
      </c>
      <c r="Q705" s="2">
        <f>EnergynorDelivered[[#This Row],[Energy Not Supplied kWh]]*VCRUsed</f>
        <v>158590.3778614669</v>
      </c>
    </row>
    <row r="706" spans="1:17" hidden="1" x14ac:dyDescent="0.25">
      <c r="A706" t="s">
        <v>1581</v>
      </c>
      <c r="B706" t="s">
        <v>44</v>
      </c>
      <c r="C706" t="s">
        <v>45</v>
      </c>
      <c r="D706" t="s">
        <v>1773</v>
      </c>
      <c r="E706">
        <v>20011545</v>
      </c>
      <c r="F706" t="s">
        <v>227</v>
      </c>
      <c r="G706" t="s">
        <v>228</v>
      </c>
      <c r="H706" t="s">
        <v>49</v>
      </c>
      <c r="I706">
        <v>20013229</v>
      </c>
      <c r="J706" t="s">
        <v>229</v>
      </c>
      <c r="K706" t="s">
        <v>230</v>
      </c>
      <c r="L706">
        <v>26569.85</v>
      </c>
      <c r="M706">
        <v>33</v>
      </c>
      <c r="N706">
        <v>3.8003144795296429E-2</v>
      </c>
      <c r="O706">
        <v>1009.7378567393068</v>
      </c>
      <c r="P706" t="str">
        <f>VLOOKUP(EnergynorDelivered[[#This Row],[OUTAGE_NAME]],Table2[],2,FALSE)</f>
        <v>Pole</v>
      </c>
      <c r="Q706" s="2">
        <f>EnergynorDelivered[[#This Row],[Energy Not Supplied kWh]]*VCRUsed</f>
        <v>53990.683199850733</v>
      </c>
    </row>
    <row r="707" spans="1:17" hidden="1" x14ac:dyDescent="0.25">
      <c r="A707" t="s">
        <v>1581</v>
      </c>
      <c r="B707" t="s">
        <v>44</v>
      </c>
      <c r="C707" t="s">
        <v>45</v>
      </c>
      <c r="D707" t="s">
        <v>1774</v>
      </c>
      <c r="E707">
        <v>25273297</v>
      </c>
      <c r="F707" t="s">
        <v>347</v>
      </c>
      <c r="G707" t="s">
        <v>348</v>
      </c>
      <c r="H707" t="s">
        <v>49</v>
      </c>
      <c r="I707">
        <v>25267919</v>
      </c>
      <c r="J707" t="s">
        <v>349</v>
      </c>
      <c r="K707" t="s">
        <v>350</v>
      </c>
      <c r="L707">
        <v>47086</v>
      </c>
      <c r="M707">
        <v>20</v>
      </c>
      <c r="N707">
        <v>3.5862464797355213E-2</v>
      </c>
      <c r="O707">
        <v>1688.6200174482674</v>
      </c>
      <c r="P707" t="str">
        <f>VLOOKUP(EnergynorDelivered[[#This Row],[OUTAGE_NAME]],Table2[],2,FALSE)</f>
        <v>Pole</v>
      </c>
      <c r="Q707" s="2">
        <f>EnergynorDelivered[[#This Row],[Energy Not Supplied kWh]]*VCRUsed</f>
        <v>90290.512332958853</v>
      </c>
    </row>
    <row r="708" spans="1:17" x14ac:dyDescent="0.25">
      <c r="A708" t="s">
        <v>670</v>
      </c>
      <c r="B708" t="s">
        <v>44</v>
      </c>
      <c r="C708" t="s">
        <v>45</v>
      </c>
      <c r="D708" t="s">
        <v>1775</v>
      </c>
      <c r="E708">
        <v>20005039</v>
      </c>
      <c r="F708" t="s">
        <v>1776</v>
      </c>
      <c r="G708" t="s">
        <v>1777</v>
      </c>
      <c r="H708" t="s">
        <v>60</v>
      </c>
      <c r="I708">
        <v>20005038</v>
      </c>
      <c r="J708" t="s">
        <v>1778</v>
      </c>
      <c r="K708" t="s">
        <v>1779</v>
      </c>
      <c r="L708">
        <v>2314.3333333333335</v>
      </c>
      <c r="M708">
        <v>2</v>
      </c>
      <c r="N708">
        <v>0.16971643518518517</v>
      </c>
      <c r="O708">
        <v>392.78040316358027</v>
      </c>
      <c r="P708" t="str">
        <f>VLOOKUP(EnergynorDelivered[[#This Row],[OUTAGE_NAME]],Table2[],2,FALSE)</f>
        <v>Pole Top</v>
      </c>
      <c r="Q708" s="2">
        <f>EnergynorDelivered[[#This Row],[Energy Not Supplied kWh]]*VCRUsed</f>
        <v>21001.968157156636</v>
      </c>
    </row>
    <row r="709" spans="1:17" x14ac:dyDescent="0.25">
      <c r="A709" t="s">
        <v>670</v>
      </c>
      <c r="B709" t="s">
        <v>44</v>
      </c>
      <c r="C709" t="s">
        <v>45</v>
      </c>
      <c r="D709" t="s">
        <v>1775</v>
      </c>
      <c r="E709">
        <v>20006599</v>
      </c>
      <c r="F709" t="s">
        <v>1780</v>
      </c>
      <c r="G709" t="s">
        <v>1781</v>
      </c>
      <c r="H709" t="s">
        <v>60</v>
      </c>
      <c r="I709">
        <v>20006598</v>
      </c>
      <c r="J709" t="s">
        <v>1782</v>
      </c>
      <c r="K709" t="s">
        <v>1783</v>
      </c>
      <c r="L709">
        <v>142.16666666666666</v>
      </c>
      <c r="M709">
        <v>1</v>
      </c>
      <c r="N709">
        <v>6.5467747382640995E-2</v>
      </c>
      <c r="O709">
        <v>9.3073314195654628</v>
      </c>
      <c r="P709" t="str">
        <f>VLOOKUP(EnergynorDelivered[[#This Row],[OUTAGE_NAME]],Table2[],2,FALSE)</f>
        <v>Pole Top</v>
      </c>
      <c r="Q709" s="2">
        <f>EnergynorDelivered[[#This Row],[Energy Not Supplied kWh]]*VCRUsed</f>
        <v>497.6630110041653</v>
      </c>
    </row>
    <row r="710" spans="1:17" x14ac:dyDescent="0.25">
      <c r="A710" t="s">
        <v>670</v>
      </c>
      <c r="B710" t="s">
        <v>44</v>
      </c>
      <c r="C710" t="s">
        <v>45</v>
      </c>
      <c r="D710" t="s">
        <v>1775</v>
      </c>
      <c r="E710">
        <v>20011420</v>
      </c>
      <c r="F710" t="s">
        <v>1784</v>
      </c>
      <c r="G710" t="s">
        <v>1785</v>
      </c>
      <c r="H710" t="s">
        <v>60</v>
      </c>
      <c r="I710">
        <v>20011419</v>
      </c>
      <c r="J710" t="s">
        <v>1786</v>
      </c>
      <c r="K710" t="s">
        <v>1787</v>
      </c>
      <c r="L710">
        <v>6255.333333333333</v>
      </c>
      <c r="M710">
        <v>44</v>
      </c>
      <c r="N710">
        <v>2.1996767178224869E-2</v>
      </c>
      <c r="O710">
        <v>137.59711095552262</v>
      </c>
      <c r="P710" t="str">
        <f>VLOOKUP(EnergynorDelivered[[#This Row],[OUTAGE_NAME]],Table2[],2,FALSE)</f>
        <v>Pole Top</v>
      </c>
      <c r="Q710" s="2">
        <f>EnergynorDelivered[[#This Row],[Energy Not Supplied kWh]]*VCRUsed</f>
        <v>7357.3175227917945</v>
      </c>
    </row>
    <row r="711" spans="1:17" x14ac:dyDescent="0.25">
      <c r="A711" t="s">
        <v>670</v>
      </c>
      <c r="B711" t="s">
        <v>44</v>
      </c>
      <c r="C711" t="s">
        <v>45</v>
      </c>
      <c r="D711" t="s">
        <v>1775</v>
      </c>
      <c r="E711">
        <v>20011458</v>
      </c>
      <c r="F711" t="s">
        <v>1788</v>
      </c>
      <c r="G711" t="s">
        <v>1789</v>
      </c>
      <c r="H711" t="s">
        <v>60</v>
      </c>
      <c r="I711">
        <v>20011419</v>
      </c>
      <c r="J711" t="s">
        <v>1786</v>
      </c>
      <c r="K711" t="s">
        <v>1787</v>
      </c>
      <c r="L711">
        <v>568.66666666666663</v>
      </c>
      <c r="M711">
        <v>4</v>
      </c>
      <c r="N711">
        <v>0.50438559824498996</v>
      </c>
      <c r="O711">
        <v>286.82727686865093</v>
      </c>
      <c r="P711" t="str">
        <f>VLOOKUP(EnergynorDelivered[[#This Row],[OUTAGE_NAME]],Table2[],2,FALSE)</f>
        <v>Pole Top</v>
      </c>
      <c r="Q711" s="2">
        <f>EnergynorDelivered[[#This Row],[Energy Not Supplied kWh]]*VCRUsed</f>
        <v>15336.654494166765</v>
      </c>
    </row>
    <row r="712" spans="1:17" x14ac:dyDescent="0.25">
      <c r="A712" t="s">
        <v>670</v>
      </c>
      <c r="B712" t="s">
        <v>44</v>
      </c>
      <c r="C712" t="s">
        <v>45</v>
      </c>
      <c r="D712" t="s">
        <v>1775</v>
      </c>
      <c r="E712">
        <v>20011464</v>
      </c>
      <c r="F712" t="s">
        <v>1790</v>
      </c>
      <c r="G712" t="s">
        <v>1791</v>
      </c>
      <c r="H712" t="s">
        <v>60</v>
      </c>
      <c r="I712">
        <v>20011419</v>
      </c>
      <c r="J712" t="s">
        <v>1786</v>
      </c>
      <c r="K712" t="s">
        <v>1787</v>
      </c>
      <c r="L712">
        <v>13079.333333333334</v>
      </c>
      <c r="M712">
        <v>92</v>
      </c>
      <c r="N712">
        <v>5.0184544252853215E-2</v>
      </c>
      <c r="O712">
        <v>656.3803824644848</v>
      </c>
      <c r="P712" t="str">
        <f>VLOOKUP(EnergynorDelivered[[#This Row],[OUTAGE_NAME]],Table2[],2,FALSE)</f>
        <v>Pole Top</v>
      </c>
      <c r="Q712" s="2">
        <f>EnergynorDelivered[[#This Row],[Energy Not Supplied kWh]]*VCRUsed</f>
        <v>35096.659050376002</v>
      </c>
    </row>
    <row r="713" spans="1:17" x14ac:dyDescent="0.25">
      <c r="A713" t="s">
        <v>670</v>
      </c>
      <c r="B713" t="s">
        <v>44</v>
      </c>
      <c r="C713" t="s">
        <v>45</v>
      </c>
      <c r="D713" t="s">
        <v>1775</v>
      </c>
      <c r="E713">
        <v>20013575</v>
      </c>
      <c r="F713" t="s">
        <v>1792</v>
      </c>
      <c r="G713" t="s">
        <v>1793</v>
      </c>
      <c r="H713" t="s">
        <v>60</v>
      </c>
      <c r="I713">
        <v>20013574</v>
      </c>
      <c r="J713" t="s">
        <v>1794</v>
      </c>
      <c r="K713" t="s">
        <v>1795</v>
      </c>
      <c r="L713">
        <v>710.83333333333337</v>
      </c>
      <c r="M713">
        <v>5</v>
      </c>
      <c r="N713">
        <v>5.9947672143974957E-2</v>
      </c>
      <c r="O713">
        <v>42.612803615675531</v>
      </c>
      <c r="P713" t="str">
        <f>VLOOKUP(EnergynorDelivered[[#This Row],[OUTAGE_NAME]],Table2[],2,FALSE)</f>
        <v>Pole Top</v>
      </c>
      <c r="Q713" s="2">
        <f>EnergynorDelivered[[#This Row],[Energy Not Supplied kWh]]*VCRUsed</f>
        <v>2278.5066093301707</v>
      </c>
    </row>
    <row r="714" spans="1:17" x14ac:dyDescent="0.25">
      <c r="A714" t="s">
        <v>670</v>
      </c>
      <c r="B714" t="s">
        <v>44</v>
      </c>
      <c r="C714" t="s">
        <v>45</v>
      </c>
      <c r="D714" t="s">
        <v>1796</v>
      </c>
      <c r="E714">
        <v>20006799</v>
      </c>
      <c r="F714" t="s">
        <v>1755</v>
      </c>
      <c r="G714" t="s">
        <v>1756</v>
      </c>
      <c r="H714" t="s">
        <v>60</v>
      </c>
      <c r="I714">
        <v>20006664</v>
      </c>
      <c r="J714" t="s">
        <v>1111</v>
      </c>
      <c r="K714" t="s">
        <v>1112</v>
      </c>
      <c r="L714">
        <v>114756.9</v>
      </c>
      <c r="M714">
        <v>369</v>
      </c>
      <c r="N714">
        <v>4.6426215706972009E-2</v>
      </c>
      <c r="O714">
        <v>5327.7285932634168</v>
      </c>
      <c r="P714" t="str">
        <f>VLOOKUP(EnergynorDelivered[[#This Row],[OUTAGE_NAME]],Table2[],2,FALSE)</f>
        <v>Pole</v>
      </c>
      <c r="Q714" s="2">
        <f>EnergynorDelivered[[#This Row],[Energy Not Supplied kWh]]*VCRUsed</f>
        <v>284873.6478817949</v>
      </c>
    </row>
    <row r="715" spans="1:17" x14ac:dyDescent="0.25">
      <c r="A715" t="s">
        <v>670</v>
      </c>
      <c r="B715" t="s">
        <v>44</v>
      </c>
      <c r="C715" t="s">
        <v>45</v>
      </c>
      <c r="D715" t="s">
        <v>1797</v>
      </c>
      <c r="E715">
        <v>20003792</v>
      </c>
      <c r="F715" t="s">
        <v>1035</v>
      </c>
      <c r="G715" t="s">
        <v>1036</v>
      </c>
      <c r="H715" t="s">
        <v>60</v>
      </c>
      <c r="I715">
        <v>20003791</v>
      </c>
      <c r="J715" t="s">
        <v>1037</v>
      </c>
      <c r="K715" t="s">
        <v>1038</v>
      </c>
      <c r="L715">
        <v>4327</v>
      </c>
      <c r="M715">
        <v>37</v>
      </c>
      <c r="N715">
        <v>2.4445637289237824E-2</v>
      </c>
      <c r="O715">
        <v>105.77627255053207</v>
      </c>
      <c r="P715" t="str">
        <f>VLOOKUP(EnergynorDelivered[[#This Row],[OUTAGE_NAME]],Table2[],2,FALSE)</f>
        <v>Pole Top</v>
      </c>
      <c r="Q715" s="2">
        <f>EnergynorDelivered[[#This Row],[Energy Not Supplied kWh]]*VCRUsed</f>
        <v>5655.8572932769493</v>
      </c>
    </row>
    <row r="716" spans="1:17" x14ac:dyDescent="0.25">
      <c r="A716" t="s">
        <v>670</v>
      </c>
      <c r="B716" t="s">
        <v>44</v>
      </c>
      <c r="C716" t="s">
        <v>45</v>
      </c>
      <c r="D716" t="s">
        <v>1798</v>
      </c>
      <c r="E716">
        <v>20006478</v>
      </c>
      <c r="F716" t="s">
        <v>289</v>
      </c>
      <c r="G716" t="s">
        <v>290</v>
      </c>
      <c r="H716" t="s">
        <v>60</v>
      </c>
      <c r="I716">
        <v>20006477</v>
      </c>
      <c r="J716" t="s">
        <v>291</v>
      </c>
      <c r="K716" t="s">
        <v>292</v>
      </c>
      <c r="L716">
        <v>4116</v>
      </c>
      <c r="M716">
        <v>49</v>
      </c>
      <c r="N716">
        <v>8.0199627171419208E-2</v>
      </c>
      <c r="O716">
        <v>330.10166543756145</v>
      </c>
      <c r="P716" t="str">
        <f>VLOOKUP(EnergynorDelivered[[#This Row],[OUTAGE_NAME]],Table2[],2,FALSE)</f>
        <v>Pole Top</v>
      </c>
      <c r="Q716" s="2">
        <f>EnergynorDelivered[[#This Row],[Energy Not Supplied kWh]]*VCRUsed</f>
        <v>17650.536050946412</v>
      </c>
    </row>
    <row r="717" spans="1:17" x14ac:dyDescent="0.25">
      <c r="A717" t="s">
        <v>670</v>
      </c>
      <c r="B717" t="s">
        <v>44</v>
      </c>
      <c r="C717" t="s">
        <v>45</v>
      </c>
      <c r="D717" t="s">
        <v>1799</v>
      </c>
      <c r="E717">
        <v>82962855</v>
      </c>
      <c r="F717" t="s">
        <v>1800</v>
      </c>
      <c r="G717" t="s">
        <v>1801</v>
      </c>
      <c r="H717" t="s">
        <v>60</v>
      </c>
      <c r="I717">
        <v>82961890</v>
      </c>
      <c r="J717" t="s">
        <v>253</v>
      </c>
      <c r="K717" t="s">
        <v>254</v>
      </c>
      <c r="L717">
        <v>6141</v>
      </c>
      <c r="M717">
        <v>69</v>
      </c>
      <c r="N717">
        <v>5.7998378478501103E-2</v>
      </c>
      <c r="O717">
        <v>356.16804223647529</v>
      </c>
      <c r="P717" t="str">
        <f>VLOOKUP(EnergynorDelivered[[#This Row],[OUTAGE_NAME]],Table2[],2,FALSE)</f>
        <v>Pole Top</v>
      </c>
      <c r="Q717" s="2">
        <f>EnergynorDelivered[[#This Row],[Energy Not Supplied kWh]]*VCRUsed</f>
        <v>19044.305218384332</v>
      </c>
    </row>
    <row r="718" spans="1:17" x14ac:dyDescent="0.25">
      <c r="A718" t="s">
        <v>670</v>
      </c>
      <c r="B718" t="s">
        <v>44</v>
      </c>
      <c r="C718" t="s">
        <v>45</v>
      </c>
      <c r="D718" t="s">
        <v>1802</v>
      </c>
      <c r="E718">
        <v>20010102</v>
      </c>
      <c r="F718" t="s">
        <v>1765</v>
      </c>
      <c r="G718" t="s">
        <v>1766</v>
      </c>
      <c r="H718" t="s">
        <v>60</v>
      </c>
      <c r="I718">
        <v>20009877</v>
      </c>
      <c r="J718" t="s">
        <v>1169</v>
      </c>
      <c r="K718" t="s">
        <v>1170</v>
      </c>
      <c r="L718">
        <v>18542.133333333335</v>
      </c>
      <c r="M718">
        <v>31</v>
      </c>
      <c r="N718">
        <v>5.9220123044201815E-2</v>
      </c>
      <c r="O718">
        <v>1098.067417501996</v>
      </c>
      <c r="P718" t="str">
        <f>VLOOKUP(EnergynorDelivered[[#This Row],[OUTAGE_NAME]],Table2[],2,FALSE)</f>
        <v>Pole Top</v>
      </c>
      <c r="Q718" s="2">
        <f>EnergynorDelivered[[#This Row],[Energy Not Supplied kWh]]*VCRUsed</f>
        <v>58713.664813831725</v>
      </c>
    </row>
    <row r="719" spans="1:17" x14ac:dyDescent="0.25">
      <c r="A719" t="s">
        <v>670</v>
      </c>
      <c r="B719" t="s">
        <v>44</v>
      </c>
      <c r="C719" t="s">
        <v>45</v>
      </c>
      <c r="D719" t="s">
        <v>1803</v>
      </c>
      <c r="E719">
        <v>84023546</v>
      </c>
      <c r="F719" t="s">
        <v>1167</v>
      </c>
      <c r="G719" t="s">
        <v>1168</v>
      </c>
      <c r="H719" t="s">
        <v>60</v>
      </c>
      <c r="I719">
        <v>20009877</v>
      </c>
      <c r="J719" t="s">
        <v>1169</v>
      </c>
      <c r="K719" t="s">
        <v>1170</v>
      </c>
      <c r="L719">
        <v>71617</v>
      </c>
      <c r="M719">
        <v>335</v>
      </c>
      <c r="N719">
        <v>3.9612011732492854E-2</v>
      </c>
      <c r="O719">
        <v>2836.8934442459408</v>
      </c>
      <c r="P719" t="str">
        <f>VLOOKUP(EnergynorDelivered[[#This Row],[OUTAGE_NAME]],Table2[],2,FALSE)</f>
        <v>Pole Top</v>
      </c>
      <c r="Q719" s="2">
        <f>EnergynorDelivered[[#This Row],[Energy Not Supplied kWh]]*VCRUsed</f>
        <v>151688.69246383046</v>
      </c>
    </row>
    <row r="720" spans="1:17" x14ac:dyDescent="0.25">
      <c r="A720" t="s">
        <v>670</v>
      </c>
      <c r="B720" t="s">
        <v>44</v>
      </c>
      <c r="C720" t="s">
        <v>45</v>
      </c>
      <c r="D720" t="s">
        <v>1804</v>
      </c>
      <c r="E720">
        <v>25267901</v>
      </c>
      <c r="F720" t="s">
        <v>1025</v>
      </c>
      <c r="G720" t="s">
        <v>1026</v>
      </c>
      <c r="H720" t="s">
        <v>49</v>
      </c>
      <c r="I720">
        <v>20013229</v>
      </c>
      <c r="J720" t="s">
        <v>229</v>
      </c>
      <c r="K720" t="s">
        <v>230</v>
      </c>
      <c r="L720">
        <v>42984</v>
      </c>
      <c r="M720">
        <v>42</v>
      </c>
      <c r="N720">
        <v>3.5429384723856483E-2</v>
      </c>
      <c r="O720">
        <v>1522.8966729702472</v>
      </c>
      <c r="P720" t="str">
        <f>VLOOKUP(EnergynorDelivered[[#This Row],[OUTAGE_NAME]],Table2[],2,FALSE)</f>
        <v>Pole</v>
      </c>
      <c r="Q720" s="2">
        <f>EnergynorDelivered[[#This Row],[Energy Not Supplied kWh]]*VCRUsed</f>
        <v>81429.285103719114</v>
      </c>
    </row>
    <row r="721" spans="1:17" x14ac:dyDescent="0.25">
      <c r="A721" t="s">
        <v>670</v>
      </c>
      <c r="B721" t="s">
        <v>44</v>
      </c>
      <c r="C721" t="s">
        <v>45</v>
      </c>
      <c r="D721" t="s">
        <v>1805</v>
      </c>
      <c r="E721">
        <v>25276003</v>
      </c>
      <c r="F721" t="s">
        <v>318</v>
      </c>
      <c r="G721" t="s">
        <v>319</v>
      </c>
      <c r="H721" t="s">
        <v>49</v>
      </c>
      <c r="I721">
        <v>20011486</v>
      </c>
      <c r="J721" t="s">
        <v>320</v>
      </c>
      <c r="K721" t="s">
        <v>321</v>
      </c>
      <c r="L721">
        <v>44894.616666666669</v>
      </c>
      <c r="M721">
        <v>18</v>
      </c>
      <c r="N721">
        <v>3.2250628484667462E-2</v>
      </c>
      <c r="O721">
        <v>1447.8796030782266</v>
      </c>
      <c r="P721" t="str">
        <f>VLOOKUP(EnergynorDelivered[[#This Row],[OUTAGE_NAME]],Table2[],2,FALSE)</f>
        <v>Pole</v>
      </c>
      <c r="Q721" s="2">
        <f>EnergynorDelivered[[#This Row],[Energy Not Supplied kWh]]*VCRUsed</f>
        <v>77418.122376592772</v>
      </c>
    </row>
    <row r="722" spans="1:17" x14ac:dyDescent="0.25">
      <c r="A722" t="s">
        <v>670</v>
      </c>
      <c r="B722" t="s">
        <v>44</v>
      </c>
      <c r="C722" t="s">
        <v>45</v>
      </c>
      <c r="D722" t="s">
        <v>1806</v>
      </c>
      <c r="E722">
        <v>20010444</v>
      </c>
      <c r="F722" t="s">
        <v>1807</v>
      </c>
      <c r="G722" t="s">
        <v>1808</v>
      </c>
      <c r="H722" t="s">
        <v>60</v>
      </c>
      <c r="I722">
        <v>20010443</v>
      </c>
      <c r="J722" t="s">
        <v>993</v>
      </c>
      <c r="K722" t="s">
        <v>994</v>
      </c>
      <c r="L722">
        <v>7947.9333333333334</v>
      </c>
      <c r="M722">
        <v>43</v>
      </c>
      <c r="N722">
        <v>8.7104627005934326E-2</v>
      </c>
      <c r="O722">
        <v>692.30176846803226</v>
      </c>
      <c r="P722" t="str">
        <f>VLOOKUP(EnergynorDelivered[[#This Row],[OUTAGE_NAME]],Table2[],2,FALSE)</f>
        <v>Pole Top</v>
      </c>
      <c r="Q722" s="2">
        <f>EnergynorDelivered[[#This Row],[Energy Not Supplied kWh]]*VCRUsed</f>
        <v>37017.375559985681</v>
      </c>
    </row>
    <row r="723" spans="1:17" x14ac:dyDescent="0.25">
      <c r="A723" t="s">
        <v>670</v>
      </c>
      <c r="B723" t="s">
        <v>44</v>
      </c>
      <c r="C723" t="s">
        <v>45</v>
      </c>
      <c r="D723" t="s">
        <v>1809</v>
      </c>
      <c r="E723">
        <v>20003547</v>
      </c>
      <c r="F723" t="s">
        <v>1074</v>
      </c>
      <c r="G723" t="s">
        <v>1075</v>
      </c>
      <c r="H723" t="s">
        <v>167</v>
      </c>
      <c r="I723">
        <v>20003546</v>
      </c>
      <c r="J723" t="s">
        <v>1076</v>
      </c>
      <c r="K723" t="s">
        <v>1077</v>
      </c>
      <c r="L723">
        <v>1542.85</v>
      </c>
      <c r="M723">
        <v>1</v>
      </c>
      <c r="N723">
        <v>12.606789179104478</v>
      </c>
      <c r="O723">
        <v>19450.384684981342</v>
      </c>
      <c r="P723" t="str">
        <f>VLOOKUP(EnergynorDelivered[[#This Row],[OUTAGE_NAME]],Table2[],2,FALSE)</f>
        <v>Pole Top</v>
      </c>
      <c r="Q723" s="2">
        <f>EnergynorDelivered[[#This Row],[Energy Not Supplied kWh]]*VCRUsed</f>
        <v>1040012.0691059523</v>
      </c>
    </row>
    <row r="724" spans="1:17" x14ac:dyDescent="0.25">
      <c r="A724" t="s">
        <v>670</v>
      </c>
      <c r="B724" t="s">
        <v>44</v>
      </c>
      <c r="C724" t="s">
        <v>45</v>
      </c>
      <c r="D724" t="s">
        <v>1809</v>
      </c>
      <c r="E724">
        <v>20003550</v>
      </c>
      <c r="F724" t="s">
        <v>1078</v>
      </c>
      <c r="G724" t="s">
        <v>1079</v>
      </c>
      <c r="H724" t="s">
        <v>60</v>
      </c>
      <c r="I724">
        <v>20003546</v>
      </c>
      <c r="J724" t="s">
        <v>1076</v>
      </c>
      <c r="K724" t="s">
        <v>1077</v>
      </c>
      <c r="L724">
        <v>155446.15</v>
      </c>
      <c r="M724">
        <v>349</v>
      </c>
      <c r="N724">
        <v>1.4611490117735116E-2</v>
      </c>
      <c r="O724">
        <v>2271.2998845649704</v>
      </c>
      <c r="P724" t="str">
        <f>VLOOKUP(EnergynorDelivered[[#This Row],[OUTAGE_NAME]],Table2[],2,FALSE)</f>
        <v>Pole Top</v>
      </c>
      <c r="Q724" s="2">
        <f>EnergynorDelivered[[#This Row],[Energy Not Supplied kWh]]*VCRUsed</f>
        <v>121446.40482768897</v>
      </c>
    </row>
    <row r="725" spans="1:17" x14ac:dyDescent="0.25">
      <c r="A725" t="s">
        <v>670</v>
      </c>
      <c r="B725" t="s">
        <v>44</v>
      </c>
      <c r="C725" t="s">
        <v>45</v>
      </c>
      <c r="D725" t="s">
        <v>1810</v>
      </c>
      <c r="E725">
        <v>20003294</v>
      </c>
      <c r="F725" t="s">
        <v>275</v>
      </c>
      <c r="G725" t="s">
        <v>276</v>
      </c>
      <c r="H725" t="s">
        <v>167</v>
      </c>
      <c r="I725">
        <v>20003280</v>
      </c>
      <c r="J725" t="s">
        <v>277</v>
      </c>
      <c r="K725" t="s">
        <v>278</v>
      </c>
      <c r="L725">
        <v>44406.166666666664</v>
      </c>
      <c r="M725">
        <v>74</v>
      </c>
      <c r="N725">
        <v>2.2606316501511872E-2</v>
      </c>
      <c r="O725">
        <v>1003.8598582855531</v>
      </c>
      <c r="P725" t="str">
        <f>VLOOKUP(EnergynorDelivered[[#This Row],[OUTAGE_NAME]],Table2[],2,FALSE)</f>
        <v>Pole Top</v>
      </c>
      <c r="Q725" s="2">
        <f>EnergynorDelivered[[#This Row],[Energy Not Supplied kWh]]*VCRUsed</f>
        <v>53676.386622528524</v>
      </c>
    </row>
    <row r="726" spans="1:17" x14ac:dyDescent="0.25">
      <c r="A726" t="s">
        <v>670</v>
      </c>
      <c r="B726" t="s">
        <v>44</v>
      </c>
      <c r="C726" t="s">
        <v>45</v>
      </c>
      <c r="D726" t="s">
        <v>1811</v>
      </c>
      <c r="E726">
        <v>20009306</v>
      </c>
      <c r="F726" t="s">
        <v>1089</v>
      </c>
      <c r="G726" t="s">
        <v>1090</v>
      </c>
      <c r="H726" t="s">
        <v>60</v>
      </c>
      <c r="I726">
        <v>20009097</v>
      </c>
      <c r="J726" t="s">
        <v>336</v>
      </c>
      <c r="K726" t="s">
        <v>337</v>
      </c>
      <c r="L726">
        <v>23104.833333333332</v>
      </c>
      <c r="M726">
        <v>226</v>
      </c>
      <c r="N726">
        <v>2.6546709819100591E-2</v>
      </c>
      <c r="O726">
        <v>613.35730591868264</v>
      </c>
      <c r="P726" t="str">
        <f>VLOOKUP(EnergynorDelivered[[#This Row],[OUTAGE_NAME]],Table2[],2,FALSE)</f>
        <v>Pole Top</v>
      </c>
      <c r="Q726" s="2">
        <f>EnergynorDelivered[[#This Row],[Energy Not Supplied kWh]]*VCRUsed</f>
        <v>32796.215147471958</v>
      </c>
    </row>
    <row r="727" spans="1:17" x14ac:dyDescent="0.25">
      <c r="A727" t="s">
        <v>670</v>
      </c>
      <c r="B727" t="s">
        <v>44</v>
      </c>
      <c r="C727" t="s">
        <v>45</v>
      </c>
      <c r="D727" t="s">
        <v>1812</v>
      </c>
      <c r="E727">
        <v>20012370</v>
      </c>
      <c r="F727" t="s">
        <v>1813</v>
      </c>
      <c r="G727" t="s">
        <v>1814</v>
      </c>
      <c r="H727" t="s">
        <v>60</v>
      </c>
      <c r="I727">
        <v>20012369</v>
      </c>
      <c r="J727" t="s">
        <v>342</v>
      </c>
      <c r="K727" t="s">
        <v>343</v>
      </c>
      <c r="L727">
        <v>179039.5</v>
      </c>
      <c r="M727">
        <v>930</v>
      </c>
      <c r="N727">
        <v>2.4207847011531863E-2</v>
      </c>
      <c r="O727">
        <v>4334.1608250211593</v>
      </c>
      <c r="P727" t="str">
        <f>VLOOKUP(EnergynorDelivered[[#This Row],[OUTAGE_NAME]],Table2[],2,FALSE)</f>
        <v>Pole</v>
      </c>
      <c r="Q727" s="2">
        <f>EnergynorDelivered[[#This Row],[Energy Not Supplied kWh]]*VCRUsed</f>
        <v>231747.57931388138</v>
      </c>
    </row>
    <row r="728" spans="1:17" x14ac:dyDescent="0.25">
      <c r="A728" t="s">
        <v>670</v>
      </c>
      <c r="B728" t="s">
        <v>44</v>
      </c>
      <c r="C728" t="s">
        <v>45</v>
      </c>
      <c r="D728" t="s">
        <v>1815</v>
      </c>
      <c r="E728">
        <v>20011700</v>
      </c>
      <c r="F728" t="s">
        <v>1816</v>
      </c>
      <c r="G728" t="s">
        <v>1817</v>
      </c>
      <c r="H728" t="s">
        <v>60</v>
      </c>
      <c r="I728">
        <v>20011587</v>
      </c>
      <c r="J728" t="s">
        <v>376</v>
      </c>
      <c r="K728" t="s">
        <v>377</v>
      </c>
      <c r="L728">
        <v>80168</v>
      </c>
      <c r="M728">
        <v>519</v>
      </c>
      <c r="N728">
        <v>3.2317996636162978E-2</v>
      </c>
      <c r="O728">
        <v>2590.8691543279137</v>
      </c>
      <c r="P728" t="str">
        <f>VLOOKUP(EnergynorDelivered[[#This Row],[OUTAGE_NAME]],Table2[],2,FALSE)</f>
        <v>Pole Top</v>
      </c>
      <c r="Q728" s="2">
        <f>EnergynorDelivered[[#This Row],[Energy Not Supplied kWh]]*VCRUsed</f>
        <v>138533.77368191353</v>
      </c>
    </row>
    <row r="729" spans="1:17" x14ac:dyDescent="0.25">
      <c r="A729" t="s">
        <v>670</v>
      </c>
      <c r="B729" t="s">
        <v>44</v>
      </c>
      <c r="C729" t="s">
        <v>45</v>
      </c>
      <c r="D729" t="s">
        <v>1818</v>
      </c>
      <c r="E729">
        <v>20002143</v>
      </c>
      <c r="F729" t="s">
        <v>1819</v>
      </c>
      <c r="G729" t="s">
        <v>1820</v>
      </c>
      <c r="H729" t="s">
        <v>60</v>
      </c>
      <c r="I729">
        <v>20002139</v>
      </c>
      <c r="J729" t="s">
        <v>1821</v>
      </c>
      <c r="K729" t="s">
        <v>1822</v>
      </c>
      <c r="L729">
        <v>164</v>
      </c>
      <c r="M729">
        <v>1</v>
      </c>
      <c r="N729">
        <v>9.0579710144927534E-6</v>
      </c>
      <c r="O729">
        <v>1.4855072463768116E-3</v>
      </c>
      <c r="P729" t="str">
        <f>VLOOKUP(EnergynorDelivered[[#This Row],[OUTAGE_NAME]],Table2[],2,FALSE)</f>
        <v>Pole Top</v>
      </c>
      <c r="Q729" s="2">
        <f>EnergynorDelivered[[#This Row],[Energy Not Supplied kWh]]*VCRUsed</f>
        <v>7.9430072463768112E-2</v>
      </c>
    </row>
    <row r="730" spans="1:17" x14ac:dyDescent="0.25">
      <c r="A730" t="s">
        <v>670</v>
      </c>
      <c r="B730" t="s">
        <v>44</v>
      </c>
      <c r="C730" t="s">
        <v>45</v>
      </c>
      <c r="D730" t="s">
        <v>1818</v>
      </c>
      <c r="E730">
        <v>20002149</v>
      </c>
      <c r="F730" t="s">
        <v>1823</v>
      </c>
      <c r="G730" t="s">
        <v>1824</v>
      </c>
      <c r="H730" t="s">
        <v>60</v>
      </c>
      <c r="I730">
        <v>20002139</v>
      </c>
      <c r="J730" t="s">
        <v>1821</v>
      </c>
      <c r="K730" t="s">
        <v>1822</v>
      </c>
      <c r="L730">
        <v>274</v>
      </c>
      <c r="M730">
        <v>2</v>
      </c>
      <c r="N730">
        <v>1.9664892696434753E-2</v>
      </c>
      <c r="O730">
        <v>5.3881805988231219</v>
      </c>
      <c r="P730" t="str">
        <f>VLOOKUP(EnergynorDelivered[[#This Row],[OUTAGE_NAME]],Table2[],2,FALSE)</f>
        <v>Pole Top</v>
      </c>
      <c r="Q730" s="2">
        <f>EnergynorDelivered[[#This Row],[Energy Not Supplied kWh]]*VCRUsed</f>
        <v>288.10601661907231</v>
      </c>
    </row>
    <row r="731" spans="1:17" x14ac:dyDescent="0.25">
      <c r="A731" t="s">
        <v>670</v>
      </c>
      <c r="B731" t="s">
        <v>44</v>
      </c>
      <c r="C731" t="s">
        <v>45</v>
      </c>
      <c r="D731" t="s">
        <v>1825</v>
      </c>
      <c r="E731">
        <v>20003949</v>
      </c>
      <c r="F731" t="s">
        <v>329</v>
      </c>
      <c r="G731" t="s">
        <v>330</v>
      </c>
      <c r="H731" t="s">
        <v>49</v>
      </c>
      <c r="I731">
        <v>20003948</v>
      </c>
      <c r="J731" t="s">
        <v>331</v>
      </c>
      <c r="K731" t="s">
        <v>332</v>
      </c>
      <c r="L731">
        <v>3744</v>
      </c>
      <c r="M731">
        <v>48</v>
      </c>
      <c r="N731">
        <v>1.9656811039476134E-2</v>
      </c>
      <c r="O731">
        <v>73.59510053179865</v>
      </c>
      <c r="P731" t="str">
        <f>VLOOKUP(EnergynorDelivered[[#This Row],[OUTAGE_NAME]],Table2[],2,FALSE)</f>
        <v>Pole Top</v>
      </c>
      <c r="Q731" s="2">
        <f>EnergynorDelivered[[#This Row],[Energy Not Supplied kWh]]*VCRUsed</f>
        <v>3935.1300254352736</v>
      </c>
    </row>
    <row r="732" spans="1:17" x14ac:dyDescent="0.25">
      <c r="A732" t="s">
        <v>670</v>
      </c>
      <c r="B732" t="s">
        <v>44</v>
      </c>
      <c r="C732" t="s">
        <v>45</v>
      </c>
      <c r="D732" t="s">
        <v>1826</v>
      </c>
      <c r="E732">
        <v>20003949</v>
      </c>
      <c r="F732" t="s">
        <v>329</v>
      </c>
      <c r="G732" t="s">
        <v>330</v>
      </c>
      <c r="H732" t="s">
        <v>49</v>
      </c>
      <c r="I732">
        <v>20003948</v>
      </c>
      <c r="J732" t="s">
        <v>331</v>
      </c>
      <c r="K732" t="s">
        <v>332</v>
      </c>
      <c r="L732">
        <v>424</v>
      </c>
      <c r="M732">
        <v>4</v>
      </c>
      <c r="N732">
        <v>1.9656811039476134E-2</v>
      </c>
      <c r="O732">
        <v>8.3344878807378802</v>
      </c>
      <c r="P732" t="str">
        <f>VLOOKUP(EnergynorDelivered[[#This Row],[OUTAGE_NAME]],Table2[],2,FALSE)</f>
        <v>Pole Top</v>
      </c>
      <c r="Q732" s="2">
        <f>EnergynorDelivered[[#This Row],[Energy Not Supplied kWh]]*VCRUsed</f>
        <v>445.64506698305445</v>
      </c>
    </row>
    <row r="733" spans="1:17" x14ac:dyDescent="0.25">
      <c r="A733" t="s">
        <v>670</v>
      </c>
      <c r="B733" t="s">
        <v>44</v>
      </c>
      <c r="C733" t="s">
        <v>45</v>
      </c>
      <c r="D733" t="s">
        <v>1827</v>
      </c>
      <c r="E733">
        <v>20006697</v>
      </c>
      <c r="F733" t="s">
        <v>1828</v>
      </c>
      <c r="G733" t="s">
        <v>1829</v>
      </c>
      <c r="H733" t="s">
        <v>60</v>
      </c>
      <c r="I733">
        <v>20006664</v>
      </c>
      <c r="J733" t="s">
        <v>1111</v>
      </c>
      <c r="K733" t="s">
        <v>1112</v>
      </c>
      <c r="L733">
        <v>4585</v>
      </c>
      <c r="M733">
        <v>35</v>
      </c>
      <c r="N733">
        <v>7.9128089005127314E-2</v>
      </c>
      <c r="O733">
        <v>362.80228808850876</v>
      </c>
      <c r="P733" t="str">
        <f>VLOOKUP(EnergynorDelivered[[#This Row],[OUTAGE_NAME]],Table2[],2,FALSE)</f>
        <v>Pole Top</v>
      </c>
      <c r="Q733" s="2">
        <f>EnergynorDelivered[[#This Row],[Energy Not Supplied kWh]]*VCRUsed</f>
        <v>19399.038344092562</v>
      </c>
    </row>
    <row r="734" spans="1:17" x14ac:dyDescent="0.25">
      <c r="A734" t="s">
        <v>670</v>
      </c>
      <c r="B734" t="s">
        <v>44</v>
      </c>
      <c r="C734" t="s">
        <v>45</v>
      </c>
      <c r="D734" t="s">
        <v>1830</v>
      </c>
      <c r="E734">
        <v>20012587</v>
      </c>
      <c r="F734" t="s">
        <v>340</v>
      </c>
      <c r="G734" t="s">
        <v>341</v>
      </c>
      <c r="H734" t="s">
        <v>60</v>
      </c>
      <c r="I734">
        <v>20012369</v>
      </c>
      <c r="J734" t="s">
        <v>342</v>
      </c>
      <c r="K734" t="s">
        <v>343</v>
      </c>
      <c r="L734">
        <v>111935</v>
      </c>
      <c r="M734">
        <v>367</v>
      </c>
      <c r="N734">
        <v>2.1480764473012528E-2</v>
      </c>
      <c r="O734">
        <v>2404.4493712866574</v>
      </c>
      <c r="P734" t="str">
        <f>VLOOKUP(EnergynorDelivered[[#This Row],[OUTAGE_NAME]],Table2[],2,FALSE)</f>
        <v>Pole Top</v>
      </c>
      <c r="Q734" s="2">
        <f>EnergynorDelivered[[#This Row],[Energy Not Supplied kWh]]*VCRUsed</f>
        <v>128565.90788269757</v>
      </c>
    </row>
    <row r="735" spans="1:17" x14ac:dyDescent="0.25">
      <c r="A735" t="s">
        <v>670</v>
      </c>
      <c r="B735" t="s">
        <v>44</v>
      </c>
      <c r="C735" t="s">
        <v>45</v>
      </c>
      <c r="D735" t="s">
        <v>1831</v>
      </c>
      <c r="E735">
        <v>20011701</v>
      </c>
      <c r="F735" t="s">
        <v>1832</v>
      </c>
      <c r="G735" t="s">
        <v>1833</v>
      </c>
      <c r="H735" t="s">
        <v>60</v>
      </c>
      <c r="I735">
        <v>20011587</v>
      </c>
      <c r="J735" t="s">
        <v>376</v>
      </c>
      <c r="K735" t="s">
        <v>377</v>
      </c>
      <c r="L735">
        <v>988</v>
      </c>
      <c r="M735">
        <v>4</v>
      </c>
      <c r="N735">
        <v>0.10497859831641905</v>
      </c>
      <c r="O735">
        <v>103.71885513662203</v>
      </c>
      <c r="P735" t="str">
        <f>VLOOKUP(EnergynorDelivered[[#This Row],[OUTAGE_NAME]],Table2[],2,FALSE)</f>
        <v>Pole Top</v>
      </c>
      <c r="Q735" s="2">
        <f>EnergynorDelivered[[#This Row],[Energy Not Supplied kWh]]*VCRUsed</f>
        <v>5545.84718415518</v>
      </c>
    </row>
    <row r="736" spans="1:17" x14ac:dyDescent="0.25">
      <c r="A736" t="s">
        <v>670</v>
      </c>
      <c r="B736" t="s">
        <v>44</v>
      </c>
      <c r="C736" t="s">
        <v>45</v>
      </c>
      <c r="D736" t="s">
        <v>1834</v>
      </c>
      <c r="E736">
        <v>82561865</v>
      </c>
      <c r="F736" t="s">
        <v>1835</v>
      </c>
      <c r="G736" t="s">
        <v>1836</v>
      </c>
      <c r="H736" t="s">
        <v>60</v>
      </c>
      <c r="I736">
        <v>20010917</v>
      </c>
      <c r="J736" t="s">
        <v>298</v>
      </c>
      <c r="K736" t="s">
        <v>299</v>
      </c>
      <c r="L736">
        <v>3074.2833333333333</v>
      </c>
      <c r="M736">
        <v>13</v>
      </c>
      <c r="N736">
        <v>2.4693895191820338E-2</v>
      </c>
      <c r="O736">
        <v>75.916030423293392</v>
      </c>
      <c r="P736" t="str">
        <f>VLOOKUP(EnergynorDelivered[[#This Row],[OUTAGE_NAME]],Table2[],2,FALSE)</f>
        <v>Pole Top</v>
      </c>
      <c r="Q736" s="2">
        <f>EnergynorDelivered[[#This Row],[Energy Not Supplied kWh]]*VCRUsed</f>
        <v>4059.2301467334978</v>
      </c>
    </row>
    <row r="737" spans="1:17" x14ac:dyDescent="0.25">
      <c r="A737" t="s">
        <v>670</v>
      </c>
      <c r="B737" t="s">
        <v>44</v>
      </c>
      <c r="C737" t="s">
        <v>45</v>
      </c>
      <c r="D737" t="s">
        <v>1837</v>
      </c>
      <c r="E737">
        <v>82912317</v>
      </c>
      <c r="F737" t="s">
        <v>1838</v>
      </c>
      <c r="G737" t="s">
        <v>1839</v>
      </c>
      <c r="H737" t="s">
        <v>167</v>
      </c>
      <c r="I737">
        <v>82866131</v>
      </c>
      <c r="J737" t="s">
        <v>1071</v>
      </c>
      <c r="K737" t="s">
        <v>1072</v>
      </c>
      <c r="L737">
        <v>29148</v>
      </c>
      <c r="M737">
        <v>260</v>
      </c>
      <c r="N737">
        <v>1.7585810389437743E-2</v>
      </c>
      <c r="O737">
        <v>512.59120123133141</v>
      </c>
      <c r="P737" t="str">
        <f>VLOOKUP(EnergynorDelivered[[#This Row],[OUTAGE_NAME]],Table2[],2,FALSE)</f>
        <v>Pole Top</v>
      </c>
      <c r="Q737" s="2">
        <f>EnergynorDelivered[[#This Row],[Energy Not Supplied kWh]]*VCRUsed</f>
        <v>27408.25152983929</v>
      </c>
    </row>
    <row r="738" spans="1:17" x14ac:dyDescent="0.25">
      <c r="A738" t="s">
        <v>670</v>
      </c>
      <c r="B738" t="s">
        <v>44</v>
      </c>
      <c r="C738" t="s">
        <v>45</v>
      </c>
      <c r="D738" t="s">
        <v>1840</v>
      </c>
      <c r="E738">
        <v>20006212</v>
      </c>
      <c r="F738" t="s">
        <v>1841</v>
      </c>
      <c r="G738" t="s">
        <v>1842</v>
      </c>
      <c r="H738" t="s">
        <v>60</v>
      </c>
      <c r="I738">
        <v>20006135</v>
      </c>
      <c r="J738" t="s">
        <v>1843</v>
      </c>
      <c r="K738" t="s">
        <v>1844</v>
      </c>
      <c r="L738">
        <v>1425</v>
      </c>
      <c r="M738">
        <v>19</v>
      </c>
      <c r="N738">
        <v>3.0027388682181855E-2</v>
      </c>
      <c r="O738">
        <v>42.789028872109142</v>
      </c>
      <c r="P738" t="str">
        <f>VLOOKUP(EnergynorDelivered[[#This Row],[OUTAGE_NAME]],Table2[],2,FALSE)</f>
        <v>Pole Top</v>
      </c>
      <c r="Q738" s="2">
        <f>EnergynorDelivered[[#This Row],[Energy Not Supplied kWh]]*VCRUsed</f>
        <v>2287.929373791676</v>
      </c>
    </row>
    <row r="739" spans="1:17" x14ac:dyDescent="0.25">
      <c r="A739" t="s">
        <v>670</v>
      </c>
      <c r="B739" t="s">
        <v>44</v>
      </c>
      <c r="C739" t="s">
        <v>45</v>
      </c>
      <c r="D739" t="s">
        <v>1845</v>
      </c>
      <c r="E739">
        <v>20010437</v>
      </c>
      <c r="F739" t="s">
        <v>1846</v>
      </c>
      <c r="G739" t="s">
        <v>1847</v>
      </c>
      <c r="H739" t="s">
        <v>60</v>
      </c>
      <c r="I739">
        <v>20010436</v>
      </c>
      <c r="J739" t="s">
        <v>1848</v>
      </c>
      <c r="K739" t="s">
        <v>1849</v>
      </c>
      <c r="L739">
        <v>8592</v>
      </c>
      <c r="M739">
        <v>6</v>
      </c>
      <c r="N739">
        <v>1.7341420534458508E-2</v>
      </c>
      <c r="O739">
        <v>148.9974852320675</v>
      </c>
      <c r="P739" t="str">
        <f>VLOOKUP(EnergynorDelivered[[#This Row],[OUTAGE_NAME]],Table2[],2,FALSE)</f>
        <v>Pole Top</v>
      </c>
      <c r="Q739" s="2">
        <f>EnergynorDelivered[[#This Row],[Energy Not Supplied kWh]]*VCRUsed</f>
        <v>7966.8955353586489</v>
      </c>
    </row>
    <row r="740" spans="1:17" x14ac:dyDescent="0.25">
      <c r="A740" t="s">
        <v>670</v>
      </c>
      <c r="B740" t="s">
        <v>44</v>
      </c>
      <c r="C740" t="s">
        <v>45</v>
      </c>
      <c r="D740" t="s">
        <v>1850</v>
      </c>
      <c r="E740">
        <v>82564200</v>
      </c>
      <c r="F740" t="s">
        <v>296</v>
      </c>
      <c r="G740" t="s">
        <v>297</v>
      </c>
      <c r="H740" t="s">
        <v>60</v>
      </c>
      <c r="I740">
        <v>20010917</v>
      </c>
      <c r="J740" t="s">
        <v>298</v>
      </c>
      <c r="K740" t="s">
        <v>299</v>
      </c>
      <c r="L740">
        <v>962</v>
      </c>
      <c r="M740">
        <v>13</v>
      </c>
      <c r="N740">
        <v>2.1231316427117754E-2</v>
      </c>
      <c r="O740">
        <v>20.424526402887281</v>
      </c>
      <c r="P740" t="str">
        <f>VLOOKUP(EnergynorDelivered[[#This Row],[OUTAGE_NAME]],Table2[],2,FALSE)</f>
        <v>Pole Top</v>
      </c>
      <c r="Q740" s="2">
        <f>EnergynorDelivered[[#This Row],[Energy Not Supplied kWh]]*VCRUsed</f>
        <v>1092.0994267623828</v>
      </c>
    </row>
    <row r="741" spans="1:17" x14ac:dyDescent="0.25">
      <c r="A741" t="s">
        <v>670</v>
      </c>
      <c r="B741" t="s">
        <v>44</v>
      </c>
      <c r="C741" t="s">
        <v>45</v>
      </c>
      <c r="D741" t="s">
        <v>1851</v>
      </c>
      <c r="E741">
        <v>20010631</v>
      </c>
      <c r="F741" t="s">
        <v>1852</v>
      </c>
      <c r="G741" t="s">
        <v>1853</v>
      </c>
      <c r="H741" t="s">
        <v>60</v>
      </c>
      <c r="I741">
        <v>20010630</v>
      </c>
      <c r="J741" t="s">
        <v>1179</v>
      </c>
      <c r="K741" t="s">
        <v>1180</v>
      </c>
      <c r="L741">
        <v>5858</v>
      </c>
      <c r="M741">
        <v>82</v>
      </c>
      <c r="N741">
        <v>0.11820228108575655</v>
      </c>
      <c r="O741">
        <v>692.42896260036184</v>
      </c>
      <c r="P741" t="str">
        <f>VLOOKUP(EnergynorDelivered[[#This Row],[OUTAGE_NAME]],Table2[],2,FALSE)</f>
        <v>Pole Top</v>
      </c>
      <c r="Q741" s="2">
        <f>EnergynorDelivered[[#This Row],[Energy Not Supplied kWh]]*VCRUsed</f>
        <v>37024.176630241345</v>
      </c>
    </row>
    <row r="742" spans="1:17" x14ac:dyDescent="0.25">
      <c r="A742" t="s">
        <v>670</v>
      </c>
      <c r="B742" t="s">
        <v>44</v>
      </c>
      <c r="C742" t="s">
        <v>45</v>
      </c>
      <c r="D742" t="s">
        <v>1854</v>
      </c>
      <c r="E742">
        <v>60026823</v>
      </c>
      <c r="F742" t="s">
        <v>1855</v>
      </c>
      <c r="G742" t="s">
        <v>1856</v>
      </c>
      <c r="H742" t="s">
        <v>167</v>
      </c>
      <c r="I742">
        <v>60025699</v>
      </c>
      <c r="J742" t="s">
        <v>1857</v>
      </c>
      <c r="K742" t="s">
        <v>1858</v>
      </c>
      <c r="L742">
        <v>4450</v>
      </c>
      <c r="M742">
        <v>50</v>
      </c>
      <c r="N742">
        <v>1.9815130579893942E-2</v>
      </c>
      <c r="O742">
        <v>88.177331080528035</v>
      </c>
      <c r="P742" t="str">
        <f>VLOOKUP(EnergynorDelivered[[#This Row],[OUTAGE_NAME]],Table2[],2,FALSE)</f>
        <v>Pole Top</v>
      </c>
      <c r="Q742" s="2">
        <f>EnergynorDelivered[[#This Row],[Energy Not Supplied kWh]]*VCRUsed</f>
        <v>4714.8418928758338</v>
      </c>
    </row>
    <row r="743" spans="1:17" x14ac:dyDescent="0.25">
      <c r="A743" t="s">
        <v>670</v>
      </c>
      <c r="B743" t="s">
        <v>44</v>
      </c>
      <c r="C743" t="s">
        <v>45</v>
      </c>
      <c r="D743" t="s">
        <v>1859</v>
      </c>
      <c r="E743">
        <v>60026747</v>
      </c>
      <c r="F743" t="s">
        <v>480</v>
      </c>
      <c r="G743" t="s">
        <v>481</v>
      </c>
      <c r="H743" t="s">
        <v>49</v>
      </c>
      <c r="I743">
        <v>60007232</v>
      </c>
      <c r="J743" t="s">
        <v>417</v>
      </c>
      <c r="K743" t="s">
        <v>418</v>
      </c>
      <c r="L743">
        <v>5130</v>
      </c>
      <c r="M743">
        <v>45</v>
      </c>
      <c r="N743">
        <v>2.540945816285407E-2</v>
      </c>
      <c r="O743">
        <v>130.35052037544139</v>
      </c>
      <c r="P743" t="str">
        <f>VLOOKUP(EnergynorDelivered[[#This Row],[OUTAGE_NAME]],Table2[],2,FALSE)</f>
        <v>Pole Top</v>
      </c>
      <c r="Q743" s="2">
        <f>EnergynorDelivered[[#This Row],[Energy Not Supplied kWh]]*VCRUsed</f>
        <v>6969.842324474851</v>
      </c>
    </row>
    <row r="744" spans="1:17" x14ac:dyDescent="0.25">
      <c r="A744" t="s">
        <v>670</v>
      </c>
      <c r="B744" t="s">
        <v>44</v>
      </c>
      <c r="C744" t="s">
        <v>45</v>
      </c>
      <c r="D744" t="s">
        <v>1860</v>
      </c>
      <c r="E744">
        <v>60026675</v>
      </c>
      <c r="F744" t="s">
        <v>410</v>
      </c>
      <c r="G744" t="s">
        <v>411</v>
      </c>
      <c r="H744" t="s">
        <v>49</v>
      </c>
      <c r="I744">
        <v>60007215</v>
      </c>
      <c r="J744" t="s">
        <v>412</v>
      </c>
      <c r="K744" t="s">
        <v>413</v>
      </c>
      <c r="L744">
        <v>798</v>
      </c>
      <c r="M744">
        <v>7</v>
      </c>
      <c r="N744">
        <v>3.5581852486278216E-2</v>
      </c>
      <c r="O744">
        <v>28.394318284050016</v>
      </c>
      <c r="P744" t="str">
        <f>VLOOKUP(EnergynorDelivered[[#This Row],[OUTAGE_NAME]],Table2[],2,FALSE)</f>
        <v>Pole</v>
      </c>
      <c r="Q744" s="2">
        <f>EnergynorDelivered[[#This Row],[Energy Not Supplied kWh]]*VCRUsed</f>
        <v>1518.2441986481542</v>
      </c>
    </row>
    <row r="745" spans="1:17" x14ac:dyDescent="0.25">
      <c r="A745" t="s">
        <v>670</v>
      </c>
      <c r="B745" t="s">
        <v>44</v>
      </c>
      <c r="C745" t="s">
        <v>45</v>
      </c>
      <c r="D745" t="s">
        <v>1861</v>
      </c>
      <c r="E745">
        <v>60026755</v>
      </c>
      <c r="F745" t="s">
        <v>537</v>
      </c>
      <c r="G745" t="s">
        <v>538</v>
      </c>
      <c r="H745" t="s">
        <v>49</v>
      </c>
      <c r="I745">
        <v>60007222</v>
      </c>
      <c r="J745" t="s">
        <v>447</v>
      </c>
      <c r="K745" t="s">
        <v>448</v>
      </c>
      <c r="L745">
        <v>40401.333333333336</v>
      </c>
      <c r="M745">
        <v>215</v>
      </c>
      <c r="N745">
        <v>2.1955770231913776E-2</v>
      </c>
      <c r="O745">
        <v>887.04239172962571</v>
      </c>
      <c r="P745" t="str">
        <f>VLOOKUP(EnergynorDelivered[[#This Row],[OUTAGE_NAME]],Table2[],2,FALSE)</f>
        <v>Pole Top</v>
      </c>
      <c r="Q745" s="2">
        <f>EnergynorDelivered[[#This Row],[Energy Not Supplied kWh]]*VCRUsed</f>
        <v>47430.156685783084</v>
      </c>
    </row>
    <row r="746" spans="1:17" x14ac:dyDescent="0.25">
      <c r="A746" t="s">
        <v>670</v>
      </c>
      <c r="B746" t="s">
        <v>44</v>
      </c>
      <c r="C746" t="s">
        <v>45</v>
      </c>
      <c r="D746" t="s">
        <v>1862</v>
      </c>
      <c r="E746">
        <v>60026747</v>
      </c>
      <c r="F746" t="s">
        <v>480</v>
      </c>
      <c r="G746" t="s">
        <v>481</v>
      </c>
      <c r="H746" t="s">
        <v>49</v>
      </c>
      <c r="I746">
        <v>60007232</v>
      </c>
      <c r="J746" t="s">
        <v>417</v>
      </c>
      <c r="K746" t="s">
        <v>418</v>
      </c>
      <c r="L746">
        <v>25394.133333333335</v>
      </c>
      <c r="M746">
        <v>44</v>
      </c>
      <c r="N746">
        <v>2.540945816285407E-2</v>
      </c>
      <c r="O746">
        <v>645.25116851527127</v>
      </c>
      <c r="P746" t="str">
        <f>VLOOKUP(EnergynorDelivered[[#This Row],[OUTAGE_NAME]],Table2[],2,FALSE)</f>
        <v>Pole Top</v>
      </c>
      <c r="Q746" s="2">
        <f>EnergynorDelivered[[#This Row],[Energy Not Supplied kWh]]*VCRUsed</f>
        <v>34501.579980511553</v>
      </c>
    </row>
    <row r="747" spans="1:17" x14ac:dyDescent="0.25">
      <c r="A747" t="s">
        <v>670</v>
      </c>
      <c r="B747" t="s">
        <v>44</v>
      </c>
      <c r="C747" t="s">
        <v>45</v>
      </c>
      <c r="D747" t="s">
        <v>1863</v>
      </c>
      <c r="E747">
        <v>60026702</v>
      </c>
      <c r="F747" t="s">
        <v>1321</v>
      </c>
      <c r="G747" t="s">
        <v>1322</v>
      </c>
      <c r="H747" t="s">
        <v>60</v>
      </c>
      <c r="I747">
        <v>60007229</v>
      </c>
      <c r="J747" t="s">
        <v>1323</v>
      </c>
      <c r="K747" t="s">
        <v>1324</v>
      </c>
      <c r="L747">
        <v>120</v>
      </c>
      <c r="M747">
        <v>1</v>
      </c>
      <c r="N747">
        <v>9.6996039577872298E-2</v>
      </c>
      <c r="O747">
        <v>11.639524749344675</v>
      </c>
      <c r="P747" t="str">
        <f>VLOOKUP(EnergynorDelivered[[#This Row],[OUTAGE_NAME]],Table2[],2,FALSE)</f>
        <v>Pole Top</v>
      </c>
      <c r="Q747" s="2">
        <f>EnergynorDelivered[[#This Row],[Energy Not Supplied kWh]]*VCRUsed</f>
        <v>622.36538834745977</v>
      </c>
    </row>
    <row r="748" spans="1:17" hidden="1" x14ac:dyDescent="0.25">
      <c r="A748" t="s">
        <v>1581</v>
      </c>
      <c r="B748" t="s">
        <v>44</v>
      </c>
      <c r="C748" t="s">
        <v>45</v>
      </c>
      <c r="D748" t="s">
        <v>1864</v>
      </c>
      <c r="E748">
        <v>60026889</v>
      </c>
      <c r="F748" t="s">
        <v>1250</v>
      </c>
      <c r="G748" t="s">
        <v>1251</v>
      </c>
      <c r="H748" t="s">
        <v>49</v>
      </c>
      <c r="I748">
        <v>60007208</v>
      </c>
      <c r="J748" t="s">
        <v>530</v>
      </c>
      <c r="K748" t="s">
        <v>531</v>
      </c>
      <c r="L748">
        <v>4560</v>
      </c>
      <c r="M748">
        <v>16</v>
      </c>
      <c r="N748">
        <v>3.9518965664260136E-2</v>
      </c>
      <c r="O748">
        <v>180.20648342902621</v>
      </c>
      <c r="P748" t="str">
        <f>VLOOKUP(EnergynorDelivered[[#This Row],[OUTAGE_NAME]],Table2[],2,FALSE)</f>
        <v>Pole</v>
      </c>
      <c r="Q748" s="2">
        <f>EnergynorDelivered[[#This Row],[Energy Not Supplied kWh]]*VCRUsed</f>
        <v>9635.6406689500309</v>
      </c>
    </row>
    <row r="749" spans="1:17" x14ac:dyDescent="0.25">
      <c r="A749" t="s">
        <v>670</v>
      </c>
      <c r="B749" t="s">
        <v>44</v>
      </c>
      <c r="C749" t="s">
        <v>45</v>
      </c>
      <c r="D749" t="s">
        <v>1865</v>
      </c>
      <c r="E749">
        <v>60026725</v>
      </c>
      <c r="F749" t="s">
        <v>494</v>
      </c>
      <c r="G749" t="s">
        <v>495</v>
      </c>
      <c r="H749" t="s">
        <v>60</v>
      </c>
      <c r="I749">
        <v>60007249</v>
      </c>
      <c r="J749" t="s">
        <v>496</v>
      </c>
      <c r="K749" t="s">
        <v>497</v>
      </c>
      <c r="L749">
        <v>987</v>
      </c>
      <c r="M749">
        <v>7</v>
      </c>
      <c r="N749">
        <v>3.1094642226263076E-2</v>
      </c>
      <c r="O749">
        <v>30.690411877321658</v>
      </c>
      <c r="P749" t="str">
        <f>VLOOKUP(EnergynorDelivered[[#This Row],[OUTAGE_NAME]],Table2[],2,FALSE)</f>
        <v>Pole Top</v>
      </c>
      <c r="Q749" s="2">
        <f>EnergynorDelivered[[#This Row],[Energy Not Supplied kWh]]*VCRUsed</f>
        <v>1641.0163230803889</v>
      </c>
    </row>
    <row r="750" spans="1:17" x14ac:dyDescent="0.25">
      <c r="A750" t="s">
        <v>670</v>
      </c>
      <c r="B750" t="s">
        <v>44</v>
      </c>
      <c r="C750" t="s">
        <v>45</v>
      </c>
      <c r="D750" t="s">
        <v>1866</v>
      </c>
      <c r="E750">
        <v>60026747</v>
      </c>
      <c r="F750" t="s">
        <v>480</v>
      </c>
      <c r="G750" t="s">
        <v>481</v>
      </c>
      <c r="H750" t="s">
        <v>49</v>
      </c>
      <c r="I750">
        <v>60007232</v>
      </c>
      <c r="J750" t="s">
        <v>417</v>
      </c>
      <c r="K750" t="s">
        <v>418</v>
      </c>
      <c r="L750">
        <v>11806</v>
      </c>
      <c r="M750">
        <v>61</v>
      </c>
      <c r="N750">
        <v>2.540945816285407E-2</v>
      </c>
      <c r="O750">
        <v>299.98406307065517</v>
      </c>
      <c r="P750" t="str">
        <f>VLOOKUP(EnergynorDelivered[[#This Row],[OUTAGE_NAME]],Table2[],2,FALSE)</f>
        <v>Pole</v>
      </c>
      <c r="Q750" s="2">
        <f>EnergynorDelivered[[#This Row],[Energy Not Supplied kWh]]*VCRUsed</f>
        <v>16040.147852387932</v>
      </c>
    </row>
    <row r="751" spans="1:17" x14ac:dyDescent="0.25">
      <c r="A751" t="s">
        <v>670</v>
      </c>
      <c r="B751" t="s">
        <v>44</v>
      </c>
      <c r="C751" t="s">
        <v>45</v>
      </c>
      <c r="D751" t="s">
        <v>1867</v>
      </c>
      <c r="E751">
        <v>60026747</v>
      </c>
      <c r="F751" t="s">
        <v>480</v>
      </c>
      <c r="G751" t="s">
        <v>481</v>
      </c>
      <c r="H751" t="s">
        <v>49</v>
      </c>
      <c r="I751">
        <v>60007232</v>
      </c>
      <c r="J751" t="s">
        <v>417</v>
      </c>
      <c r="K751" t="s">
        <v>418</v>
      </c>
      <c r="L751">
        <v>50658.3</v>
      </c>
      <c r="M751">
        <v>119</v>
      </c>
      <c r="N751">
        <v>2.540945816285407E-2</v>
      </c>
      <c r="O751">
        <v>1287.1999544513103</v>
      </c>
      <c r="P751" t="str">
        <f>VLOOKUP(EnergynorDelivered[[#This Row],[OUTAGE_NAME]],Table2[],2,FALSE)</f>
        <v>Pole</v>
      </c>
      <c r="Q751" s="2">
        <f>EnergynorDelivered[[#This Row],[Energy Not Supplied kWh]]*VCRUsed</f>
        <v>68826.581564511565</v>
      </c>
    </row>
    <row r="752" spans="1:17" x14ac:dyDescent="0.25">
      <c r="A752" t="s">
        <v>670</v>
      </c>
      <c r="B752" t="s">
        <v>44</v>
      </c>
      <c r="C752" t="s">
        <v>45</v>
      </c>
      <c r="D752" t="s">
        <v>1868</v>
      </c>
      <c r="E752">
        <v>60026733</v>
      </c>
      <c r="F752" t="s">
        <v>507</v>
      </c>
      <c r="G752" t="s">
        <v>508</v>
      </c>
      <c r="H752" t="s">
        <v>49</v>
      </c>
      <c r="I752">
        <v>60007231</v>
      </c>
      <c r="J752" t="s">
        <v>509</v>
      </c>
      <c r="K752" t="s">
        <v>510</v>
      </c>
      <c r="L752">
        <v>2442</v>
      </c>
      <c r="M752">
        <v>22</v>
      </c>
      <c r="N752">
        <v>2.0479653352217513E-2</v>
      </c>
      <c r="O752">
        <v>50.011313486115171</v>
      </c>
      <c r="P752" t="str">
        <f>VLOOKUP(EnergynorDelivered[[#This Row],[OUTAGE_NAME]],Table2[],2,FALSE)</f>
        <v>Pole Top</v>
      </c>
      <c r="Q752" s="2">
        <f>EnergynorDelivered[[#This Row],[Energy Not Supplied kWh]]*VCRUsed</f>
        <v>2674.104932102578</v>
      </c>
    </row>
    <row r="753" spans="1:17" x14ac:dyDescent="0.25">
      <c r="A753" t="s">
        <v>670</v>
      </c>
      <c r="B753" t="s">
        <v>44</v>
      </c>
      <c r="C753" t="s">
        <v>45</v>
      </c>
      <c r="D753" t="s">
        <v>1869</v>
      </c>
      <c r="E753">
        <v>60026725</v>
      </c>
      <c r="F753" t="s">
        <v>494</v>
      </c>
      <c r="G753" t="s">
        <v>495</v>
      </c>
      <c r="H753" t="s">
        <v>60</v>
      </c>
      <c r="I753">
        <v>60007249</v>
      </c>
      <c r="J753" t="s">
        <v>496</v>
      </c>
      <c r="K753" t="s">
        <v>497</v>
      </c>
      <c r="L753">
        <v>1395</v>
      </c>
      <c r="M753">
        <v>7</v>
      </c>
      <c r="N753">
        <v>3.1094642226263076E-2</v>
      </c>
      <c r="O753">
        <v>43.377025905636991</v>
      </c>
      <c r="P753" t="str">
        <f>VLOOKUP(EnergynorDelivered[[#This Row],[OUTAGE_NAME]],Table2[],2,FALSE)</f>
        <v>Pole Top</v>
      </c>
      <c r="Q753" s="2">
        <f>EnergynorDelivered[[#This Row],[Energy Not Supplied kWh]]*VCRUsed</f>
        <v>2319.3695751744099</v>
      </c>
    </row>
    <row r="754" spans="1:17" hidden="1" x14ac:dyDescent="0.25">
      <c r="A754" t="s">
        <v>1581</v>
      </c>
      <c r="B754" t="s">
        <v>44</v>
      </c>
      <c r="C754" t="s">
        <v>45</v>
      </c>
      <c r="D754" t="s">
        <v>1870</v>
      </c>
      <c r="E754">
        <v>60026697</v>
      </c>
      <c r="F754" t="s">
        <v>402</v>
      </c>
      <c r="G754" t="s">
        <v>403</v>
      </c>
      <c r="H754" t="s">
        <v>60</v>
      </c>
      <c r="I754">
        <v>60007255</v>
      </c>
      <c r="J754" t="s">
        <v>404</v>
      </c>
      <c r="K754" t="s">
        <v>405</v>
      </c>
      <c r="L754">
        <v>91014</v>
      </c>
      <c r="M754">
        <v>197</v>
      </c>
      <c r="N754">
        <v>2.9887554407477507E-2</v>
      </c>
      <c r="O754">
        <v>2720.185876842158</v>
      </c>
      <c r="P754" t="str">
        <f>VLOOKUP(EnergynorDelivered[[#This Row],[OUTAGE_NAME]],Table2[],2,FALSE)</f>
        <v>Pole</v>
      </c>
      <c r="Q754" s="2">
        <f>EnergynorDelivered[[#This Row],[Energy Not Supplied kWh]]*VCRUsed</f>
        <v>145448.33883475018</v>
      </c>
    </row>
    <row r="755" spans="1:17" hidden="1" x14ac:dyDescent="0.25">
      <c r="A755" t="s">
        <v>1581</v>
      </c>
      <c r="B755" t="s">
        <v>44</v>
      </c>
      <c r="C755" t="s">
        <v>45</v>
      </c>
      <c r="D755" t="s">
        <v>1871</v>
      </c>
      <c r="E755">
        <v>60026650</v>
      </c>
      <c r="F755" t="s">
        <v>540</v>
      </c>
      <c r="G755" t="s">
        <v>541</v>
      </c>
      <c r="H755" t="s">
        <v>49</v>
      </c>
      <c r="I755">
        <v>60025702</v>
      </c>
      <c r="J755" t="s">
        <v>467</v>
      </c>
      <c r="K755" t="s">
        <v>468</v>
      </c>
      <c r="L755">
        <v>47280.783333333333</v>
      </c>
      <c r="M755">
        <v>53</v>
      </c>
      <c r="N755">
        <v>2.6637315335848837E-2</v>
      </c>
      <c r="O755">
        <v>1259.4331349759461</v>
      </c>
      <c r="P755" t="str">
        <f>VLOOKUP(EnergynorDelivered[[#This Row],[OUTAGE_NAME]],Table2[],2,FALSE)</f>
        <v>Pole</v>
      </c>
      <c r="Q755" s="2">
        <f>EnergynorDelivered[[#This Row],[Energy Not Supplied kWh]]*VCRUsed</f>
        <v>67341.889727163842</v>
      </c>
    </row>
    <row r="756" spans="1:17" hidden="1" x14ac:dyDescent="0.25">
      <c r="A756" t="s">
        <v>1581</v>
      </c>
      <c r="B756" t="s">
        <v>44</v>
      </c>
      <c r="C756" t="s">
        <v>45</v>
      </c>
      <c r="D756" t="s">
        <v>1872</v>
      </c>
      <c r="E756">
        <v>60026787</v>
      </c>
      <c r="F756" t="s">
        <v>524</v>
      </c>
      <c r="G756" t="s">
        <v>525</v>
      </c>
      <c r="H756" t="s">
        <v>49</v>
      </c>
      <c r="I756">
        <v>60007256</v>
      </c>
      <c r="J756" t="s">
        <v>462</v>
      </c>
      <c r="K756" t="s">
        <v>463</v>
      </c>
      <c r="L756">
        <v>18160.716666666667</v>
      </c>
      <c r="M756">
        <v>61</v>
      </c>
      <c r="N756">
        <v>1.9525251016017212E-2</v>
      </c>
      <c r="O756">
        <v>354.59255154743408</v>
      </c>
      <c r="P756" t="str">
        <f>VLOOKUP(EnergynorDelivered[[#This Row],[OUTAGE_NAME]],Table2[],2,FALSE)</f>
        <v>Pole</v>
      </c>
      <c r="Q756" s="2">
        <f>EnergynorDelivered[[#This Row],[Energy Not Supplied kWh]]*VCRUsed</f>
        <v>18960.063731241302</v>
      </c>
    </row>
    <row r="757" spans="1:17" hidden="1" x14ac:dyDescent="0.25">
      <c r="A757" t="s">
        <v>1581</v>
      </c>
      <c r="B757" t="s">
        <v>44</v>
      </c>
      <c r="C757" t="s">
        <v>45</v>
      </c>
      <c r="D757" t="s">
        <v>1873</v>
      </c>
      <c r="E757">
        <v>60026644</v>
      </c>
      <c r="F757" t="s">
        <v>1366</v>
      </c>
      <c r="G757" t="s">
        <v>1367</v>
      </c>
      <c r="H757" t="s">
        <v>49</v>
      </c>
      <c r="I757">
        <v>60007257</v>
      </c>
      <c r="J757" t="s">
        <v>1368</v>
      </c>
      <c r="K757" t="s">
        <v>1369</v>
      </c>
      <c r="L757">
        <v>23013</v>
      </c>
      <c r="M757">
        <v>30</v>
      </c>
      <c r="N757">
        <v>2.8449179776929668E-2</v>
      </c>
      <c r="O757">
        <v>654.70097420648244</v>
      </c>
      <c r="P757" t="str">
        <f>VLOOKUP(EnergynorDelivered[[#This Row],[OUTAGE_NAME]],Table2[],2,FALSE)</f>
        <v>Pole</v>
      </c>
      <c r="Q757" s="2">
        <f>EnergynorDelivered[[#This Row],[Energy Not Supplied kWh]]*VCRUsed</f>
        <v>35006.861090820617</v>
      </c>
    </row>
    <row r="758" spans="1:17" hidden="1" x14ac:dyDescent="0.25">
      <c r="A758" t="s">
        <v>1581</v>
      </c>
      <c r="B758" t="s">
        <v>44</v>
      </c>
      <c r="C758" t="s">
        <v>45</v>
      </c>
      <c r="D758" t="s">
        <v>1874</v>
      </c>
      <c r="E758">
        <v>60026670</v>
      </c>
      <c r="F758" t="s">
        <v>1875</v>
      </c>
      <c r="G758" t="s">
        <v>1876</v>
      </c>
      <c r="H758" t="s">
        <v>49</v>
      </c>
      <c r="I758">
        <v>60025697</v>
      </c>
      <c r="J758" t="s">
        <v>1877</v>
      </c>
      <c r="K758" t="s">
        <v>1878</v>
      </c>
      <c r="L758">
        <v>12864.333333333334</v>
      </c>
      <c r="M758">
        <v>70</v>
      </c>
      <c r="N758">
        <v>2.0114020215744523E-2</v>
      </c>
      <c r="O758">
        <v>258.75346072874282</v>
      </c>
      <c r="P758" t="str">
        <f>VLOOKUP(EnergynorDelivered[[#This Row],[OUTAGE_NAME]],Table2[],2,FALSE)</f>
        <v>Pole</v>
      </c>
      <c r="Q758" s="2">
        <f>EnergynorDelivered[[#This Row],[Energy Not Supplied kWh]]*VCRUsed</f>
        <v>13835.547545165879</v>
      </c>
    </row>
    <row r="759" spans="1:17" hidden="1" x14ac:dyDescent="0.25">
      <c r="A759" t="s">
        <v>1581</v>
      </c>
      <c r="B759" t="s">
        <v>44</v>
      </c>
      <c r="C759" t="s">
        <v>45</v>
      </c>
      <c r="D759" t="s">
        <v>1879</v>
      </c>
      <c r="E759">
        <v>60026888</v>
      </c>
      <c r="F759" t="s">
        <v>528</v>
      </c>
      <c r="G759" t="s">
        <v>529</v>
      </c>
      <c r="H759" t="s">
        <v>49</v>
      </c>
      <c r="I759">
        <v>60007208</v>
      </c>
      <c r="J759" t="s">
        <v>530</v>
      </c>
      <c r="K759" t="s">
        <v>531</v>
      </c>
      <c r="L759">
        <v>13792.9</v>
      </c>
      <c r="M759">
        <v>11</v>
      </c>
      <c r="N759">
        <v>2.3858664879854271E-2</v>
      </c>
      <c r="O759">
        <v>329.08017882134197</v>
      </c>
      <c r="P759" t="str">
        <f>VLOOKUP(EnergynorDelivered[[#This Row],[OUTAGE_NAME]],Table2[],2,FALSE)</f>
        <v>Pole</v>
      </c>
      <c r="Q759" s="2">
        <f>EnergynorDelivered[[#This Row],[Energy Not Supplied kWh]]*VCRUsed</f>
        <v>17595.917161577156</v>
      </c>
    </row>
    <row r="760" spans="1:17" hidden="1" x14ac:dyDescent="0.25">
      <c r="A760" t="s">
        <v>1581</v>
      </c>
      <c r="B760" t="s">
        <v>44</v>
      </c>
      <c r="C760" t="s">
        <v>45</v>
      </c>
      <c r="D760" t="s">
        <v>1880</v>
      </c>
      <c r="E760">
        <v>60026666</v>
      </c>
      <c r="F760" t="s">
        <v>465</v>
      </c>
      <c r="G760" t="s">
        <v>466</v>
      </c>
      <c r="H760" t="s">
        <v>49</v>
      </c>
      <c r="I760">
        <v>60025702</v>
      </c>
      <c r="J760" t="s">
        <v>467</v>
      </c>
      <c r="K760" t="s">
        <v>468</v>
      </c>
      <c r="L760">
        <v>71103.366666666669</v>
      </c>
      <c r="M760">
        <v>43</v>
      </c>
      <c r="N760">
        <v>2.621667148031509E-2</v>
      </c>
      <c r="O760">
        <v>1864.0936050443865</v>
      </c>
      <c r="P760" t="str">
        <f>VLOOKUP(EnergynorDelivered[[#This Row],[OUTAGE_NAME]],Table2[],2,FALSE)</f>
        <v>Pole</v>
      </c>
      <c r="Q760" s="2">
        <f>EnergynorDelivered[[#This Row],[Energy Not Supplied kWh]]*VCRUsed</f>
        <v>99673.085061723352</v>
      </c>
    </row>
    <row r="761" spans="1:17" hidden="1" x14ac:dyDescent="0.25">
      <c r="A761" t="s">
        <v>1581</v>
      </c>
      <c r="B761" t="s">
        <v>44</v>
      </c>
      <c r="C761" t="s">
        <v>45</v>
      </c>
      <c r="D761" t="s">
        <v>1881</v>
      </c>
      <c r="E761">
        <v>60026696</v>
      </c>
      <c r="F761" t="s">
        <v>491</v>
      </c>
      <c r="G761" t="s">
        <v>492</v>
      </c>
      <c r="H761" t="s">
        <v>49</v>
      </c>
      <c r="I761">
        <v>60007254</v>
      </c>
      <c r="J761" t="s">
        <v>485</v>
      </c>
      <c r="K761" t="s">
        <v>486</v>
      </c>
      <c r="L761">
        <v>79865.083333333328</v>
      </c>
      <c r="M761">
        <v>185</v>
      </c>
      <c r="N761">
        <v>2.7973492620562795E-2</v>
      </c>
      <c r="O761">
        <v>2234.1053192656327</v>
      </c>
      <c r="P761" t="str">
        <f>VLOOKUP(EnergynorDelivered[[#This Row],[OUTAGE_NAME]],Table2[],2,FALSE)</f>
        <v>Pole</v>
      </c>
      <c r="Q761" s="2">
        <f>EnergynorDelivered[[#This Row],[Energy Not Supplied kWh]]*VCRUsed</f>
        <v>119457.61142113338</v>
      </c>
    </row>
    <row r="762" spans="1:17" hidden="1" x14ac:dyDescent="0.25">
      <c r="A762" t="s">
        <v>1581</v>
      </c>
      <c r="B762" t="s">
        <v>44</v>
      </c>
      <c r="C762" t="s">
        <v>45</v>
      </c>
      <c r="D762" t="s">
        <v>1882</v>
      </c>
      <c r="E762">
        <v>60026847</v>
      </c>
      <c r="F762" t="s">
        <v>1883</v>
      </c>
      <c r="G762" t="s">
        <v>1884</v>
      </c>
      <c r="H762" t="s">
        <v>49</v>
      </c>
      <c r="I762">
        <v>60007229</v>
      </c>
      <c r="J762" t="s">
        <v>1323</v>
      </c>
      <c r="K762" t="s">
        <v>1324</v>
      </c>
      <c r="L762">
        <v>48523.3</v>
      </c>
      <c r="M762">
        <v>39</v>
      </c>
      <c r="N762">
        <v>2.3672260586454316E-2</v>
      </c>
      <c r="O762">
        <v>1148.6562021146988</v>
      </c>
      <c r="P762" t="str">
        <f>VLOOKUP(EnergynorDelivered[[#This Row],[OUTAGE_NAME]],Table2[],2,FALSE)</f>
        <v>Pole</v>
      </c>
      <c r="Q762" s="2">
        <f>EnergynorDelivered[[#This Row],[Energy Not Supplied kWh]]*VCRUsed</f>
        <v>61418.647127072945</v>
      </c>
    </row>
    <row r="763" spans="1:17" hidden="1" x14ac:dyDescent="0.25">
      <c r="A763" t="s">
        <v>1581</v>
      </c>
      <c r="B763" t="s">
        <v>44</v>
      </c>
      <c r="C763" t="s">
        <v>45</v>
      </c>
      <c r="D763" t="s">
        <v>1885</v>
      </c>
      <c r="E763">
        <v>60026791</v>
      </c>
      <c r="F763" t="s">
        <v>1886</v>
      </c>
      <c r="G763" t="s">
        <v>1887</v>
      </c>
      <c r="H763" t="s">
        <v>167</v>
      </c>
      <c r="I763">
        <v>60007227</v>
      </c>
      <c r="J763" t="s">
        <v>385</v>
      </c>
      <c r="K763" t="s">
        <v>386</v>
      </c>
      <c r="L763">
        <v>1733.1333333333334</v>
      </c>
      <c r="M763">
        <v>1</v>
      </c>
      <c r="N763">
        <v>1.9190031868603297E-2</v>
      </c>
      <c r="O763">
        <v>33.25888389920533</v>
      </c>
      <c r="P763" t="str">
        <f>VLOOKUP(EnergynorDelivered[[#This Row],[OUTAGE_NAME]],Table2[],2,FALSE)</f>
        <v>Pole</v>
      </c>
      <c r="Q763" s="2">
        <f>EnergynorDelivered[[#This Row],[Energy Not Supplied kWh]]*VCRUsed</f>
        <v>1778.352522090509</v>
      </c>
    </row>
    <row r="764" spans="1:17" x14ac:dyDescent="0.25">
      <c r="A764" t="s">
        <v>670</v>
      </c>
      <c r="B764" t="s">
        <v>44</v>
      </c>
      <c r="C764" t="s">
        <v>45</v>
      </c>
      <c r="D764" t="s">
        <v>1888</v>
      </c>
      <c r="E764">
        <v>60026722</v>
      </c>
      <c r="F764" t="s">
        <v>1342</v>
      </c>
      <c r="G764" t="s">
        <v>1343</v>
      </c>
      <c r="H764" t="s">
        <v>60</v>
      </c>
      <c r="I764">
        <v>60007242</v>
      </c>
      <c r="J764" t="s">
        <v>1225</v>
      </c>
      <c r="K764" t="s">
        <v>1226</v>
      </c>
      <c r="L764">
        <v>112249.2</v>
      </c>
      <c r="M764">
        <v>138</v>
      </c>
      <c r="N764">
        <v>2.3401205507600477E-2</v>
      </c>
      <c r="O764">
        <v>2626.7665972637474</v>
      </c>
      <c r="P764" t="str">
        <f>VLOOKUP(EnergynorDelivered[[#This Row],[OUTAGE_NAME]],Table2[],2,FALSE)</f>
        <v>Pole</v>
      </c>
      <c r="Q764" s="2">
        <f>EnergynorDelivered[[#This Row],[Energy Not Supplied kWh]]*VCRUsed</f>
        <v>140453.20995569258</v>
      </c>
    </row>
    <row r="765" spans="1:17" x14ac:dyDescent="0.25">
      <c r="A765" t="s">
        <v>670</v>
      </c>
      <c r="B765" t="s">
        <v>44</v>
      </c>
      <c r="C765" t="s">
        <v>45</v>
      </c>
      <c r="D765" t="s">
        <v>1888</v>
      </c>
      <c r="E765">
        <v>60026756</v>
      </c>
      <c r="F765" t="s">
        <v>1344</v>
      </c>
      <c r="G765" t="s">
        <v>1345</v>
      </c>
      <c r="H765" t="s">
        <v>60</v>
      </c>
      <c r="I765">
        <v>60007242</v>
      </c>
      <c r="J765" t="s">
        <v>1225</v>
      </c>
      <c r="K765" t="s">
        <v>1226</v>
      </c>
      <c r="L765">
        <v>30095.8</v>
      </c>
      <c r="M765">
        <v>37</v>
      </c>
      <c r="N765">
        <v>5.9263205750464981E-2</v>
      </c>
      <c r="O765">
        <v>1783.5735876248439</v>
      </c>
      <c r="P765" t="str">
        <f>VLOOKUP(EnergynorDelivered[[#This Row],[OUTAGE_NAME]],Table2[],2,FALSE)</f>
        <v>Pole</v>
      </c>
      <c r="Q765" s="2">
        <f>EnergynorDelivered[[#This Row],[Energy Not Supplied kWh]]*VCRUsed</f>
        <v>95367.679730300399</v>
      </c>
    </row>
    <row r="766" spans="1:17" x14ac:dyDescent="0.25">
      <c r="A766" t="s">
        <v>670</v>
      </c>
      <c r="B766" t="s">
        <v>44</v>
      </c>
      <c r="C766" t="s">
        <v>45</v>
      </c>
      <c r="D766" t="s">
        <v>1888</v>
      </c>
      <c r="E766">
        <v>60026764</v>
      </c>
      <c r="F766" t="s">
        <v>1223</v>
      </c>
      <c r="G766" t="s">
        <v>1224</v>
      </c>
      <c r="H766" t="s">
        <v>60</v>
      </c>
      <c r="I766">
        <v>60007242</v>
      </c>
      <c r="J766" t="s">
        <v>1225</v>
      </c>
      <c r="K766" t="s">
        <v>1226</v>
      </c>
      <c r="L766">
        <v>65072</v>
      </c>
      <c r="M766">
        <v>80</v>
      </c>
      <c r="N766">
        <v>4.7904947399292352E-2</v>
      </c>
      <c r="O766">
        <v>3117.2707371667516</v>
      </c>
      <c r="P766" t="str">
        <f>VLOOKUP(EnergynorDelivered[[#This Row],[OUTAGE_NAME]],Table2[],2,FALSE)</f>
        <v>Pole</v>
      </c>
      <c r="Q766" s="2">
        <f>EnergynorDelivered[[#This Row],[Energy Not Supplied kWh]]*VCRUsed</f>
        <v>166680.46631630621</v>
      </c>
    </row>
    <row r="767" spans="1:17" x14ac:dyDescent="0.25">
      <c r="A767" t="s">
        <v>670</v>
      </c>
      <c r="B767" t="s">
        <v>44</v>
      </c>
      <c r="C767" t="s">
        <v>45</v>
      </c>
      <c r="D767" t="s">
        <v>1888</v>
      </c>
      <c r="E767">
        <v>60026831</v>
      </c>
      <c r="F767" t="s">
        <v>1346</v>
      </c>
      <c r="G767" t="s">
        <v>1347</v>
      </c>
      <c r="H767" t="s">
        <v>60</v>
      </c>
      <c r="I767">
        <v>60007242</v>
      </c>
      <c r="J767" t="s">
        <v>1225</v>
      </c>
      <c r="K767" t="s">
        <v>1226</v>
      </c>
      <c r="L767">
        <v>52057.599999999999</v>
      </c>
      <c r="M767">
        <v>64</v>
      </c>
      <c r="N767">
        <v>2.7143060706974025E-2</v>
      </c>
      <c r="O767">
        <v>1413.0025970593708</v>
      </c>
      <c r="P767" t="str">
        <f>VLOOKUP(EnergynorDelivered[[#This Row],[OUTAGE_NAME]],Table2[],2,FALSE)</f>
        <v>Pole</v>
      </c>
      <c r="Q767" s="2">
        <f>EnergynorDelivered[[#This Row],[Energy Not Supplied kWh]]*VCRUsed</f>
        <v>75553.248864764551</v>
      </c>
    </row>
    <row r="768" spans="1:17" x14ac:dyDescent="0.25">
      <c r="A768" t="s">
        <v>670</v>
      </c>
      <c r="B768" t="s">
        <v>44</v>
      </c>
      <c r="C768" t="s">
        <v>45</v>
      </c>
      <c r="D768" t="s">
        <v>1888</v>
      </c>
      <c r="E768">
        <v>60026839</v>
      </c>
      <c r="F768" t="s">
        <v>1348</v>
      </c>
      <c r="G768" t="s">
        <v>1349</v>
      </c>
      <c r="H768" t="s">
        <v>60</v>
      </c>
      <c r="I768">
        <v>60007242</v>
      </c>
      <c r="J768" t="s">
        <v>1225</v>
      </c>
      <c r="K768" t="s">
        <v>1226</v>
      </c>
      <c r="L768">
        <v>32536</v>
      </c>
      <c r="M768">
        <v>40</v>
      </c>
      <c r="N768">
        <v>0.40835417464949253</v>
      </c>
      <c r="O768">
        <v>13286.211426395888</v>
      </c>
      <c r="P768" t="str">
        <f>VLOOKUP(EnergynorDelivered[[#This Row],[OUTAGE_NAME]],Table2[],2,FALSE)</f>
        <v>Pole</v>
      </c>
      <c r="Q768" s="2">
        <f>EnergynorDelivered[[#This Row],[Energy Not Supplied kWh]]*VCRUsed</f>
        <v>710413.7249693881</v>
      </c>
    </row>
    <row r="769" spans="1:17" x14ac:dyDescent="0.25">
      <c r="A769" t="s">
        <v>670</v>
      </c>
      <c r="B769" t="s">
        <v>44</v>
      </c>
      <c r="C769" t="s">
        <v>45</v>
      </c>
      <c r="D769" t="s">
        <v>1889</v>
      </c>
      <c r="E769">
        <v>60026705</v>
      </c>
      <c r="F769" t="s">
        <v>1396</v>
      </c>
      <c r="G769" t="s">
        <v>1397</v>
      </c>
      <c r="H769" t="s">
        <v>60</v>
      </c>
      <c r="I769">
        <v>60007238</v>
      </c>
      <c r="J769" t="s">
        <v>452</v>
      </c>
      <c r="K769" t="s">
        <v>453</v>
      </c>
      <c r="L769">
        <v>78686</v>
      </c>
      <c r="M769">
        <v>72</v>
      </c>
      <c r="N769">
        <v>4.2101970353941039E-2</v>
      </c>
      <c r="O769">
        <v>3312.8356392702049</v>
      </c>
      <c r="P769" t="str">
        <f>VLOOKUP(EnergynorDelivered[[#This Row],[OUTAGE_NAME]],Table2[],2,FALSE)</f>
        <v>Pole</v>
      </c>
      <c r="Q769" s="2">
        <f>EnergynorDelivered[[#This Row],[Energy Not Supplied kWh]]*VCRUsed</f>
        <v>177137.32163177786</v>
      </c>
    </row>
    <row r="770" spans="1:17" hidden="1" x14ac:dyDescent="0.25">
      <c r="A770" t="s">
        <v>1581</v>
      </c>
      <c r="B770" t="s">
        <v>44</v>
      </c>
      <c r="C770" t="s">
        <v>45</v>
      </c>
      <c r="D770" t="s">
        <v>1890</v>
      </c>
      <c r="E770">
        <v>60026650</v>
      </c>
      <c r="F770" t="s">
        <v>540</v>
      </c>
      <c r="G770" t="s">
        <v>541</v>
      </c>
      <c r="H770" t="s">
        <v>49</v>
      </c>
      <c r="I770">
        <v>60025702</v>
      </c>
      <c r="J770" t="s">
        <v>467</v>
      </c>
      <c r="K770" t="s">
        <v>468</v>
      </c>
      <c r="L770">
        <v>35338</v>
      </c>
      <c r="M770">
        <v>38</v>
      </c>
      <c r="N770">
        <v>2.6637315335848837E-2</v>
      </c>
      <c r="O770">
        <v>941.30944933822616</v>
      </c>
      <c r="P770" t="str">
        <f>VLOOKUP(EnergynorDelivered[[#This Row],[OUTAGE_NAME]],Table2[],2,FALSE)</f>
        <v>Pole</v>
      </c>
      <c r="Q770" s="2">
        <f>EnergynorDelivered[[#This Row],[Energy Not Supplied kWh]]*VCRUsed</f>
        <v>50331.816256114951</v>
      </c>
    </row>
    <row r="771" spans="1:17" hidden="1" x14ac:dyDescent="0.25">
      <c r="A771" t="s">
        <v>1581</v>
      </c>
      <c r="B771" t="s">
        <v>44</v>
      </c>
      <c r="C771" t="s">
        <v>45</v>
      </c>
      <c r="D771" t="s">
        <v>1891</v>
      </c>
      <c r="E771">
        <v>60026676</v>
      </c>
      <c r="F771" t="s">
        <v>1187</v>
      </c>
      <c r="G771" t="s">
        <v>1188</v>
      </c>
      <c r="H771" t="s">
        <v>49</v>
      </c>
      <c r="I771">
        <v>60007215</v>
      </c>
      <c r="J771" t="s">
        <v>412</v>
      </c>
      <c r="K771" t="s">
        <v>413</v>
      </c>
      <c r="L771">
        <v>327619.95</v>
      </c>
      <c r="M771">
        <v>381</v>
      </c>
      <c r="N771">
        <v>7.7649693718668561E-2</v>
      </c>
      <c r="O771">
        <v>25439.588773625506</v>
      </c>
      <c r="P771" t="str">
        <f>VLOOKUP(EnergynorDelivered[[#This Row],[OUTAGE_NAME]],Table2[],2,FALSE)</f>
        <v>Pole</v>
      </c>
      <c r="Q771" s="2">
        <f>EnergynorDelivered[[#This Row],[Energy Not Supplied kWh]]*VCRUsed</f>
        <v>1360254.8117257557</v>
      </c>
    </row>
    <row r="772" spans="1:17" hidden="1" x14ac:dyDescent="0.25">
      <c r="A772" t="s">
        <v>1581</v>
      </c>
      <c r="B772" t="s">
        <v>44</v>
      </c>
      <c r="C772" t="s">
        <v>45</v>
      </c>
      <c r="D772" t="s">
        <v>1891</v>
      </c>
      <c r="E772">
        <v>60026680</v>
      </c>
      <c r="F772" t="s">
        <v>1892</v>
      </c>
      <c r="G772" t="s">
        <v>1893</v>
      </c>
      <c r="H772" t="s">
        <v>60</v>
      </c>
      <c r="I772">
        <v>60007217</v>
      </c>
      <c r="J772" t="s">
        <v>1894</v>
      </c>
      <c r="K772" t="s">
        <v>1895</v>
      </c>
      <c r="L772">
        <v>65425.783333333333</v>
      </c>
      <c r="M772">
        <v>151</v>
      </c>
      <c r="N772">
        <v>3.7490597006428421E-2</v>
      </c>
      <c r="O772">
        <v>2452.8516767799015</v>
      </c>
      <c r="P772" t="str">
        <f>VLOOKUP(EnergynorDelivered[[#This Row],[OUTAGE_NAME]],Table2[],2,FALSE)</f>
        <v>Pole</v>
      </c>
      <c r="Q772" s="2">
        <f>EnergynorDelivered[[#This Row],[Energy Not Supplied kWh]]*VCRUsed</f>
        <v>131153.97915742133</v>
      </c>
    </row>
    <row r="773" spans="1:17" hidden="1" x14ac:dyDescent="0.25">
      <c r="A773" t="s">
        <v>1581</v>
      </c>
      <c r="B773" t="s">
        <v>44</v>
      </c>
      <c r="C773" t="s">
        <v>45</v>
      </c>
      <c r="D773" t="s">
        <v>1891</v>
      </c>
      <c r="E773">
        <v>60327170</v>
      </c>
      <c r="F773" t="s">
        <v>1280</v>
      </c>
      <c r="G773" t="s">
        <v>1281</v>
      </c>
      <c r="H773" t="s">
        <v>49</v>
      </c>
      <c r="I773">
        <v>60327166</v>
      </c>
      <c r="J773" t="s">
        <v>1282</v>
      </c>
      <c r="K773" t="s">
        <v>1283</v>
      </c>
      <c r="L773">
        <v>43328.333333333336</v>
      </c>
      <c r="M773">
        <v>100</v>
      </c>
      <c r="N773">
        <v>5.0156004125478243E-2</v>
      </c>
      <c r="O773">
        <v>2173.1760654167629</v>
      </c>
      <c r="P773" t="str">
        <f>VLOOKUP(EnergynorDelivered[[#This Row],[OUTAGE_NAME]],Table2[],2,FALSE)</f>
        <v>Pole</v>
      </c>
      <c r="Q773" s="2">
        <f>EnergynorDelivered[[#This Row],[Energy Not Supplied kWh]]*VCRUsed</f>
        <v>116199.72421783431</v>
      </c>
    </row>
    <row r="774" spans="1:17" x14ac:dyDescent="0.25">
      <c r="A774" t="s">
        <v>670</v>
      </c>
      <c r="B774" t="s">
        <v>44</v>
      </c>
      <c r="C774" t="s">
        <v>45</v>
      </c>
      <c r="D774" t="s">
        <v>1896</v>
      </c>
      <c r="E774">
        <v>60026715</v>
      </c>
      <c r="F774" t="s">
        <v>1897</v>
      </c>
      <c r="G774" t="s">
        <v>1898</v>
      </c>
      <c r="H774" t="s">
        <v>60</v>
      </c>
      <c r="I774">
        <v>60007239</v>
      </c>
      <c r="J774" t="s">
        <v>555</v>
      </c>
      <c r="K774" t="s">
        <v>556</v>
      </c>
      <c r="L774">
        <v>1755.25</v>
      </c>
      <c r="M774">
        <v>15</v>
      </c>
      <c r="N774">
        <v>4.7116584086148543E-2</v>
      </c>
      <c r="O774">
        <v>82.701384217212222</v>
      </c>
      <c r="P774" t="str">
        <f>VLOOKUP(EnergynorDelivered[[#This Row],[OUTAGE_NAME]],Table2[],2,FALSE)</f>
        <v>Pole Top</v>
      </c>
      <c r="Q774" s="2">
        <f>EnergynorDelivered[[#This Row],[Energy Not Supplied kWh]]*VCRUsed</f>
        <v>4422.0430140943372</v>
      </c>
    </row>
    <row r="775" spans="1:17" x14ac:dyDescent="0.25">
      <c r="A775" t="s">
        <v>670</v>
      </c>
      <c r="B775" t="s">
        <v>44</v>
      </c>
      <c r="C775" t="s">
        <v>45</v>
      </c>
      <c r="D775" t="s">
        <v>1899</v>
      </c>
      <c r="E775">
        <v>60026824</v>
      </c>
      <c r="F775" t="s">
        <v>470</v>
      </c>
      <c r="G775" t="s">
        <v>471</v>
      </c>
      <c r="H775" t="s">
        <v>60</v>
      </c>
      <c r="I775">
        <v>60007233</v>
      </c>
      <c r="J775" t="s">
        <v>472</v>
      </c>
      <c r="K775" t="s">
        <v>473</v>
      </c>
      <c r="L775">
        <v>1938</v>
      </c>
      <c r="M775">
        <v>19</v>
      </c>
      <c r="N775">
        <v>2.4927776051621487E-2</v>
      </c>
      <c r="O775">
        <v>48.310029988042444</v>
      </c>
      <c r="P775" t="str">
        <f>VLOOKUP(EnergynorDelivered[[#This Row],[OUTAGE_NAME]],Table2[],2,FALSE)</f>
        <v>Pole Top</v>
      </c>
      <c r="Q775" s="2">
        <f>EnergynorDelivered[[#This Row],[Energy Not Supplied kWh]]*VCRUsed</f>
        <v>2583.1373034606295</v>
      </c>
    </row>
    <row r="776" spans="1:17" x14ac:dyDescent="0.25">
      <c r="A776" t="s">
        <v>670</v>
      </c>
      <c r="B776" t="s">
        <v>44</v>
      </c>
      <c r="C776" t="s">
        <v>45</v>
      </c>
      <c r="D776" t="s">
        <v>1900</v>
      </c>
      <c r="E776">
        <v>60026729</v>
      </c>
      <c r="F776" t="s">
        <v>550</v>
      </c>
      <c r="G776" t="s">
        <v>551</v>
      </c>
      <c r="H776" t="s">
        <v>60</v>
      </c>
      <c r="I776">
        <v>60007233</v>
      </c>
      <c r="J776" t="s">
        <v>472</v>
      </c>
      <c r="K776" t="s">
        <v>473</v>
      </c>
      <c r="L776">
        <v>1232</v>
      </c>
      <c r="M776">
        <v>16</v>
      </c>
      <c r="N776">
        <v>6.4576108508931709E-2</v>
      </c>
      <c r="O776">
        <v>79.557765683003865</v>
      </c>
      <c r="P776" t="str">
        <f>VLOOKUP(EnergynorDelivered[[#This Row],[OUTAGE_NAME]],Table2[],2,FALSE)</f>
        <v>Pole Top</v>
      </c>
      <c r="Q776" s="2">
        <f>EnergynorDelivered[[#This Row],[Energy Not Supplied kWh]]*VCRUsed</f>
        <v>4253.9537310702162</v>
      </c>
    </row>
    <row r="777" spans="1:17" x14ac:dyDescent="0.25">
      <c r="A777" t="s">
        <v>670</v>
      </c>
      <c r="B777" t="s">
        <v>44</v>
      </c>
      <c r="C777" t="s">
        <v>45</v>
      </c>
      <c r="D777" t="s">
        <v>1901</v>
      </c>
      <c r="E777">
        <v>60331113</v>
      </c>
      <c r="F777" t="s">
        <v>1902</v>
      </c>
      <c r="G777" t="s">
        <v>1903</v>
      </c>
      <c r="H777" t="s">
        <v>60</v>
      </c>
      <c r="I777">
        <v>60025703</v>
      </c>
      <c r="J777" t="s">
        <v>1373</v>
      </c>
      <c r="K777" t="s">
        <v>1374</v>
      </c>
      <c r="L777">
        <v>185699</v>
      </c>
      <c r="M777">
        <v>1159</v>
      </c>
      <c r="N777">
        <v>2.3797300236209015E-2</v>
      </c>
      <c r="O777">
        <v>4419.1348565637782</v>
      </c>
      <c r="P777" t="str">
        <f>VLOOKUP(EnergynorDelivered[[#This Row],[OUTAGE_NAME]],Table2[],2,FALSE)</f>
        <v>Pole Top</v>
      </c>
      <c r="Q777" s="2">
        <f>EnergynorDelivered[[#This Row],[Energy Not Supplied kWh]]*VCRUsed</f>
        <v>236291.14078046521</v>
      </c>
    </row>
    <row r="778" spans="1:17" x14ac:dyDescent="0.25">
      <c r="A778" t="s">
        <v>670</v>
      </c>
      <c r="B778" t="s">
        <v>44</v>
      </c>
      <c r="C778" t="s">
        <v>45</v>
      </c>
      <c r="D778" t="s">
        <v>1904</v>
      </c>
      <c r="E778">
        <v>60026667</v>
      </c>
      <c r="F778" t="s">
        <v>1196</v>
      </c>
      <c r="G778" t="s">
        <v>1197</v>
      </c>
      <c r="H778" t="s">
        <v>49</v>
      </c>
      <c r="I778">
        <v>60007206</v>
      </c>
      <c r="J778" t="s">
        <v>1198</v>
      </c>
      <c r="K778" t="s">
        <v>1199</v>
      </c>
      <c r="L778">
        <v>78599.55</v>
      </c>
      <c r="M778">
        <v>333</v>
      </c>
      <c r="N778">
        <v>2.8524580225544435E-2</v>
      </c>
      <c r="O778">
        <v>2242.0191696666911</v>
      </c>
      <c r="P778" t="str">
        <f>VLOOKUP(EnergynorDelivered[[#This Row],[OUTAGE_NAME]],Table2[],2,FALSE)</f>
        <v>Pole Top</v>
      </c>
      <c r="Q778" s="2">
        <f>EnergynorDelivered[[#This Row],[Energy Not Supplied kWh]]*VCRUsed</f>
        <v>119880.76500207797</v>
      </c>
    </row>
    <row r="779" spans="1:17" x14ac:dyDescent="0.25">
      <c r="A779" t="s">
        <v>670</v>
      </c>
      <c r="B779" t="s">
        <v>44</v>
      </c>
      <c r="C779" t="s">
        <v>45</v>
      </c>
      <c r="D779" t="s">
        <v>1905</v>
      </c>
      <c r="E779">
        <v>60026788</v>
      </c>
      <c r="F779" t="s">
        <v>1906</v>
      </c>
      <c r="G779" t="s">
        <v>1907</v>
      </c>
      <c r="H779" t="s">
        <v>60</v>
      </c>
      <c r="I779">
        <v>84536204</v>
      </c>
      <c r="J779" t="s">
        <v>380</v>
      </c>
      <c r="K779" t="s">
        <v>381</v>
      </c>
      <c r="L779">
        <v>60</v>
      </c>
      <c r="M779">
        <v>1</v>
      </c>
      <c r="N779">
        <v>3.5640304757928794E-2</v>
      </c>
      <c r="O779">
        <v>2.1384182854757277</v>
      </c>
      <c r="P779" t="str">
        <f>VLOOKUP(EnergynorDelivered[[#This Row],[OUTAGE_NAME]],Table2[],2,FALSE)</f>
        <v>Pole Top</v>
      </c>
      <c r="Q779" s="2">
        <f>EnergynorDelivered[[#This Row],[Energy Not Supplied kWh]]*VCRUsed</f>
        <v>114.34122572438716</v>
      </c>
    </row>
    <row r="780" spans="1:17" x14ac:dyDescent="0.25">
      <c r="A780" t="s">
        <v>670</v>
      </c>
      <c r="B780" t="s">
        <v>44</v>
      </c>
      <c r="C780" t="s">
        <v>45</v>
      </c>
      <c r="D780" t="s">
        <v>1908</v>
      </c>
      <c r="E780">
        <v>83850808</v>
      </c>
      <c r="F780" t="s">
        <v>1909</v>
      </c>
      <c r="G780" t="s">
        <v>1909</v>
      </c>
      <c r="H780" t="s">
        <v>60</v>
      </c>
      <c r="I780">
        <v>82709366</v>
      </c>
      <c r="J780" t="s">
        <v>476</v>
      </c>
      <c r="K780" t="s">
        <v>477</v>
      </c>
      <c r="L780">
        <v>89446.766666666663</v>
      </c>
      <c r="M780">
        <v>292</v>
      </c>
      <c r="N780">
        <v>2.3834291749946827E-2</v>
      </c>
      <c r="O780">
        <v>2131.9003328227523</v>
      </c>
      <c r="P780" t="str">
        <f>VLOOKUP(EnergynorDelivered[[#This Row],[OUTAGE_NAME]],Table2[],2,FALSE)</f>
        <v>Pole Top</v>
      </c>
      <c r="Q780" s="2">
        <f>EnergynorDelivered[[#This Row],[Energy Not Supplied kWh]]*VCRUsed</f>
        <v>113992.71079603257</v>
      </c>
    </row>
    <row r="781" spans="1:17" x14ac:dyDescent="0.25">
      <c r="A781" t="s">
        <v>670</v>
      </c>
      <c r="B781" t="s">
        <v>44</v>
      </c>
      <c r="C781" t="s">
        <v>45</v>
      </c>
      <c r="D781" t="s">
        <v>1910</v>
      </c>
      <c r="E781">
        <v>60026747</v>
      </c>
      <c r="F781" t="s">
        <v>480</v>
      </c>
      <c r="G781" t="s">
        <v>481</v>
      </c>
      <c r="H781" t="s">
        <v>49</v>
      </c>
      <c r="I781">
        <v>60007232</v>
      </c>
      <c r="J781" t="s">
        <v>417</v>
      </c>
      <c r="K781" t="s">
        <v>418</v>
      </c>
      <c r="L781">
        <v>8377</v>
      </c>
      <c r="M781">
        <v>28</v>
      </c>
      <c r="N781">
        <v>2.540945816285407E-2</v>
      </c>
      <c r="O781">
        <v>212.85503103022853</v>
      </c>
      <c r="P781" t="str">
        <f>VLOOKUP(EnergynorDelivered[[#This Row],[OUTAGE_NAME]],Table2[],2,FALSE)</f>
        <v>Pole Top</v>
      </c>
      <c r="Q781" s="2">
        <f>EnergynorDelivered[[#This Row],[Energy Not Supplied kWh]]*VCRUsed</f>
        <v>11381.358509186319</v>
      </c>
    </row>
    <row r="782" spans="1:17" x14ac:dyDescent="0.25">
      <c r="A782" t="s">
        <v>670</v>
      </c>
      <c r="B782" t="s">
        <v>44</v>
      </c>
      <c r="C782" t="s">
        <v>45</v>
      </c>
      <c r="D782" t="s">
        <v>1911</v>
      </c>
      <c r="E782">
        <v>82991938</v>
      </c>
      <c r="F782" t="s">
        <v>1912</v>
      </c>
      <c r="G782" t="s">
        <v>1913</v>
      </c>
      <c r="H782" t="s">
        <v>167</v>
      </c>
      <c r="I782">
        <v>60007228</v>
      </c>
      <c r="J782" t="s">
        <v>517</v>
      </c>
      <c r="K782" t="s">
        <v>518</v>
      </c>
      <c r="L782">
        <v>288502</v>
      </c>
      <c r="M782">
        <v>645</v>
      </c>
      <c r="N782">
        <v>4.5251429246864601E-2</v>
      </c>
      <c r="O782">
        <v>13055.127840578933</v>
      </c>
      <c r="P782" t="str">
        <f>VLOOKUP(EnergynorDelivered[[#This Row],[OUTAGE_NAME]],Table2[],2,FALSE)</f>
        <v>Pole</v>
      </c>
      <c r="Q782" s="2">
        <f>EnergynorDelivered[[#This Row],[Energy Not Supplied kWh]]*VCRUsed</f>
        <v>698057.68563575554</v>
      </c>
    </row>
    <row r="783" spans="1:17" x14ac:dyDescent="0.25">
      <c r="A783" t="s">
        <v>670</v>
      </c>
      <c r="B783" t="s">
        <v>44</v>
      </c>
      <c r="C783" t="s">
        <v>45</v>
      </c>
      <c r="D783" t="s">
        <v>1914</v>
      </c>
      <c r="E783">
        <v>82912886</v>
      </c>
      <c r="F783" t="s">
        <v>1915</v>
      </c>
      <c r="G783" t="s">
        <v>1916</v>
      </c>
      <c r="H783" t="s">
        <v>60</v>
      </c>
      <c r="I783">
        <v>60331401</v>
      </c>
      <c r="J783" t="s">
        <v>423</v>
      </c>
      <c r="K783" t="s">
        <v>424</v>
      </c>
      <c r="L783">
        <v>2300</v>
      </c>
      <c r="M783">
        <v>20</v>
      </c>
      <c r="N783">
        <v>3.4819290617767409E-2</v>
      </c>
      <c r="O783">
        <v>80.084368420865033</v>
      </c>
      <c r="P783" t="str">
        <f>VLOOKUP(EnergynorDelivered[[#This Row],[OUTAGE_NAME]],Table2[],2,FALSE)</f>
        <v>Pole Top</v>
      </c>
      <c r="Q783" s="2">
        <f>EnergynorDelivered[[#This Row],[Energy Not Supplied kWh]]*VCRUsed</f>
        <v>4282.1111794636536</v>
      </c>
    </row>
    <row r="784" spans="1:17" x14ac:dyDescent="0.25">
      <c r="A784" t="s">
        <v>670</v>
      </c>
      <c r="B784" t="s">
        <v>44</v>
      </c>
      <c r="C784" t="s">
        <v>45</v>
      </c>
      <c r="D784" t="s">
        <v>1917</v>
      </c>
      <c r="E784">
        <v>60026816</v>
      </c>
      <c r="F784" t="s">
        <v>455</v>
      </c>
      <c r="G784" t="s">
        <v>456</v>
      </c>
      <c r="H784" t="s">
        <v>49</v>
      </c>
      <c r="I784">
        <v>60007248</v>
      </c>
      <c r="J784" t="s">
        <v>457</v>
      </c>
      <c r="K784" t="s">
        <v>458</v>
      </c>
      <c r="L784">
        <v>56453.75</v>
      </c>
      <c r="M784">
        <v>87</v>
      </c>
      <c r="N784">
        <v>2.5921539580022052E-2</v>
      </c>
      <c r="O784">
        <v>1463.3681150656701</v>
      </c>
      <c r="P784" t="str">
        <f>VLOOKUP(EnergynorDelivered[[#This Row],[OUTAGE_NAME]],Table2[],2,FALSE)</f>
        <v>Pole</v>
      </c>
      <c r="Q784" s="2">
        <f>EnergynorDelivered[[#This Row],[Energy Not Supplied kWh]]*VCRUsed</f>
        <v>78246.293112561383</v>
      </c>
    </row>
    <row r="785" spans="1:17" x14ac:dyDescent="0.25">
      <c r="A785" t="s">
        <v>670</v>
      </c>
      <c r="B785" t="s">
        <v>44</v>
      </c>
      <c r="C785" t="s">
        <v>45</v>
      </c>
      <c r="D785" t="s">
        <v>1918</v>
      </c>
      <c r="E785">
        <v>60026778</v>
      </c>
      <c r="F785" t="s">
        <v>1229</v>
      </c>
      <c r="G785" t="s">
        <v>1230</v>
      </c>
      <c r="H785" t="s">
        <v>60</v>
      </c>
      <c r="I785">
        <v>60007233</v>
      </c>
      <c r="J785" t="s">
        <v>472</v>
      </c>
      <c r="K785" t="s">
        <v>473</v>
      </c>
      <c r="L785">
        <v>452.41666666666669</v>
      </c>
      <c r="M785">
        <v>1</v>
      </c>
      <c r="N785">
        <v>2.7408060496315119E-2</v>
      </c>
      <c r="O785">
        <v>12.399863369541231</v>
      </c>
      <c r="P785" t="str">
        <f>VLOOKUP(EnergynorDelivered[[#This Row],[OUTAGE_NAME]],Table2[],2,FALSE)</f>
        <v>Pole Top</v>
      </c>
      <c r="Q785" s="2">
        <f>EnergynorDelivered[[#This Row],[Energy Not Supplied kWh]]*VCRUsed</f>
        <v>663.02069436936961</v>
      </c>
    </row>
    <row r="786" spans="1:17" x14ac:dyDescent="0.25">
      <c r="A786" t="s">
        <v>670</v>
      </c>
      <c r="B786" t="s">
        <v>44</v>
      </c>
      <c r="C786" t="s">
        <v>45</v>
      </c>
      <c r="D786" t="s">
        <v>1919</v>
      </c>
      <c r="E786">
        <v>60026734</v>
      </c>
      <c r="F786" t="s">
        <v>544</v>
      </c>
      <c r="G786" t="s">
        <v>545</v>
      </c>
      <c r="H786" t="s">
        <v>49</v>
      </c>
      <c r="I786">
        <v>60007231</v>
      </c>
      <c r="J786" t="s">
        <v>509</v>
      </c>
      <c r="K786" t="s">
        <v>510</v>
      </c>
      <c r="L786">
        <v>5844.7166666666662</v>
      </c>
      <c r="M786">
        <v>19</v>
      </c>
      <c r="N786">
        <v>2.2701048026780531E-2</v>
      </c>
      <c r="O786">
        <v>132.68119375292463</v>
      </c>
      <c r="P786" t="str">
        <f>VLOOKUP(EnergynorDelivered[[#This Row],[OUTAGE_NAME]],Table2[],2,FALSE)</f>
        <v>Pole Top</v>
      </c>
      <c r="Q786" s="2">
        <f>EnergynorDelivered[[#This Row],[Energy Not Supplied kWh]]*VCRUsed</f>
        <v>7094.4634299688796</v>
      </c>
    </row>
    <row r="787" spans="1:17" x14ac:dyDescent="0.25">
      <c r="A787" t="s">
        <v>670</v>
      </c>
      <c r="B787" t="s">
        <v>44</v>
      </c>
      <c r="C787" t="s">
        <v>45</v>
      </c>
      <c r="D787" t="s">
        <v>1920</v>
      </c>
      <c r="E787">
        <v>60026786</v>
      </c>
      <c r="F787" t="s">
        <v>435</v>
      </c>
      <c r="G787" t="s">
        <v>436</v>
      </c>
      <c r="H787" t="s">
        <v>60</v>
      </c>
      <c r="I787">
        <v>60007235</v>
      </c>
      <c r="J787" t="s">
        <v>437</v>
      </c>
      <c r="K787" t="s">
        <v>438</v>
      </c>
      <c r="L787">
        <v>7824.833333333333</v>
      </c>
      <c r="M787">
        <v>28</v>
      </c>
      <c r="N787">
        <v>2.6127908923146616E-2</v>
      </c>
      <c r="O787">
        <v>204.44653267213508</v>
      </c>
      <c r="P787" t="str">
        <f>VLOOKUP(EnergynorDelivered[[#This Row],[OUTAGE_NAME]],Table2[],2,FALSE)</f>
        <v>Pole Top</v>
      </c>
      <c r="Q787" s="2">
        <f>EnergynorDelivered[[#This Row],[Energy Not Supplied kWh]]*VCRUsed</f>
        <v>10931.756101979063</v>
      </c>
    </row>
    <row r="788" spans="1:17" x14ac:dyDescent="0.25">
      <c r="A788" t="s">
        <v>670</v>
      </c>
      <c r="B788" t="s">
        <v>44</v>
      </c>
      <c r="C788" t="s">
        <v>45</v>
      </c>
      <c r="D788" t="s">
        <v>1921</v>
      </c>
      <c r="E788">
        <v>60026644</v>
      </c>
      <c r="F788" t="s">
        <v>1366</v>
      </c>
      <c r="G788" t="s">
        <v>1367</v>
      </c>
      <c r="H788" t="s">
        <v>49</v>
      </c>
      <c r="I788">
        <v>60007257</v>
      </c>
      <c r="J788" t="s">
        <v>1368</v>
      </c>
      <c r="K788" t="s">
        <v>1369</v>
      </c>
      <c r="L788">
        <v>13103.683333333332</v>
      </c>
      <c r="M788">
        <v>29</v>
      </c>
      <c r="N788">
        <v>2.9021394348595568E-2</v>
      </c>
      <c r="O788">
        <v>380.28716143578595</v>
      </c>
      <c r="P788" t="str">
        <f>VLOOKUP(EnergynorDelivered[[#This Row],[OUTAGE_NAME]],Table2[],2,FALSE)</f>
        <v>Pole Top</v>
      </c>
      <c r="Q788" s="2">
        <f>EnergynorDelivered[[#This Row],[Energy Not Supplied kWh]]*VCRUsed</f>
        <v>20333.954521971475</v>
      </c>
    </row>
    <row r="789" spans="1:17" x14ac:dyDescent="0.25">
      <c r="A789" t="s">
        <v>670</v>
      </c>
      <c r="B789" t="s">
        <v>44</v>
      </c>
      <c r="C789" t="s">
        <v>45</v>
      </c>
      <c r="D789" t="s">
        <v>1922</v>
      </c>
      <c r="E789">
        <v>60026718</v>
      </c>
      <c r="F789" t="s">
        <v>534</v>
      </c>
      <c r="G789" t="s">
        <v>535</v>
      </c>
      <c r="H789" t="s">
        <v>60</v>
      </c>
      <c r="I789">
        <v>60007235</v>
      </c>
      <c r="J789" t="s">
        <v>437</v>
      </c>
      <c r="K789" t="s">
        <v>438</v>
      </c>
      <c r="L789">
        <v>485.28333333333336</v>
      </c>
      <c r="M789">
        <v>1</v>
      </c>
      <c r="N789">
        <v>3.2443184234066683E-2</v>
      </c>
      <c r="O789">
        <v>15.744136589055326</v>
      </c>
      <c r="P789" t="str">
        <f>VLOOKUP(EnergynorDelivered[[#This Row],[OUTAGE_NAME]],Table2[],2,FALSE)</f>
        <v>Pole Top</v>
      </c>
      <c r="Q789" s="2">
        <f>EnergynorDelivered[[#This Row],[Energy Not Supplied kWh]]*VCRUsed</f>
        <v>841.83898341678832</v>
      </c>
    </row>
    <row r="790" spans="1:17" x14ac:dyDescent="0.25">
      <c r="A790" t="s">
        <v>670</v>
      </c>
      <c r="B790" t="s">
        <v>44</v>
      </c>
      <c r="C790" t="s">
        <v>45</v>
      </c>
      <c r="D790" t="s">
        <v>1923</v>
      </c>
      <c r="E790">
        <v>60026734</v>
      </c>
      <c r="F790" t="s">
        <v>544</v>
      </c>
      <c r="G790" t="s">
        <v>545</v>
      </c>
      <c r="H790" t="s">
        <v>49</v>
      </c>
      <c r="I790">
        <v>60007231</v>
      </c>
      <c r="J790" t="s">
        <v>509</v>
      </c>
      <c r="K790" t="s">
        <v>510</v>
      </c>
      <c r="L790">
        <v>2233</v>
      </c>
      <c r="M790">
        <v>11</v>
      </c>
      <c r="N790">
        <v>2.2701048026780531E-2</v>
      </c>
      <c r="O790">
        <v>50.691440243800926</v>
      </c>
      <c r="P790" t="str">
        <f>VLOOKUP(EnergynorDelivered[[#This Row],[OUTAGE_NAME]],Table2[],2,FALSE)</f>
        <v>Pole Top</v>
      </c>
      <c r="Q790" s="2">
        <f>EnergynorDelivered[[#This Row],[Energy Not Supplied kWh]]*VCRUsed</f>
        <v>2710.4713098360353</v>
      </c>
    </row>
    <row r="791" spans="1:17" x14ac:dyDescent="0.25">
      <c r="A791" t="s">
        <v>670</v>
      </c>
      <c r="B791" t="s">
        <v>44</v>
      </c>
      <c r="C791" t="s">
        <v>45</v>
      </c>
      <c r="D791" t="s">
        <v>1924</v>
      </c>
      <c r="E791">
        <v>60026650</v>
      </c>
      <c r="F791" t="s">
        <v>540</v>
      </c>
      <c r="G791" t="s">
        <v>541</v>
      </c>
      <c r="H791" t="s">
        <v>49</v>
      </c>
      <c r="I791">
        <v>60025702</v>
      </c>
      <c r="J791" t="s">
        <v>467</v>
      </c>
      <c r="K791" t="s">
        <v>468</v>
      </c>
      <c r="L791">
        <v>13051.283333333333</v>
      </c>
      <c r="M791">
        <v>53</v>
      </c>
      <c r="N791">
        <v>2.8126002930002253E-2</v>
      </c>
      <c r="O791">
        <v>367.08043327362287</v>
      </c>
      <c r="P791" t="str">
        <f>VLOOKUP(EnergynorDelivered[[#This Row],[OUTAGE_NAME]],Table2[],2,FALSE)</f>
        <v>Pole</v>
      </c>
      <c r="Q791" s="2">
        <f>EnergynorDelivered[[#This Row],[Energy Not Supplied kWh]]*VCRUsed</f>
        <v>19627.790767140614</v>
      </c>
    </row>
    <row r="792" spans="1:17" x14ac:dyDescent="0.25">
      <c r="A792" t="s">
        <v>670</v>
      </c>
      <c r="B792" t="s">
        <v>44</v>
      </c>
      <c r="C792" t="s">
        <v>45</v>
      </c>
      <c r="D792" t="s">
        <v>1925</v>
      </c>
      <c r="E792">
        <v>60026716</v>
      </c>
      <c r="F792" t="s">
        <v>1216</v>
      </c>
      <c r="G792" t="s">
        <v>1217</v>
      </c>
      <c r="H792" t="s">
        <v>49</v>
      </c>
      <c r="I792">
        <v>60007255</v>
      </c>
      <c r="J792" t="s">
        <v>404</v>
      </c>
      <c r="K792" t="s">
        <v>405</v>
      </c>
      <c r="L792">
        <v>41346.083333333336</v>
      </c>
      <c r="M792">
        <v>355</v>
      </c>
      <c r="N792">
        <v>3.188153468171015E-2</v>
      </c>
      <c r="O792">
        <v>1318.1765897445446</v>
      </c>
      <c r="P792" t="str">
        <f>VLOOKUP(EnergynorDelivered[[#This Row],[OUTAGE_NAME]],Table2[],2,FALSE)</f>
        <v>Pole Top</v>
      </c>
      <c r="Q792" s="2">
        <f>EnergynorDelivered[[#This Row],[Energy Not Supplied kWh]]*VCRUsed</f>
        <v>70482.902253640801</v>
      </c>
    </row>
    <row r="793" spans="1:17" x14ac:dyDescent="0.25">
      <c r="A793" t="s">
        <v>670</v>
      </c>
      <c r="B793" t="s">
        <v>44</v>
      </c>
      <c r="C793" t="s">
        <v>45</v>
      </c>
      <c r="D793" t="s">
        <v>1926</v>
      </c>
      <c r="E793">
        <v>60026667</v>
      </c>
      <c r="F793" t="s">
        <v>1196</v>
      </c>
      <c r="G793" t="s">
        <v>1197</v>
      </c>
      <c r="H793" t="s">
        <v>49</v>
      </c>
      <c r="I793">
        <v>60007206</v>
      </c>
      <c r="J793" t="s">
        <v>1198</v>
      </c>
      <c r="K793" t="s">
        <v>1199</v>
      </c>
      <c r="L793">
        <v>34769.4</v>
      </c>
      <c r="M793">
        <v>46</v>
      </c>
      <c r="N793">
        <v>2.8524580225544435E-2</v>
      </c>
      <c r="O793">
        <v>991.78253969404466</v>
      </c>
      <c r="P793" t="str">
        <f>VLOOKUP(EnergynorDelivered[[#This Row],[OUTAGE_NAME]],Table2[],2,FALSE)</f>
        <v>Pole</v>
      </c>
      <c r="Q793" s="2">
        <f>EnergynorDelivered[[#This Row],[Energy Not Supplied kWh]]*VCRUsed</f>
        <v>53030.612397440564</v>
      </c>
    </row>
    <row r="794" spans="1:17" x14ac:dyDescent="0.25">
      <c r="A794" t="s">
        <v>670</v>
      </c>
      <c r="B794" t="s">
        <v>44</v>
      </c>
      <c r="C794" t="s">
        <v>45</v>
      </c>
      <c r="D794" t="s">
        <v>1927</v>
      </c>
      <c r="E794">
        <v>60026711</v>
      </c>
      <c r="F794" t="s">
        <v>1928</v>
      </c>
      <c r="G794" t="s">
        <v>1929</v>
      </c>
      <c r="H794" t="s">
        <v>60</v>
      </c>
      <c r="I794">
        <v>60007236</v>
      </c>
      <c r="J794" t="s">
        <v>1211</v>
      </c>
      <c r="K794" t="s">
        <v>1212</v>
      </c>
      <c r="L794">
        <v>760</v>
      </c>
      <c r="M794">
        <v>8</v>
      </c>
      <c r="N794">
        <v>2.3099141820611378E-2</v>
      </c>
      <c r="O794">
        <v>17.555347783664647</v>
      </c>
      <c r="P794" t="str">
        <f>VLOOKUP(EnergynorDelivered[[#This Row],[OUTAGE_NAME]],Table2[],2,FALSE)</f>
        <v>Pole Top</v>
      </c>
      <c r="Q794" s="2">
        <f>EnergynorDelivered[[#This Row],[Energy Not Supplied kWh]]*VCRUsed</f>
        <v>938.68444599254872</v>
      </c>
    </row>
    <row r="795" spans="1:17" x14ac:dyDescent="0.25">
      <c r="A795" t="s">
        <v>670</v>
      </c>
      <c r="B795" t="s">
        <v>44</v>
      </c>
      <c r="C795" t="s">
        <v>45</v>
      </c>
      <c r="D795" t="s">
        <v>1930</v>
      </c>
      <c r="E795">
        <v>60026742</v>
      </c>
      <c r="F795" t="s">
        <v>553</v>
      </c>
      <c r="G795" t="s">
        <v>554</v>
      </c>
      <c r="H795" t="s">
        <v>60</v>
      </c>
      <c r="I795">
        <v>60007239</v>
      </c>
      <c r="J795" t="s">
        <v>555</v>
      </c>
      <c r="K795" t="s">
        <v>556</v>
      </c>
      <c r="L795">
        <v>2646</v>
      </c>
      <c r="M795">
        <v>7</v>
      </c>
      <c r="N795">
        <v>1.9151631891271056E-2</v>
      </c>
      <c r="O795">
        <v>50.675217984303217</v>
      </c>
      <c r="P795" t="str">
        <f>VLOOKUP(EnergynorDelivered[[#This Row],[OUTAGE_NAME]],Table2[],2,FALSE)</f>
        <v>Pole Top</v>
      </c>
      <c r="Q795" s="2">
        <f>EnergynorDelivered[[#This Row],[Energy Not Supplied kWh]]*VCRUsed</f>
        <v>2709.6039056206928</v>
      </c>
    </row>
    <row r="796" spans="1:17" x14ac:dyDescent="0.25">
      <c r="A796" t="s">
        <v>670</v>
      </c>
      <c r="B796" t="s">
        <v>44</v>
      </c>
      <c r="C796" t="s">
        <v>45</v>
      </c>
      <c r="D796" t="s">
        <v>1931</v>
      </c>
      <c r="E796">
        <v>60026847</v>
      </c>
      <c r="F796" t="s">
        <v>1883</v>
      </c>
      <c r="G796" t="s">
        <v>1884</v>
      </c>
      <c r="H796" t="s">
        <v>49</v>
      </c>
      <c r="I796">
        <v>60007229</v>
      </c>
      <c r="J796" t="s">
        <v>1323</v>
      </c>
      <c r="K796" t="s">
        <v>1324</v>
      </c>
      <c r="L796">
        <v>3419.4</v>
      </c>
      <c r="M796">
        <v>18</v>
      </c>
      <c r="N796">
        <v>2.6151773094877841E-2</v>
      </c>
      <c r="O796">
        <v>89.423372920625283</v>
      </c>
      <c r="P796" t="str">
        <f>VLOOKUP(EnergynorDelivered[[#This Row],[OUTAGE_NAME]],Table2[],2,FALSE)</f>
        <v>Pole Top</v>
      </c>
      <c r="Q796" s="2">
        <f>EnergynorDelivered[[#This Row],[Energy Not Supplied kWh]]*VCRUsed</f>
        <v>4781.4677500658336</v>
      </c>
    </row>
    <row r="797" spans="1:17" x14ac:dyDescent="0.25">
      <c r="A797" t="s">
        <v>670</v>
      </c>
      <c r="B797" t="s">
        <v>44</v>
      </c>
      <c r="C797" t="s">
        <v>45</v>
      </c>
      <c r="D797" t="s">
        <v>1932</v>
      </c>
      <c r="E797">
        <v>60026844</v>
      </c>
      <c r="F797" t="s">
        <v>383</v>
      </c>
      <c r="G797" t="s">
        <v>384</v>
      </c>
      <c r="H797" t="s">
        <v>60</v>
      </c>
      <c r="I797">
        <v>60007227</v>
      </c>
      <c r="J797" t="s">
        <v>385</v>
      </c>
      <c r="K797" t="s">
        <v>386</v>
      </c>
      <c r="L797">
        <v>3808</v>
      </c>
      <c r="M797">
        <v>136</v>
      </c>
      <c r="N797">
        <v>1.9017355986380376E-2</v>
      </c>
      <c r="O797">
        <v>72.418091596136478</v>
      </c>
      <c r="P797" t="str">
        <f>VLOOKUP(EnergynorDelivered[[#This Row],[OUTAGE_NAME]],Table2[],2,FALSE)</f>
        <v>Pole Top</v>
      </c>
      <c r="Q797" s="2">
        <f>EnergynorDelivered[[#This Row],[Energy Not Supplied kWh]]*VCRUsed</f>
        <v>3872.1953576454175</v>
      </c>
    </row>
    <row r="798" spans="1:17" x14ac:dyDescent="0.25">
      <c r="A798" t="s">
        <v>670</v>
      </c>
      <c r="B798" t="s">
        <v>44</v>
      </c>
      <c r="C798" t="s">
        <v>45</v>
      </c>
      <c r="D798" t="s">
        <v>1933</v>
      </c>
      <c r="E798">
        <v>60026771</v>
      </c>
      <c r="F798" t="s">
        <v>1358</v>
      </c>
      <c r="G798" t="s">
        <v>1359</v>
      </c>
      <c r="H798" t="s">
        <v>49</v>
      </c>
      <c r="I798">
        <v>60330485</v>
      </c>
      <c r="J798" t="s">
        <v>1238</v>
      </c>
      <c r="K798" t="s">
        <v>1239</v>
      </c>
      <c r="L798">
        <v>1168.3833333333334</v>
      </c>
      <c r="M798">
        <v>1</v>
      </c>
      <c r="N798">
        <v>5.4034475142416917E-2</v>
      </c>
      <c r="O798">
        <v>63.132980181814219</v>
      </c>
      <c r="P798" t="str">
        <f>VLOOKUP(EnergynorDelivered[[#This Row],[OUTAGE_NAME]],Table2[],2,FALSE)</f>
        <v>Pole Top</v>
      </c>
      <c r="Q798" s="2">
        <f>EnergynorDelivered[[#This Row],[Energy Not Supplied kWh]]*VCRUsed</f>
        <v>3375.7204503216062</v>
      </c>
    </row>
    <row r="799" spans="1:17" x14ac:dyDescent="0.25">
      <c r="A799" t="s">
        <v>670</v>
      </c>
      <c r="B799" t="s">
        <v>44</v>
      </c>
      <c r="C799" t="s">
        <v>45</v>
      </c>
      <c r="D799" t="s">
        <v>1934</v>
      </c>
      <c r="E799">
        <v>60027003</v>
      </c>
      <c r="F799" t="s">
        <v>1935</v>
      </c>
      <c r="G799" t="s">
        <v>1936</v>
      </c>
      <c r="H799" t="s">
        <v>49</v>
      </c>
      <c r="I799">
        <v>60007197</v>
      </c>
      <c r="J799" t="s">
        <v>1305</v>
      </c>
      <c r="K799" t="s">
        <v>1306</v>
      </c>
      <c r="L799">
        <v>198</v>
      </c>
      <c r="M799">
        <v>2</v>
      </c>
      <c r="N799">
        <v>7.8688466752049893E-2</v>
      </c>
      <c r="O799">
        <v>15.580316416905879</v>
      </c>
      <c r="P799" t="str">
        <f>VLOOKUP(EnergynorDelivered[[#This Row],[OUTAGE_NAME]],Table2[],2,FALSE)</f>
        <v>Pole Top</v>
      </c>
      <c r="Q799" s="2">
        <f>EnergynorDelivered[[#This Row],[Energy Not Supplied kWh]]*VCRUsed</f>
        <v>833.07951881195731</v>
      </c>
    </row>
    <row r="800" spans="1:17" x14ac:dyDescent="0.25">
      <c r="A800" t="s">
        <v>670</v>
      </c>
      <c r="B800" t="s">
        <v>44</v>
      </c>
      <c r="C800" t="s">
        <v>45</v>
      </c>
      <c r="D800" t="s">
        <v>1937</v>
      </c>
      <c r="E800">
        <v>60026816</v>
      </c>
      <c r="F800" t="s">
        <v>455</v>
      </c>
      <c r="G800" t="s">
        <v>456</v>
      </c>
      <c r="H800" t="s">
        <v>49</v>
      </c>
      <c r="I800">
        <v>60007248</v>
      </c>
      <c r="J800" t="s">
        <v>457</v>
      </c>
      <c r="K800" t="s">
        <v>458</v>
      </c>
      <c r="L800">
        <v>2088</v>
      </c>
      <c r="M800">
        <v>24</v>
      </c>
      <c r="N800">
        <v>2.5921539580022052E-2</v>
      </c>
      <c r="O800">
        <v>54.12417464308605</v>
      </c>
      <c r="P800" t="str">
        <f>VLOOKUP(EnergynorDelivered[[#This Row],[OUTAGE_NAME]],Table2[],2,FALSE)</f>
        <v>Pole Top</v>
      </c>
      <c r="Q800" s="2">
        <f>EnergynorDelivered[[#This Row],[Energy Not Supplied kWh]]*VCRUsed</f>
        <v>2894.0196181658112</v>
      </c>
    </row>
    <row r="801" spans="1:17" x14ac:dyDescent="0.25">
      <c r="A801" t="s">
        <v>670</v>
      </c>
      <c r="B801" t="s">
        <v>44</v>
      </c>
      <c r="C801" t="s">
        <v>45</v>
      </c>
      <c r="D801" t="s">
        <v>1938</v>
      </c>
      <c r="E801">
        <v>60026783</v>
      </c>
      <c r="F801" t="s">
        <v>1192</v>
      </c>
      <c r="G801" t="s">
        <v>1193</v>
      </c>
      <c r="H801" t="s">
        <v>49</v>
      </c>
      <c r="I801">
        <v>60007222</v>
      </c>
      <c r="J801" t="s">
        <v>447</v>
      </c>
      <c r="K801" t="s">
        <v>448</v>
      </c>
      <c r="L801">
        <v>2394</v>
      </c>
      <c r="M801">
        <v>18</v>
      </c>
      <c r="N801">
        <v>2.1149599416674592E-2</v>
      </c>
      <c r="O801">
        <v>50.632141003518974</v>
      </c>
      <c r="P801" t="str">
        <f>VLOOKUP(EnergynorDelivered[[#This Row],[OUTAGE_NAME]],Table2[],2,FALSE)</f>
        <v>Pole Top</v>
      </c>
      <c r="Q801" s="2">
        <f>EnergynorDelivered[[#This Row],[Energy Not Supplied kWh]]*VCRUsed</f>
        <v>2707.3005794581595</v>
      </c>
    </row>
    <row r="802" spans="1:17" x14ac:dyDescent="0.25">
      <c r="A802" t="s">
        <v>670</v>
      </c>
      <c r="B802" t="s">
        <v>44</v>
      </c>
      <c r="C802" t="s">
        <v>45</v>
      </c>
      <c r="D802" t="s">
        <v>1939</v>
      </c>
      <c r="E802">
        <v>84982802</v>
      </c>
      <c r="F802">
        <v>14092</v>
      </c>
      <c r="G802" t="s">
        <v>1940</v>
      </c>
      <c r="H802" t="s">
        <v>60</v>
      </c>
      <c r="I802">
        <v>84536204</v>
      </c>
      <c r="J802" t="s">
        <v>380</v>
      </c>
      <c r="K802" t="s">
        <v>381</v>
      </c>
      <c r="L802">
        <v>270</v>
      </c>
      <c r="M802">
        <v>5</v>
      </c>
      <c r="N802">
        <v>6.9366159265853752E-2</v>
      </c>
      <c r="O802">
        <v>18.72886300178051</v>
      </c>
      <c r="P802" t="str">
        <f>VLOOKUP(EnergynorDelivered[[#This Row],[OUTAGE_NAME]],Table2[],2,FALSE)</f>
        <v>Pole Top</v>
      </c>
      <c r="Q802" s="2">
        <f>EnergynorDelivered[[#This Row],[Energy Not Supplied kWh]]*VCRUsed</f>
        <v>1001.4323047052038</v>
      </c>
    </row>
    <row r="803" spans="1:17" x14ac:dyDescent="0.25">
      <c r="A803" t="s">
        <v>670</v>
      </c>
      <c r="B803" t="s">
        <v>44</v>
      </c>
      <c r="C803" t="s">
        <v>45</v>
      </c>
      <c r="D803" t="s">
        <v>1941</v>
      </c>
      <c r="E803">
        <v>60026766</v>
      </c>
      <c r="F803" t="s">
        <v>460</v>
      </c>
      <c r="G803" t="s">
        <v>461</v>
      </c>
      <c r="H803" t="s">
        <v>49</v>
      </c>
      <c r="I803">
        <v>60007256</v>
      </c>
      <c r="J803" t="s">
        <v>462</v>
      </c>
      <c r="K803" t="s">
        <v>463</v>
      </c>
      <c r="L803">
        <v>20849.400000000001</v>
      </c>
      <c r="M803">
        <v>18</v>
      </c>
      <c r="N803">
        <v>2.1723854782375068E-2</v>
      </c>
      <c r="O803">
        <v>452.9293378996507</v>
      </c>
      <c r="P803" t="str">
        <f>VLOOKUP(EnergynorDelivered[[#This Row],[OUTAGE_NAME]],Table2[],2,FALSE)</f>
        <v>Pole</v>
      </c>
      <c r="Q803" s="2">
        <f>EnergynorDelivered[[#This Row],[Energy Not Supplied kWh]]*VCRUsed</f>
        <v>24218.131697494322</v>
      </c>
    </row>
    <row r="804" spans="1:17" hidden="1" x14ac:dyDescent="0.25">
      <c r="A804" t="s">
        <v>1581</v>
      </c>
      <c r="B804" t="s">
        <v>44</v>
      </c>
      <c r="C804" t="s">
        <v>45</v>
      </c>
      <c r="D804" t="s">
        <v>1942</v>
      </c>
      <c r="E804">
        <v>60026644</v>
      </c>
      <c r="F804" t="s">
        <v>1366</v>
      </c>
      <c r="G804" t="s">
        <v>1367</v>
      </c>
      <c r="H804" t="s">
        <v>49</v>
      </c>
      <c r="I804">
        <v>60007257</v>
      </c>
      <c r="J804" t="s">
        <v>1368</v>
      </c>
      <c r="K804" t="s">
        <v>1369</v>
      </c>
      <c r="L804">
        <v>3540.75</v>
      </c>
      <c r="M804">
        <v>9</v>
      </c>
      <c r="N804">
        <v>2.8449179776929668E-2</v>
      </c>
      <c r="O804">
        <v>100.73143329516373</v>
      </c>
      <c r="P804" t="str">
        <f>VLOOKUP(EnergynorDelivered[[#This Row],[OUTAGE_NAME]],Table2[],2,FALSE)</f>
        <v>Pole</v>
      </c>
      <c r="Q804" s="2">
        <f>EnergynorDelivered[[#This Row],[Energy Not Supplied kWh]]*VCRUsed</f>
        <v>5386.1097382924045</v>
      </c>
    </row>
    <row r="805" spans="1:17" hidden="1" x14ac:dyDescent="0.25">
      <c r="A805" t="s">
        <v>1581</v>
      </c>
      <c r="B805" t="s">
        <v>44</v>
      </c>
      <c r="C805" t="s">
        <v>45</v>
      </c>
      <c r="D805" t="s">
        <v>1943</v>
      </c>
      <c r="E805">
        <v>60026766</v>
      </c>
      <c r="F805" t="s">
        <v>460</v>
      </c>
      <c r="G805" t="s">
        <v>461</v>
      </c>
      <c r="H805" t="s">
        <v>49</v>
      </c>
      <c r="I805">
        <v>60007256</v>
      </c>
      <c r="J805" t="s">
        <v>462</v>
      </c>
      <c r="K805" t="s">
        <v>463</v>
      </c>
      <c r="L805">
        <v>31686.5</v>
      </c>
      <c r="M805">
        <v>127</v>
      </c>
      <c r="N805">
        <v>1.9293195037214387E-2</v>
      </c>
      <c r="O805">
        <v>611.33382454669368</v>
      </c>
      <c r="P805" t="str">
        <f>VLOOKUP(EnergynorDelivered[[#This Row],[OUTAGE_NAME]],Table2[],2,FALSE)</f>
        <v>Pole</v>
      </c>
      <c r="Q805" s="2">
        <f>EnergynorDelivered[[#This Row],[Energy Not Supplied kWh]]*VCRUsed</f>
        <v>32688.01959851171</v>
      </c>
    </row>
    <row r="806" spans="1:17" x14ac:dyDescent="0.25">
      <c r="A806" t="s">
        <v>670</v>
      </c>
      <c r="B806" t="s">
        <v>44</v>
      </c>
      <c r="C806" t="s">
        <v>45</v>
      </c>
      <c r="D806" t="s">
        <v>1944</v>
      </c>
      <c r="E806">
        <v>82556066</v>
      </c>
      <c r="F806" t="s">
        <v>1945</v>
      </c>
      <c r="G806" t="s">
        <v>1946</v>
      </c>
      <c r="H806" t="s">
        <v>60</v>
      </c>
      <c r="I806">
        <v>81518239</v>
      </c>
      <c r="J806" t="s">
        <v>1947</v>
      </c>
      <c r="K806" t="s">
        <v>1948</v>
      </c>
      <c r="L806">
        <v>287249.23333333334</v>
      </c>
      <c r="M806">
        <v>1961</v>
      </c>
      <c r="N806">
        <v>1.7901353502499273E-2</v>
      </c>
      <c r="O806">
        <v>5142.150069221897</v>
      </c>
      <c r="P806" t="str">
        <f>VLOOKUP(EnergynorDelivered[[#This Row],[OUTAGE_NAME]],Table2[],2,FALSE)</f>
        <v>Pole Top</v>
      </c>
      <c r="Q806" s="2">
        <f>EnergynorDelivered[[#This Row],[Energy Not Supplied kWh]]*VCRUsed</f>
        <v>274950.76420129481</v>
      </c>
    </row>
    <row r="807" spans="1:17" x14ac:dyDescent="0.25">
      <c r="A807" t="s">
        <v>670</v>
      </c>
      <c r="B807" t="s">
        <v>44</v>
      </c>
      <c r="C807" t="s">
        <v>45</v>
      </c>
      <c r="D807" t="s">
        <v>1949</v>
      </c>
      <c r="E807">
        <v>50000130</v>
      </c>
      <c r="F807" t="s">
        <v>1434</v>
      </c>
      <c r="G807" t="s">
        <v>1435</v>
      </c>
      <c r="H807" t="s">
        <v>49</v>
      </c>
      <c r="I807">
        <v>50000121</v>
      </c>
      <c r="J807" t="s">
        <v>560</v>
      </c>
      <c r="K807" t="s">
        <v>561</v>
      </c>
      <c r="L807">
        <v>201.6</v>
      </c>
      <c r="M807">
        <v>3</v>
      </c>
      <c r="N807">
        <v>3.0776457922602227E-2</v>
      </c>
      <c r="O807">
        <v>6.204533917196609</v>
      </c>
      <c r="P807" t="str">
        <f>VLOOKUP(EnergynorDelivered[[#This Row],[OUTAGE_NAME]],Table2[],2,FALSE)</f>
        <v>Pole Top</v>
      </c>
      <c r="Q807" s="2">
        <f>EnergynorDelivered[[#This Row],[Energy Not Supplied kWh]]*VCRUsed</f>
        <v>331.75642855250265</v>
      </c>
    </row>
    <row r="808" spans="1:17" x14ac:dyDescent="0.25">
      <c r="A808" t="s">
        <v>670</v>
      </c>
      <c r="B808" t="s">
        <v>44</v>
      </c>
      <c r="C808" t="s">
        <v>45</v>
      </c>
      <c r="D808" t="s">
        <v>1950</v>
      </c>
      <c r="E808">
        <v>50000144</v>
      </c>
      <c r="F808" t="s">
        <v>1951</v>
      </c>
      <c r="G808" t="s">
        <v>1952</v>
      </c>
      <c r="H808" t="s">
        <v>60</v>
      </c>
      <c r="I808">
        <v>50000141</v>
      </c>
      <c r="J808" t="s">
        <v>1439</v>
      </c>
      <c r="K808" t="s">
        <v>1440</v>
      </c>
      <c r="L808">
        <v>187.36666666666667</v>
      </c>
      <c r="M808">
        <v>1</v>
      </c>
      <c r="N808">
        <v>1.5575620548450327E-2</v>
      </c>
      <c r="O808">
        <v>2.9183521034279765</v>
      </c>
      <c r="P808" t="str">
        <f>VLOOKUP(EnergynorDelivered[[#This Row],[OUTAGE_NAME]],Table2[],2,FALSE)</f>
        <v>Pole Top</v>
      </c>
      <c r="Q808" s="2">
        <f>EnergynorDelivered[[#This Row],[Energy Not Supplied kWh]]*VCRUsed</f>
        <v>156.04428697029391</v>
      </c>
    </row>
    <row r="809" spans="1:17" x14ac:dyDescent="0.25">
      <c r="A809" t="s">
        <v>670</v>
      </c>
      <c r="B809" t="s">
        <v>44</v>
      </c>
      <c r="C809" t="s">
        <v>45</v>
      </c>
      <c r="D809" t="s">
        <v>1953</v>
      </c>
      <c r="E809">
        <v>50000061</v>
      </c>
      <c r="F809" t="s">
        <v>1535</v>
      </c>
      <c r="G809" t="s">
        <v>1536</v>
      </c>
      <c r="H809" t="s">
        <v>60</v>
      </c>
      <c r="I809">
        <v>50000060</v>
      </c>
      <c r="J809" t="s">
        <v>1537</v>
      </c>
      <c r="K809" t="s">
        <v>1538</v>
      </c>
      <c r="L809">
        <v>38693.666666666664</v>
      </c>
      <c r="M809">
        <v>206</v>
      </c>
      <c r="N809">
        <v>3.1474806832562048E-2</v>
      </c>
      <c r="O809">
        <v>1217.8756839768785</v>
      </c>
      <c r="P809" t="str">
        <f>VLOOKUP(EnergynorDelivered[[#This Row],[OUTAGE_NAME]],Table2[],2,FALSE)</f>
        <v>Pole Top</v>
      </c>
      <c r="Q809" s="2">
        <f>EnergynorDelivered[[#This Row],[Energy Not Supplied kWh]]*VCRUsed</f>
        <v>65119.812822243694</v>
      </c>
    </row>
    <row r="810" spans="1:17" x14ac:dyDescent="0.25">
      <c r="A810" t="s">
        <v>670</v>
      </c>
      <c r="B810" t="s">
        <v>44</v>
      </c>
      <c r="C810" t="s">
        <v>45</v>
      </c>
      <c r="D810" t="s">
        <v>1953</v>
      </c>
      <c r="E810">
        <v>50000062</v>
      </c>
      <c r="F810" t="s">
        <v>1954</v>
      </c>
      <c r="G810" t="s">
        <v>615</v>
      </c>
      <c r="H810" t="s">
        <v>167</v>
      </c>
      <c r="I810">
        <v>50000060</v>
      </c>
      <c r="J810" t="s">
        <v>1537</v>
      </c>
      <c r="K810" t="s">
        <v>1538</v>
      </c>
      <c r="L810">
        <v>187.83333333333334</v>
      </c>
      <c r="M810">
        <v>1</v>
      </c>
      <c r="N810">
        <v>12.399369402985075</v>
      </c>
      <c r="O810">
        <v>2329.0148861940297</v>
      </c>
      <c r="P810" t="str">
        <f>VLOOKUP(EnergynorDelivered[[#This Row],[OUTAGE_NAME]],Table2[],2,FALSE)</f>
        <v>Pole Top</v>
      </c>
      <c r="Q810" s="2">
        <f>EnergynorDelivered[[#This Row],[Energy Not Supplied kWh]]*VCRUsed</f>
        <v>124532.42596479476</v>
      </c>
    </row>
    <row r="811" spans="1:17" x14ac:dyDescent="0.25">
      <c r="A811" t="s">
        <v>670</v>
      </c>
      <c r="B811" t="s">
        <v>44</v>
      </c>
      <c r="C811" t="s">
        <v>45</v>
      </c>
      <c r="D811" t="s">
        <v>1953</v>
      </c>
      <c r="E811">
        <v>50000063</v>
      </c>
      <c r="F811" t="s">
        <v>1955</v>
      </c>
      <c r="G811" t="s">
        <v>1956</v>
      </c>
      <c r="H811" t="s">
        <v>60</v>
      </c>
      <c r="I811">
        <v>50000060</v>
      </c>
      <c r="J811" t="s">
        <v>1537</v>
      </c>
      <c r="K811" t="s">
        <v>1538</v>
      </c>
      <c r="L811">
        <v>9767.3333333333339</v>
      </c>
      <c r="M811">
        <v>52</v>
      </c>
      <c r="N811">
        <v>4.1361814915922578E-2</v>
      </c>
      <c r="O811">
        <v>403.99463355545447</v>
      </c>
      <c r="P811" t="str">
        <f>VLOOKUP(EnergynorDelivered[[#This Row],[OUTAGE_NAME]],Table2[],2,FALSE)</f>
        <v>Pole Top</v>
      </c>
      <c r="Q811" s="2">
        <f>EnergynorDelivered[[#This Row],[Energy Not Supplied kWh]]*VCRUsed</f>
        <v>21601.593056210149</v>
      </c>
    </row>
    <row r="812" spans="1:17" x14ac:dyDescent="0.25">
      <c r="A812" t="s">
        <v>670</v>
      </c>
      <c r="B812" t="s">
        <v>44</v>
      </c>
      <c r="C812" t="s">
        <v>45</v>
      </c>
      <c r="D812" t="s">
        <v>1957</v>
      </c>
      <c r="E812">
        <v>82888836</v>
      </c>
      <c r="F812" t="s">
        <v>1958</v>
      </c>
      <c r="G812" t="s">
        <v>1959</v>
      </c>
      <c r="H812" t="s">
        <v>167</v>
      </c>
      <c r="I812">
        <v>50000191</v>
      </c>
      <c r="J812" t="s">
        <v>1960</v>
      </c>
      <c r="K812" t="s">
        <v>1961</v>
      </c>
      <c r="L812">
        <v>9021</v>
      </c>
      <c r="M812">
        <v>97</v>
      </c>
      <c r="N812">
        <v>2.3020827313389551E-2</v>
      </c>
      <c r="O812">
        <v>207.67088319408714</v>
      </c>
      <c r="P812" t="str">
        <f>VLOOKUP(EnergynorDelivered[[#This Row],[OUTAGE_NAME]],Table2[],2,FALSE)</f>
        <v>Pole Top</v>
      </c>
      <c r="Q812" s="2">
        <f>EnergynorDelivered[[#This Row],[Energy Not Supplied kWh]]*VCRUsed</f>
        <v>11104.16212438784</v>
      </c>
    </row>
    <row r="813" spans="1:17" x14ac:dyDescent="0.25">
      <c r="A813" t="s">
        <v>670</v>
      </c>
      <c r="B813" t="s">
        <v>44</v>
      </c>
      <c r="C813" t="s">
        <v>45</v>
      </c>
      <c r="D813" t="s">
        <v>1962</v>
      </c>
      <c r="E813">
        <v>50000053</v>
      </c>
      <c r="F813" t="s">
        <v>1963</v>
      </c>
      <c r="G813" t="s">
        <v>1964</v>
      </c>
      <c r="H813" t="s">
        <v>49</v>
      </c>
      <c r="I813">
        <v>50000051</v>
      </c>
      <c r="J813" t="s">
        <v>1965</v>
      </c>
      <c r="K813" t="s">
        <v>1966</v>
      </c>
      <c r="L813">
        <v>90063.866666666669</v>
      </c>
      <c r="M813">
        <v>358</v>
      </c>
      <c r="N813">
        <v>2.1849034650470278E-2</v>
      </c>
      <c r="O813">
        <v>1967.8085435553353</v>
      </c>
      <c r="P813" t="str">
        <f>VLOOKUP(EnergynorDelivered[[#This Row],[OUTAGE_NAME]],Table2[],2,FALSE)</f>
        <v>Pole Top</v>
      </c>
      <c r="Q813" s="2">
        <f>EnergynorDelivered[[#This Row],[Energy Not Supplied kWh]]*VCRUsed</f>
        <v>105218.72282390378</v>
      </c>
    </row>
    <row r="814" spans="1:17" hidden="1" x14ac:dyDescent="0.25">
      <c r="A814" t="s">
        <v>1581</v>
      </c>
      <c r="B814" t="s">
        <v>44</v>
      </c>
      <c r="C814" t="s">
        <v>45</v>
      </c>
      <c r="D814" t="s">
        <v>1967</v>
      </c>
      <c r="E814">
        <v>50000015</v>
      </c>
      <c r="F814" t="s">
        <v>1968</v>
      </c>
      <c r="G814" t="s">
        <v>1969</v>
      </c>
      <c r="H814" t="s">
        <v>60</v>
      </c>
      <c r="I814">
        <v>50000014</v>
      </c>
      <c r="J814" t="s">
        <v>1970</v>
      </c>
      <c r="K814" t="s">
        <v>1971</v>
      </c>
      <c r="L814">
        <v>465.41666666666669</v>
      </c>
      <c r="M814">
        <v>1</v>
      </c>
      <c r="N814">
        <v>3.3396801905541992E-2</v>
      </c>
      <c r="O814">
        <v>15.543428220204335</v>
      </c>
      <c r="P814" t="str">
        <f>VLOOKUP(EnergynorDelivered[[#This Row],[OUTAGE_NAME]],Table2[],2,FALSE)</f>
        <v>Pole</v>
      </c>
      <c r="Q814" s="2">
        <f>EnergynorDelivered[[#This Row],[Energy Not Supplied kWh]]*VCRUsed</f>
        <v>831.10710693432577</v>
      </c>
    </row>
    <row r="815" spans="1:17" x14ac:dyDescent="0.25">
      <c r="A815" t="s">
        <v>670</v>
      </c>
      <c r="B815" t="s">
        <v>44</v>
      </c>
      <c r="C815" t="s">
        <v>45</v>
      </c>
      <c r="D815" t="s">
        <v>1972</v>
      </c>
      <c r="E815">
        <v>50000139</v>
      </c>
      <c r="F815" t="s">
        <v>1973</v>
      </c>
      <c r="G815" t="s">
        <v>1974</v>
      </c>
      <c r="H815" t="s">
        <v>60</v>
      </c>
      <c r="I815">
        <v>50000136</v>
      </c>
      <c r="J815" t="s">
        <v>1444</v>
      </c>
      <c r="K815" t="s">
        <v>1445</v>
      </c>
      <c r="L815">
        <v>4888.5</v>
      </c>
      <c r="M815">
        <v>30</v>
      </c>
      <c r="N815">
        <v>2.6847923496249936E-2</v>
      </c>
      <c r="O815">
        <v>131.24607401141782</v>
      </c>
      <c r="P815" t="str">
        <f>VLOOKUP(EnergynorDelivered[[#This Row],[OUTAGE_NAME]],Table2[],2,FALSE)</f>
        <v>Pole Top</v>
      </c>
      <c r="Q815" s="2">
        <f>EnergynorDelivered[[#This Row],[Energy Not Supplied kWh]]*VCRUsed</f>
        <v>7017.7275773905103</v>
      </c>
    </row>
    <row r="816" spans="1:17" x14ac:dyDescent="0.25">
      <c r="A816" t="s">
        <v>670</v>
      </c>
      <c r="B816" t="s">
        <v>44</v>
      </c>
      <c r="C816" t="s">
        <v>45</v>
      </c>
      <c r="D816" t="s">
        <v>1975</v>
      </c>
      <c r="E816">
        <v>50000142</v>
      </c>
      <c r="F816" t="s">
        <v>1976</v>
      </c>
      <c r="G816" t="s">
        <v>1977</v>
      </c>
      <c r="H816" t="s">
        <v>60</v>
      </c>
      <c r="I816">
        <v>50000141</v>
      </c>
      <c r="J816" t="s">
        <v>1439</v>
      </c>
      <c r="K816" t="s">
        <v>1440</v>
      </c>
      <c r="L816">
        <v>4200</v>
      </c>
      <c r="M816">
        <v>35</v>
      </c>
      <c r="N816">
        <v>2.0757912388431207E-2</v>
      </c>
      <c r="O816">
        <v>87.183232031411066</v>
      </c>
      <c r="P816" t="str">
        <f>VLOOKUP(EnergynorDelivered[[#This Row],[OUTAGE_NAME]],Table2[],2,FALSE)</f>
        <v>Pole Top</v>
      </c>
      <c r="Q816" s="2">
        <f>EnergynorDelivered[[#This Row],[Energy Not Supplied kWh]]*VCRUsed</f>
        <v>4661.6874167195492</v>
      </c>
    </row>
    <row r="817" spans="1:17" x14ac:dyDescent="0.25">
      <c r="A817" t="s">
        <v>670</v>
      </c>
      <c r="B817" t="s">
        <v>44</v>
      </c>
      <c r="C817" t="s">
        <v>45</v>
      </c>
      <c r="D817" t="s">
        <v>1978</v>
      </c>
      <c r="E817">
        <v>50000108</v>
      </c>
      <c r="F817" t="s">
        <v>1979</v>
      </c>
      <c r="G817" t="s">
        <v>1980</v>
      </c>
      <c r="H817" t="s">
        <v>60</v>
      </c>
      <c r="I817">
        <v>50000105</v>
      </c>
      <c r="J817" t="s">
        <v>1981</v>
      </c>
      <c r="K817" t="s">
        <v>1982</v>
      </c>
      <c r="L817">
        <v>152</v>
      </c>
      <c r="M817">
        <v>2</v>
      </c>
      <c r="N817">
        <v>2.8513424061880538E-2</v>
      </c>
      <c r="O817">
        <v>4.334040457405842</v>
      </c>
      <c r="P817" t="str">
        <f>VLOOKUP(EnergynorDelivered[[#This Row],[OUTAGE_NAME]],Table2[],2,FALSE)</f>
        <v>Pole Top</v>
      </c>
      <c r="Q817" s="2">
        <f>EnergynorDelivered[[#This Row],[Energy Not Supplied kWh]]*VCRUsed</f>
        <v>231.74114325749036</v>
      </c>
    </row>
    <row r="818" spans="1:17" x14ac:dyDescent="0.25">
      <c r="A818" t="s">
        <v>670</v>
      </c>
      <c r="B818" t="s">
        <v>44</v>
      </c>
      <c r="C818" t="s">
        <v>45</v>
      </c>
      <c r="D818" t="s">
        <v>1983</v>
      </c>
      <c r="E818">
        <v>50000154</v>
      </c>
      <c r="F818" t="s">
        <v>1542</v>
      </c>
      <c r="G818" t="s">
        <v>1543</v>
      </c>
      <c r="H818" t="s">
        <v>60</v>
      </c>
      <c r="I818">
        <v>50000152</v>
      </c>
      <c r="J818" t="s">
        <v>1544</v>
      </c>
      <c r="K818" t="s">
        <v>1545</v>
      </c>
      <c r="L818">
        <v>194361.13333333333</v>
      </c>
      <c r="M818">
        <v>647</v>
      </c>
      <c r="N818">
        <v>2.4644469595051618E-2</v>
      </c>
      <c r="O818">
        <v>4789.927040893107</v>
      </c>
      <c r="P818" t="str">
        <f>VLOOKUP(EnergynorDelivered[[#This Row],[OUTAGE_NAME]],Table2[],2,FALSE)</f>
        <v>Pole Top</v>
      </c>
      <c r="Q818" s="2">
        <f>EnergynorDelivered[[#This Row],[Energy Not Supplied kWh]]*VCRUsed</f>
        <v>256117.39887655442</v>
      </c>
    </row>
    <row r="819" spans="1:17" x14ac:dyDescent="0.25">
      <c r="A819" t="s">
        <v>670</v>
      </c>
      <c r="B819" t="s">
        <v>44</v>
      </c>
      <c r="C819" t="s">
        <v>45</v>
      </c>
      <c r="D819" t="s">
        <v>1984</v>
      </c>
      <c r="E819">
        <v>50000061</v>
      </c>
      <c r="F819" t="s">
        <v>1535</v>
      </c>
      <c r="G819" t="s">
        <v>1536</v>
      </c>
      <c r="H819" t="s">
        <v>60</v>
      </c>
      <c r="I819">
        <v>50000060</v>
      </c>
      <c r="J819" t="s">
        <v>1537</v>
      </c>
      <c r="K819" t="s">
        <v>1538</v>
      </c>
      <c r="L819">
        <v>1517.75</v>
      </c>
      <c r="M819">
        <v>5</v>
      </c>
      <c r="N819">
        <v>3.1474806832562048E-2</v>
      </c>
      <c r="O819">
        <v>47.770888070121053</v>
      </c>
      <c r="P819" t="str">
        <f>VLOOKUP(EnergynorDelivered[[#This Row],[OUTAGE_NAME]],Table2[],2,FALSE)</f>
        <v>Pole Top</v>
      </c>
      <c r="Q819" s="2">
        <f>EnergynorDelivered[[#This Row],[Energy Not Supplied kWh]]*VCRUsed</f>
        <v>2554.3093851093727</v>
      </c>
    </row>
    <row r="820" spans="1:17" x14ac:dyDescent="0.25">
      <c r="A820" t="s">
        <v>670</v>
      </c>
      <c r="B820" t="s">
        <v>44</v>
      </c>
      <c r="C820" t="s">
        <v>45</v>
      </c>
      <c r="D820" t="s">
        <v>1985</v>
      </c>
      <c r="E820">
        <v>50000049</v>
      </c>
      <c r="F820" t="s">
        <v>1465</v>
      </c>
      <c r="G820" t="s">
        <v>1466</v>
      </c>
      <c r="H820" t="s">
        <v>60</v>
      </c>
      <c r="I820">
        <v>50000045</v>
      </c>
      <c r="J820" t="s">
        <v>633</v>
      </c>
      <c r="K820" t="s">
        <v>634</v>
      </c>
      <c r="L820">
        <v>30754</v>
      </c>
      <c r="M820">
        <v>108</v>
      </c>
      <c r="N820">
        <v>5.4792562146285549E-2</v>
      </c>
      <c r="O820">
        <v>1685.0904562468659</v>
      </c>
      <c r="P820" t="str">
        <f>VLOOKUP(EnergynorDelivered[[#This Row],[OUTAGE_NAME]],Table2[],2,FALSE)</f>
        <v>Pole Top</v>
      </c>
      <c r="Q820" s="2">
        <f>EnergynorDelivered[[#This Row],[Energy Not Supplied kWh]]*VCRUsed</f>
        <v>90101.786695519913</v>
      </c>
    </row>
    <row r="821" spans="1:17" x14ac:dyDescent="0.25">
      <c r="A821" t="s">
        <v>670</v>
      </c>
      <c r="B821" t="s">
        <v>44</v>
      </c>
      <c r="C821" t="s">
        <v>45</v>
      </c>
      <c r="D821" t="s">
        <v>1986</v>
      </c>
      <c r="E821">
        <v>50000159</v>
      </c>
      <c r="F821" t="s">
        <v>1987</v>
      </c>
      <c r="G821" t="s">
        <v>1988</v>
      </c>
      <c r="H821" t="s">
        <v>49</v>
      </c>
      <c r="I821">
        <v>50000158</v>
      </c>
      <c r="J821" t="s">
        <v>1492</v>
      </c>
      <c r="K821" t="s">
        <v>1493</v>
      </c>
      <c r="L821">
        <v>1403</v>
      </c>
      <c r="M821">
        <v>23</v>
      </c>
      <c r="N821">
        <v>1.5110269327126953E-2</v>
      </c>
      <c r="O821">
        <v>21.199707865959116</v>
      </c>
      <c r="P821" t="str">
        <f>VLOOKUP(EnergynorDelivered[[#This Row],[OUTAGE_NAME]],Table2[],2,FALSE)</f>
        <v>Pole Top</v>
      </c>
      <c r="Q821" s="2">
        <f>EnergynorDelivered[[#This Row],[Energy Not Supplied kWh]]*VCRUsed</f>
        <v>1133.548379592834</v>
      </c>
    </row>
    <row r="822" spans="1:17" x14ac:dyDescent="0.25">
      <c r="A822" t="s">
        <v>670</v>
      </c>
      <c r="B822" t="s">
        <v>44</v>
      </c>
      <c r="C822" t="s">
        <v>45</v>
      </c>
      <c r="D822" t="s">
        <v>1989</v>
      </c>
      <c r="E822">
        <v>50000148</v>
      </c>
      <c r="F822" t="s">
        <v>1990</v>
      </c>
      <c r="G822" t="s">
        <v>1991</v>
      </c>
      <c r="H822" t="s">
        <v>60</v>
      </c>
      <c r="I822">
        <v>50000147</v>
      </c>
      <c r="J822" t="s">
        <v>616</v>
      </c>
      <c r="K822" t="s">
        <v>617</v>
      </c>
      <c r="L822">
        <v>248</v>
      </c>
      <c r="M822">
        <v>4</v>
      </c>
      <c r="N822">
        <v>3.1202320672401047E-2</v>
      </c>
      <c r="O822">
        <v>7.7381755267554597</v>
      </c>
      <c r="P822" t="str">
        <f>VLOOKUP(EnergynorDelivered[[#This Row],[OUTAGE_NAME]],Table2[],2,FALSE)</f>
        <v>Pole Top</v>
      </c>
      <c r="Q822" s="2">
        <f>EnergynorDelivered[[#This Row],[Energy Not Supplied kWh]]*VCRUsed</f>
        <v>413.76024541561441</v>
      </c>
    </row>
    <row r="823" spans="1:17" x14ac:dyDescent="0.25">
      <c r="A823" t="s">
        <v>670</v>
      </c>
      <c r="B823" t="s">
        <v>44</v>
      </c>
      <c r="C823" t="s">
        <v>45</v>
      </c>
      <c r="D823" t="s">
        <v>1992</v>
      </c>
      <c r="E823">
        <v>50000177</v>
      </c>
      <c r="F823" t="s">
        <v>1993</v>
      </c>
      <c r="G823" t="s">
        <v>1994</v>
      </c>
      <c r="H823" t="s">
        <v>60</v>
      </c>
      <c r="I823">
        <v>50000172</v>
      </c>
      <c r="J823" t="s">
        <v>1528</v>
      </c>
      <c r="K823" t="s">
        <v>1529</v>
      </c>
      <c r="L823">
        <v>33244.166666666664</v>
      </c>
      <c r="M823">
        <v>79</v>
      </c>
      <c r="N823">
        <v>8.6686226660228113E-2</v>
      </c>
      <c r="O823">
        <v>2881.8113667970665</v>
      </c>
      <c r="P823" t="str">
        <f>VLOOKUP(EnergynorDelivered[[#This Row],[OUTAGE_NAME]],Table2[],2,FALSE)</f>
        <v>Pole</v>
      </c>
      <c r="Q823" s="2">
        <f>EnergynorDelivered[[#This Row],[Energy Not Supplied kWh]]*VCRUsed</f>
        <v>154090.45378263915</v>
      </c>
    </row>
    <row r="824" spans="1:17" x14ac:dyDescent="0.25">
      <c r="A824" t="s">
        <v>670</v>
      </c>
      <c r="B824" t="s">
        <v>44</v>
      </c>
      <c r="C824" t="s">
        <v>45</v>
      </c>
      <c r="D824" t="s">
        <v>1995</v>
      </c>
      <c r="E824">
        <v>50000229</v>
      </c>
      <c r="F824" t="s">
        <v>1478</v>
      </c>
      <c r="G824" t="s">
        <v>1479</v>
      </c>
      <c r="H824" t="s">
        <v>49</v>
      </c>
      <c r="I824">
        <v>50000228</v>
      </c>
      <c r="J824" t="s">
        <v>1480</v>
      </c>
      <c r="K824" t="s">
        <v>1481</v>
      </c>
      <c r="L824">
        <v>362</v>
      </c>
      <c r="M824">
        <v>2</v>
      </c>
      <c r="N824">
        <v>1.8723590565544655E-2</v>
      </c>
      <c r="O824">
        <v>6.777939784727165</v>
      </c>
      <c r="P824" t="str">
        <f>VLOOKUP(EnergynorDelivered[[#This Row],[OUTAGE_NAME]],Table2[],2,FALSE)</f>
        <v>Pole Top</v>
      </c>
      <c r="Q824" s="2">
        <f>EnergynorDelivered[[#This Row],[Energy Not Supplied kWh]]*VCRUsed</f>
        <v>362.4164402893615</v>
      </c>
    </row>
    <row r="825" spans="1:17" x14ac:dyDescent="0.25">
      <c r="A825" t="s">
        <v>670</v>
      </c>
      <c r="B825" t="s">
        <v>44</v>
      </c>
      <c r="C825" t="s">
        <v>45</v>
      </c>
      <c r="D825" t="s">
        <v>1996</v>
      </c>
      <c r="E825">
        <v>50000117</v>
      </c>
      <c r="F825" t="s">
        <v>1997</v>
      </c>
      <c r="G825" t="s">
        <v>1998</v>
      </c>
      <c r="H825" t="s">
        <v>49</v>
      </c>
      <c r="I825">
        <v>82738151</v>
      </c>
      <c r="J825" t="s">
        <v>1471</v>
      </c>
      <c r="K825" t="s">
        <v>1472</v>
      </c>
      <c r="L825">
        <v>847</v>
      </c>
      <c r="M825">
        <v>7</v>
      </c>
      <c r="N825">
        <v>4.6842046475744782E-2</v>
      </c>
      <c r="O825">
        <v>39.67521336495583</v>
      </c>
      <c r="P825" t="str">
        <f>VLOOKUP(EnergynorDelivered[[#This Row],[OUTAGE_NAME]],Table2[],2,FALSE)</f>
        <v>Pole</v>
      </c>
      <c r="Q825" s="2">
        <f>EnergynorDelivered[[#This Row],[Energy Not Supplied kWh]]*VCRUsed</f>
        <v>2121.4336586241884</v>
      </c>
    </row>
    <row r="826" spans="1:17" x14ac:dyDescent="0.25">
      <c r="A826" t="s">
        <v>670</v>
      </c>
      <c r="B826" t="s">
        <v>44</v>
      </c>
      <c r="C826" t="s">
        <v>45</v>
      </c>
      <c r="D826" t="s">
        <v>1999</v>
      </c>
      <c r="E826">
        <v>50000232</v>
      </c>
      <c r="F826" t="s">
        <v>595</v>
      </c>
      <c r="G826" t="s">
        <v>596</v>
      </c>
      <c r="H826" t="s">
        <v>60</v>
      </c>
      <c r="I826">
        <v>50000231</v>
      </c>
      <c r="J826" t="s">
        <v>588</v>
      </c>
      <c r="K826" t="s">
        <v>589</v>
      </c>
      <c r="L826">
        <v>8640</v>
      </c>
      <c r="M826">
        <v>64</v>
      </c>
      <c r="N826">
        <v>2.3473295406663645E-2</v>
      </c>
      <c r="O826">
        <v>202.8092723135739</v>
      </c>
      <c r="P826" t="str">
        <f>VLOOKUP(EnergynorDelivered[[#This Row],[OUTAGE_NAME]],Table2[],2,FALSE)</f>
        <v>Pole Top</v>
      </c>
      <c r="Q826" s="2">
        <f>EnergynorDelivered[[#This Row],[Energy Not Supplied kWh]]*VCRUsed</f>
        <v>10844.211790606796</v>
      </c>
    </row>
    <row r="827" spans="1:17" x14ac:dyDescent="0.25">
      <c r="A827" t="s">
        <v>670</v>
      </c>
      <c r="B827" t="s">
        <v>44</v>
      </c>
      <c r="C827" t="s">
        <v>45</v>
      </c>
      <c r="D827" t="s">
        <v>2000</v>
      </c>
      <c r="E827">
        <v>50000050</v>
      </c>
      <c r="F827" t="s">
        <v>631</v>
      </c>
      <c r="G827" t="s">
        <v>632</v>
      </c>
      <c r="H827" t="s">
        <v>60</v>
      </c>
      <c r="I827">
        <v>50000045</v>
      </c>
      <c r="J827" t="s">
        <v>633</v>
      </c>
      <c r="K827" t="s">
        <v>634</v>
      </c>
      <c r="L827">
        <v>2400</v>
      </c>
      <c r="M827">
        <v>10</v>
      </c>
      <c r="N827">
        <v>2.7913456763465502E-2</v>
      </c>
      <c r="O827">
        <v>66.992296232317202</v>
      </c>
      <c r="P827" t="str">
        <f>VLOOKUP(EnergynorDelivered[[#This Row],[OUTAGE_NAME]],Table2[],2,FALSE)</f>
        <v>Pole Top</v>
      </c>
      <c r="Q827" s="2">
        <f>EnergynorDelivered[[#This Row],[Energy Not Supplied kWh]]*VCRUsed</f>
        <v>3582.0780795420005</v>
      </c>
    </row>
    <row r="828" spans="1:17" x14ac:dyDescent="0.25">
      <c r="A828" t="s">
        <v>670</v>
      </c>
      <c r="B828" t="s">
        <v>44</v>
      </c>
      <c r="C828" t="s">
        <v>45</v>
      </c>
      <c r="D828" t="s">
        <v>2001</v>
      </c>
      <c r="E828">
        <v>50000095</v>
      </c>
      <c r="F828" t="s">
        <v>2002</v>
      </c>
      <c r="G828" t="s">
        <v>2003</v>
      </c>
      <c r="H828" t="s">
        <v>49</v>
      </c>
      <c r="I828">
        <v>50000087</v>
      </c>
      <c r="J828" t="s">
        <v>644</v>
      </c>
      <c r="K828" t="s">
        <v>645</v>
      </c>
      <c r="L828">
        <v>359.05</v>
      </c>
      <c r="M828">
        <v>1</v>
      </c>
      <c r="N828">
        <v>2.0598418868605358E-2</v>
      </c>
      <c r="O828">
        <v>7.395862294772753</v>
      </c>
      <c r="P828" t="str">
        <f>VLOOKUP(EnergynorDelivered[[#This Row],[OUTAGE_NAME]],Table2[],2,FALSE)</f>
        <v>Pole Top</v>
      </c>
      <c r="Q828" s="2">
        <f>EnergynorDelivered[[#This Row],[Energy Not Supplied kWh]]*VCRUsed</f>
        <v>395.45675690149909</v>
      </c>
    </row>
    <row r="829" spans="1:17" x14ac:dyDescent="0.25">
      <c r="A829" t="s">
        <v>670</v>
      </c>
      <c r="B829" t="s">
        <v>44</v>
      </c>
      <c r="C829" t="s">
        <v>45</v>
      </c>
      <c r="D829" t="s">
        <v>2004</v>
      </c>
      <c r="E829">
        <v>50000043</v>
      </c>
      <c r="F829" t="s">
        <v>2005</v>
      </c>
      <c r="G829" t="s">
        <v>2006</v>
      </c>
      <c r="H829" t="s">
        <v>60</v>
      </c>
      <c r="I829">
        <v>50000042</v>
      </c>
      <c r="J829" t="s">
        <v>638</v>
      </c>
      <c r="K829" t="s">
        <v>639</v>
      </c>
      <c r="L829">
        <v>13000.35</v>
      </c>
      <c r="M829">
        <v>99</v>
      </c>
      <c r="N829">
        <v>3.3241902441389679E-2</v>
      </c>
      <c r="O829">
        <v>432.15636640392029</v>
      </c>
      <c r="P829" t="str">
        <f>VLOOKUP(EnergynorDelivered[[#This Row],[OUTAGE_NAME]],Table2[],2,FALSE)</f>
        <v>Pole Top</v>
      </c>
      <c r="Q829" s="2">
        <f>EnergynorDelivered[[#This Row],[Energy Not Supplied kWh]]*VCRUsed</f>
        <v>23107.400911617617</v>
      </c>
    </row>
    <row r="830" spans="1:17" x14ac:dyDescent="0.25">
      <c r="A830" t="s">
        <v>670</v>
      </c>
      <c r="B830" t="s">
        <v>44</v>
      </c>
      <c r="C830" t="s">
        <v>45</v>
      </c>
      <c r="D830" t="s">
        <v>2004</v>
      </c>
      <c r="E830">
        <v>50000044</v>
      </c>
      <c r="F830" t="s">
        <v>636</v>
      </c>
      <c r="G830" t="s">
        <v>637</v>
      </c>
      <c r="H830" t="s">
        <v>49</v>
      </c>
      <c r="I830">
        <v>50000042</v>
      </c>
      <c r="J830" t="s">
        <v>638</v>
      </c>
      <c r="K830" t="s">
        <v>639</v>
      </c>
      <c r="L830">
        <v>67890.71666666666</v>
      </c>
      <c r="M830">
        <v>517</v>
      </c>
      <c r="N830">
        <v>1.9319786984009688E-2</v>
      </c>
      <c r="O830">
        <v>1311.6341841917563</v>
      </c>
      <c r="P830" t="str">
        <f>VLOOKUP(EnergynorDelivered[[#This Row],[OUTAGE_NAME]],Table2[],2,FALSE)</f>
        <v>Pole Top</v>
      </c>
      <c r="Q830" s="2">
        <f>EnergynorDelivered[[#This Row],[Energy Not Supplied kWh]]*VCRUsed</f>
        <v>70133.0798287332</v>
      </c>
    </row>
    <row r="831" spans="1:17" x14ac:dyDescent="0.25">
      <c r="A831" t="s">
        <v>670</v>
      </c>
      <c r="B831" t="s">
        <v>44</v>
      </c>
      <c r="C831" t="s">
        <v>45</v>
      </c>
      <c r="D831" t="s">
        <v>2004</v>
      </c>
      <c r="E831">
        <v>50000116</v>
      </c>
      <c r="F831" t="s">
        <v>1469</v>
      </c>
      <c r="G831" t="s">
        <v>1470</v>
      </c>
      <c r="H831" t="s">
        <v>60</v>
      </c>
      <c r="I831">
        <v>82738151</v>
      </c>
      <c r="J831" t="s">
        <v>1471</v>
      </c>
      <c r="K831" t="s">
        <v>1472</v>
      </c>
      <c r="L831">
        <v>28627.033333333333</v>
      </c>
      <c r="M831">
        <v>218</v>
      </c>
      <c r="N831">
        <v>2.0060698736939477E-2</v>
      </c>
      <c r="O831">
        <v>574.27829143232429</v>
      </c>
      <c r="P831" t="str">
        <f>VLOOKUP(EnergynorDelivered[[#This Row],[OUTAGE_NAME]],Table2[],2,FALSE)</f>
        <v>Pole Top</v>
      </c>
      <c r="Q831" s="2">
        <f>EnergynorDelivered[[#This Row],[Energy Not Supplied kWh]]*VCRUsed</f>
        <v>30706.660242886381</v>
      </c>
    </row>
    <row r="832" spans="1:17" x14ac:dyDescent="0.25">
      <c r="A832" t="s">
        <v>670</v>
      </c>
      <c r="B832" t="s">
        <v>44</v>
      </c>
      <c r="C832" t="s">
        <v>45</v>
      </c>
      <c r="D832" t="s">
        <v>2004</v>
      </c>
      <c r="E832">
        <v>50000117</v>
      </c>
      <c r="F832" t="s">
        <v>1997</v>
      </c>
      <c r="G832" t="s">
        <v>1998</v>
      </c>
      <c r="H832" t="s">
        <v>49</v>
      </c>
      <c r="I832">
        <v>82738151</v>
      </c>
      <c r="J832" t="s">
        <v>1471</v>
      </c>
      <c r="K832" t="s">
        <v>1472</v>
      </c>
      <c r="L832">
        <v>35192.866666666669</v>
      </c>
      <c r="M832">
        <v>268</v>
      </c>
      <c r="N832">
        <v>4.6842046475744782E-2</v>
      </c>
      <c r="O832">
        <v>1648.5058960146894</v>
      </c>
      <c r="P832" t="str">
        <f>VLOOKUP(EnergynorDelivered[[#This Row],[OUTAGE_NAME]],Table2[],2,FALSE)</f>
        <v>Pole Top</v>
      </c>
      <c r="Q832" s="2">
        <f>EnergynorDelivered[[#This Row],[Energy Not Supplied kWh]]*VCRUsed</f>
        <v>88145.610259905443</v>
      </c>
    </row>
    <row r="833" spans="1:17" x14ac:dyDescent="0.25">
      <c r="A833" t="s">
        <v>670</v>
      </c>
      <c r="B833" t="s">
        <v>44</v>
      </c>
      <c r="C833" t="s">
        <v>45</v>
      </c>
      <c r="D833" t="s">
        <v>2004</v>
      </c>
      <c r="E833">
        <v>50000118</v>
      </c>
      <c r="F833" t="s">
        <v>1475</v>
      </c>
      <c r="G833" t="s">
        <v>1476</v>
      </c>
      <c r="H833" t="s">
        <v>49</v>
      </c>
      <c r="I833">
        <v>82738151</v>
      </c>
      <c r="J833" t="s">
        <v>1471</v>
      </c>
      <c r="K833" t="s">
        <v>1472</v>
      </c>
      <c r="L833">
        <v>54365.1</v>
      </c>
      <c r="M833">
        <v>414</v>
      </c>
      <c r="N833">
        <v>4.8111695968065117E-2</v>
      </c>
      <c r="O833">
        <v>2615.597162473457</v>
      </c>
      <c r="P833" t="str">
        <f>VLOOKUP(EnergynorDelivered[[#This Row],[OUTAGE_NAME]],Table2[],2,FALSE)</f>
        <v>Pole Top</v>
      </c>
      <c r="Q833" s="2">
        <f>EnergynorDelivered[[#This Row],[Energy Not Supplied kWh]]*VCRUsed</f>
        <v>139855.98027745573</v>
      </c>
    </row>
    <row r="834" spans="1:17" x14ac:dyDescent="0.25">
      <c r="A834" t="s">
        <v>670</v>
      </c>
      <c r="B834" t="s">
        <v>44</v>
      </c>
      <c r="C834" t="s">
        <v>45</v>
      </c>
      <c r="D834" t="s">
        <v>2004</v>
      </c>
      <c r="E834">
        <v>50000120</v>
      </c>
      <c r="F834" t="s">
        <v>2007</v>
      </c>
      <c r="G834" t="s">
        <v>2008</v>
      </c>
      <c r="H834" t="s">
        <v>60</v>
      </c>
      <c r="I834">
        <v>82738151</v>
      </c>
      <c r="J834" t="s">
        <v>1471</v>
      </c>
      <c r="K834" t="s">
        <v>1472</v>
      </c>
      <c r="L834">
        <v>66183.600000000006</v>
      </c>
      <c r="M834">
        <v>504</v>
      </c>
      <c r="N834">
        <v>2.8332539057902055E-2</v>
      </c>
      <c r="O834">
        <v>1875.1494319925664</v>
      </c>
      <c r="P834" t="str">
        <f>VLOOKUP(EnergynorDelivered[[#This Row],[OUTAGE_NAME]],Table2[],2,FALSE)</f>
        <v>Pole Top</v>
      </c>
      <c r="Q834" s="2">
        <f>EnergynorDelivered[[#This Row],[Energy Not Supplied kWh]]*VCRUsed</f>
        <v>100264.24012864253</v>
      </c>
    </row>
    <row r="835" spans="1:17" x14ac:dyDescent="0.25">
      <c r="A835" t="s">
        <v>670</v>
      </c>
      <c r="B835" t="s">
        <v>44</v>
      </c>
      <c r="C835" t="s">
        <v>45</v>
      </c>
      <c r="D835" t="s">
        <v>2004</v>
      </c>
      <c r="E835">
        <v>83922716</v>
      </c>
      <c r="F835">
        <v>1997</v>
      </c>
      <c r="G835" t="s">
        <v>2009</v>
      </c>
      <c r="H835" t="s">
        <v>60</v>
      </c>
      <c r="I835">
        <v>82738151</v>
      </c>
      <c r="J835" t="s">
        <v>1471</v>
      </c>
      <c r="K835" t="s">
        <v>1472</v>
      </c>
      <c r="L835">
        <v>19172.233333333334</v>
      </c>
      <c r="M835">
        <v>146</v>
      </c>
      <c r="N835">
        <v>1.1345856011327935E-2</v>
      </c>
      <c r="O835">
        <v>217.52539881558181</v>
      </c>
      <c r="P835" t="str">
        <f>VLOOKUP(EnergynorDelivered[[#This Row],[OUTAGE_NAME]],Table2[],2,FALSE)</f>
        <v>Pole Top</v>
      </c>
      <c r="Q835" s="2">
        <f>EnergynorDelivered[[#This Row],[Energy Not Supplied kWh]]*VCRUsed</f>
        <v>11631.083074669159</v>
      </c>
    </row>
    <row r="836" spans="1:17" x14ac:dyDescent="0.25">
      <c r="A836" t="s">
        <v>670</v>
      </c>
      <c r="B836" t="s">
        <v>44</v>
      </c>
      <c r="C836" t="s">
        <v>45</v>
      </c>
      <c r="D836" t="s">
        <v>2010</v>
      </c>
      <c r="E836">
        <v>50000229</v>
      </c>
      <c r="F836" t="s">
        <v>1478</v>
      </c>
      <c r="G836" t="s">
        <v>1479</v>
      </c>
      <c r="H836" t="s">
        <v>49</v>
      </c>
      <c r="I836">
        <v>50000228</v>
      </c>
      <c r="J836" t="s">
        <v>1480</v>
      </c>
      <c r="K836" t="s">
        <v>1481</v>
      </c>
      <c r="L836">
        <v>5835.666666666667</v>
      </c>
      <c r="M836">
        <v>28</v>
      </c>
      <c r="N836">
        <v>1.8723590565544655E-2</v>
      </c>
      <c r="O836">
        <v>109.26463334366342</v>
      </c>
      <c r="P836" t="str">
        <f>VLOOKUP(EnergynorDelivered[[#This Row],[OUTAGE_NAME]],Table2[],2,FALSE)</f>
        <v>Pole Top</v>
      </c>
      <c r="Q836" s="2">
        <f>EnergynorDelivered[[#This Row],[Energy Not Supplied kWh]]*VCRUsed</f>
        <v>5842.3799448856826</v>
      </c>
    </row>
    <row r="837" spans="1:17" hidden="1" x14ac:dyDescent="0.25">
      <c r="A837" t="s">
        <v>1581</v>
      </c>
      <c r="B837" t="s">
        <v>44</v>
      </c>
      <c r="C837" t="s">
        <v>45</v>
      </c>
      <c r="D837" t="s">
        <v>2011</v>
      </c>
      <c r="E837">
        <v>40216323</v>
      </c>
      <c r="F837" t="s">
        <v>82</v>
      </c>
      <c r="G837" t="s">
        <v>83</v>
      </c>
      <c r="H837" t="s">
        <v>49</v>
      </c>
      <c r="I837">
        <v>40018027</v>
      </c>
      <c r="J837" t="s">
        <v>84</v>
      </c>
      <c r="K837" t="s">
        <v>85</v>
      </c>
      <c r="L837">
        <v>42558.75</v>
      </c>
      <c r="M837">
        <v>49</v>
      </c>
      <c r="N837">
        <v>2.7816411929184996E-2</v>
      </c>
      <c r="O837">
        <v>1183.831721191202</v>
      </c>
      <c r="P837" t="s">
        <v>2012</v>
      </c>
      <c r="Q837" s="2">
        <f>EnergynorDelivered[[#This Row],[Energy Not Supplied kWh]]*VCRUsed</f>
        <v>63299.482132093566</v>
      </c>
    </row>
    <row r="838" spans="1:17" hidden="1" x14ac:dyDescent="0.25">
      <c r="A838" t="s">
        <v>1581</v>
      </c>
      <c r="B838" t="s">
        <v>44</v>
      </c>
      <c r="C838" t="s">
        <v>45</v>
      </c>
      <c r="D838" t="s">
        <v>2013</v>
      </c>
      <c r="E838">
        <v>40216323</v>
      </c>
      <c r="F838" t="s">
        <v>82</v>
      </c>
      <c r="G838" t="s">
        <v>83</v>
      </c>
      <c r="H838" t="s">
        <v>49</v>
      </c>
      <c r="I838">
        <v>40018027</v>
      </c>
      <c r="J838" t="s">
        <v>84</v>
      </c>
      <c r="K838" t="s">
        <v>85</v>
      </c>
      <c r="L838">
        <v>13440.716666666667</v>
      </c>
      <c r="M838">
        <v>11</v>
      </c>
      <c r="N838">
        <v>2.7816411929184996E-2</v>
      </c>
      <c r="O838">
        <v>373.87251142346224</v>
      </c>
      <c r="P838" t="str">
        <f>VLOOKUP(EnergynorDelivered[[#This Row],[OUTAGE_NAME]],Table2[],2,FALSE)</f>
        <v>Pole</v>
      </c>
      <c r="Q838" s="2">
        <f>EnergynorDelivered[[#This Row],[Energy Not Supplied kWh]]*VCRUsed</f>
        <v>19990.963185812525</v>
      </c>
    </row>
    <row r="839" spans="1:17" hidden="1" x14ac:dyDescent="0.25">
      <c r="A839" t="s">
        <v>1581</v>
      </c>
      <c r="B839" t="s">
        <v>44</v>
      </c>
      <c r="C839" t="s">
        <v>45</v>
      </c>
      <c r="D839" t="s">
        <v>2014</v>
      </c>
      <c r="E839">
        <v>40001062</v>
      </c>
      <c r="F839" t="s">
        <v>707</v>
      </c>
      <c r="G839" t="s">
        <v>708</v>
      </c>
      <c r="H839" t="s">
        <v>49</v>
      </c>
      <c r="I839">
        <v>40000024</v>
      </c>
      <c r="J839" t="s">
        <v>79</v>
      </c>
      <c r="K839" t="s">
        <v>80</v>
      </c>
      <c r="L839">
        <v>7226.2166666666662</v>
      </c>
      <c r="M839">
        <v>23</v>
      </c>
      <c r="N839">
        <v>2.6768834911946478E-2</v>
      </c>
      <c r="O839">
        <v>193.43740098795618</v>
      </c>
      <c r="P839" t="str">
        <f>VLOOKUP(EnergynorDelivered[[#This Row],[OUTAGE_NAME]],Table2[],2,FALSE)</f>
        <v>Pole</v>
      </c>
      <c r="Q839" s="2">
        <f>EnergynorDelivered[[#This Row],[Energy Not Supplied kWh]]*VCRUsed</f>
        <v>10343.097830826016</v>
      </c>
    </row>
    <row r="840" spans="1:17" hidden="1" x14ac:dyDescent="0.25">
      <c r="A840" t="s">
        <v>1581</v>
      </c>
      <c r="B840" t="s">
        <v>44</v>
      </c>
      <c r="C840" t="s">
        <v>45</v>
      </c>
      <c r="D840" t="s">
        <v>2015</v>
      </c>
      <c r="E840">
        <v>40001062</v>
      </c>
      <c r="F840" t="s">
        <v>707</v>
      </c>
      <c r="G840" t="s">
        <v>708</v>
      </c>
      <c r="H840" t="s">
        <v>49</v>
      </c>
      <c r="I840">
        <v>40000024</v>
      </c>
      <c r="J840" t="s">
        <v>79</v>
      </c>
      <c r="K840" t="s">
        <v>80</v>
      </c>
      <c r="L840">
        <v>305</v>
      </c>
      <c r="M840">
        <v>1</v>
      </c>
      <c r="N840">
        <v>2.6768834911946478E-2</v>
      </c>
      <c r="O840">
        <v>8.1644946481436769</v>
      </c>
      <c r="P840" t="str">
        <f>VLOOKUP(EnergynorDelivered[[#This Row],[OUTAGE_NAME]],Table2[],2,FALSE)</f>
        <v>Pole</v>
      </c>
      <c r="Q840" s="2">
        <f>EnergynorDelivered[[#This Row],[Energy Not Supplied kWh]]*VCRUsed</f>
        <v>436.55552883624239</v>
      </c>
    </row>
    <row r="841" spans="1:17" hidden="1" x14ac:dyDescent="0.25">
      <c r="A841" t="s">
        <v>1581</v>
      </c>
      <c r="B841" t="s">
        <v>44</v>
      </c>
      <c r="C841" t="s">
        <v>45</v>
      </c>
      <c r="D841" t="s">
        <v>2016</v>
      </c>
      <c r="E841">
        <v>40001010</v>
      </c>
      <c r="F841" t="s">
        <v>655</v>
      </c>
      <c r="G841" t="s">
        <v>656</v>
      </c>
      <c r="H841" t="s">
        <v>49</v>
      </c>
      <c r="I841">
        <v>40000023</v>
      </c>
      <c r="J841" t="s">
        <v>657</v>
      </c>
      <c r="K841" t="s">
        <v>658</v>
      </c>
      <c r="L841">
        <v>8480.75</v>
      </c>
      <c r="M841">
        <v>21</v>
      </c>
      <c r="N841">
        <v>2.7284129505134744E-2</v>
      </c>
      <c r="O841">
        <v>231.38988130067148</v>
      </c>
      <c r="P841" t="str">
        <f>VLOOKUP(EnergynorDelivered[[#This Row],[OUTAGE_NAME]],Table2[],2,FALSE)</f>
        <v>Pole</v>
      </c>
      <c r="Q841" s="2">
        <f>EnergynorDelivered[[#This Row],[Energy Not Supplied kWh]]*VCRUsed</f>
        <v>12372.416953146903</v>
      </c>
    </row>
    <row r="842" spans="1:17" hidden="1" x14ac:dyDescent="0.25">
      <c r="A842" t="s">
        <v>1581</v>
      </c>
      <c r="B842" t="s">
        <v>44</v>
      </c>
      <c r="C842" t="s">
        <v>45</v>
      </c>
      <c r="D842" t="s">
        <v>2017</v>
      </c>
      <c r="E842">
        <v>40000962</v>
      </c>
      <c r="F842" t="s">
        <v>2018</v>
      </c>
      <c r="G842" t="s">
        <v>2019</v>
      </c>
      <c r="H842" t="s">
        <v>49</v>
      </c>
      <c r="I842">
        <v>40000001</v>
      </c>
      <c r="J842" t="s">
        <v>755</v>
      </c>
      <c r="K842" t="s">
        <v>756</v>
      </c>
      <c r="L842">
        <v>13577.616666666667</v>
      </c>
      <c r="M842">
        <v>17</v>
      </c>
      <c r="N842">
        <v>3.5465638175044729E-2</v>
      </c>
      <c r="O842">
        <v>481.5388399794569</v>
      </c>
      <c r="P842" t="str">
        <f>VLOOKUP(EnergynorDelivered[[#This Row],[OUTAGE_NAME]],Table2[],2,FALSE)</f>
        <v>Pole</v>
      </c>
      <c r="Q842" s="2">
        <f>EnergynorDelivered[[#This Row],[Energy Not Supplied kWh]]*VCRUsed</f>
        <v>25747.88177370156</v>
      </c>
    </row>
    <row r="843" spans="1:17" hidden="1" x14ac:dyDescent="0.25">
      <c r="A843" t="s">
        <v>1581</v>
      </c>
      <c r="B843" t="s">
        <v>44</v>
      </c>
      <c r="C843" t="s">
        <v>45</v>
      </c>
      <c r="D843" t="s">
        <v>2020</v>
      </c>
      <c r="E843">
        <v>10020674</v>
      </c>
      <c r="F843" t="s">
        <v>115</v>
      </c>
      <c r="G843" t="s">
        <v>116</v>
      </c>
      <c r="H843" t="s">
        <v>49</v>
      </c>
      <c r="I843">
        <v>10030302</v>
      </c>
      <c r="J843" t="s">
        <v>117</v>
      </c>
      <c r="K843" t="s">
        <v>118</v>
      </c>
      <c r="L843">
        <v>23559.466666666667</v>
      </c>
      <c r="M843">
        <v>18</v>
      </c>
      <c r="N843">
        <v>7.9143264469402994E-2</v>
      </c>
      <c r="O843">
        <v>1864.573101158084</v>
      </c>
      <c r="P843" t="s">
        <v>2012</v>
      </c>
      <c r="Q843" s="2">
        <f>EnergynorDelivered[[#This Row],[Energy Not Supplied kWh]]*VCRUsed</f>
        <v>99698.723718922745</v>
      </c>
    </row>
    <row r="844" spans="1:17" hidden="1" x14ac:dyDescent="0.25">
      <c r="A844" t="s">
        <v>1581</v>
      </c>
      <c r="B844" t="s">
        <v>44</v>
      </c>
      <c r="C844" t="s">
        <v>45</v>
      </c>
      <c r="D844" t="s">
        <v>2021</v>
      </c>
      <c r="E844">
        <v>10020674</v>
      </c>
      <c r="F844" t="s">
        <v>115</v>
      </c>
      <c r="G844" t="s">
        <v>116</v>
      </c>
      <c r="H844" t="s">
        <v>49</v>
      </c>
      <c r="I844">
        <v>10030302</v>
      </c>
      <c r="J844" t="s">
        <v>117</v>
      </c>
      <c r="K844" t="s">
        <v>118</v>
      </c>
      <c r="L844">
        <v>1578.5</v>
      </c>
      <c r="M844">
        <v>6</v>
      </c>
      <c r="N844">
        <v>7.9143264469402994E-2</v>
      </c>
      <c r="O844">
        <v>124.92764296495262</v>
      </c>
      <c r="P844" t="str">
        <f>VLOOKUP(EnergynorDelivered[[#This Row],[OUTAGE_NAME]],Table2[],2,FALSE)</f>
        <v>Pole</v>
      </c>
      <c r="Q844" s="2">
        <f>EnergynorDelivered[[#This Row],[Energy Not Supplied kWh]]*VCRUsed</f>
        <v>6679.8810693360165</v>
      </c>
    </row>
    <row r="845" spans="1:17" hidden="1" x14ac:dyDescent="0.25">
      <c r="A845" t="s">
        <v>1581</v>
      </c>
      <c r="B845" t="s">
        <v>44</v>
      </c>
      <c r="C845" t="s">
        <v>45</v>
      </c>
      <c r="D845" t="s">
        <v>2022</v>
      </c>
      <c r="E845">
        <v>10020842</v>
      </c>
      <c r="F845" t="s">
        <v>858</v>
      </c>
      <c r="G845" t="s">
        <v>859</v>
      </c>
      <c r="H845" t="s">
        <v>60</v>
      </c>
      <c r="I845">
        <v>10030290</v>
      </c>
      <c r="J845" t="s">
        <v>152</v>
      </c>
      <c r="K845" t="s">
        <v>153</v>
      </c>
      <c r="L845">
        <v>173083.8</v>
      </c>
      <c r="M845">
        <v>1066</v>
      </c>
      <c r="N845">
        <v>2.1040564693690644E-2</v>
      </c>
      <c r="O845">
        <v>3641.7808913298127</v>
      </c>
      <c r="P845" t="str">
        <f>VLOOKUP(EnergynorDelivered[[#This Row],[OUTAGE_NAME]],Table2[],2,FALSE)</f>
        <v>Pole</v>
      </c>
      <c r="Q845" s="2">
        <f>EnergynorDelivered[[#This Row],[Energy Not Supplied kWh]]*VCRUsed</f>
        <v>194726.02425940507</v>
      </c>
    </row>
    <row r="846" spans="1:17" hidden="1" x14ac:dyDescent="0.25">
      <c r="A846" t="s">
        <v>1581</v>
      </c>
      <c r="B846" t="s">
        <v>44</v>
      </c>
      <c r="C846" t="s">
        <v>45</v>
      </c>
      <c r="D846" t="s">
        <v>2023</v>
      </c>
      <c r="E846">
        <v>30053747</v>
      </c>
      <c r="F846">
        <v>104</v>
      </c>
      <c r="G846" t="s">
        <v>208</v>
      </c>
      <c r="H846" t="s">
        <v>60</v>
      </c>
      <c r="I846">
        <v>83922970</v>
      </c>
      <c r="J846" t="s">
        <v>209</v>
      </c>
      <c r="K846" t="s">
        <v>210</v>
      </c>
      <c r="L846">
        <v>351.11666666666667</v>
      </c>
      <c r="M846">
        <v>1</v>
      </c>
      <c r="N846">
        <v>2.498629182033546E-2</v>
      </c>
      <c r="O846">
        <v>8.7731034963167858</v>
      </c>
      <c r="P846" t="str">
        <f>VLOOKUP(EnergynorDelivered[[#This Row],[OUTAGE_NAME]],Table2[],2,FALSE)</f>
        <v>Pole</v>
      </c>
      <c r="Q846" s="2">
        <f>EnergynorDelivered[[#This Row],[Energy Not Supplied kWh]]*VCRUsed</f>
        <v>469.09784394805854</v>
      </c>
    </row>
    <row r="847" spans="1:17" hidden="1" x14ac:dyDescent="0.25">
      <c r="A847" t="s">
        <v>1581</v>
      </c>
      <c r="B847" t="s">
        <v>44</v>
      </c>
      <c r="C847" t="s">
        <v>45</v>
      </c>
      <c r="D847" t="s">
        <v>2024</v>
      </c>
      <c r="E847">
        <v>82561856</v>
      </c>
      <c r="F847" t="s">
        <v>1029</v>
      </c>
      <c r="G847" t="s">
        <v>1030</v>
      </c>
      <c r="H847" t="s">
        <v>49</v>
      </c>
      <c r="I847">
        <v>20010917</v>
      </c>
      <c r="J847" t="s">
        <v>298</v>
      </c>
      <c r="K847" t="s">
        <v>299</v>
      </c>
      <c r="L847">
        <v>8354.5</v>
      </c>
      <c r="M847">
        <v>6</v>
      </c>
      <c r="N847">
        <v>2.3240598937551833E-2</v>
      </c>
      <c r="O847">
        <v>194.16358382377678</v>
      </c>
      <c r="P847" t="str">
        <f>VLOOKUP(EnergynorDelivered[[#This Row],[OUTAGE_NAME]],Table2[],2,FALSE)</f>
        <v>Pole</v>
      </c>
      <c r="Q847" s="2">
        <f>EnergynorDelivered[[#This Row],[Energy Not Supplied kWh]]*VCRUsed</f>
        <v>10381.926827057345</v>
      </c>
    </row>
    <row r="848" spans="1:17" hidden="1" x14ac:dyDescent="0.25">
      <c r="A848" t="s">
        <v>1581</v>
      </c>
      <c r="B848" t="s">
        <v>44</v>
      </c>
      <c r="C848" t="s">
        <v>45</v>
      </c>
      <c r="D848" t="s">
        <v>2025</v>
      </c>
      <c r="E848">
        <v>25273274</v>
      </c>
      <c r="F848" t="s">
        <v>996</v>
      </c>
      <c r="G848" t="s">
        <v>997</v>
      </c>
      <c r="H848" t="s">
        <v>60</v>
      </c>
      <c r="I848">
        <v>25267919</v>
      </c>
      <c r="J848" t="s">
        <v>349</v>
      </c>
      <c r="K848" t="s">
        <v>350</v>
      </c>
      <c r="L848">
        <v>26716.1</v>
      </c>
      <c r="M848">
        <v>21</v>
      </c>
      <c r="N848">
        <v>3.8674700490924648E-2</v>
      </c>
      <c r="O848">
        <v>1033.237165785592</v>
      </c>
      <c r="P848" t="s">
        <v>2012</v>
      </c>
      <c r="Q848" s="2">
        <f>EnergynorDelivered[[#This Row],[Energy Not Supplied kWh]]*VCRUsed</f>
        <v>55247.191254555604</v>
      </c>
    </row>
    <row r="849" spans="1:17" hidden="1" x14ac:dyDescent="0.25">
      <c r="A849" t="s">
        <v>1581</v>
      </c>
      <c r="B849" t="s">
        <v>44</v>
      </c>
      <c r="C849" t="s">
        <v>45</v>
      </c>
      <c r="D849" t="s">
        <v>2026</v>
      </c>
      <c r="E849">
        <v>25268413</v>
      </c>
      <c r="F849" t="s">
        <v>314</v>
      </c>
      <c r="G849" t="s">
        <v>315</v>
      </c>
      <c r="H849" t="s">
        <v>49</v>
      </c>
      <c r="I849">
        <v>20008541</v>
      </c>
      <c r="J849" t="s">
        <v>268</v>
      </c>
      <c r="K849" t="s">
        <v>269</v>
      </c>
      <c r="L849">
        <v>12550.8</v>
      </c>
      <c r="M849">
        <v>9</v>
      </c>
      <c r="N849">
        <v>3.243891816080037E-2</v>
      </c>
      <c r="O849">
        <v>407.13437405257326</v>
      </c>
      <c r="P849" t="s">
        <v>2012</v>
      </c>
      <c r="Q849" s="2">
        <f>EnergynorDelivered[[#This Row],[Energy Not Supplied kWh]]*VCRUsed</f>
        <v>21769.474980591091</v>
      </c>
    </row>
    <row r="850" spans="1:17" hidden="1" x14ac:dyDescent="0.25">
      <c r="A850" t="s">
        <v>1581</v>
      </c>
      <c r="B850" t="s">
        <v>44</v>
      </c>
      <c r="C850" t="s">
        <v>45</v>
      </c>
      <c r="D850" t="s">
        <v>2027</v>
      </c>
      <c r="E850">
        <v>20004937</v>
      </c>
      <c r="F850" t="s">
        <v>1015</v>
      </c>
      <c r="G850" t="s">
        <v>1016</v>
      </c>
      <c r="H850" t="s">
        <v>49</v>
      </c>
      <c r="I850">
        <v>20004930</v>
      </c>
      <c r="J850" t="s">
        <v>1017</v>
      </c>
      <c r="K850" t="s">
        <v>1018</v>
      </c>
      <c r="L850">
        <v>295513.7</v>
      </c>
      <c r="M850">
        <v>326</v>
      </c>
      <c r="N850">
        <v>3.1990029110782185E-2</v>
      </c>
      <c r="O850">
        <v>9453.4918656349546</v>
      </c>
      <c r="P850" t="str">
        <f>VLOOKUP(EnergynorDelivered[[#This Row],[OUTAGE_NAME]],Table2[],2,FALSE)</f>
        <v>Pole</v>
      </c>
      <c r="Q850" s="2">
        <f>EnergynorDelivered[[#This Row],[Energy Not Supplied kWh]]*VCRUsed</f>
        <v>505478.21005550103</v>
      </c>
    </row>
    <row r="851" spans="1:17" hidden="1" x14ac:dyDescent="0.25">
      <c r="A851" t="s">
        <v>1581</v>
      </c>
      <c r="B851" t="s">
        <v>44</v>
      </c>
      <c r="C851" t="s">
        <v>45</v>
      </c>
      <c r="D851" t="s">
        <v>2028</v>
      </c>
      <c r="E851">
        <v>20003435</v>
      </c>
      <c r="F851" t="s">
        <v>1041</v>
      </c>
      <c r="G851" t="s">
        <v>1042</v>
      </c>
      <c r="H851" t="s">
        <v>49</v>
      </c>
      <c r="I851">
        <v>20003434</v>
      </c>
      <c r="J851" t="s">
        <v>1043</v>
      </c>
      <c r="K851" t="s">
        <v>1044</v>
      </c>
      <c r="L851">
        <v>11756.8</v>
      </c>
      <c r="M851">
        <v>33</v>
      </c>
      <c r="N851">
        <v>3.7490067921480699E-2</v>
      </c>
      <c r="O851">
        <v>440.76323053926427</v>
      </c>
      <c r="P851" t="s">
        <v>2012</v>
      </c>
      <c r="Q851" s="2">
        <f>EnergynorDelivered[[#This Row],[Energy Not Supplied kWh]]*VCRUsed</f>
        <v>23567.609936934459</v>
      </c>
    </row>
    <row r="852" spans="1:17" hidden="1" x14ac:dyDescent="0.25">
      <c r="A852" t="s">
        <v>1581</v>
      </c>
      <c r="B852" t="s">
        <v>44</v>
      </c>
      <c r="C852" t="s">
        <v>45</v>
      </c>
      <c r="D852" t="s">
        <v>2029</v>
      </c>
      <c r="E852">
        <v>20003866</v>
      </c>
      <c r="F852" t="s">
        <v>2030</v>
      </c>
      <c r="G852" t="s">
        <v>2031</v>
      </c>
      <c r="H852" t="s">
        <v>49</v>
      </c>
      <c r="I852">
        <v>20003791</v>
      </c>
      <c r="J852" t="s">
        <v>1037</v>
      </c>
      <c r="K852" t="s">
        <v>1038</v>
      </c>
      <c r="L852">
        <v>36097.5</v>
      </c>
      <c r="M852">
        <v>5</v>
      </c>
      <c r="N852">
        <v>1.3658103431930224</v>
      </c>
      <c r="O852">
        <v>49302.338863410128</v>
      </c>
      <c r="P852" t="s">
        <v>2012</v>
      </c>
      <c r="Q852" s="2">
        <f>EnergynorDelivered[[#This Row],[Energy Not Supplied kWh]]*VCRUsed</f>
        <v>2636196.0590265393</v>
      </c>
    </row>
    <row r="853" spans="1:17" hidden="1" x14ac:dyDescent="0.25">
      <c r="A853" t="s">
        <v>1581</v>
      </c>
      <c r="B853" t="s">
        <v>44</v>
      </c>
      <c r="C853" t="s">
        <v>45</v>
      </c>
      <c r="D853" t="s">
        <v>2032</v>
      </c>
      <c r="E853">
        <v>20007634</v>
      </c>
      <c r="F853" t="s">
        <v>306</v>
      </c>
      <c r="G853" t="s">
        <v>307</v>
      </c>
      <c r="H853" t="s">
        <v>49</v>
      </c>
      <c r="I853">
        <v>20007579</v>
      </c>
      <c r="J853" t="s">
        <v>282</v>
      </c>
      <c r="K853" t="s">
        <v>283</v>
      </c>
      <c r="L853">
        <v>33297.333333333336</v>
      </c>
      <c r="M853">
        <v>65</v>
      </c>
      <c r="N853">
        <v>2.9503351009442437E-2</v>
      </c>
      <c r="O853">
        <v>982.38291301174127</v>
      </c>
      <c r="P853" t="str">
        <f>VLOOKUP(EnergynorDelivered[[#This Row],[OUTAGE_NAME]],Table2[],2,FALSE)</f>
        <v>Pole</v>
      </c>
      <c r="Q853" s="2">
        <f>EnergynorDelivered[[#This Row],[Energy Not Supplied kWh]]*VCRUsed</f>
        <v>52528.014358737804</v>
      </c>
    </row>
    <row r="854" spans="1:17" hidden="1" x14ac:dyDescent="0.25">
      <c r="A854" t="s">
        <v>1581</v>
      </c>
      <c r="B854" t="s">
        <v>44</v>
      </c>
      <c r="C854" t="s">
        <v>45</v>
      </c>
      <c r="D854" t="s">
        <v>2033</v>
      </c>
      <c r="E854">
        <v>20008686</v>
      </c>
      <c r="F854" t="s">
        <v>266</v>
      </c>
      <c r="G854" t="s">
        <v>267</v>
      </c>
      <c r="H854" t="s">
        <v>49</v>
      </c>
      <c r="I854">
        <v>20008541</v>
      </c>
      <c r="J854" t="s">
        <v>268</v>
      </c>
      <c r="K854" t="s">
        <v>269</v>
      </c>
      <c r="L854">
        <v>12951.8</v>
      </c>
      <c r="M854">
        <v>48</v>
      </c>
      <c r="N854">
        <v>3.3778605806145383E-2</v>
      </c>
      <c r="O854">
        <v>437.49374668003378</v>
      </c>
      <c r="P854" t="str">
        <f>VLOOKUP(EnergynorDelivered[[#This Row],[OUTAGE_NAME]],Table2[],2,FALSE)</f>
        <v>Pole</v>
      </c>
      <c r="Q854" s="2">
        <f>EnergynorDelivered[[#This Row],[Energy Not Supplied kWh]]*VCRUsed</f>
        <v>23392.790634981407</v>
      </c>
    </row>
    <row r="855" spans="1:17" hidden="1" x14ac:dyDescent="0.25">
      <c r="A855" t="s">
        <v>1581</v>
      </c>
      <c r="B855" t="s">
        <v>44</v>
      </c>
      <c r="C855" t="s">
        <v>45</v>
      </c>
      <c r="D855" t="s">
        <v>2034</v>
      </c>
      <c r="E855">
        <v>20012410</v>
      </c>
      <c r="F855" t="s">
        <v>2035</v>
      </c>
      <c r="G855" t="s">
        <v>2036</v>
      </c>
      <c r="H855" t="s">
        <v>60</v>
      </c>
      <c r="I855">
        <v>20012369</v>
      </c>
      <c r="J855" t="s">
        <v>342</v>
      </c>
      <c r="K855" t="s">
        <v>343</v>
      </c>
      <c r="L855">
        <v>3180232.7666666666</v>
      </c>
      <c r="M855">
        <v>576</v>
      </c>
      <c r="N855">
        <v>2.7380932920247437E-2</v>
      </c>
      <c r="O855">
        <v>87077.74005487292</v>
      </c>
      <c r="P855" t="str">
        <f>VLOOKUP(EnergynorDelivered[[#This Row],[OUTAGE_NAME]],Table2[],2,FALSE)</f>
        <v>Pole</v>
      </c>
      <c r="Q855" s="2">
        <f>EnergynorDelivered[[#This Row],[Energy Not Supplied kWh]]*VCRUsed</f>
        <v>4656046.7607340552</v>
      </c>
    </row>
    <row r="856" spans="1:17" hidden="1" x14ac:dyDescent="0.25">
      <c r="A856" t="s">
        <v>1581</v>
      </c>
      <c r="B856" t="s">
        <v>44</v>
      </c>
      <c r="C856" t="s">
        <v>45</v>
      </c>
      <c r="D856" t="s">
        <v>2037</v>
      </c>
      <c r="E856">
        <v>20020666</v>
      </c>
      <c r="F856" t="s">
        <v>1003</v>
      </c>
      <c r="G856" t="s">
        <v>1004</v>
      </c>
      <c r="H856" t="s">
        <v>49</v>
      </c>
      <c r="I856">
        <v>20013229</v>
      </c>
      <c r="J856" t="s">
        <v>229</v>
      </c>
      <c r="K856" t="s">
        <v>230</v>
      </c>
      <c r="L856">
        <v>24660.799999999999</v>
      </c>
      <c r="M856">
        <v>16</v>
      </c>
      <c r="N856">
        <v>2.1179858570018004E-2</v>
      </c>
      <c r="O856">
        <v>522.31225622350007</v>
      </c>
      <c r="P856" t="str">
        <f>VLOOKUP(EnergynorDelivered[[#This Row],[OUTAGE_NAME]],Table2[],2,FALSE)</f>
        <v>Pole</v>
      </c>
      <c r="Q856" s="2">
        <f>EnergynorDelivered[[#This Row],[Energy Not Supplied kWh]]*VCRUsed</f>
        <v>27928.036340270548</v>
      </c>
    </row>
    <row r="857" spans="1:17" hidden="1" x14ac:dyDescent="0.25">
      <c r="A857" t="s">
        <v>1581</v>
      </c>
      <c r="B857" t="s">
        <v>44</v>
      </c>
      <c r="C857" t="s">
        <v>45</v>
      </c>
      <c r="D857" t="s">
        <v>2038</v>
      </c>
      <c r="E857">
        <v>20004937</v>
      </c>
      <c r="F857" t="s">
        <v>1015</v>
      </c>
      <c r="G857" t="s">
        <v>1016</v>
      </c>
      <c r="H857" t="s">
        <v>49</v>
      </c>
      <c r="I857">
        <v>20004930</v>
      </c>
      <c r="J857" t="s">
        <v>1017</v>
      </c>
      <c r="K857" t="s">
        <v>1018</v>
      </c>
      <c r="L857">
        <v>32760</v>
      </c>
      <c r="M857">
        <v>36</v>
      </c>
      <c r="N857">
        <v>3.1990029110782185E-2</v>
      </c>
      <c r="O857">
        <v>1047.9933536692245</v>
      </c>
      <c r="P857" t="str">
        <f>VLOOKUP(EnergynorDelivered[[#This Row],[OUTAGE_NAME]],Table2[],2,FALSE)</f>
        <v>Pole</v>
      </c>
      <c r="Q857" s="2">
        <f>EnergynorDelivered[[#This Row],[Energy Not Supplied kWh]]*VCRUsed</f>
        <v>56036.204620693432</v>
      </c>
    </row>
    <row r="858" spans="1:17" hidden="1" x14ac:dyDescent="0.25">
      <c r="A858" t="s">
        <v>1581</v>
      </c>
      <c r="B858" t="s">
        <v>44</v>
      </c>
      <c r="C858" t="s">
        <v>45</v>
      </c>
      <c r="D858" t="s">
        <v>2039</v>
      </c>
      <c r="E858">
        <v>20020666</v>
      </c>
      <c r="F858" t="s">
        <v>1003</v>
      </c>
      <c r="G858" t="s">
        <v>1004</v>
      </c>
      <c r="H858" t="s">
        <v>49</v>
      </c>
      <c r="I858">
        <v>20013229</v>
      </c>
      <c r="J858" t="s">
        <v>229</v>
      </c>
      <c r="K858" t="s">
        <v>230</v>
      </c>
      <c r="L858">
        <v>10463.200000000001</v>
      </c>
      <c r="M858">
        <v>16</v>
      </c>
      <c r="N858">
        <v>2.1179858570018004E-2</v>
      </c>
      <c r="O858">
        <v>221.60909618981239</v>
      </c>
      <c r="P858" t="str">
        <f>VLOOKUP(EnergynorDelivered[[#This Row],[OUTAGE_NAME]],Table2[],2,FALSE)</f>
        <v>Pole</v>
      </c>
      <c r="Q858" s="2">
        <f>EnergynorDelivered[[#This Row],[Energy Not Supplied kWh]]*VCRUsed</f>
        <v>11849.438373269268</v>
      </c>
    </row>
    <row r="859" spans="1:17" hidden="1" x14ac:dyDescent="0.25">
      <c r="A859" t="s">
        <v>1581</v>
      </c>
      <c r="B859" t="s">
        <v>44</v>
      </c>
      <c r="C859" t="s">
        <v>45</v>
      </c>
      <c r="D859" t="s">
        <v>2040</v>
      </c>
      <c r="E859">
        <v>25267897</v>
      </c>
      <c r="F859" t="s">
        <v>356</v>
      </c>
      <c r="G859" t="s">
        <v>357</v>
      </c>
      <c r="H859" t="s">
        <v>49</v>
      </c>
      <c r="I859">
        <v>20013229</v>
      </c>
      <c r="J859" t="s">
        <v>229</v>
      </c>
      <c r="K859" t="s">
        <v>230</v>
      </c>
      <c r="L859">
        <v>56901.533333333333</v>
      </c>
      <c r="M859">
        <v>44</v>
      </c>
      <c r="N859">
        <v>3.3416666666666664E-2</v>
      </c>
      <c r="O859">
        <v>1901.4595722222223</v>
      </c>
      <c r="P859" t="str">
        <f>VLOOKUP(EnergynorDelivered[[#This Row],[OUTAGE_NAME]],Table2[],2,FALSE)</f>
        <v>Pole</v>
      </c>
      <c r="Q859" s="2">
        <f>EnergynorDelivered[[#This Row],[Energy Not Supplied kWh]]*VCRUsed</f>
        <v>101671.04332672223</v>
      </c>
    </row>
    <row r="860" spans="1:17" hidden="1" x14ac:dyDescent="0.25">
      <c r="A860" t="s">
        <v>1581</v>
      </c>
      <c r="B860" t="s">
        <v>44</v>
      </c>
      <c r="C860" t="s">
        <v>45</v>
      </c>
      <c r="D860" t="s">
        <v>2041</v>
      </c>
      <c r="E860">
        <v>25267901</v>
      </c>
      <c r="F860" t="s">
        <v>1025</v>
      </c>
      <c r="G860" t="s">
        <v>1026</v>
      </c>
      <c r="H860" t="s">
        <v>49</v>
      </c>
      <c r="I860">
        <v>20013229</v>
      </c>
      <c r="J860" t="s">
        <v>229</v>
      </c>
      <c r="K860" t="s">
        <v>230</v>
      </c>
      <c r="L860">
        <v>59541.15</v>
      </c>
      <c r="M860">
        <v>42</v>
      </c>
      <c r="N860">
        <v>3.2542404830697487E-2</v>
      </c>
      <c r="O860">
        <v>1937.6122073852837</v>
      </c>
      <c r="P860" t="str">
        <f>VLOOKUP(EnergynorDelivered[[#This Row],[OUTAGE_NAME]],Table2[],2,FALSE)</f>
        <v>Pole</v>
      </c>
      <c r="Q860" s="2">
        <f>EnergynorDelivered[[#This Row],[Energy Not Supplied kWh]]*VCRUsed</f>
        <v>103604.12472889111</v>
      </c>
    </row>
    <row r="861" spans="1:17" hidden="1" x14ac:dyDescent="0.25">
      <c r="A861" t="s">
        <v>1581</v>
      </c>
      <c r="B861" t="s">
        <v>44</v>
      </c>
      <c r="C861" t="s">
        <v>45</v>
      </c>
      <c r="D861" t="s">
        <v>2042</v>
      </c>
      <c r="E861">
        <v>20005133</v>
      </c>
      <c r="F861" t="s">
        <v>261</v>
      </c>
      <c r="G861" t="s">
        <v>262</v>
      </c>
      <c r="H861" t="s">
        <v>49</v>
      </c>
      <c r="I861">
        <v>20005132</v>
      </c>
      <c r="J861" t="s">
        <v>263</v>
      </c>
      <c r="K861" t="s">
        <v>264</v>
      </c>
      <c r="L861">
        <v>16489.5</v>
      </c>
      <c r="M861">
        <v>75</v>
      </c>
      <c r="N861">
        <v>2.5672106326213199E-2</v>
      </c>
      <c r="O861">
        <v>423.32019726609258</v>
      </c>
      <c r="P861" t="str">
        <f>VLOOKUP(EnergynorDelivered[[#This Row],[OUTAGE_NAME]],Table2[],2,FALSE)</f>
        <v>Pole</v>
      </c>
      <c r="Q861" s="2">
        <f>EnergynorDelivered[[#This Row],[Energy Not Supplied kWh]]*VCRUsed</f>
        <v>22634.930947817971</v>
      </c>
    </row>
    <row r="862" spans="1:17" hidden="1" x14ac:dyDescent="0.25">
      <c r="A862" t="s">
        <v>1581</v>
      </c>
      <c r="B862" t="s">
        <v>44</v>
      </c>
      <c r="C862" t="s">
        <v>45</v>
      </c>
      <c r="D862" t="s">
        <v>2043</v>
      </c>
      <c r="E862">
        <v>20009483</v>
      </c>
      <c r="F862" t="s">
        <v>1117</v>
      </c>
      <c r="G862" t="s">
        <v>1118</v>
      </c>
      <c r="H862" t="s">
        <v>60</v>
      </c>
      <c r="I862">
        <v>20009480</v>
      </c>
      <c r="J862" t="s">
        <v>1119</v>
      </c>
      <c r="K862" t="s">
        <v>1120</v>
      </c>
      <c r="L862">
        <v>935.08333333333337</v>
      </c>
      <c r="M862">
        <v>1</v>
      </c>
      <c r="N862">
        <v>0.30050603369763207</v>
      </c>
      <c r="O862">
        <v>280.99818367676079</v>
      </c>
      <c r="P862" t="str">
        <f>VLOOKUP(EnergynorDelivered[[#This Row],[OUTAGE_NAME]],Table2[],2,FALSE)</f>
        <v>Pole</v>
      </c>
      <c r="Q862" s="2">
        <f>EnergynorDelivered[[#This Row],[Energy Not Supplied kWh]]*VCRUsed</f>
        <v>15024.9728811964</v>
      </c>
    </row>
    <row r="863" spans="1:17" hidden="1" x14ac:dyDescent="0.25">
      <c r="A863" t="s">
        <v>1581</v>
      </c>
      <c r="B863" t="s">
        <v>44</v>
      </c>
      <c r="C863" t="s">
        <v>45</v>
      </c>
      <c r="D863" t="s">
        <v>2043</v>
      </c>
      <c r="E863">
        <v>20009493</v>
      </c>
      <c r="F863" t="s">
        <v>1010</v>
      </c>
      <c r="G863" t="s">
        <v>1011</v>
      </c>
      <c r="H863" t="s">
        <v>60</v>
      </c>
      <c r="I863">
        <v>20009492</v>
      </c>
      <c r="J863" t="s">
        <v>1012</v>
      </c>
      <c r="K863" t="s">
        <v>1013</v>
      </c>
      <c r="L863">
        <v>18701.666666666668</v>
      </c>
      <c r="M863">
        <v>20</v>
      </c>
      <c r="N863">
        <v>1.8036402218108753E-2</v>
      </c>
      <c r="O863">
        <v>337.31078214899719</v>
      </c>
      <c r="P863" t="str">
        <f>VLOOKUP(EnergynorDelivered[[#This Row],[OUTAGE_NAME]],Table2[],2,FALSE)</f>
        <v>Pole</v>
      </c>
      <c r="Q863" s="2">
        <f>EnergynorDelivered[[#This Row],[Energy Not Supplied kWh]]*VCRUsed</f>
        <v>18036.007521506879</v>
      </c>
    </row>
    <row r="864" spans="1:17" hidden="1" x14ac:dyDescent="0.25">
      <c r="A864" t="s">
        <v>1581</v>
      </c>
      <c r="B864" t="s">
        <v>44</v>
      </c>
      <c r="C864" t="s">
        <v>45</v>
      </c>
      <c r="D864" t="s">
        <v>2043</v>
      </c>
      <c r="E864">
        <v>20011334</v>
      </c>
      <c r="F864" t="s">
        <v>1121</v>
      </c>
      <c r="G864" t="s">
        <v>1122</v>
      </c>
      <c r="H864" t="s">
        <v>60</v>
      </c>
      <c r="I864">
        <v>20011333</v>
      </c>
      <c r="J864" t="s">
        <v>1123</v>
      </c>
      <c r="K864" t="s">
        <v>1124</v>
      </c>
      <c r="L864">
        <v>935.08333333333337</v>
      </c>
      <c r="M864">
        <v>1</v>
      </c>
      <c r="N864">
        <v>102.1363752276867</v>
      </c>
      <c r="O864">
        <v>95506.022202489374</v>
      </c>
      <c r="P864" t="str">
        <f>VLOOKUP(EnergynorDelivered[[#This Row],[OUTAGE_NAME]],Table2[],2,FALSE)</f>
        <v>Pole</v>
      </c>
      <c r="Q864" s="2">
        <f>EnergynorDelivered[[#This Row],[Energy Not Supplied kWh]]*VCRUsed</f>
        <v>5106707.0071671065</v>
      </c>
    </row>
    <row r="865" spans="1:17" hidden="1" x14ac:dyDescent="0.25">
      <c r="A865" t="s">
        <v>1581</v>
      </c>
      <c r="B865" t="s">
        <v>44</v>
      </c>
      <c r="C865" t="s">
        <v>45</v>
      </c>
      <c r="D865" t="s">
        <v>2044</v>
      </c>
      <c r="E865">
        <v>20004937</v>
      </c>
      <c r="F865" t="s">
        <v>1015</v>
      </c>
      <c r="G865" t="s">
        <v>1016</v>
      </c>
      <c r="H865" t="s">
        <v>49</v>
      </c>
      <c r="I865">
        <v>20004930</v>
      </c>
      <c r="J865" t="s">
        <v>1017</v>
      </c>
      <c r="K865" t="s">
        <v>1018</v>
      </c>
      <c r="L865">
        <v>19899.733333333334</v>
      </c>
      <c r="M865">
        <v>53</v>
      </c>
      <c r="N865">
        <v>3.1990029110782185E-2</v>
      </c>
      <c r="O865">
        <v>636.59304863013597</v>
      </c>
      <c r="P865" t="str">
        <f>VLOOKUP(EnergynorDelivered[[#This Row],[OUTAGE_NAME]],Table2[],2,FALSE)</f>
        <v>Pole</v>
      </c>
      <c r="Q865" s="2">
        <f>EnergynorDelivered[[#This Row],[Energy Not Supplied kWh]]*VCRUsed</f>
        <v>34038.630310253371</v>
      </c>
    </row>
    <row r="866" spans="1:17" hidden="1" x14ac:dyDescent="0.25">
      <c r="A866" t="s">
        <v>1581</v>
      </c>
      <c r="B866" t="s">
        <v>44</v>
      </c>
      <c r="C866" t="s">
        <v>45</v>
      </c>
      <c r="D866" t="s">
        <v>2045</v>
      </c>
      <c r="E866">
        <v>60026644</v>
      </c>
      <c r="F866" t="s">
        <v>1366</v>
      </c>
      <c r="G866" t="s">
        <v>1367</v>
      </c>
      <c r="H866" t="s">
        <v>49</v>
      </c>
      <c r="I866">
        <v>60007257</v>
      </c>
      <c r="J866" t="s">
        <v>1368</v>
      </c>
      <c r="K866" t="s">
        <v>1369</v>
      </c>
      <c r="L866">
        <v>8382.9</v>
      </c>
      <c r="M866">
        <v>6</v>
      </c>
      <c r="N866">
        <v>2.8449179776929668E-2</v>
      </c>
      <c r="O866">
        <v>238.48662915202371</v>
      </c>
      <c r="P866" t="str">
        <f>VLOOKUP(EnergynorDelivered[[#This Row],[OUTAGE_NAME]],Table2[],2,FALSE)</f>
        <v>Pole</v>
      </c>
      <c r="Q866" s="2">
        <f>EnergynorDelivered[[#This Row],[Energy Not Supplied kWh]]*VCRUsed</f>
        <v>12751.880060758707</v>
      </c>
    </row>
    <row r="867" spans="1:17" hidden="1" x14ac:dyDescent="0.25">
      <c r="A867" t="s">
        <v>1581</v>
      </c>
      <c r="B867" t="s">
        <v>44</v>
      </c>
      <c r="C867" t="s">
        <v>45</v>
      </c>
      <c r="D867" t="s">
        <v>2046</v>
      </c>
      <c r="E867">
        <v>60026788</v>
      </c>
      <c r="F867" t="s">
        <v>1906</v>
      </c>
      <c r="G867" t="s">
        <v>1907</v>
      </c>
      <c r="H867" t="s">
        <v>60</v>
      </c>
      <c r="I867">
        <v>84536204</v>
      </c>
      <c r="J867" t="s">
        <v>380</v>
      </c>
      <c r="K867" t="s">
        <v>381</v>
      </c>
      <c r="L867">
        <v>56119.666666666664</v>
      </c>
      <c r="M867">
        <v>800</v>
      </c>
      <c r="N867">
        <v>2.8832586509098136E-2</v>
      </c>
      <c r="O867">
        <v>1618.0751440284178</v>
      </c>
      <c r="P867" t="s">
        <v>2012</v>
      </c>
      <c r="Q867" s="2">
        <f>EnergynorDelivered[[#This Row],[Energy Not Supplied kWh]]*VCRUsed</f>
        <v>86518.4779511995</v>
      </c>
    </row>
    <row r="868" spans="1:17" hidden="1" x14ac:dyDescent="0.25">
      <c r="A868" t="s">
        <v>1581</v>
      </c>
      <c r="B868" t="s">
        <v>44</v>
      </c>
      <c r="C868" t="s">
        <v>45</v>
      </c>
      <c r="D868" t="s">
        <v>2047</v>
      </c>
      <c r="E868">
        <v>60026641</v>
      </c>
      <c r="F868" t="s">
        <v>2048</v>
      </c>
      <c r="G868" t="s">
        <v>2049</v>
      </c>
      <c r="H868" t="s">
        <v>49</v>
      </c>
      <c r="I868">
        <v>60025702</v>
      </c>
      <c r="J868" t="s">
        <v>467</v>
      </c>
      <c r="K868" t="s">
        <v>468</v>
      </c>
      <c r="L868">
        <v>20271.766666666666</v>
      </c>
      <c r="M868">
        <v>49</v>
      </c>
      <c r="N868">
        <v>2.4528040851280592E-2</v>
      </c>
      <c r="O868">
        <v>497.22672092762821</v>
      </c>
      <c r="P868" t="str">
        <f>VLOOKUP(EnergynorDelivered[[#This Row],[OUTAGE_NAME]],Table2[],2,FALSE)</f>
        <v>Pole</v>
      </c>
      <c r="Q868" s="2">
        <f>EnergynorDelivered[[#This Row],[Energy Not Supplied kWh]]*VCRUsed</f>
        <v>26586.712768000281</v>
      </c>
    </row>
    <row r="869" spans="1:17" hidden="1" x14ac:dyDescent="0.25">
      <c r="A869" t="s">
        <v>1581</v>
      </c>
      <c r="B869" t="s">
        <v>44</v>
      </c>
      <c r="C869" t="s">
        <v>45</v>
      </c>
      <c r="D869" t="s">
        <v>2050</v>
      </c>
      <c r="E869">
        <v>60026766</v>
      </c>
      <c r="F869" t="s">
        <v>460</v>
      </c>
      <c r="G869" t="s">
        <v>461</v>
      </c>
      <c r="H869" t="s">
        <v>49</v>
      </c>
      <c r="I869">
        <v>60007256</v>
      </c>
      <c r="J869" t="s">
        <v>462</v>
      </c>
      <c r="K869" t="s">
        <v>463</v>
      </c>
      <c r="L869">
        <v>510913.8</v>
      </c>
      <c r="M869">
        <v>513</v>
      </c>
      <c r="N869">
        <v>1.9293195037214387E-2</v>
      </c>
      <c r="O869">
        <v>9857.159590604344</v>
      </c>
      <c r="P869" t="str">
        <f>VLOOKUP(EnergynorDelivered[[#This Row],[OUTAGE_NAME]],Table2[],2,FALSE)</f>
        <v>Pole</v>
      </c>
      <c r="Q869" s="2">
        <f>EnergynorDelivered[[#This Row],[Energy Not Supplied kWh]]*VCRUsed</f>
        <v>527062.32330961421</v>
      </c>
    </row>
    <row r="870" spans="1:17" hidden="1" x14ac:dyDescent="0.25">
      <c r="A870" t="s">
        <v>1581</v>
      </c>
      <c r="B870" t="s">
        <v>44</v>
      </c>
      <c r="C870" t="s">
        <v>45</v>
      </c>
      <c r="D870" t="s">
        <v>2051</v>
      </c>
      <c r="E870">
        <v>60026766</v>
      </c>
      <c r="F870" t="s">
        <v>460</v>
      </c>
      <c r="G870" t="s">
        <v>461</v>
      </c>
      <c r="H870" t="s">
        <v>49</v>
      </c>
      <c r="I870">
        <v>60007256</v>
      </c>
      <c r="J870" t="s">
        <v>462</v>
      </c>
      <c r="K870" t="s">
        <v>463</v>
      </c>
      <c r="L870">
        <v>22842.6</v>
      </c>
      <c r="M870">
        <v>18</v>
      </c>
      <c r="N870">
        <v>1.9293195037214387E-2</v>
      </c>
      <c r="O870">
        <v>440.70673695707336</v>
      </c>
      <c r="P870" t="str">
        <f>VLOOKUP(EnergynorDelivered[[#This Row],[OUTAGE_NAME]],Table2[],2,FALSE)</f>
        <v>Pole</v>
      </c>
      <c r="Q870" s="2">
        <f>EnergynorDelivered[[#This Row],[Energy Not Supplied kWh]]*VCRUsed</f>
        <v>23564.589225094711</v>
      </c>
    </row>
    <row r="871" spans="1:17" hidden="1" x14ac:dyDescent="0.25">
      <c r="A871" t="s">
        <v>1581</v>
      </c>
      <c r="B871" t="s">
        <v>44</v>
      </c>
      <c r="C871" t="s">
        <v>45</v>
      </c>
      <c r="D871" t="s">
        <v>2052</v>
      </c>
      <c r="E871">
        <v>60026774</v>
      </c>
      <c r="F871" t="s">
        <v>1361</v>
      </c>
      <c r="G871" t="s">
        <v>1362</v>
      </c>
      <c r="H871" t="s">
        <v>60</v>
      </c>
      <c r="I871">
        <v>60330485</v>
      </c>
      <c r="J871" t="s">
        <v>1238</v>
      </c>
      <c r="K871" t="s">
        <v>1239</v>
      </c>
      <c r="L871">
        <v>13293.5</v>
      </c>
      <c r="M871">
        <v>55</v>
      </c>
      <c r="N871">
        <v>1.9838350322380495E-2</v>
      </c>
      <c r="O871">
        <v>263.7211100105651</v>
      </c>
      <c r="P871" t="s">
        <v>2012</v>
      </c>
      <c r="Q871" s="2">
        <f>EnergynorDelivered[[#This Row],[Energy Not Supplied kWh]]*VCRUsed</f>
        <v>14101.167752264915</v>
      </c>
    </row>
    <row r="872" spans="1:17" hidden="1" x14ac:dyDescent="0.25">
      <c r="A872" t="s">
        <v>1581</v>
      </c>
      <c r="B872" t="s">
        <v>44</v>
      </c>
      <c r="C872" t="s">
        <v>45</v>
      </c>
      <c r="D872" t="s">
        <v>2053</v>
      </c>
      <c r="E872">
        <v>60026743</v>
      </c>
      <c r="F872" t="s">
        <v>450</v>
      </c>
      <c r="G872" t="s">
        <v>451</v>
      </c>
      <c r="H872" t="s">
        <v>60</v>
      </c>
      <c r="I872">
        <v>60007238</v>
      </c>
      <c r="J872" t="s">
        <v>452</v>
      </c>
      <c r="K872" t="s">
        <v>453</v>
      </c>
      <c r="L872">
        <v>32705</v>
      </c>
      <c r="M872">
        <v>31</v>
      </c>
      <c r="N872">
        <v>6.3790142313380371E-2</v>
      </c>
      <c r="O872">
        <v>2086.256604359105</v>
      </c>
      <c r="P872" t="str">
        <f>VLOOKUP(EnergynorDelivered[[#This Row],[OUTAGE_NAME]],Table2[],2,FALSE)</f>
        <v>Pole</v>
      </c>
      <c r="Q872" s="2">
        <f>EnergynorDelivered[[#This Row],[Energy Not Supplied kWh]]*VCRUsed</f>
        <v>111552.14063508135</v>
      </c>
    </row>
    <row r="873" spans="1:17" hidden="1" x14ac:dyDescent="0.25">
      <c r="A873" t="s">
        <v>1581</v>
      </c>
      <c r="B873" t="s">
        <v>44</v>
      </c>
      <c r="C873" t="s">
        <v>45</v>
      </c>
      <c r="D873" t="s">
        <v>2054</v>
      </c>
      <c r="E873">
        <v>60026892</v>
      </c>
      <c r="F873" t="s">
        <v>1378</v>
      </c>
      <c r="G873" t="s">
        <v>1379</v>
      </c>
      <c r="H873" t="s">
        <v>49</v>
      </c>
      <c r="I873">
        <v>60007202</v>
      </c>
      <c r="J873" t="s">
        <v>1334</v>
      </c>
      <c r="K873" t="s">
        <v>1335</v>
      </c>
      <c r="L873">
        <v>126987.85</v>
      </c>
      <c r="M873">
        <v>373</v>
      </c>
      <c r="N873">
        <v>1.7309722674187365E-2</v>
      </c>
      <c r="O873">
        <v>2198.1244664913042</v>
      </c>
      <c r="P873" t="str">
        <f>VLOOKUP(EnergynorDelivered[[#This Row],[OUTAGE_NAME]],Table2[],2,FALSE)</f>
        <v>Pole</v>
      </c>
      <c r="Q873" s="2">
        <f>EnergynorDelivered[[#This Row],[Energy Not Supplied kWh]]*VCRUsed</f>
        <v>117533.71522329004</v>
      </c>
    </row>
    <row r="874" spans="1:17" hidden="1" x14ac:dyDescent="0.25">
      <c r="A874" t="s">
        <v>1581</v>
      </c>
      <c r="B874" t="s">
        <v>44</v>
      </c>
      <c r="C874" t="s">
        <v>45</v>
      </c>
      <c r="D874" t="s">
        <v>2055</v>
      </c>
      <c r="E874">
        <v>60026644</v>
      </c>
      <c r="F874" t="s">
        <v>1366</v>
      </c>
      <c r="G874" t="s">
        <v>1367</v>
      </c>
      <c r="H874" t="s">
        <v>49</v>
      </c>
      <c r="I874">
        <v>60007257</v>
      </c>
      <c r="J874" t="s">
        <v>1368</v>
      </c>
      <c r="K874" t="s">
        <v>1369</v>
      </c>
      <c r="L874">
        <v>9091.5</v>
      </c>
      <c r="M874">
        <v>9</v>
      </c>
      <c r="N874">
        <v>2.8449179776929668E-2</v>
      </c>
      <c r="O874">
        <v>258.64571794195609</v>
      </c>
      <c r="P874" t="str">
        <f>VLOOKUP(EnergynorDelivered[[#This Row],[OUTAGE_NAME]],Table2[],2,FALSE)</f>
        <v>Pole</v>
      </c>
      <c r="Q874" s="2">
        <f>EnergynorDelivered[[#This Row],[Energy Not Supplied kWh]]*VCRUsed</f>
        <v>13829.786538356391</v>
      </c>
    </row>
    <row r="875" spans="1:17" hidden="1" x14ac:dyDescent="0.25">
      <c r="A875" t="s">
        <v>1581</v>
      </c>
      <c r="B875" t="s">
        <v>44</v>
      </c>
      <c r="C875" t="s">
        <v>45</v>
      </c>
      <c r="D875" t="s">
        <v>2056</v>
      </c>
      <c r="E875">
        <v>60026687</v>
      </c>
      <c r="F875" t="s">
        <v>2057</v>
      </c>
      <c r="G875" t="s">
        <v>2058</v>
      </c>
      <c r="H875" t="s">
        <v>60</v>
      </c>
      <c r="I875">
        <v>60007250</v>
      </c>
      <c r="J875" t="s">
        <v>432</v>
      </c>
      <c r="K875" t="s">
        <v>433</v>
      </c>
      <c r="L875">
        <v>4140</v>
      </c>
      <c r="M875">
        <v>36</v>
      </c>
      <c r="N875">
        <v>1.9070292723330537E-2</v>
      </c>
      <c r="O875">
        <v>78.951011874588431</v>
      </c>
      <c r="P875" t="str">
        <f>VLOOKUP(EnergynorDelivered[[#This Row],[OUTAGE_NAME]],Table2[],2,FALSE)</f>
        <v>Pole</v>
      </c>
      <c r="Q875" s="2">
        <f>EnergynorDelivered[[#This Row],[Energy Not Supplied kWh]]*VCRUsed</f>
        <v>4221.510604934243</v>
      </c>
    </row>
    <row r="876" spans="1:17" hidden="1" x14ac:dyDescent="0.25">
      <c r="A876" t="s">
        <v>1581</v>
      </c>
      <c r="B876" t="s">
        <v>44</v>
      </c>
      <c r="C876" t="s">
        <v>45</v>
      </c>
      <c r="D876" t="s">
        <v>2059</v>
      </c>
      <c r="E876">
        <v>50000035</v>
      </c>
      <c r="F876" t="s">
        <v>2060</v>
      </c>
      <c r="G876" t="s">
        <v>2061</v>
      </c>
      <c r="H876" t="s">
        <v>60</v>
      </c>
      <c r="I876">
        <v>50000029</v>
      </c>
      <c r="J876" t="s">
        <v>2062</v>
      </c>
      <c r="K876" t="s">
        <v>2063</v>
      </c>
      <c r="L876">
        <v>152</v>
      </c>
      <c r="M876">
        <v>1</v>
      </c>
      <c r="N876">
        <v>1.6763615503371083E-2</v>
      </c>
      <c r="O876">
        <v>2.548069556512405</v>
      </c>
      <c r="P876" t="str">
        <f>VLOOKUP(EnergynorDelivered[[#This Row],[OUTAGE_NAME]],Table2[],2,FALSE)</f>
        <v>Pole</v>
      </c>
      <c r="Q876" s="2">
        <f>EnergynorDelivered[[#This Row],[Energy Not Supplied kWh]]*VCRUsed</f>
        <v>136.24527918671828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474FF-CCF9-409B-A215-C3E7398128D8}">
  <sheetPr>
    <tabColor theme="9" tint="0.79998168889431442"/>
  </sheetPr>
  <dimension ref="A1:B885"/>
  <sheetViews>
    <sheetView workbookViewId="0">
      <selection activeCell="I26" sqref="I26"/>
    </sheetView>
  </sheetViews>
  <sheetFormatPr defaultRowHeight="15" x14ac:dyDescent="0.25"/>
  <cols>
    <col min="1" max="1" width="15.5703125" bestFit="1" customWidth="1"/>
    <col min="2" max="2" width="8.7109375" bestFit="1" customWidth="1"/>
  </cols>
  <sheetData>
    <row r="1" spans="1:2" x14ac:dyDescent="0.25">
      <c r="A1" t="s">
        <v>29</v>
      </c>
    </row>
    <row r="2" spans="1:2" x14ac:dyDescent="0.25">
      <c r="A2" t="s">
        <v>2064</v>
      </c>
      <c r="B2" t="s">
        <v>41</v>
      </c>
    </row>
    <row r="3" spans="1:2" x14ac:dyDescent="0.25">
      <c r="A3" t="s">
        <v>549</v>
      </c>
      <c r="B3" t="s">
        <v>2012</v>
      </c>
    </row>
    <row r="4" spans="1:2" x14ac:dyDescent="0.25">
      <c r="A4" t="s">
        <v>552</v>
      </c>
      <c r="B4" t="s">
        <v>2012</v>
      </c>
    </row>
    <row r="5" spans="1:2" x14ac:dyDescent="0.25">
      <c r="A5" t="s">
        <v>635</v>
      </c>
      <c r="B5" t="s">
        <v>2012</v>
      </c>
    </row>
    <row r="6" spans="1:2" x14ac:dyDescent="0.25">
      <c r="A6" t="s">
        <v>358</v>
      </c>
      <c r="B6" t="s">
        <v>2012</v>
      </c>
    </row>
    <row r="7" spans="1:2" x14ac:dyDescent="0.25">
      <c r="A7" t="s">
        <v>172</v>
      </c>
      <c r="B7" t="s">
        <v>2012</v>
      </c>
    </row>
    <row r="8" spans="1:2" x14ac:dyDescent="0.25">
      <c r="A8" t="s">
        <v>175</v>
      </c>
      <c r="B8" t="s">
        <v>2012</v>
      </c>
    </row>
    <row r="9" spans="1:2" x14ac:dyDescent="0.25">
      <c r="A9" t="s">
        <v>382</v>
      </c>
      <c r="B9" t="s">
        <v>2012</v>
      </c>
    </row>
    <row r="10" spans="1:2" x14ac:dyDescent="0.25">
      <c r="A10" t="s">
        <v>387</v>
      </c>
      <c r="B10" t="s">
        <v>2012</v>
      </c>
    </row>
    <row r="11" spans="1:2" x14ac:dyDescent="0.25">
      <c r="A11" t="s">
        <v>368</v>
      </c>
      <c r="B11" t="s">
        <v>2012</v>
      </c>
    </row>
    <row r="12" spans="1:2" x14ac:dyDescent="0.25">
      <c r="A12" t="s">
        <v>640</v>
      </c>
      <c r="B12" t="s">
        <v>2012</v>
      </c>
    </row>
    <row r="13" spans="1:2" x14ac:dyDescent="0.25">
      <c r="A13" t="s">
        <v>392</v>
      </c>
      <c r="B13" t="s">
        <v>2012</v>
      </c>
    </row>
    <row r="14" spans="1:2" x14ac:dyDescent="0.25">
      <c r="A14" t="s">
        <v>200</v>
      </c>
      <c r="B14" t="s">
        <v>2012</v>
      </c>
    </row>
    <row r="15" spans="1:2" x14ac:dyDescent="0.25">
      <c r="A15" t="s">
        <v>373</v>
      </c>
      <c r="B15" t="s">
        <v>2012</v>
      </c>
    </row>
    <row r="16" spans="1:2" x14ac:dyDescent="0.25">
      <c r="A16" t="s">
        <v>179</v>
      </c>
      <c r="B16" t="s">
        <v>2012</v>
      </c>
    </row>
    <row r="17" spans="1:2" x14ac:dyDescent="0.25">
      <c r="A17" t="s">
        <v>183</v>
      </c>
      <c r="B17" t="s">
        <v>2012</v>
      </c>
    </row>
    <row r="18" spans="1:2" x14ac:dyDescent="0.25">
      <c r="A18" t="s">
        <v>406</v>
      </c>
      <c r="B18" t="s">
        <v>2012</v>
      </c>
    </row>
    <row r="19" spans="1:2" x14ac:dyDescent="0.25">
      <c r="A19" t="s">
        <v>52</v>
      </c>
      <c r="B19" t="s">
        <v>2012</v>
      </c>
    </row>
    <row r="20" spans="1:2" x14ac:dyDescent="0.25">
      <c r="A20" t="s">
        <v>231</v>
      </c>
      <c r="B20" t="s">
        <v>2012</v>
      </c>
    </row>
    <row r="21" spans="1:2" x14ac:dyDescent="0.25">
      <c r="A21" t="s">
        <v>2065</v>
      </c>
      <c r="B21" t="s">
        <v>2012</v>
      </c>
    </row>
    <row r="22" spans="1:2" x14ac:dyDescent="0.25">
      <c r="A22" t="s">
        <v>2066</v>
      </c>
      <c r="B22" t="s">
        <v>2012</v>
      </c>
    </row>
    <row r="23" spans="1:2" x14ac:dyDescent="0.25">
      <c r="A23" t="s">
        <v>2067</v>
      </c>
      <c r="B23" t="s">
        <v>2012</v>
      </c>
    </row>
    <row r="24" spans="1:2" x14ac:dyDescent="0.25">
      <c r="A24" t="s">
        <v>641</v>
      </c>
      <c r="B24" t="s">
        <v>2012</v>
      </c>
    </row>
    <row r="25" spans="1:2" x14ac:dyDescent="0.25">
      <c r="A25" t="s">
        <v>186</v>
      </c>
      <c r="B25" t="s">
        <v>2012</v>
      </c>
    </row>
    <row r="26" spans="1:2" x14ac:dyDescent="0.25">
      <c r="A26" t="s">
        <v>187</v>
      </c>
      <c r="B26" t="s">
        <v>2012</v>
      </c>
    </row>
    <row r="27" spans="1:2" x14ac:dyDescent="0.25">
      <c r="A27" t="s">
        <v>646</v>
      </c>
      <c r="B27" t="s">
        <v>2012</v>
      </c>
    </row>
    <row r="28" spans="1:2" x14ac:dyDescent="0.25">
      <c r="A28" t="s">
        <v>57</v>
      </c>
      <c r="B28" t="s">
        <v>2012</v>
      </c>
    </row>
    <row r="29" spans="1:2" x14ac:dyDescent="0.25">
      <c r="A29" t="s">
        <v>651</v>
      </c>
      <c r="B29" t="s">
        <v>2012</v>
      </c>
    </row>
    <row r="30" spans="1:2" x14ac:dyDescent="0.25">
      <c r="A30" t="s">
        <v>188</v>
      </c>
      <c r="B30" t="s">
        <v>2012</v>
      </c>
    </row>
    <row r="31" spans="1:2" x14ac:dyDescent="0.25">
      <c r="A31" t="s">
        <v>191</v>
      </c>
      <c r="B31" t="s">
        <v>2012</v>
      </c>
    </row>
    <row r="32" spans="1:2" x14ac:dyDescent="0.25">
      <c r="A32" t="s">
        <v>652</v>
      </c>
      <c r="B32" t="s">
        <v>2012</v>
      </c>
    </row>
    <row r="33" spans="1:2" x14ac:dyDescent="0.25">
      <c r="A33" t="s">
        <v>196</v>
      </c>
      <c r="B33" t="s">
        <v>2012</v>
      </c>
    </row>
    <row r="34" spans="1:2" x14ac:dyDescent="0.25">
      <c r="A34" t="s">
        <v>255</v>
      </c>
      <c r="B34" t="s">
        <v>2012</v>
      </c>
    </row>
    <row r="35" spans="1:2" x14ac:dyDescent="0.25">
      <c r="A35" t="s">
        <v>414</v>
      </c>
      <c r="B35" t="s">
        <v>2012</v>
      </c>
    </row>
    <row r="36" spans="1:2" x14ac:dyDescent="0.25">
      <c r="A36" t="s">
        <v>653</v>
      </c>
      <c r="B36" t="s">
        <v>2012</v>
      </c>
    </row>
    <row r="37" spans="1:2" x14ac:dyDescent="0.25">
      <c r="A37" t="s">
        <v>102</v>
      </c>
      <c r="B37" t="s">
        <v>2012</v>
      </c>
    </row>
    <row r="38" spans="1:2" x14ac:dyDescent="0.25">
      <c r="A38" t="s">
        <v>2068</v>
      </c>
      <c r="B38" t="s">
        <v>2012</v>
      </c>
    </row>
    <row r="39" spans="1:2" x14ac:dyDescent="0.25">
      <c r="A39" t="s">
        <v>64</v>
      </c>
      <c r="B39" t="s">
        <v>2012</v>
      </c>
    </row>
    <row r="40" spans="1:2" x14ac:dyDescent="0.25">
      <c r="A40" t="s">
        <v>2069</v>
      </c>
      <c r="B40" t="s">
        <v>2012</v>
      </c>
    </row>
    <row r="41" spans="1:2" x14ac:dyDescent="0.25">
      <c r="A41" t="s">
        <v>107</v>
      </c>
      <c r="B41" t="s">
        <v>2012</v>
      </c>
    </row>
    <row r="42" spans="1:2" x14ac:dyDescent="0.25">
      <c r="A42" t="s">
        <v>420</v>
      </c>
      <c r="B42" t="s">
        <v>2012</v>
      </c>
    </row>
    <row r="43" spans="1:2" x14ac:dyDescent="0.25">
      <c r="A43" t="s">
        <v>204</v>
      </c>
      <c r="B43" t="s">
        <v>2012</v>
      </c>
    </row>
    <row r="44" spans="1:2" x14ac:dyDescent="0.25">
      <c r="A44" t="s">
        <v>111</v>
      </c>
      <c r="B44" t="s">
        <v>2012</v>
      </c>
    </row>
    <row r="45" spans="1:2" x14ac:dyDescent="0.25">
      <c r="A45" t="s">
        <v>2070</v>
      </c>
      <c r="B45" t="s">
        <v>2012</v>
      </c>
    </row>
    <row r="46" spans="1:2" x14ac:dyDescent="0.25">
      <c r="A46" t="s">
        <v>557</v>
      </c>
      <c r="B46" t="s">
        <v>2012</v>
      </c>
    </row>
    <row r="47" spans="1:2" x14ac:dyDescent="0.25">
      <c r="A47" t="s">
        <v>284</v>
      </c>
      <c r="B47" t="s">
        <v>2012</v>
      </c>
    </row>
    <row r="48" spans="1:2" x14ac:dyDescent="0.25">
      <c r="A48" t="s">
        <v>2071</v>
      </c>
      <c r="B48" t="s">
        <v>2012</v>
      </c>
    </row>
    <row r="49" spans="1:2" x14ac:dyDescent="0.25">
      <c r="A49" t="s">
        <v>562</v>
      </c>
      <c r="B49" t="s">
        <v>2012</v>
      </c>
    </row>
    <row r="50" spans="1:2" x14ac:dyDescent="0.25">
      <c r="A50" t="s">
        <v>567</v>
      </c>
      <c r="B50" t="s">
        <v>2012</v>
      </c>
    </row>
    <row r="51" spans="1:2" x14ac:dyDescent="0.25">
      <c r="A51" t="s">
        <v>295</v>
      </c>
      <c r="B51" t="s">
        <v>2012</v>
      </c>
    </row>
    <row r="52" spans="1:2" x14ac:dyDescent="0.25">
      <c r="A52" t="s">
        <v>572</v>
      </c>
      <c r="B52" t="s">
        <v>2012</v>
      </c>
    </row>
    <row r="53" spans="1:2" x14ac:dyDescent="0.25">
      <c r="A53" t="s">
        <v>434</v>
      </c>
      <c r="B53" t="s">
        <v>2012</v>
      </c>
    </row>
    <row r="54" spans="1:2" x14ac:dyDescent="0.25">
      <c r="A54" t="s">
        <v>300</v>
      </c>
      <c r="B54" t="s">
        <v>2012</v>
      </c>
    </row>
    <row r="55" spans="1:2" x14ac:dyDescent="0.25">
      <c r="A55" t="s">
        <v>577</v>
      </c>
      <c r="B55" t="s">
        <v>2012</v>
      </c>
    </row>
    <row r="56" spans="1:2" x14ac:dyDescent="0.25">
      <c r="A56" t="s">
        <v>439</v>
      </c>
      <c r="B56" t="s">
        <v>2012</v>
      </c>
    </row>
    <row r="57" spans="1:2" x14ac:dyDescent="0.25">
      <c r="A57" t="s">
        <v>580</v>
      </c>
      <c r="B57" t="s">
        <v>2012</v>
      </c>
    </row>
    <row r="58" spans="1:2" x14ac:dyDescent="0.25">
      <c r="A58" t="s">
        <v>308</v>
      </c>
      <c r="B58" t="s">
        <v>2012</v>
      </c>
    </row>
    <row r="59" spans="1:2" x14ac:dyDescent="0.25">
      <c r="A59" t="s">
        <v>444</v>
      </c>
      <c r="B59" t="s">
        <v>2012</v>
      </c>
    </row>
    <row r="60" spans="1:2" x14ac:dyDescent="0.25">
      <c r="A60" t="s">
        <v>585</v>
      </c>
      <c r="B60" t="s">
        <v>2012</v>
      </c>
    </row>
    <row r="61" spans="1:2" x14ac:dyDescent="0.25">
      <c r="A61" t="s">
        <v>119</v>
      </c>
      <c r="B61" t="s">
        <v>2012</v>
      </c>
    </row>
    <row r="62" spans="1:2" x14ac:dyDescent="0.25">
      <c r="A62" t="s">
        <v>449</v>
      </c>
      <c r="B62" t="s">
        <v>2012</v>
      </c>
    </row>
    <row r="63" spans="1:2" x14ac:dyDescent="0.25">
      <c r="A63" t="s">
        <v>124</v>
      </c>
      <c r="B63" t="s">
        <v>2012</v>
      </c>
    </row>
    <row r="64" spans="1:2" x14ac:dyDescent="0.25">
      <c r="A64" t="s">
        <v>134</v>
      </c>
      <c r="B64" t="s">
        <v>2012</v>
      </c>
    </row>
    <row r="65" spans="1:2" x14ac:dyDescent="0.25">
      <c r="A65" t="s">
        <v>207</v>
      </c>
      <c r="B65" t="s">
        <v>2012</v>
      </c>
    </row>
    <row r="66" spans="1:2" x14ac:dyDescent="0.25">
      <c r="A66" t="s">
        <v>211</v>
      </c>
      <c r="B66" t="s">
        <v>2012</v>
      </c>
    </row>
    <row r="67" spans="1:2" x14ac:dyDescent="0.25">
      <c r="A67" t="s">
        <v>469</v>
      </c>
      <c r="B67" t="s">
        <v>2012</v>
      </c>
    </row>
    <row r="68" spans="1:2" x14ac:dyDescent="0.25">
      <c r="A68" t="s">
        <v>316</v>
      </c>
      <c r="B68" t="s">
        <v>2012</v>
      </c>
    </row>
    <row r="69" spans="1:2" x14ac:dyDescent="0.25">
      <c r="A69" t="s">
        <v>474</v>
      </c>
      <c r="B69" t="s">
        <v>2012</v>
      </c>
    </row>
    <row r="70" spans="1:2" x14ac:dyDescent="0.25">
      <c r="A70" t="s">
        <v>86</v>
      </c>
      <c r="B70" t="s">
        <v>2012</v>
      </c>
    </row>
    <row r="71" spans="1:2" x14ac:dyDescent="0.25">
      <c r="A71" t="s">
        <v>215</v>
      </c>
      <c r="B71" t="s">
        <v>2012</v>
      </c>
    </row>
    <row r="72" spans="1:2" x14ac:dyDescent="0.25">
      <c r="A72" t="s">
        <v>590</v>
      </c>
      <c r="B72" t="s">
        <v>2012</v>
      </c>
    </row>
    <row r="73" spans="1:2" x14ac:dyDescent="0.25">
      <c r="A73" t="s">
        <v>322</v>
      </c>
      <c r="B73" t="s">
        <v>2012</v>
      </c>
    </row>
    <row r="74" spans="1:2" x14ac:dyDescent="0.25">
      <c r="A74" t="s">
        <v>478</v>
      </c>
      <c r="B74" t="s">
        <v>2012</v>
      </c>
    </row>
    <row r="75" spans="1:2" x14ac:dyDescent="0.25">
      <c r="A75" t="s">
        <v>325</v>
      </c>
      <c r="B75" t="s">
        <v>2012</v>
      </c>
    </row>
    <row r="76" spans="1:2" x14ac:dyDescent="0.25">
      <c r="A76" t="s">
        <v>479</v>
      </c>
      <c r="B76" t="s">
        <v>2012</v>
      </c>
    </row>
    <row r="77" spans="1:2" x14ac:dyDescent="0.25">
      <c r="A77" t="s">
        <v>591</v>
      </c>
      <c r="B77" t="s">
        <v>2012</v>
      </c>
    </row>
    <row r="78" spans="1:2" x14ac:dyDescent="0.25">
      <c r="A78" t="s">
        <v>594</v>
      </c>
      <c r="B78" t="s">
        <v>2012</v>
      </c>
    </row>
    <row r="79" spans="1:2" x14ac:dyDescent="0.25">
      <c r="A79" t="s">
        <v>328</v>
      </c>
      <c r="B79" t="s">
        <v>2012</v>
      </c>
    </row>
    <row r="80" spans="1:2" x14ac:dyDescent="0.25">
      <c r="A80" t="s">
        <v>139</v>
      </c>
      <c r="B80" t="s">
        <v>2012</v>
      </c>
    </row>
    <row r="81" spans="1:2" x14ac:dyDescent="0.25">
      <c r="A81" t="s">
        <v>597</v>
      </c>
      <c r="B81" t="s">
        <v>2012</v>
      </c>
    </row>
    <row r="82" spans="1:2" x14ac:dyDescent="0.25">
      <c r="A82" t="s">
        <v>90</v>
      </c>
      <c r="B82" t="s">
        <v>2012</v>
      </c>
    </row>
    <row r="83" spans="1:2" x14ac:dyDescent="0.25">
      <c r="A83" t="s">
        <v>602</v>
      </c>
      <c r="B83" t="s">
        <v>2012</v>
      </c>
    </row>
    <row r="84" spans="1:2" x14ac:dyDescent="0.25">
      <c r="A84" t="s">
        <v>2072</v>
      </c>
      <c r="B84" t="s">
        <v>2012</v>
      </c>
    </row>
    <row r="85" spans="1:2" x14ac:dyDescent="0.25">
      <c r="A85" t="s">
        <v>493</v>
      </c>
      <c r="B85" t="s">
        <v>2012</v>
      </c>
    </row>
    <row r="86" spans="1:2" x14ac:dyDescent="0.25">
      <c r="A86" t="s">
        <v>606</v>
      </c>
      <c r="B86" t="s">
        <v>2012</v>
      </c>
    </row>
    <row r="87" spans="1:2" x14ac:dyDescent="0.25">
      <c r="A87" t="s">
        <v>498</v>
      </c>
      <c r="B87" t="s">
        <v>2012</v>
      </c>
    </row>
    <row r="88" spans="1:2" x14ac:dyDescent="0.25">
      <c r="A88" t="s">
        <v>501</v>
      </c>
      <c r="B88" t="s">
        <v>2012</v>
      </c>
    </row>
    <row r="89" spans="1:2" x14ac:dyDescent="0.25">
      <c r="A89" t="s">
        <v>95</v>
      </c>
      <c r="B89" t="s">
        <v>2012</v>
      </c>
    </row>
    <row r="90" spans="1:2" x14ac:dyDescent="0.25">
      <c r="A90" t="s">
        <v>154</v>
      </c>
      <c r="B90" t="s">
        <v>2012</v>
      </c>
    </row>
    <row r="91" spans="1:2" x14ac:dyDescent="0.25">
      <c r="A91" t="s">
        <v>333</v>
      </c>
      <c r="B91" t="s">
        <v>2012</v>
      </c>
    </row>
    <row r="92" spans="1:2" x14ac:dyDescent="0.25">
      <c r="A92" t="s">
        <v>219</v>
      </c>
      <c r="B92" t="s">
        <v>2012</v>
      </c>
    </row>
    <row r="93" spans="1:2" x14ac:dyDescent="0.25">
      <c r="A93" t="s">
        <v>2073</v>
      </c>
      <c r="B93" t="s">
        <v>2012</v>
      </c>
    </row>
    <row r="94" spans="1:2" x14ac:dyDescent="0.25">
      <c r="A94" t="s">
        <v>159</v>
      </c>
      <c r="B94" t="s">
        <v>2012</v>
      </c>
    </row>
    <row r="95" spans="1:2" x14ac:dyDescent="0.25">
      <c r="A95" t="s">
        <v>610</v>
      </c>
      <c r="B95" t="s">
        <v>2012</v>
      </c>
    </row>
    <row r="96" spans="1:2" x14ac:dyDescent="0.25">
      <c r="A96" t="s">
        <v>339</v>
      </c>
      <c r="B96" t="s">
        <v>2012</v>
      </c>
    </row>
    <row r="97" spans="1:2" x14ac:dyDescent="0.25">
      <c r="A97" t="s">
        <v>613</v>
      </c>
      <c r="B97" t="s">
        <v>2012</v>
      </c>
    </row>
    <row r="98" spans="1:2" x14ac:dyDescent="0.25">
      <c r="A98" t="s">
        <v>618</v>
      </c>
      <c r="B98" t="s">
        <v>2012</v>
      </c>
    </row>
    <row r="99" spans="1:2" x14ac:dyDescent="0.25">
      <c r="A99" t="s">
        <v>511</v>
      </c>
      <c r="B99" t="s">
        <v>2012</v>
      </c>
    </row>
    <row r="100" spans="1:2" x14ac:dyDescent="0.25">
      <c r="A100" t="s">
        <v>514</v>
      </c>
      <c r="B100" t="s">
        <v>2012</v>
      </c>
    </row>
    <row r="101" spans="1:2" x14ac:dyDescent="0.25">
      <c r="A101" t="s">
        <v>164</v>
      </c>
      <c r="B101" t="s">
        <v>2012</v>
      </c>
    </row>
    <row r="102" spans="1:2" x14ac:dyDescent="0.25">
      <c r="A102" t="s">
        <v>519</v>
      </c>
      <c r="B102" t="s">
        <v>2012</v>
      </c>
    </row>
    <row r="103" spans="1:2" x14ac:dyDescent="0.25">
      <c r="A103" t="s">
        <v>526</v>
      </c>
      <c r="B103" t="s">
        <v>2012</v>
      </c>
    </row>
    <row r="104" spans="1:2" x14ac:dyDescent="0.25">
      <c r="A104" t="s">
        <v>223</v>
      </c>
      <c r="B104" t="s">
        <v>2012</v>
      </c>
    </row>
    <row r="105" spans="1:2" x14ac:dyDescent="0.25">
      <c r="A105" t="s">
        <v>100</v>
      </c>
      <c r="B105" t="s">
        <v>2012</v>
      </c>
    </row>
    <row r="106" spans="1:2" x14ac:dyDescent="0.25">
      <c r="A106" t="s">
        <v>533</v>
      </c>
      <c r="B106" t="s">
        <v>2012</v>
      </c>
    </row>
    <row r="107" spans="1:2" x14ac:dyDescent="0.25">
      <c r="A107" t="s">
        <v>619</v>
      </c>
      <c r="B107" t="s">
        <v>2012</v>
      </c>
    </row>
    <row r="108" spans="1:2" x14ac:dyDescent="0.25">
      <c r="A108" t="s">
        <v>168</v>
      </c>
      <c r="B108" t="s">
        <v>2012</v>
      </c>
    </row>
    <row r="109" spans="1:2" x14ac:dyDescent="0.25">
      <c r="A109" t="s">
        <v>536</v>
      </c>
      <c r="B109" t="s">
        <v>2012</v>
      </c>
    </row>
    <row r="110" spans="1:2" x14ac:dyDescent="0.25">
      <c r="A110" t="s">
        <v>624</v>
      </c>
      <c r="B110" t="s">
        <v>2012</v>
      </c>
    </row>
    <row r="111" spans="1:2" x14ac:dyDescent="0.25">
      <c r="A111" t="s">
        <v>629</v>
      </c>
      <c r="B111" t="s">
        <v>2012</v>
      </c>
    </row>
    <row r="112" spans="1:2" x14ac:dyDescent="0.25">
      <c r="A112" t="s">
        <v>171</v>
      </c>
      <c r="B112" t="s">
        <v>2012</v>
      </c>
    </row>
    <row r="113" spans="1:2" x14ac:dyDescent="0.25">
      <c r="A113" t="s">
        <v>225</v>
      </c>
      <c r="B113" t="s">
        <v>2012</v>
      </c>
    </row>
    <row r="114" spans="1:2" x14ac:dyDescent="0.25">
      <c r="A114" t="s">
        <v>542</v>
      </c>
      <c r="B114" t="s">
        <v>2012</v>
      </c>
    </row>
    <row r="115" spans="1:2" x14ac:dyDescent="0.25">
      <c r="A115" t="s">
        <v>630</v>
      </c>
      <c r="B115" t="s">
        <v>2012</v>
      </c>
    </row>
    <row r="116" spans="1:2" x14ac:dyDescent="0.25">
      <c r="A116" t="s">
        <v>543</v>
      </c>
      <c r="B116" t="s">
        <v>2012</v>
      </c>
    </row>
    <row r="117" spans="1:2" x14ac:dyDescent="0.25">
      <c r="A117" t="s">
        <v>1181</v>
      </c>
      <c r="B117" t="s">
        <v>2012</v>
      </c>
    </row>
    <row r="118" spans="1:2" x14ac:dyDescent="0.25">
      <c r="A118" t="s">
        <v>929</v>
      </c>
      <c r="B118" t="s">
        <v>2012</v>
      </c>
    </row>
    <row r="119" spans="1:2" x14ac:dyDescent="0.25">
      <c r="A119" t="s">
        <v>925</v>
      </c>
      <c r="B119" t="s">
        <v>2012</v>
      </c>
    </row>
    <row r="120" spans="1:2" x14ac:dyDescent="0.25">
      <c r="A120" t="s">
        <v>987</v>
      </c>
      <c r="B120" t="s">
        <v>2012</v>
      </c>
    </row>
    <row r="121" spans="1:2" x14ac:dyDescent="0.25">
      <c r="A121" t="s">
        <v>1182</v>
      </c>
      <c r="B121" t="s">
        <v>2012</v>
      </c>
    </row>
    <row r="122" spans="1:2" x14ac:dyDescent="0.25">
      <c r="A122" t="s">
        <v>981</v>
      </c>
      <c r="B122" t="s">
        <v>2012</v>
      </c>
    </row>
    <row r="123" spans="1:2" x14ac:dyDescent="0.25">
      <c r="A123" t="s">
        <v>833</v>
      </c>
      <c r="B123" t="s">
        <v>2012</v>
      </c>
    </row>
    <row r="124" spans="1:2" x14ac:dyDescent="0.25">
      <c r="A124" t="s">
        <v>1431</v>
      </c>
      <c r="B124" t="s">
        <v>2012</v>
      </c>
    </row>
    <row r="125" spans="1:2" x14ac:dyDescent="0.25">
      <c r="A125" t="s">
        <v>835</v>
      </c>
      <c r="B125" t="s">
        <v>2012</v>
      </c>
    </row>
    <row r="126" spans="1:2" x14ac:dyDescent="0.25">
      <c r="A126" t="s">
        <v>931</v>
      </c>
      <c r="B126" t="s">
        <v>2012</v>
      </c>
    </row>
    <row r="127" spans="1:2" x14ac:dyDescent="0.25">
      <c r="A127" t="s">
        <v>836</v>
      </c>
      <c r="B127" t="s">
        <v>2012</v>
      </c>
    </row>
    <row r="128" spans="1:2" x14ac:dyDescent="0.25">
      <c r="A128" t="s">
        <v>935</v>
      </c>
      <c r="B128" t="s">
        <v>2012</v>
      </c>
    </row>
    <row r="129" spans="1:2" x14ac:dyDescent="0.25">
      <c r="A129" t="s">
        <v>1432</v>
      </c>
      <c r="B129" t="s">
        <v>2012</v>
      </c>
    </row>
    <row r="130" spans="1:2" x14ac:dyDescent="0.25">
      <c r="A130" t="s">
        <v>998</v>
      </c>
      <c r="B130" t="s">
        <v>2012</v>
      </c>
    </row>
    <row r="131" spans="1:2" x14ac:dyDescent="0.25">
      <c r="A131" t="s">
        <v>841</v>
      </c>
      <c r="B131" t="s">
        <v>2012</v>
      </c>
    </row>
    <row r="132" spans="1:2" x14ac:dyDescent="0.25">
      <c r="A132" t="s">
        <v>1433</v>
      </c>
      <c r="B132" t="s">
        <v>2012</v>
      </c>
    </row>
    <row r="133" spans="1:2" x14ac:dyDescent="0.25">
      <c r="A133" t="s">
        <v>660</v>
      </c>
      <c r="B133" t="s">
        <v>2012</v>
      </c>
    </row>
    <row r="134" spans="1:2" x14ac:dyDescent="0.25">
      <c r="A134" t="s">
        <v>1191</v>
      </c>
      <c r="B134" t="s">
        <v>2012</v>
      </c>
    </row>
    <row r="135" spans="1:2" x14ac:dyDescent="0.25">
      <c r="A135" t="s">
        <v>936</v>
      </c>
      <c r="B135" t="s">
        <v>2012</v>
      </c>
    </row>
    <row r="136" spans="1:2" x14ac:dyDescent="0.25">
      <c r="A136" t="s">
        <v>1227</v>
      </c>
      <c r="B136" t="s">
        <v>2012</v>
      </c>
    </row>
    <row r="137" spans="1:2" x14ac:dyDescent="0.25">
      <c r="A137" t="s">
        <v>2074</v>
      </c>
      <c r="B137" t="s">
        <v>2012</v>
      </c>
    </row>
    <row r="138" spans="1:2" x14ac:dyDescent="0.25">
      <c r="A138" t="s">
        <v>937</v>
      </c>
      <c r="B138" t="s">
        <v>2012</v>
      </c>
    </row>
    <row r="139" spans="1:2" x14ac:dyDescent="0.25">
      <c r="A139" t="s">
        <v>701</v>
      </c>
      <c r="B139" t="s">
        <v>2012</v>
      </c>
    </row>
    <row r="140" spans="1:2" x14ac:dyDescent="0.25">
      <c r="A140" t="s">
        <v>2075</v>
      </c>
      <c r="B140" t="s">
        <v>2012</v>
      </c>
    </row>
    <row r="141" spans="1:2" x14ac:dyDescent="0.25">
      <c r="A141" t="s">
        <v>2076</v>
      </c>
      <c r="B141" t="s">
        <v>2012</v>
      </c>
    </row>
    <row r="142" spans="1:2" x14ac:dyDescent="0.25">
      <c r="A142" t="s">
        <v>1040</v>
      </c>
      <c r="B142" t="s">
        <v>2012</v>
      </c>
    </row>
    <row r="143" spans="1:2" x14ac:dyDescent="0.25">
      <c r="A143" t="s">
        <v>715</v>
      </c>
      <c r="B143" t="s">
        <v>2012</v>
      </c>
    </row>
    <row r="144" spans="1:2" x14ac:dyDescent="0.25">
      <c r="A144" t="s">
        <v>1275</v>
      </c>
      <c r="B144" t="s">
        <v>2012</v>
      </c>
    </row>
    <row r="145" spans="1:2" x14ac:dyDescent="0.25">
      <c r="A145" t="s">
        <v>1274</v>
      </c>
      <c r="B145" t="s">
        <v>2012</v>
      </c>
    </row>
    <row r="146" spans="1:2" x14ac:dyDescent="0.25">
      <c r="A146" t="s">
        <v>1054</v>
      </c>
      <c r="B146" t="s">
        <v>2012</v>
      </c>
    </row>
    <row r="147" spans="1:2" x14ac:dyDescent="0.25">
      <c r="A147" t="s">
        <v>1436</v>
      </c>
      <c r="B147" t="s">
        <v>2012</v>
      </c>
    </row>
    <row r="148" spans="1:2" x14ac:dyDescent="0.25">
      <c r="A148" t="s">
        <v>1298</v>
      </c>
      <c r="B148" t="s">
        <v>2012</v>
      </c>
    </row>
    <row r="149" spans="1:2" x14ac:dyDescent="0.25">
      <c r="A149" t="s">
        <v>1441</v>
      </c>
      <c r="B149" t="s">
        <v>2012</v>
      </c>
    </row>
    <row r="150" spans="1:2" x14ac:dyDescent="0.25">
      <c r="A150" t="s">
        <v>731</v>
      </c>
      <c r="B150" t="s">
        <v>2012</v>
      </c>
    </row>
    <row r="151" spans="1:2" x14ac:dyDescent="0.25">
      <c r="A151" t="s">
        <v>1088</v>
      </c>
      <c r="B151" t="s">
        <v>2012</v>
      </c>
    </row>
    <row r="152" spans="1:2" x14ac:dyDescent="0.25">
      <c r="A152" t="s">
        <v>1096</v>
      </c>
      <c r="B152" t="s">
        <v>2012</v>
      </c>
    </row>
    <row r="153" spans="1:2" x14ac:dyDescent="0.25">
      <c r="A153" t="s">
        <v>1355</v>
      </c>
      <c r="B153" t="s">
        <v>2012</v>
      </c>
    </row>
    <row r="154" spans="1:2" x14ac:dyDescent="0.25">
      <c r="A154" t="s">
        <v>757</v>
      </c>
      <c r="B154" t="s">
        <v>2012</v>
      </c>
    </row>
    <row r="155" spans="1:2" x14ac:dyDescent="0.25">
      <c r="A155" t="s">
        <v>1489</v>
      </c>
      <c r="B155" t="s">
        <v>2012</v>
      </c>
    </row>
    <row r="156" spans="1:2" x14ac:dyDescent="0.25">
      <c r="A156" t="s">
        <v>1488</v>
      </c>
      <c r="B156" t="s">
        <v>2012</v>
      </c>
    </row>
    <row r="157" spans="1:2" x14ac:dyDescent="0.25">
      <c r="A157" t="s">
        <v>2077</v>
      </c>
      <c r="B157" t="s">
        <v>2012</v>
      </c>
    </row>
    <row r="158" spans="1:2" x14ac:dyDescent="0.25">
      <c r="A158" t="s">
        <v>939</v>
      </c>
      <c r="B158" t="s">
        <v>2012</v>
      </c>
    </row>
    <row r="159" spans="1:2" x14ac:dyDescent="0.25">
      <c r="A159" t="s">
        <v>1099</v>
      </c>
      <c r="B159" t="s">
        <v>2012</v>
      </c>
    </row>
    <row r="160" spans="1:2" x14ac:dyDescent="0.25">
      <c r="A160" t="s">
        <v>1495</v>
      </c>
      <c r="B160" t="s">
        <v>2012</v>
      </c>
    </row>
    <row r="161" spans="1:2" x14ac:dyDescent="0.25">
      <c r="A161" t="s">
        <v>1356</v>
      </c>
      <c r="B161" t="s">
        <v>2012</v>
      </c>
    </row>
    <row r="162" spans="1:2" x14ac:dyDescent="0.25">
      <c r="A162" t="s">
        <v>1100</v>
      </c>
      <c r="B162" t="s">
        <v>2012</v>
      </c>
    </row>
    <row r="163" spans="1:2" x14ac:dyDescent="0.25">
      <c r="A163" t="s">
        <v>1103</v>
      </c>
      <c r="B163" t="s">
        <v>2012</v>
      </c>
    </row>
    <row r="164" spans="1:2" x14ac:dyDescent="0.25">
      <c r="A164" t="s">
        <v>1498</v>
      </c>
      <c r="B164" t="s">
        <v>2012</v>
      </c>
    </row>
    <row r="165" spans="1:2" x14ac:dyDescent="0.25">
      <c r="A165" t="s">
        <v>1357</v>
      </c>
      <c r="B165" t="s">
        <v>2012</v>
      </c>
    </row>
    <row r="166" spans="1:2" x14ac:dyDescent="0.25">
      <c r="A166" t="s">
        <v>760</v>
      </c>
      <c r="B166" t="s">
        <v>2012</v>
      </c>
    </row>
    <row r="167" spans="1:2" x14ac:dyDescent="0.25">
      <c r="A167" t="s">
        <v>1360</v>
      </c>
      <c r="B167" t="s">
        <v>2012</v>
      </c>
    </row>
    <row r="168" spans="1:2" x14ac:dyDescent="0.25">
      <c r="A168" t="s">
        <v>890</v>
      </c>
      <c r="B168" t="s">
        <v>2012</v>
      </c>
    </row>
    <row r="169" spans="1:2" x14ac:dyDescent="0.25">
      <c r="A169" t="s">
        <v>1499</v>
      </c>
      <c r="B169" t="s">
        <v>2012</v>
      </c>
    </row>
    <row r="170" spans="1:2" x14ac:dyDescent="0.25">
      <c r="A170" t="s">
        <v>765</v>
      </c>
      <c r="B170" t="s">
        <v>2012</v>
      </c>
    </row>
    <row r="171" spans="1:2" x14ac:dyDescent="0.25">
      <c r="A171" t="s">
        <v>943</v>
      </c>
      <c r="B171" t="s">
        <v>2012</v>
      </c>
    </row>
    <row r="172" spans="1:2" x14ac:dyDescent="0.25">
      <c r="A172" t="s">
        <v>1363</v>
      </c>
      <c r="B172" t="s">
        <v>2012</v>
      </c>
    </row>
    <row r="173" spans="1:2" x14ac:dyDescent="0.25">
      <c r="A173" t="s">
        <v>1106</v>
      </c>
      <c r="B173" t="s">
        <v>2012</v>
      </c>
    </row>
    <row r="174" spans="1:2" x14ac:dyDescent="0.25">
      <c r="A174" t="s">
        <v>947</v>
      </c>
      <c r="B174" t="s">
        <v>2012</v>
      </c>
    </row>
    <row r="175" spans="1:2" x14ac:dyDescent="0.25">
      <c r="A175" t="s">
        <v>2078</v>
      </c>
      <c r="B175" t="s">
        <v>2012</v>
      </c>
    </row>
    <row r="176" spans="1:2" x14ac:dyDescent="0.25">
      <c r="A176" t="s">
        <v>948</v>
      </c>
      <c r="B176" t="s">
        <v>2012</v>
      </c>
    </row>
    <row r="177" spans="1:2" x14ac:dyDescent="0.25">
      <c r="A177" t="s">
        <v>1371</v>
      </c>
      <c r="B177" t="s">
        <v>2012</v>
      </c>
    </row>
    <row r="178" spans="1:2" x14ac:dyDescent="0.25">
      <c r="A178" t="s">
        <v>1108</v>
      </c>
      <c r="B178" t="s">
        <v>2012</v>
      </c>
    </row>
    <row r="179" spans="1:2" x14ac:dyDescent="0.25">
      <c r="A179" t="s">
        <v>1376</v>
      </c>
      <c r="B179" t="s">
        <v>2012</v>
      </c>
    </row>
    <row r="180" spans="1:2" x14ac:dyDescent="0.25">
      <c r="A180" t="s">
        <v>1113</v>
      </c>
      <c r="B180" t="s">
        <v>2012</v>
      </c>
    </row>
    <row r="181" spans="1:2" x14ac:dyDescent="0.25">
      <c r="A181" t="s">
        <v>1380</v>
      </c>
      <c r="B181" t="s">
        <v>2012</v>
      </c>
    </row>
    <row r="182" spans="1:2" x14ac:dyDescent="0.25">
      <c r="A182" t="s">
        <v>1115</v>
      </c>
      <c r="B182" t="s">
        <v>2012</v>
      </c>
    </row>
    <row r="183" spans="1:2" x14ac:dyDescent="0.25">
      <c r="A183" t="s">
        <v>1116</v>
      </c>
      <c r="B183" t="s">
        <v>2012</v>
      </c>
    </row>
    <row r="184" spans="1:2" x14ac:dyDescent="0.25">
      <c r="A184" t="s">
        <v>1125</v>
      </c>
      <c r="B184" t="s">
        <v>2012</v>
      </c>
    </row>
    <row r="185" spans="1:2" x14ac:dyDescent="0.25">
      <c r="A185" t="s">
        <v>1381</v>
      </c>
      <c r="B185" t="s">
        <v>2012</v>
      </c>
    </row>
    <row r="186" spans="1:2" x14ac:dyDescent="0.25">
      <c r="A186" t="s">
        <v>1126</v>
      </c>
      <c r="B186" t="s">
        <v>2012</v>
      </c>
    </row>
    <row r="187" spans="1:2" x14ac:dyDescent="0.25">
      <c r="A187" t="s">
        <v>772</v>
      </c>
      <c r="B187" t="s">
        <v>2012</v>
      </c>
    </row>
    <row r="188" spans="1:2" x14ac:dyDescent="0.25">
      <c r="A188" t="s">
        <v>767</v>
      </c>
      <c r="B188" t="s">
        <v>2012</v>
      </c>
    </row>
    <row r="189" spans="1:2" x14ac:dyDescent="0.25">
      <c r="A189" t="s">
        <v>949</v>
      </c>
      <c r="B189" t="s">
        <v>2012</v>
      </c>
    </row>
    <row r="190" spans="1:2" x14ac:dyDescent="0.25">
      <c r="A190" t="s">
        <v>1387</v>
      </c>
      <c r="B190" t="s">
        <v>2012</v>
      </c>
    </row>
    <row r="191" spans="1:2" x14ac:dyDescent="0.25">
      <c r="A191" t="s">
        <v>2079</v>
      </c>
      <c r="B191" t="s">
        <v>2012</v>
      </c>
    </row>
    <row r="192" spans="1:2" x14ac:dyDescent="0.25">
      <c r="A192" t="s">
        <v>2080</v>
      </c>
      <c r="B192" t="s">
        <v>2012</v>
      </c>
    </row>
    <row r="193" spans="1:2" x14ac:dyDescent="0.25">
      <c r="A193" t="s">
        <v>2081</v>
      </c>
      <c r="B193" t="s">
        <v>2012</v>
      </c>
    </row>
    <row r="194" spans="1:2" x14ac:dyDescent="0.25">
      <c r="A194" t="s">
        <v>1506</v>
      </c>
      <c r="B194" t="s">
        <v>2012</v>
      </c>
    </row>
    <row r="195" spans="1:2" x14ac:dyDescent="0.25">
      <c r="A195" t="s">
        <v>778</v>
      </c>
      <c r="B195" t="s">
        <v>2012</v>
      </c>
    </row>
    <row r="196" spans="1:2" x14ac:dyDescent="0.25">
      <c r="A196" t="s">
        <v>1507</v>
      </c>
      <c r="B196" t="s">
        <v>2012</v>
      </c>
    </row>
    <row r="197" spans="1:2" x14ac:dyDescent="0.25">
      <c r="A197" t="s">
        <v>951</v>
      </c>
      <c r="B197" t="s">
        <v>2012</v>
      </c>
    </row>
    <row r="198" spans="1:2" x14ac:dyDescent="0.25">
      <c r="A198" t="s">
        <v>781</v>
      </c>
      <c r="B198" t="s">
        <v>2012</v>
      </c>
    </row>
    <row r="199" spans="1:2" x14ac:dyDescent="0.25">
      <c r="A199" t="s">
        <v>1131</v>
      </c>
      <c r="B199" t="s">
        <v>2012</v>
      </c>
    </row>
    <row r="200" spans="1:2" x14ac:dyDescent="0.25">
      <c r="A200" t="s">
        <v>1132</v>
      </c>
      <c r="B200" t="s">
        <v>2012</v>
      </c>
    </row>
    <row r="201" spans="1:2" x14ac:dyDescent="0.25">
      <c r="A201" t="s">
        <v>786</v>
      </c>
      <c r="B201" t="s">
        <v>2012</v>
      </c>
    </row>
    <row r="202" spans="1:2" x14ac:dyDescent="0.25">
      <c r="A202" t="s">
        <v>2082</v>
      </c>
      <c r="B202" t="s">
        <v>2012</v>
      </c>
    </row>
    <row r="203" spans="1:2" x14ac:dyDescent="0.25">
      <c r="A203" t="s">
        <v>955</v>
      </c>
      <c r="B203" t="s">
        <v>2012</v>
      </c>
    </row>
    <row r="204" spans="1:2" x14ac:dyDescent="0.25">
      <c r="A204" t="s">
        <v>787</v>
      </c>
      <c r="B204" t="s">
        <v>2012</v>
      </c>
    </row>
    <row r="205" spans="1:2" x14ac:dyDescent="0.25">
      <c r="A205" t="s">
        <v>894</v>
      </c>
      <c r="B205" t="s">
        <v>2012</v>
      </c>
    </row>
    <row r="206" spans="1:2" x14ac:dyDescent="0.25">
      <c r="A206" t="s">
        <v>1391</v>
      </c>
      <c r="B206" t="s">
        <v>2012</v>
      </c>
    </row>
    <row r="207" spans="1:2" x14ac:dyDescent="0.25">
      <c r="A207" t="s">
        <v>1509</v>
      </c>
      <c r="B207" t="s">
        <v>2012</v>
      </c>
    </row>
    <row r="208" spans="1:2" x14ac:dyDescent="0.25">
      <c r="A208" t="s">
        <v>956</v>
      </c>
      <c r="B208" t="s">
        <v>2012</v>
      </c>
    </row>
    <row r="209" spans="1:2" x14ac:dyDescent="0.25">
      <c r="A209" t="s">
        <v>1133</v>
      </c>
      <c r="B209" t="s">
        <v>2012</v>
      </c>
    </row>
    <row r="210" spans="1:2" x14ac:dyDescent="0.25">
      <c r="A210" t="s">
        <v>895</v>
      </c>
      <c r="B210" t="s">
        <v>2012</v>
      </c>
    </row>
    <row r="211" spans="1:2" x14ac:dyDescent="0.25">
      <c r="A211" t="s">
        <v>1392</v>
      </c>
      <c r="B211" t="s">
        <v>2012</v>
      </c>
    </row>
    <row r="212" spans="1:2" x14ac:dyDescent="0.25">
      <c r="A212" t="s">
        <v>1394</v>
      </c>
      <c r="B212" t="s">
        <v>2012</v>
      </c>
    </row>
    <row r="213" spans="1:2" x14ac:dyDescent="0.25">
      <c r="A213" t="s">
        <v>1393</v>
      </c>
      <c r="B213" t="s">
        <v>2012</v>
      </c>
    </row>
    <row r="214" spans="1:2" x14ac:dyDescent="0.25">
      <c r="A214" t="s">
        <v>1135</v>
      </c>
      <c r="B214" t="s">
        <v>2012</v>
      </c>
    </row>
    <row r="215" spans="1:2" x14ac:dyDescent="0.25">
      <c r="A215" t="s">
        <v>1136</v>
      </c>
      <c r="B215" t="s">
        <v>2012</v>
      </c>
    </row>
    <row r="216" spans="1:2" x14ac:dyDescent="0.25">
      <c r="A216" t="s">
        <v>2083</v>
      </c>
      <c r="B216" t="s">
        <v>2012</v>
      </c>
    </row>
    <row r="217" spans="1:2" x14ac:dyDescent="0.25">
      <c r="A217" t="s">
        <v>1395</v>
      </c>
      <c r="B217" t="s">
        <v>2012</v>
      </c>
    </row>
    <row r="218" spans="1:2" x14ac:dyDescent="0.25">
      <c r="A218" t="s">
        <v>794</v>
      </c>
      <c r="B218" t="s">
        <v>2012</v>
      </c>
    </row>
    <row r="219" spans="1:2" x14ac:dyDescent="0.25">
      <c r="A219" t="s">
        <v>2084</v>
      </c>
      <c r="B219" t="s">
        <v>2012</v>
      </c>
    </row>
    <row r="220" spans="1:2" x14ac:dyDescent="0.25">
      <c r="A220" t="s">
        <v>1512</v>
      </c>
      <c r="B220" t="s">
        <v>2012</v>
      </c>
    </row>
    <row r="221" spans="1:2" x14ac:dyDescent="0.25">
      <c r="A221" t="s">
        <v>1141</v>
      </c>
      <c r="B221" t="s">
        <v>2012</v>
      </c>
    </row>
    <row r="222" spans="1:2" x14ac:dyDescent="0.25">
      <c r="A222" t="s">
        <v>795</v>
      </c>
      <c r="B222" t="s">
        <v>2012</v>
      </c>
    </row>
    <row r="223" spans="1:2" x14ac:dyDescent="0.25">
      <c r="A223" t="s">
        <v>2085</v>
      </c>
      <c r="B223" t="s">
        <v>2012</v>
      </c>
    </row>
    <row r="224" spans="1:2" x14ac:dyDescent="0.25">
      <c r="A224" t="s">
        <v>1398</v>
      </c>
      <c r="B224" t="s">
        <v>2012</v>
      </c>
    </row>
    <row r="225" spans="1:2" x14ac:dyDescent="0.25">
      <c r="A225" t="s">
        <v>800</v>
      </c>
      <c r="B225" t="s">
        <v>2012</v>
      </c>
    </row>
    <row r="226" spans="1:2" x14ac:dyDescent="0.25">
      <c r="A226" t="s">
        <v>2086</v>
      </c>
      <c r="B226" t="s">
        <v>2012</v>
      </c>
    </row>
    <row r="227" spans="1:2" x14ac:dyDescent="0.25">
      <c r="A227" t="s">
        <v>900</v>
      </c>
      <c r="B227" t="s">
        <v>2012</v>
      </c>
    </row>
    <row r="228" spans="1:2" x14ac:dyDescent="0.25">
      <c r="A228" t="s">
        <v>1145</v>
      </c>
      <c r="B228" t="s">
        <v>2012</v>
      </c>
    </row>
    <row r="229" spans="1:2" x14ac:dyDescent="0.25">
      <c r="A229" t="s">
        <v>806</v>
      </c>
      <c r="B229" t="s">
        <v>2012</v>
      </c>
    </row>
    <row r="230" spans="1:2" x14ac:dyDescent="0.25">
      <c r="A230" t="s">
        <v>2087</v>
      </c>
      <c r="B230" t="s">
        <v>2012</v>
      </c>
    </row>
    <row r="231" spans="1:2" x14ac:dyDescent="0.25">
      <c r="A231" t="s">
        <v>1146</v>
      </c>
      <c r="B231" t="s">
        <v>2012</v>
      </c>
    </row>
    <row r="232" spans="1:2" x14ac:dyDescent="0.25">
      <c r="A232" t="s">
        <v>1513</v>
      </c>
      <c r="B232" t="s">
        <v>2012</v>
      </c>
    </row>
    <row r="233" spans="1:2" x14ac:dyDescent="0.25">
      <c r="A233" t="s">
        <v>2088</v>
      </c>
      <c r="B233" t="s">
        <v>2012</v>
      </c>
    </row>
    <row r="234" spans="1:2" x14ac:dyDescent="0.25">
      <c r="A234" t="s">
        <v>1514</v>
      </c>
      <c r="B234" t="s">
        <v>2012</v>
      </c>
    </row>
    <row r="235" spans="1:2" x14ac:dyDescent="0.25">
      <c r="A235" t="s">
        <v>1515</v>
      </c>
      <c r="B235" t="s">
        <v>2012</v>
      </c>
    </row>
    <row r="236" spans="1:2" x14ac:dyDescent="0.25">
      <c r="A236" t="s">
        <v>809</v>
      </c>
      <c r="B236" t="s">
        <v>2012</v>
      </c>
    </row>
    <row r="237" spans="1:2" x14ac:dyDescent="0.25">
      <c r="A237" t="s">
        <v>1399</v>
      </c>
      <c r="B237" t="s">
        <v>2012</v>
      </c>
    </row>
    <row r="238" spans="1:2" x14ac:dyDescent="0.25">
      <c r="A238" t="s">
        <v>812</v>
      </c>
      <c r="B238" t="s">
        <v>2012</v>
      </c>
    </row>
    <row r="239" spans="1:2" x14ac:dyDescent="0.25">
      <c r="A239" t="s">
        <v>1402</v>
      </c>
      <c r="B239" t="s">
        <v>2012</v>
      </c>
    </row>
    <row r="240" spans="1:2" x14ac:dyDescent="0.25">
      <c r="A240" t="s">
        <v>957</v>
      </c>
      <c r="B240" t="s">
        <v>2012</v>
      </c>
    </row>
    <row r="241" spans="1:2" x14ac:dyDescent="0.25">
      <c r="A241" t="s">
        <v>1149</v>
      </c>
      <c r="B241" t="s">
        <v>2012</v>
      </c>
    </row>
    <row r="242" spans="1:2" x14ac:dyDescent="0.25">
      <c r="A242" t="s">
        <v>1151</v>
      </c>
      <c r="B242" t="s">
        <v>2012</v>
      </c>
    </row>
    <row r="243" spans="1:2" x14ac:dyDescent="0.25">
      <c r="A243" t="s">
        <v>1516</v>
      </c>
      <c r="B243" t="s">
        <v>2012</v>
      </c>
    </row>
    <row r="244" spans="1:2" x14ac:dyDescent="0.25">
      <c r="A244" t="s">
        <v>817</v>
      </c>
      <c r="B244" t="s">
        <v>2012</v>
      </c>
    </row>
    <row r="245" spans="1:2" x14ac:dyDescent="0.25">
      <c r="A245" t="s">
        <v>1519</v>
      </c>
      <c r="B245" t="s">
        <v>2012</v>
      </c>
    </row>
    <row r="246" spans="1:2" x14ac:dyDescent="0.25">
      <c r="A246" t="s">
        <v>1404</v>
      </c>
      <c r="B246" t="s">
        <v>2012</v>
      </c>
    </row>
    <row r="247" spans="1:2" x14ac:dyDescent="0.25">
      <c r="A247" t="s">
        <v>2089</v>
      </c>
      <c r="B247" t="s">
        <v>2012</v>
      </c>
    </row>
    <row r="248" spans="1:2" x14ac:dyDescent="0.25">
      <c r="A248" t="s">
        <v>1152</v>
      </c>
      <c r="B248" t="s">
        <v>2012</v>
      </c>
    </row>
    <row r="249" spans="1:2" x14ac:dyDescent="0.25">
      <c r="A249" t="s">
        <v>1405</v>
      </c>
      <c r="B249" t="s">
        <v>2012</v>
      </c>
    </row>
    <row r="250" spans="1:2" x14ac:dyDescent="0.25">
      <c r="A250" t="s">
        <v>2090</v>
      </c>
      <c r="B250" t="s">
        <v>2012</v>
      </c>
    </row>
    <row r="251" spans="1:2" x14ac:dyDescent="0.25">
      <c r="A251" t="s">
        <v>1520</v>
      </c>
      <c r="B251" t="s">
        <v>2012</v>
      </c>
    </row>
    <row r="252" spans="1:2" x14ac:dyDescent="0.25">
      <c r="A252" t="s">
        <v>1157</v>
      </c>
      <c r="B252" t="s">
        <v>2012</v>
      </c>
    </row>
    <row r="253" spans="1:2" x14ac:dyDescent="0.25">
      <c r="A253" t="s">
        <v>2091</v>
      </c>
      <c r="B253" t="s">
        <v>2012</v>
      </c>
    </row>
    <row r="254" spans="1:2" x14ac:dyDescent="0.25">
      <c r="A254" t="s">
        <v>1411</v>
      </c>
      <c r="B254" t="s">
        <v>2012</v>
      </c>
    </row>
    <row r="255" spans="1:2" x14ac:dyDescent="0.25">
      <c r="A255" t="s">
        <v>1417</v>
      </c>
      <c r="B255" t="s">
        <v>2012</v>
      </c>
    </row>
    <row r="256" spans="1:2" x14ac:dyDescent="0.25">
      <c r="A256" t="s">
        <v>1414</v>
      </c>
      <c r="B256" t="s">
        <v>2012</v>
      </c>
    </row>
    <row r="257" spans="1:2" x14ac:dyDescent="0.25">
      <c r="A257" t="s">
        <v>1418</v>
      </c>
      <c r="B257" t="s">
        <v>2012</v>
      </c>
    </row>
    <row r="258" spans="1:2" x14ac:dyDescent="0.25">
      <c r="A258" t="s">
        <v>1419</v>
      </c>
      <c r="B258" t="s">
        <v>2012</v>
      </c>
    </row>
    <row r="259" spans="1:2" x14ac:dyDescent="0.25">
      <c r="A259" t="s">
        <v>1158</v>
      </c>
      <c r="B259" t="s">
        <v>2012</v>
      </c>
    </row>
    <row r="260" spans="1:2" x14ac:dyDescent="0.25">
      <c r="A260" t="s">
        <v>908</v>
      </c>
      <c r="B260" t="s">
        <v>2012</v>
      </c>
    </row>
    <row r="261" spans="1:2" x14ac:dyDescent="0.25">
      <c r="A261" t="s">
        <v>1422</v>
      </c>
      <c r="B261" t="s">
        <v>2012</v>
      </c>
    </row>
    <row r="262" spans="1:2" x14ac:dyDescent="0.25">
      <c r="A262" t="s">
        <v>1423</v>
      </c>
      <c r="B262" t="s">
        <v>2012</v>
      </c>
    </row>
    <row r="263" spans="1:2" x14ac:dyDescent="0.25">
      <c r="A263" t="s">
        <v>2092</v>
      </c>
      <c r="B263" t="s">
        <v>2012</v>
      </c>
    </row>
    <row r="264" spans="1:2" x14ac:dyDescent="0.25">
      <c r="A264" t="s">
        <v>1424</v>
      </c>
      <c r="B264" t="s">
        <v>2012</v>
      </c>
    </row>
    <row r="265" spans="1:2" x14ac:dyDescent="0.25">
      <c r="A265" t="s">
        <v>1159</v>
      </c>
      <c r="B265" t="s">
        <v>2012</v>
      </c>
    </row>
    <row r="266" spans="1:2" x14ac:dyDescent="0.25">
      <c r="A266" t="s">
        <v>1525</v>
      </c>
      <c r="B266" t="s">
        <v>2012</v>
      </c>
    </row>
    <row r="267" spans="1:2" x14ac:dyDescent="0.25">
      <c r="A267" t="s">
        <v>1160</v>
      </c>
      <c r="B267" t="s">
        <v>2012</v>
      </c>
    </row>
    <row r="268" spans="1:2" x14ac:dyDescent="0.25">
      <c r="A268" t="s">
        <v>1530</v>
      </c>
      <c r="B268" t="s">
        <v>2012</v>
      </c>
    </row>
    <row r="269" spans="1:2" x14ac:dyDescent="0.25">
      <c r="A269" t="s">
        <v>1425</v>
      </c>
      <c r="B269" t="s">
        <v>2012</v>
      </c>
    </row>
    <row r="270" spans="1:2" x14ac:dyDescent="0.25">
      <c r="A270" t="s">
        <v>1428</v>
      </c>
      <c r="B270" t="s">
        <v>2012</v>
      </c>
    </row>
    <row r="271" spans="1:2" x14ac:dyDescent="0.25">
      <c r="A271" t="s">
        <v>1163</v>
      </c>
      <c r="B271" t="s">
        <v>2012</v>
      </c>
    </row>
    <row r="272" spans="1:2" x14ac:dyDescent="0.25">
      <c r="A272" t="s">
        <v>823</v>
      </c>
      <c r="B272" t="s">
        <v>2012</v>
      </c>
    </row>
    <row r="273" spans="1:2" x14ac:dyDescent="0.25">
      <c r="A273" t="s">
        <v>827</v>
      </c>
      <c r="B273" t="s">
        <v>2012</v>
      </c>
    </row>
    <row r="274" spans="1:2" x14ac:dyDescent="0.25">
      <c r="A274" t="s">
        <v>1164</v>
      </c>
      <c r="B274" t="s">
        <v>2012</v>
      </c>
    </row>
    <row r="275" spans="1:2" x14ac:dyDescent="0.25">
      <c r="A275" t="s">
        <v>909</v>
      </c>
      <c r="B275" t="s">
        <v>2012</v>
      </c>
    </row>
    <row r="276" spans="1:2" x14ac:dyDescent="0.25">
      <c r="A276" t="s">
        <v>829</v>
      </c>
      <c r="B276" t="s">
        <v>2012</v>
      </c>
    </row>
    <row r="277" spans="1:2" x14ac:dyDescent="0.25">
      <c r="A277" t="s">
        <v>1195</v>
      </c>
      <c r="B277" t="s">
        <v>2012</v>
      </c>
    </row>
    <row r="278" spans="1:2" x14ac:dyDescent="0.25">
      <c r="A278" t="s">
        <v>1166</v>
      </c>
      <c r="B278" t="s">
        <v>2012</v>
      </c>
    </row>
    <row r="279" spans="1:2" x14ac:dyDescent="0.25">
      <c r="A279" t="s">
        <v>1531</v>
      </c>
      <c r="B279" t="s">
        <v>2012</v>
      </c>
    </row>
    <row r="280" spans="1:2" x14ac:dyDescent="0.25">
      <c r="A280" t="s">
        <v>1532</v>
      </c>
      <c r="B280" t="s">
        <v>2012</v>
      </c>
    </row>
    <row r="281" spans="1:2" x14ac:dyDescent="0.25">
      <c r="A281" t="s">
        <v>1208</v>
      </c>
      <c r="B281" t="s">
        <v>2012</v>
      </c>
    </row>
    <row r="282" spans="1:2" x14ac:dyDescent="0.25">
      <c r="A282" t="s">
        <v>1213</v>
      </c>
      <c r="B282" t="s">
        <v>2012</v>
      </c>
    </row>
    <row r="283" spans="1:2" x14ac:dyDescent="0.25">
      <c r="A283" t="s">
        <v>2093</v>
      </c>
      <c r="B283" t="s">
        <v>2012</v>
      </c>
    </row>
    <row r="284" spans="1:2" x14ac:dyDescent="0.25">
      <c r="A284" t="s">
        <v>1214</v>
      </c>
      <c r="B284" t="s">
        <v>2012</v>
      </c>
    </row>
    <row r="285" spans="1:2" x14ac:dyDescent="0.25">
      <c r="A285" t="s">
        <v>2094</v>
      </c>
      <c r="B285" t="s">
        <v>2012</v>
      </c>
    </row>
    <row r="286" spans="1:2" x14ac:dyDescent="0.25">
      <c r="A286" t="s">
        <v>1172</v>
      </c>
      <c r="B286" t="s">
        <v>2012</v>
      </c>
    </row>
    <row r="287" spans="1:2" x14ac:dyDescent="0.25">
      <c r="A287" t="s">
        <v>1533</v>
      </c>
      <c r="B287" t="s">
        <v>2012</v>
      </c>
    </row>
    <row r="288" spans="1:2" x14ac:dyDescent="0.25">
      <c r="A288" t="s">
        <v>1215</v>
      </c>
      <c r="B288" t="s">
        <v>2012</v>
      </c>
    </row>
    <row r="289" spans="1:2" x14ac:dyDescent="0.25">
      <c r="A289" t="s">
        <v>831</v>
      </c>
      <c r="B289" t="s">
        <v>2012</v>
      </c>
    </row>
    <row r="290" spans="1:2" x14ac:dyDescent="0.25">
      <c r="A290" t="s">
        <v>1175</v>
      </c>
      <c r="B290" t="s">
        <v>2012</v>
      </c>
    </row>
    <row r="291" spans="1:2" x14ac:dyDescent="0.25">
      <c r="A291" t="s">
        <v>1534</v>
      </c>
      <c r="B291" t="s">
        <v>2012</v>
      </c>
    </row>
    <row r="292" spans="1:2" x14ac:dyDescent="0.25">
      <c r="A292" t="s">
        <v>959</v>
      </c>
      <c r="B292" t="s">
        <v>2012</v>
      </c>
    </row>
    <row r="293" spans="1:2" x14ac:dyDescent="0.25">
      <c r="A293" t="s">
        <v>1221</v>
      </c>
      <c r="B293" t="s">
        <v>2012</v>
      </c>
    </row>
    <row r="294" spans="1:2" x14ac:dyDescent="0.25">
      <c r="A294" t="s">
        <v>1222</v>
      </c>
      <c r="B294" t="s">
        <v>2012</v>
      </c>
    </row>
    <row r="295" spans="1:2" x14ac:dyDescent="0.25">
      <c r="A295" t="s">
        <v>1232</v>
      </c>
      <c r="B295" t="s">
        <v>2012</v>
      </c>
    </row>
    <row r="296" spans="1:2" x14ac:dyDescent="0.25">
      <c r="A296" t="s">
        <v>914</v>
      </c>
      <c r="B296" t="s">
        <v>2012</v>
      </c>
    </row>
    <row r="297" spans="1:2" x14ac:dyDescent="0.25">
      <c r="A297" t="s">
        <v>1240</v>
      </c>
      <c r="B297" t="s">
        <v>2012</v>
      </c>
    </row>
    <row r="298" spans="1:2" x14ac:dyDescent="0.25">
      <c r="A298" t="s">
        <v>1235</v>
      </c>
      <c r="B298" t="s">
        <v>2012</v>
      </c>
    </row>
    <row r="299" spans="1:2" x14ac:dyDescent="0.25">
      <c r="A299" t="s">
        <v>1539</v>
      </c>
      <c r="B299" t="s">
        <v>2012</v>
      </c>
    </row>
    <row r="300" spans="1:2" x14ac:dyDescent="0.25">
      <c r="A300" t="s">
        <v>2095</v>
      </c>
      <c r="B300" t="s">
        <v>2012</v>
      </c>
    </row>
    <row r="301" spans="1:2" x14ac:dyDescent="0.25">
      <c r="A301" t="s">
        <v>1540</v>
      </c>
      <c r="B301" t="s">
        <v>2012</v>
      </c>
    </row>
    <row r="302" spans="1:2" x14ac:dyDescent="0.25">
      <c r="A302" t="s">
        <v>832</v>
      </c>
      <c r="B302" t="s">
        <v>2012</v>
      </c>
    </row>
    <row r="303" spans="1:2" x14ac:dyDescent="0.25">
      <c r="A303" t="s">
        <v>1243</v>
      </c>
      <c r="B303" t="s">
        <v>2012</v>
      </c>
    </row>
    <row r="304" spans="1:2" x14ac:dyDescent="0.25">
      <c r="A304" t="s">
        <v>2096</v>
      </c>
      <c r="B304" t="s">
        <v>2012</v>
      </c>
    </row>
    <row r="305" spans="1:2" x14ac:dyDescent="0.25">
      <c r="A305" t="s">
        <v>1541</v>
      </c>
      <c r="B305" t="s">
        <v>2012</v>
      </c>
    </row>
    <row r="306" spans="1:2" x14ac:dyDescent="0.25">
      <c r="A306" t="s">
        <v>1546</v>
      </c>
      <c r="B306" t="s">
        <v>2012</v>
      </c>
    </row>
    <row r="307" spans="1:2" x14ac:dyDescent="0.25">
      <c r="A307" t="s">
        <v>2097</v>
      </c>
      <c r="B307" t="s">
        <v>2012</v>
      </c>
    </row>
    <row r="308" spans="1:2" x14ac:dyDescent="0.25">
      <c r="A308" t="s">
        <v>1248</v>
      </c>
      <c r="B308" t="s">
        <v>2012</v>
      </c>
    </row>
    <row r="309" spans="1:2" x14ac:dyDescent="0.25">
      <c r="A309" t="s">
        <v>1552</v>
      </c>
      <c r="B309" t="s">
        <v>2012</v>
      </c>
    </row>
    <row r="310" spans="1:2" x14ac:dyDescent="0.25">
      <c r="A310" t="s">
        <v>1547</v>
      </c>
      <c r="B310" t="s">
        <v>2012</v>
      </c>
    </row>
    <row r="311" spans="1:2" x14ac:dyDescent="0.25">
      <c r="A311" t="s">
        <v>2098</v>
      </c>
      <c r="B311" t="s">
        <v>2012</v>
      </c>
    </row>
    <row r="312" spans="1:2" x14ac:dyDescent="0.25">
      <c r="A312" t="s">
        <v>1252</v>
      </c>
      <c r="B312" t="s">
        <v>2012</v>
      </c>
    </row>
    <row r="313" spans="1:2" x14ac:dyDescent="0.25">
      <c r="A313" t="s">
        <v>1553</v>
      </c>
      <c r="B313" t="s">
        <v>2012</v>
      </c>
    </row>
    <row r="314" spans="1:2" x14ac:dyDescent="0.25">
      <c r="A314" t="s">
        <v>1176</v>
      </c>
      <c r="B314" t="s">
        <v>2012</v>
      </c>
    </row>
    <row r="315" spans="1:2" x14ac:dyDescent="0.25">
      <c r="A315" t="s">
        <v>1253</v>
      </c>
      <c r="B315" t="s">
        <v>2012</v>
      </c>
    </row>
    <row r="316" spans="1:2" x14ac:dyDescent="0.25">
      <c r="A316" t="s">
        <v>2099</v>
      </c>
      <c r="B316" t="s">
        <v>2012</v>
      </c>
    </row>
    <row r="317" spans="1:2" x14ac:dyDescent="0.25">
      <c r="A317" t="s">
        <v>1255</v>
      </c>
      <c r="B317" t="s">
        <v>2012</v>
      </c>
    </row>
    <row r="318" spans="1:2" x14ac:dyDescent="0.25">
      <c r="A318" t="s">
        <v>1556</v>
      </c>
      <c r="B318" t="s">
        <v>2012</v>
      </c>
    </row>
    <row r="319" spans="1:2" x14ac:dyDescent="0.25">
      <c r="A319" t="s">
        <v>2100</v>
      </c>
      <c r="B319" t="s">
        <v>2012</v>
      </c>
    </row>
    <row r="320" spans="1:2" x14ac:dyDescent="0.25">
      <c r="A320" t="s">
        <v>1009</v>
      </c>
      <c r="B320" t="s">
        <v>2012</v>
      </c>
    </row>
    <row r="321" spans="1:2" x14ac:dyDescent="0.25">
      <c r="A321" t="s">
        <v>2101</v>
      </c>
      <c r="B321" t="s">
        <v>2012</v>
      </c>
    </row>
    <row r="322" spans="1:2" x14ac:dyDescent="0.25">
      <c r="A322" t="s">
        <v>1558</v>
      </c>
      <c r="B322" t="s">
        <v>2012</v>
      </c>
    </row>
    <row r="323" spans="1:2" x14ac:dyDescent="0.25">
      <c r="A323" t="s">
        <v>1256</v>
      </c>
      <c r="B323" t="s">
        <v>2012</v>
      </c>
    </row>
    <row r="324" spans="1:2" x14ac:dyDescent="0.25">
      <c r="A324" t="s">
        <v>1257</v>
      </c>
      <c r="B324" t="s">
        <v>2012</v>
      </c>
    </row>
    <row r="325" spans="1:2" x14ac:dyDescent="0.25">
      <c r="A325" t="s">
        <v>2102</v>
      </c>
      <c r="B325" t="s">
        <v>2012</v>
      </c>
    </row>
    <row r="326" spans="1:2" x14ac:dyDescent="0.25">
      <c r="A326" t="s">
        <v>1262</v>
      </c>
      <c r="B326" t="s">
        <v>2012</v>
      </c>
    </row>
    <row r="327" spans="1:2" x14ac:dyDescent="0.25">
      <c r="A327" t="s">
        <v>676</v>
      </c>
      <c r="B327" t="s">
        <v>2012</v>
      </c>
    </row>
    <row r="328" spans="1:2" x14ac:dyDescent="0.25">
      <c r="A328" t="s">
        <v>1019</v>
      </c>
      <c r="B328" t="s">
        <v>2012</v>
      </c>
    </row>
    <row r="329" spans="1:2" x14ac:dyDescent="0.25">
      <c r="A329" t="s">
        <v>915</v>
      </c>
      <c r="B329" t="s">
        <v>2012</v>
      </c>
    </row>
    <row r="330" spans="1:2" x14ac:dyDescent="0.25">
      <c r="A330" t="s">
        <v>918</v>
      </c>
      <c r="B330" t="s">
        <v>2012</v>
      </c>
    </row>
    <row r="331" spans="1:2" x14ac:dyDescent="0.25">
      <c r="A331" t="s">
        <v>963</v>
      </c>
      <c r="B331" t="s">
        <v>2012</v>
      </c>
    </row>
    <row r="332" spans="1:2" x14ac:dyDescent="0.25">
      <c r="A332" t="s">
        <v>921</v>
      </c>
      <c r="B332" t="s">
        <v>2012</v>
      </c>
    </row>
    <row r="333" spans="1:2" x14ac:dyDescent="0.25">
      <c r="A333" t="s">
        <v>1263</v>
      </c>
      <c r="B333" t="s">
        <v>2012</v>
      </c>
    </row>
    <row r="334" spans="1:2" x14ac:dyDescent="0.25">
      <c r="A334" t="s">
        <v>1264</v>
      </c>
      <c r="B334" t="s">
        <v>2012</v>
      </c>
    </row>
    <row r="335" spans="1:2" x14ac:dyDescent="0.25">
      <c r="A335" t="s">
        <v>2103</v>
      </c>
      <c r="B335" t="s">
        <v>2012</v>
      </c>
    </row>
    <row r="336" spans="1:2" x14ac:dyDescent="0.25">
      <c r="A336" t="s">
        <v>924</v>
      </c>
      <c r="B336" t="s">
        <v>2012</v>
      </c>
    </row>
    <row r="337" spans="1:2" x14ac:dyDescent="0.25">
      <c r="A337" t="s">
        <v>1266</v>
      </c>
      <c r="B337" t="s">
        <v>2012</v>
      </c>
    </row>
    <row r="338" spans="1:2" x14ac:dyDescent="0.25">
      <c r="A338" t="s">
        <v>964</v>
      </c>
      <c r="B338" t="s">
        <v>2012</v>
      </c>
    </row>
    <row r="339" spans="1:2" x14ac:dyDescent="0.25">
      <c r="A339" t="s">
        <v>2104</v>
      </c>
      <c r="B339" t="s">
        <v>2012</v>
      </c>
    </row>
    <row r="340" spans="1:2" x14ac:dyDescent="0.25">
      <c r="A340" t="s">
        <v>2105</v>
      </c>
      <c r="B340" t="s">
        <v>2012</v>
      </c>
    </row>
    <row r="341" spans="1:2" x14ac:dyDescent="0.25">
      <c r="A341" t="s">
        <v>1446</v>
      </c>
      <c r="B341" t="s">
        <v>2012</v>
      </c>
    </row>
    <row r="342" spans="1:2" x14ac:dyDescent="0.25">
      <c r="A342" t="s">
        <v>844</v>
      </c>
      <c r="B342" t="s">
        <v>2012</v>
      </c>
    </row>
    <row r="343" spans="1:2" x14ac:dyDescent="0.25">
      <c r="A343" t="s">
        <v>2106</v>
      </c>
      <c r="B343" t="s">
        <v>2012</v>
      </c>
    </row>
    <row r="344" spans="1:2" x14ac:dyDescent="0.25">
      <c r="A344" t="s">
        <v>681</v>
      </c>
      <c r="B344" t="s">
        <v>2012</v>
      </c>
    </row>
    <row r="345" spans="1:2" x14ac:dyDescent="0.25">
      <c r="A345" t="s">
        <v>965</v>
      </c>
      <c r="B345" t="s">
        <v>2012</v>
      </c>
    </row>
    <row r="346" spans="1:2" x14ac:dyDescent="0.25">
      <c r="A346" t="s">
        <v>1449</v>
      </c>
      <c r="B346" t="s">
        <v>2012</v>
      </c>
    </row>
    <row r="347" spans="1:2" x14ac:dyDescent="0.25">
      <c r="A347" t="s">
        <v>686</v>
      </c>
      <c r="B347" t="s">
        <v>2012</v>
      </c>
    </row>
    <row r="348" spans="1:2" x14ac:dyDescent="0.25">
      <c r="A348" t="s">
        <v>1279</v>
      </c>
      <c r="B348" t="s">
        <v>2012</v>
      </c>
    </row>
    <row r="349" spans="1:2" x14ac:dyDescent="0.25">
      <c r="A349" t="s">
        <v>1278</v>
      </c>
      <c r="B349" t="s">
        <v>2012</v>
      </c>
    </row>
    <row r="350" spans="1:2" x14ac:dyDescent="0.25">
      <c r="A350" t="s">
        <v>1450</v>
      </c>
      <c r="B350" t="s">
        <v>2012</v>
      </c>
    </row>
    <row r="351" spans="1:2" x14ac:dyDescent="0.25">
      <c r="A351" t="s">
        <v>1033</v>
      </c>
      <c r="B351" t="s">
        <v>2012</v>
      </c>
    </row>
    <row r="352" spans="1:2" x14ac:dyDescent="0.25">
      <c r="A352" t="s">
        <v>1034</v>
      </c>
      <c r="B352" t="s">
        <v>2012</v>
      </c>
    </row>
    <row r="353" spans="1:2" x14ac:dyDescent="0.25">
      <c r="A353" t="s">
        <v>2107</v>
      </c>
      <c r="B353" t="s">
        <v>2012</v>
      </c>
    </row>
    <row r="354" spans="1:2" x14ac:dyDescent="0.25">
      <c r="A354" t="s">
        <v>847</v>
      </c>
      <c r="B354" t="s">
        <v>2012</v>
      </c>
    </row>
    <row r="355" spans="1:2" x14ac:dyDescent="0.25">
      <c r="A355" t="s">
        <v>850</v>
      </c>
      <c r="B355" t="s">
        <v>2012</v>
      </c>
    </row>
    <row r="356" spans="1:2" x14ac:dyDescent="0.25">
      <c r="A356" t="s">
        <v>2108</v>
      </c>
      <c r="B356" t="s">
        <v>2012</v>
      </c>
    </row>
    <row r="357" spans="1:2" x14ac:dyDescent="0.25">
      <c r="A357" t="s">
        <v>1285</v>
      </c>
      <c r="B357" t="s">
        <v>2012</v>
      </c>
    </row>
    <row r="358" spans="1:2" x14ac:dyDescent="0.25">
      <c r="A358" t="s">
        <v>1288</v>
      </c>
      <c r="B358" t="s">
        <v>2012</v>
      </c>
    </row>
    <row r="359" spans="1:2" x14ac:dyDescent="0.25">
      <c r="A359" t="s">
        <v>691</v>
      </c>
      <c r="B359" t="s">
        <v>2012</v>
      </c>
    </row>
    <row r="360" spans="1:2" x14ac:dyDescent="0.25">
      <c r="A360" t="s">
        <v>855</v>
      </c>
      <c r="B360" t="s">
        <v>2012</v>
      </c>
    </row>
    <row r="361" spans="1:2" x14ac:dyDescent="0.25">
      <c r="A361" t="s">
        <v>692</v>
      </c>
      <c r="B361" t="s">
        <v>2012</v>
      </c>
    </row>
    <row r="362" spans="1:2" x14ac:dyDescent="0.25">
      <c r="A362" t="s">
        <v>2109</v>
      </c>
      <c r="B362" t="s">
        <v>2012</v>
      </c>
    </row>
    <row r="363" spans="1:2" x14ac:dyDescent="0.25">
      <c r="A363" t="s">
        <v>698</v>
      </c>
      <c r="B363" t="s">
        <v>2012</v>
      </c>
    </row>
    <row r="364" spans="1:2" x14ac:dyDescent="0.25">
      <c r="A364" t="s">
        <v>1291</v>
      </c>
      <c r="B364" t="s">
        <v>2012</v>
      </c>
    </row>
    <row r="365" spans="1:2" x14ac:dyDescent="0.25">
      <c r="A365" t="s">
        <v>706</v>
      </c>
      <c r="B365" t="s">
        <v>2012</v>
      </c>
    </row>
    <row r="366" spans="1:2" x14ac:dyDescent="0.25">
      <c r="A366" t="s">
        <v>1454</v>
      </c>
      <c r="B366" t="s">
        <v>2012</v>
      </c>
    </row>
    <row r="367" spans="1:2" x14ac:dyDescent="0.25">
      <c r="A367" t="s">
        <v>2110</v>
      </c>
      <c r="B367" t="s">
        <v>2012</v>
      </c>
    </row>
    <row r="368" spans="1:2" x14ac:dyDescent="0.25">
      <c r="A368" t="s">
        <v>1047</v>
      </c>
      <c r="B368" t="s">
        <v>2012</v>
      </c>
    </row>
    <row r="369" spans="1:2" x14ac:dyDescent="0.25">
      <c r="A369" t="s">
        <v>709</v>
      </c>
      <c r="B369" t="s">
        <v>2012</v>
      </c>
    </row>
    <row r="370" spans="1:2" x14ac:dyDescent="0.25">
      <c r="A370" t="s">
        <v>1294</v>
      </c>
      <c r="B370" t="s">
        <v>2012</v>
      </c>
    </row>
    <row r="371" spans="1:2" x14ac:dyDescent="0.25">
      <c r="A371" t="s">
        <v>718</v>
      </c>
      <c r="B371" t="s">
        <v>2012</v>
      </c>
    </row>
    <row r="372" spans="1:2" x14ac:dyDescent="0.25">
      <c r="A372" t="s">
        <v>1295</v>
      </c>
      <c r="B372" t="s">
        <v>2012</v>
      </c>
    </row>
    <row r="373" spans="1:2" x14ac:dyDescent="0.25">
      <c r="A373" t="s">
        <v>857</v>
      </c>
      <c r="B373" t="s">
        <v>2012</v>
      </c>
    </row>
    <row r="374" spans="1:2" x14ac:dyDescent="0.25">
      <c r="A374" t="s">
        <v>1458</v>
      </c>
      <c r="B374" t="s">
        <v>2012</v>
      </c>
    </row>
    <row r="375" spans="1:2" x14ac:dyDescent="0.25">
      <c r="A375" t="s">
        <v>966</v>
      </c>
      <c r="B375" t="s">
        <v>2012</v>
      </c>
    </row>
    <row r="376" spans="1:2" x14ac:dyDescent="0.25">
      <c r="A376" t="s">
        <v>1049</v>
      </c>
      <c r="B376" t="s">
        <v>2012</v>
      </c>
    </row>
    <row r="377" spans="1:2" x14ac:dyDescent="0.25">
      <c r="A377" t="s">
        <v>2111</v>
      </c>
      <c r="B377" t="s">
        <v>2012</v>
      </c>
    </row>
    <row r="378" spans="1:2" x14ac:dyDescent="0.25">
      <c r="A378" t="s">
        <v>1461</v>
      </c>
      <c r="B378" t="s">
        <v>2012</v>
      </c>
    </row>
    <row r="379" spans="1:2" x14ac:dyDescent="0.25">
      <c r="A379" t="s">
        <v>1464</v>
      </c>
      <c r="B379" t="s">
        <v>2012</v>
      </c>
    </row>
    <row r="380" spans="1:2" x14ac:dyDescent="0.25">
      <c r="A380" t="s">
        <v>1055</v>
      </c>
      <c r="B380" t="s">
        <v>2012</v>
      </c>
    </row>
    <row r="381" spans="1:2" x14ac:dyDescent="0.25">
      <c r="A381" t="s">
        <v>2112</v>
      </c>
      <c r="B381" t="s">
        <v>2012</v>
      </c>
    </row>
    <row r="382" spans="1:2" x14ac:dyDescent="0.25">
      <c r="A382" t="s">
        <v>726</v>
      </c>
      <c r="B382" t="s">
        <v>2012</v>
      </c>
    </row>
    <row r="383" spans="1:2" x14ac:dyDescent="0.25">
      <c r="A383" t="s">
        <v>1061</v>
      </c>
      <c r="B383" t="s">
        <v>2012</v>
      </c>
    </row>
    <row r="384" spans="1:2" x14ac:dyDescent="0.25">
      <c r="A384" t="s">
        <v>863</v>
      </c>
      <c r="B384" t="s">
        <v>2012</v>
      </c>
    </row>
    <row r="385" spans="1:2" x14ac:dyDescent="0.25">
      <c r="A385" t="s">
        <v>1467</v>
      </c>
      <c r="B385" t="s">
        <v>2012</v>
      </c>
    </row>
    <row r="386" spans="1:2" x14ac:dyDescent="0.25">
      <c r="A386" t="s">
        <v>1068</v>
      </c>
      <c r="B386" t="s">
        <v>2012</v>
      </c>
    </row>
    <row r="387" spans="1:2" x14ac:dyDescent="0.25">
      <c r="A387" t="s">
        <v>1073</v>
      </c>
      <c r="B387" t="s">
        <v>2012</v>
      </c>
    </row>
    <row r="388" spans="1:2" x14ac:dyDescent="0.25">
      <c r="A388" t="s">
        <v>1320</v>
      </c>
      <c r="B388" t="s">
        <v>2012</v>
      </c>
    </row>
    <row r="389" spans="1:2" x14ac:dyDescent="0.25">
      <c r="A389" t="s">
        <v>1080</v>
      </c>
      <c r="B389" t="s">
        <v>2012</v>
      </c>
    </row>
    <row r="390" spans="1:2" x14ac:dyDescent="0.25">
      <c r="A390" t="s">
        <v>2113</v>
      </c>
      <c r="B390" t="s">
        <v>2012</v>
      </c>
    </row>
    <row r="391" spans="1:2" x14ac:dyDescent="0.25">
      <c r="A391" t="s">
        <v>866</v>
      </c>
      <c r="B391" t="s">
        <v>2012</v>
      </c>
    </row>
    <row r="392" spans="1:2" x14ac:dyDescent="0.25">
      <c r="A392" t="s">
        <v>1325</v>
      </c>
      <c r="B392" t="s">
        <v>2012</v>
      </c>
    </row>
    <row r="393" spans="1:2" x14ac:dyDescent="0.25">
      <c r="A393" t="s">
        <v>868</v>
      </c>
      <c r="B393" t="s">
        <v>2012</v>
      </c>
    </row>
    <row r="394" spans="1:2" x14ac:dyDescent="0.25">
      <c r="A394" t="s">
        <v>872</v>
      </c>
      <c r="B394" t="s">
        <v>2012</v>
      </c>
    </row>
    <row r="395" spans="1:2" x14ac:dyDescent="0.25">
      <c r="A395" t="s">
        <v>967</v>
      </c>
      <c r="B395" t="s">
        <v>2012</v>
      </c>
    </row>
    <row r="396" spans="1:2" x14ac:dyDescent="0.25">
      <c r="A396" t="s">
        <v>1326</v>
      </c>
      <c r="B396" t="s">
        <v>2012</v>
      </c>
    </row>
    <row r="397" spans="1:2" x14ac:dyDescent="0.25">
      <c r="A397" t="s">
        <v>1473</v>
      </c>
      <c r="B397" t="s">
        <v>2012</v>
      </c>
    </row>
    <row r="398" spans="1:2" x14ac:dyDescent="0.25">
      <c r="A398" t="s">
        <v>875</v>
      </c>
      <c r="B398" t="s">
        <v>2012</v>
      </c>
    </row>
    <row r="399" spans="1:2" x14ac:dyDescent="0.25">
      <c r="A399" t="s">
        <v>1329</v>
      </c>
      <c r="B399" t="s">
        <v>2012</v>
      </c>
    </row>
    <row r="400" spans="1:2" x14ac:dyDescent="0.25">
      <c r="A400" t="s">
        <v>1330</v>
      </c>
      <c r="B400" t="s">
        <v>2012</v>
      </c>
    </row>
    <row r="401" spans="1:2" x14ac:dyDescent="0.25">
      <c r="A401" t="s">
        <v>1085</v>
      </c>
      <c r="B401" t="s">
        <v>2012</v>
      </c>
    </row>
    <row r="402" spans="1:2" x14ac:dyDescent="0.25">
      <c r="A402" t="s">
        <v>876</v>
      </c>
      <c r="B402" t="s">
        <v>2012</v>
      </c>
    </row>
    <row r="403" spans="1:2" x14ac:dyDescent="0.25">
      <c r="A403" t="s">
        <v>1474</v>
      </c>
      <c r="B403" t="s">
        <v>2012</v>
      </c>
    </row>
    <row r="404" spans="1:2" x14ac:dyDescent="0.25">
      <c r="A404" t="s">
        <v>1482</v>
      </c>
      <c r="B404" t="s">
        <v>2012</v>
      </c>
    </row>
    <row r="405" spans="1:2" x14ac:dyDescent="0.25">
      <c r="A405" t="s">
        <v>971</v>
      </c>
      <c r="B405" t="s">
        <v>2012</v>
      </c>
    </row>
    <row r="406" spans="1:2" x14ac:dyDescent="0.25">
      <c r="A406" t="s">
        <v>1477</v>
      </c>
      <c r="B406" t="s">
        <v>2012</v>
      </c>
    </row>
    <row r="407" spans="1:2" x14ac:dyDescent="0.25">
      <c r="A407" t="s">
        <v>1483</v>
      </c>
      <c r="B407" t="s">
        <v>2012</v>
      </c>
    </row>
    <row r="408" spans="1:2" x14ac:dyDescent="0.25">
      <c r="A408" t="s">
        <v>2114</v>
      </c>
      <c r="B408" t="s">
        <v>2012</v>
      </c>
    </row>
    <row r="409" spans="1:2" x14ac:dyDescent="0.25">
      <c r="A409" t="s">
        <v>741</v>
      </c>
      <c r="B409" t="s">
        <v>2012</v>
      </c>
    </row>
    <row r="410" spans="1:2" x14ac:dyDescent="0.25">
      <c r="A410" t="s">
        <v>973</v>
      </c>
      <c r="B410" t="s">
        <v>2012</v>
      </c>
    </row>
    <row r="411" spans="1:2" x14ac:dyDescent="0.25">
      <c r="A411" t="s">
        <v>2115</v>
      </c>
      <c r="B411" t="s">
        <v>2012</v>
      </c>
    </row>
    <row r="412" spans="1:2" x14ac:dyDescent="0.25">
      <c r="A412" t="s">
        <v>1354</v>
      </c>
      <c r="B412" t="s">
        <v>2012</v>
      </c>
    </row>
    <row r="413" spans="1:2" x14ac:dyDescent="0.25">
      <c r="A413" t="s">
        <v>879</v>
      </c>
      <c r="B413" t="s">
        <v>2012</v>
      </c>
    </row>
    <row r="414" spans="1:2" x14ac:dyDescent="0.25">
      <c r="A414" t="s">
        <v>751</v>
      </c>
      <c r="B414" t="s">
        <v>2012</v>
      </c>
    </row>
    <row r="415" spans="1:2" x14ac:dyDescent="0.25">
      <c r="A415" t="s">
        <v>752</v>
      </c>
      <c r="B415" t="s">
        <v>2012</v>
      </c>
    </row>
    <row r="416" spans="1:2" x14ac:dyDescent="0.25">
      <c r="A416" t="s">
        <v>1494</v>
      </c>
      <c r="B416" t="s">
        <v>2012</v>
      </c>
    </row>
    <row r="417" spans="1:2" x14ac:dyDescent="0.25">
      <c r="A417" t="s">
        <v>975</v>
      </c>
      <c r="B417" t="s">
        <v>2012</v>
      </c>
    </row>
    <row r="418" spans="1:2" x14ac:dyDescent="0.25">
      <c r="A418" t="s">
        <v>1095</v>
      </c>
      <c r="B418" t="s">
        <v>2012</v>
      </c>
    </row>
    <row r="419" spans="1:2" x14ac:dyDescent="0.25">
      <c r="A419" t="s">
        <v>2116</v>
      </c>
      <c r="B419" t="s">
        <v>2012</v>
      </c>
    </row>
    <row r="420" spans="1:2" x14ac:dyDescent="0.25">
      <c r="A420" t="s">
        <v>1854</v>
      </c>
      <c r="B420" t="s">
        <v>2012</v>
      </c>
    </row>
    <row r="421" spans="1:2" x14ac:dyDescent="0.25">
      <c r="A421" t="s">
        <v>2117</v>
      </c>
      <c r="B421" t="s">
        <v>2012</v>
      </c>
    </row>
    <row r="422" spans="1:2" x14ac:dyDescent="0.25">
      <c r="A422" t="s">
        <v>1559</v>
      </c>
      <c r="B422" t="s">
        <v>2012</v>
      </c>
    </row>
    <row r="423" spans="1:2" x14ac:dyDescent="0.25">
      <c r="A423" t="s">
        <v>1746</v>
      </c>
      <c r="B423" t="s">
        <v>2012</v>
      </c>
    </row>
    <row r="424" spans="1:2" x14ac:dyDescent="0.25">
      <c r="A424" t="s">
        <v>1652</v>
      </c>
      <c r="B424" t="s">
        <v>2012</v>
      </c>
    </row>
    <row r="425" spans="1:2" x14ac:dyDescent="0.25">
      <c r="A425" t="s">
        <v>1564</v>
      </c>
      <c r="B425" t="s">
        <v>2012</v>
      </c>
    </row>
    <row r="426" spans="1:2" x14ac:dyDescent="0.25">
      <c r="A426" t="s">
        <v>2118</v>
      </c>
      <c r="B426" t="s">
        <v>2012</v>
      </c>
    </row>
    <row r="427" spans="1:2" x14ac:dyDescent="0.25">
      <c r="A427" t="s">
        <v>1571</v>
      </c>
      <c r="B427" t="s">
        <v>2012</v>
      </c>
    </row>
    <row r="428" spans="1:2" x14ac:dyDescent="0.25">
      <c r="A428" t="s">
        <v>2119</v>
      </c>
      <c r="B428" t="s">
        <v>2012</v>
      </c>
    </row>
    <row r="429" spans="1:2" x14ac:dyDescent="0.25">
      <c r="A429" t="s">
        <v>1944</v>
      </c>
      <c r="B429" t="s">
        <v>2012</v>
      </c>
    </row>
    <row r="430" spans="1:2" x14ac:dyDescent="0.25">
      <c r="A430" t="s">
        <v>1747</v>
      </c>
      <c r="B430" t="s">
        <v>2012</v>
      </c>
    </row>
    <row r="431" spans="1:2" x14ac:dyDescent="0.25">
      <c r="A431" t="s">
        <v>1859</v>
      </c>
      <c r="B431" t="s">
        <v>2012</v>
      </c>
    </row>
    <row r="432" spans="1:2" x14ac:dyDescent="0.25">
      <c r="A432" t="s">
        <v>1752</v>
      </c>
      <c r="B432" t="s">
        <v>2012</v>
      </c>
    </row>
    <row r="433" spans="1:2" x14ac:dyDescent="0.25">
      <c r="A433" t="s">
        <v>1949</v>
      </c>
      <c r="B433" t="s">
        <v>2012</v>
      </c>
    </row>
    <row r="434" spans="1:2" x14ac:dyDescent="0.25">
      <c r="A434" t="s">
        <v>1753</v>
      </c>
      <c r="B434" t="s">
        <v>2012</v>
      </c>
    </row>
    <row r="435" spans="1:2" x14ac:dyDescent="0.25">
      <c r="A435" t="s">
        <v>1712</v>
      </c>
      <c r="B435" t="s">
        <v>2012</v>
      </c>
    </row>
    <row r="436" spans="1:2" x14ac:dyDescent="0.25">
      <c r="A436" t="s">
        <v>1950</v>
      </c>
      <c r="B436" t="s">
        <v>2012</v>
      </c>
    </row>
    <row r="437" spans="1:2" x14ac:dyDescent="0.25">
      <c r="A437" t="s">
        <v>1665</v>
      </c>
      <c r="B437" t="s">
        <v>2012</v>
      </c>
    </row>
    <row r="438" spans="1:2" x14ac:dyDescent="0.25">
      <c r="A438" t="s">
        <v>2120</v>
      </c>
      <c r="B438" t="s">
        <v>2012</v>
      </c>
    </row>
    <row r="439" spans="1:2" x14ac:dyDescent="0.25">
      <c r="A439" t="s">
        <v>1754</v>
      </c>
      <c r="B439" t="s">
        <v>2012</v>
      </c>
    </row>
    <row r="440" spans="1:2" x14ac:dyDescent="0.25">
      <c r="A440" t="s">
        <v>1714</v>
      </c>
      <c r="B440" t="s">
        <v>2012</v>
      </c>
    </row>
    <row r="441" spans="1:2" x14ac:dyDescent="0.25">
      <c r="A441" t="s">
        <v>1861</v>
      </c>
      <c r="B441" t="s">
        <v>2012</v>
      </c>
    </row>
    <row r="442" spans="1:2" x14ac:dyDescent="0.25">
      <c r="A442" t="s">
        <v>1862</v>
      </c>
      <c r="B442" t="s">
        <v>2012</v>
      </c>
    </row>
    <row r="443" spans="1:2" x14ac:dyDescent="0.25">
      <c r="A443" t="s">
        <v>2121</v>
      </c>
      <c r="B443" t="s">
        <v>2012</v>
      </c>
    </row>
    <row r="444" spans="1:2" x14ac:dyDescent="0.25">
      <c r="A444" t="s">
        <v>1575</v>
      </c>
      <c r="B444" t="s">
        <v>2012</v>
      </c>
    </row>
    <row r="445" spans="1:2" x14ac:dyDescent="0.25">
      <c r="A445" t="s">
        <v>1757</v>
      </c>
      <c r="B445" t="s">
        <v>2012</v>
      </c>
    </row>
    <row r="446" spans="1:2" x14ac:dyDescent="0.25">
      <c r="A446" t="s">
        <v>1953</v>
      </c>
      <c r="B446" t="s">
        <v>2012</v>
      </c>
    </row>
    <row r="447" spans="1:2" x14ac:dyDescent="0.25">
      <c r="A447" t="s">
        <v>2122</v>
      </c>
      <c r="B447" t="s">
        <v>2012</v>
      </c>
    </row>
    <row r="448" spans="1:2" x14ac:dyDescent="0.25">
      <c r="A448" t="s">
        <v>1760</v>
      </c>
      <c r="B448" t="s">
        <v>2012</v>
      </c>
    </row>
    <row r="449" spans="1:2" x14ac:dyDescent="0.25">
      <c r="A449" t="s">
        <v>1863</v>
      </c>
      <c r="B449" t="s">
        <v>2012</v>
      </c>
    </row>
    <row r="450" spans="1:2" x14ac:dyDescent="0.25">
      <c r="A450" t="s">
        <v>2123</v>
      </c>
      <c r="B450" t="s">
        <v>2012</v>
      </c>
    </row>
    <row r="451" spans="1:2" x14ac:dyDescent="0.25">
      <c r="A451" t="s">
        <v>1673</v>
      </c>
      <c r="B451" t="s">
        <v>2012</v>
      </c>
    </row>
    <row r="452" spans="1:2" x14ac:dyDescent="0.25">
      <c r="A452" t="s">
        <v>1578</v>
      </c>
      <c r="B452" t="s">
        <v>2012</v>
      </c>
    </row>
    <row r="453" spans="1:2" x14ac:dyDescent="0.25">
      <c r="A453" t="s">
        <v>1957</v>
      </c>
      <c r="B453" t="s">
        <v>2012</v>
      </c>
    </row>
    <row r="454" spans="1:2" x14ac:dyDescent="0.25">
      <c r="A454" t="s">
        <v>1972</v>
      </c>
      <c r="B454" t="s">
        <v>2012</v>
      </c>
    </row>
    <row r="455" spans="1:2" x14ac:dyDescent="0.25">
      <c r="A455" t="s">
        <v>1865</v>
      </c>
      <c r="B455" t="s">
        <v>2012</v>
      </c>
    </row>
    <row r="456" spans="1:2" x14ac:dyDescent="0.25">
      <c r="A456" t="s">
        <v>1962</v>
      </c>
      <c r="B456" t="s">
        <v>2012</v>
      </c>
    </row>
    <row r="457" spans="1:2" x14ac:dyDescent="0.25">
      <c r="A457" t="s">
        <v>2124</v>
      </c>
      <c r="B457" t="s">
        <v>2012</v>
      </c>
    </row>
    <row r="458" spans="1:2" x14ac:dyDescent="0.25">
      <c r="A458" t="s">
        <v>1868</v>
      </c>
      <c r="B458" t="s">
        <v>2012</v>
      </c>
    </row>
    <row r="459" spans="1:2" x14ac:dyDescent="0.25">
      <c r="A459" t="s">
        <v>1869</v>
      </c>
      <c r="B459" t="s">
        <v>2012</v>
      </c>
    </row>
    <row r="460" spans="1:2" x14ac:dyDescent="0.25">
      <c r="A460" t="s">
        <v>1584</v>
      </c>
      <c r="B460" t="s">
        <v>2012</v>
      </c>
    </row>
    <row r="461" spans="1:2" x14ac:dyDescent="0.25">
      <c r="A461" t="s">
        <v>1595</v>
      </c>
      <c r="B461" t="s">
        <v>2012</v>
      </c>
    </row>
    <row r="462" spans="1:2" x14ac:dyDescent="0.25">
      <c r="A462" t="s">
        <v>1716</v>
      </c>
      <c r="B462" t="s">
        <v>2012</v>
      </c>
    </row>
    <row r="463" spans="1:2" x14ac:dyDescent="0.25">
      <c r="A463" t="s">
        <v>1608</v>
      </c>
      <c r="B463" t="s">
        <v>2012</v>
      </c>
    </row>
    <row r="464" spans="1:2" x14ac:dyDescent="0.25">
      <c r="A464" t="s">
        <v>1775</v>
      </c>
      <c r="B464" t="s">
        <v>2012</v>
      </c>
    </row>
    <row r="465" spans="1:2" x14ac:dyDescent="0.25">
      <c r="A465" t="s">
        <v>1717</v>
      </c>
      <c r="B465" t="s">
        <v>2012</v>
      </c>
    </row>
    <row r="466" spans="1:2" x14ac:dyDescent="0.25">
      <c r="A466" t="s">
        <v>1718</v>
      </c>
      <c r="B466" t="s">
        <v>2012</v>
      </c>
    </row>
    <row r="467" spans="1:2" x14ac:dyDescent="0.25">
      <c r="A467" t="s">
        <v>2125</v>
      </c>
      <c r="B467" t="s">
        <v>2012</v>
      </c>
    </row>
    <row r="468" spans="1:2" x14ac:dyDescent="0.25">
      <c r="A468" t="s">
        <v>1797</v>
      </c>
      <c r="B468" t="s">
        <v>2012</v>
      </c>
    </row>
    <row r="469" spans="1:2" x14ac:dyDescent="0.25">
      <c r="A469" t="s">
        <v>1896</v>
      </c>
      <c r="B469" t="s">
        <v>2012</v>
      </c>
    </row>
    <row r="470" spans="1:2" x14ac:dyDescent="0.25">
      <c r="A470" t="s">
        <v>1615</v>
      </c>
      <c r="B470" t="s">
        <v>2012</v>
      </c>
    </row>
    <row r="471" spans="1:2" x14ac:dyDescent="0.25">
      <c r="A471" t="s">
        <v>1798</v>
      </c>
      <c r="B471" t="s">
        <v>2012</v>
      </c>
    </row>
    <row r="472" spans="1:2" x14ac:dyDescent="0.25">
      <c r="A472" t="s">
        <v>1616</v>
      </c>
      <c r="B472" t="s">
        <v>2012</v>
      </c>
    </row>
    <row r="473" spans="1:2" x14ac:dyDescent="0.25">
      <c r="A473" t="s">
        <v>1899</v>
      </c>
      <c r="B473" t="s">
        <v>2012</v>
      </c>
    </row>
    <row r="474" spans="1:2" x14ac:dyDescent="0.25">
      <c r="A474" t="s">
        <v>1975</v>
      </c>
      <c r="B474" t="s">
        <v>2012</v>
      </c>
    </row>
    <row r="475" spans="1:2" x14ac:dyDescent="0.25">
      <c r="A475" t="s">
        <v>2126</v>
      </c>
      <c r="B475" t="s">
        <v>2012</v>
      </c>
    </row>
    <row r="476" spans="1:2" x14ac:dyDescent="0.25">
      <c r="A476" t="s">
        <v>1978</v>
      </c>
      <c r="B476" t="s">
        <v>2012</v>
      </c>
    </row>
    <row r="477" spans="1:2" x14ac:dyDescent="0.25">
      <c r="A477" t="s">
        <v>1799</v>
      </c>
      <c r="B477" t="s">
        <v>2012</v>
      </c>
    </row>
    <row r="478" spans="1:2" x14ac:dyDescent="0.25">
      <c r="A478" t="s">
        <v>1983</v>
      </c>
      <c r="B478" t="s">
        <v>2012</v>
      </c>
    </row>
    <row r="479" spans="1:2" x14ac:dyDescent="0.25">
      <c r="A479" t="s">
        <v>1802</v>
      </c>
      <c r="B479" t="s">
        <v>2012</v>
      </c>
    </row>
    <row r="480" spans="1:2" x14ac:dyDescent="0.25">
      <c r="A480" t="s">
        <v>1984</v>
      </c>
      <c r="B480" t="s">
        <v>2012</v>
      </c>
    </row>
    <row r="481" spans="1:2" x14ac:dyDescent="0.25">
      <c r="A481" t="s">
        <v>1684</v>
      </c>
      <c r="B481" t="s">
        <v>2012</v>
      </c>
    </row>
    <row r="482" spans="1:2" x14ac:dyDescent="0.25">
      <c r="A482" t="s">
        <v>1621</v>
      </c>
      <c r="B482" t="s">
        <v>2012</v>
      </c>
    </row>
    <row r="483" spans="1:2" x14ac:dyDescent="0.25">
      <c r="A483" t="s">
        <v>1803</v>
      </c>
      <c r="B483" t="s">
        <v>2012</v>
      </c>
    </row>
    <row r="484" spans="1:2" x14ac:dyDescent="0.25">
      <c r="A484" t="s">
        <v>2127</v>
      </c>
      <c r="B484" t="s">
        <v>2012</v>
      </c>
    </row>
    <row r="485" spans="1:2" x14ac:dyDescent="0.25">
      <c r="A485" t="s">
        <v>1900</v>
      </c>
      <c r="B485" t="s">
        <v>2012</v>
      </c>
    </row>
    <row r="486" spans="1:2" x14ac:dyDescent="0.25">
      <c r="A486" t="s">
        <v>2128</v>
      </c>
      <c r="B486" t="s">
        <v>2012</v>
      </c>
    </row>
    <row r="487" spans="1:2" x14ac:dyDescent="0.25">
      <c r="A487" t="s">
        <v>1622</v>
      </c>
      <c r="B487" t="s">
        <v>2012</v>
      </c>
    </row>
    <row r="488" spans="1:2" x14ac:dyDescent="0.25">
      <c r="A488" t="s">
        <v>1901</v>
      </c>
      <c r="B488" t="s">
        <v>2012</v>
      </c>
    </row>
    <row r="489" spans="1:2" x14ac:dyDescent="0.25">
      <c r="A489" t="s">
        <v>1719</v>
      </c>
      <c r="B489" t="s">
        <v>2012</v>
      </c>
    </row>
    <row r="490" spans="1:2" x14ac:dyDescent="0.25">
      <c r="A490" t="s">
        <v>1904</v>
      </c>
      <c r="B490" t="s">
        <v>2012</v>
      </c>
    </row>
    <row r="491" spans="1:2" x14ac:dyDescent="0.25">
      <c r="A491" t="s">
        <v>2129</v>
      </c>
      <c r="B491" t="s">
        <v>2012</v>
      </c>
    </row>
    <row r="492" spans="1:2" x14ac:dyDescent="0.25">
      <c r="A492" t="s">
        <v>1905</v>
      </c>
      <c r="B492" t="s">
        <v>2012</v>
      </c>
    </row>
    <row r="493" spans="1:2" x14ac:dyDescent="0.25">
      <c r="A493" t="s">
        <v>2130</v>
      </c>
      <c r="B493" t="s">
        <v>2012</v>
      </c>
    </row>
    <row r="494" spans="1:2" x14ac:dyDescent="0.25">
      <c r="A494" t="s">
        <v>1985</v>
      </c>
      <c r="B494" t="s">
        <v>2012</v>
      </c>
    </row>
    <row r="495" spans="1:2" x14ac:dyDescent="0.25">
      <c r="A495" t="s">
        <v>1908</v>
      </c>
      <c r="B495" t="s">
        <v>2012</v>
      </c>
    </row>
    <row r="496" spans="1:2" x14ac:dyDescent="0.25">
      <c r="A496" t="s">
        <v>1685</v>
      </c>
      <c r="B496" t="s">
        <v>2012</v>
      </c>
    </row>
    <row r="497" spans="1:2" x14ac:dyDescent="0.25">
      <c r="A497" t="s">
        <v>1623</v>
      </c>
      <c r="B497" t="s">
        <v>2012</v>
      </c>
    </row>
    <row r="498" spans="1:2" x14ac:dyDescent="0.25">
      <c r="A498" t="s">
        <v>1624</v>
      </c>
      <c r="B498" t="s">
        <v>2012</v>
      </c>
    </row>
    <row r="499" spans="1:2" x14ac:dyDescent="0.25">
      <c r="A499" t="s">
        <v>1806</v>
      </c>
      <c r="B499" t="s">
        <v>2012</v>
      </c>
    </row>
    <row r="500" spans="1:2" x14ac:dyDescent="0.25">
      <c r="A500" t="s">
        <v>1910</v>
      </c>
      <c r="B500" t="s">
        <v>2012</v>
      </c>
    </row>
    <row r="501" spans="1:2" x14ac:dyDescent="0.25">
      <c r="A501" t="s">
        <v>1625</v>
      </c>
      <c r="B501" t="s">
        <v>2012</v>
      </c>
    </row>
    <row r="502" spans="1:2" x14ac:dyDescent="0.25">
      <c r="A502" t="s">
        <v>1809</v>
      </c>
      <c r="B502" t="s">
        <v>2012</v>
      </c>
    </row>
    <row r="503" spans="1:2" x14ac:dyDescent="0.25">
      <c r="A503" t="s">
        <v>1986</v>
      </c>
      <c r="B503" t="s">
        <v>2012</v>
      </c>
    </row>
    <row r="504" spans="1:2" x14ac:dyDescent="0.25">
      <c r="A504" t="s">
        <v>1626</v>
      </c>
      <c r="B504" t="s">
        <v>2012</v>
      </c>
    </row>
    <row r="505" spans="1:2" x14ac:dyDescent="0.25">
      <c r="A505" t="s">
        <v>2131</v>
      </c>
      <c r="B505" t="s">
        <v>2012</v>
      </c>
    </row>
    <row r="506" spans="1:2" x14ac:dyDescent="0.25">
      <c r="A506" t="s">
        <v>1914</v>
      </c>
      <c r="B506" t="s">
        <v>2012</v>
      </c>
    </row>
    <row r="507" spans="1:2" x14ac:dyDescent="0.25">
      <c r="A507" t="s">
        <v>1989</v>
      </c>
      <c r="B507" t="s">
        <v>2012</v>
      </c>
    </row>
    <row r="508" spans="1:2" x14ac:dyDescent="0.25">
      <c r="A508" t="s">
        <v>1810</v>
      </c>
      <c r="B508" t="s">
        <v>2012</v>
      </c>
    </row>
    <row r="509" spans="1:2" x14ac:dyDescent="0.25">
      <c r="A509" t="s">
        <v>1686</v>
      </c>
      <c r="B509" t="s">
        <v>2012</v>
      </c>
    </row>
    <row r="510" spans="1:2" x14ac:dyDescent="0.25">
      <c r="A510" t="s">
        <v>1689</v>
      </c>
      <c r="B510" t="s">
        <v>2012</v>
      </c>
    </row>
    <row r="511" spans="1:2" x14ac:dyDescent="0.25">
      <c r="A511" t="s">
        <v>1918</v>
      </c>
      <c r="B511" t="s">
        <v>2012</v>
      </c>
    </row>
    <row r="512" spans="1:2" x14ac:dyDescent="0.25">
      <c r="A512" t="s">
        <v>1811</v>
      </c>
      <c r="B512" t="s">
        <v>2012</v>
      </c>
    </row>
    <row r="513" spans="1:2" x14ac:dyDescent="0.25">
      <c r="A513" t="s">
        <v>2132</v>
      </c>
      <c r="B513" t="s">
        <v>2012</v>
      </c>
    </row>
    <row r="514" spans="1:2" x14ac:dyDescent="0.25">
      <c r="A514" t="s">
        <v>1919</v>
      </c>
      <c r="B514" t="s">
        <v>2012</v>
      </c>
    </row>
    <row r="515" spans="1:2" x14ac:dyDescent="0.25">
      <c r="A515" t="s">
        <v>1920</v>
      </c>
      <c r="B515" t="s">
        <v>2012</v>
      </c>
    </row>
    <row r="516" spans="1:2" x14ac:dyDescent="0.25">
      <c r="A516" t="s">
        <v>2133</v>
      </c>
      <c r="B516" t="s">
        <v>2012</v>
      </c>
    </row>
    <row r="517" spans="1:2" x14ac:dyDescent="0.25">
      <c r="A517" t="s">
        <v>1921</v>
      </c>
      <c r="B517" t="s">
        <v>2012</v>
      </c>
    </row>
    <row r="518" spans="1:2" x14ac:dyDescent="0.25">
      <c r="A518" t="s">
        <v>2134</v>
      </c>
      <c r="B518" t="s">
        <v>2012</v>
      </c>
    </row>
    <row r="519" spans="1:2" x14ac:dyDescent="0.25">
      <c r="A519" t="s">
        <v>1922</v>
      </c>
      <c r="B519" t="s">
        <v>2012</v>
      </c>
    </row>
    <row r="520" spans="1:2" x14ac:dyDescent="0.25">
      <c r="A520" t="s">
        <v>1696</v>
      </c>
      <c r="B520" t="s">
        <v>2012</v>
      </c>
    </row>
    <row r="521" spans="1:2" x14ac:dyDescent="0.25">
      <c r="A521" t="s">
        <v>2135</v>
      </c>
      <c r="B521" t="s">
        <v>2012</v>
      </c>
    </row>
    <row r="522" spans="1:2" x14ac:dyDescent="0.25">
      <c r="A522" t="s">
        <v>1923</v>
      </c>
      <c r="B522" t="s">
        <v>2012</v>
      </c>
    </row>
    <row r="523" spans="1:2" x14ac:dyDescent="0.25">
      <c r="A523" t="s">
        <v>1815</v>
      </c>
      <c r="B523" t="s">
        <v>2012</v>
      </c>
    </row>
    <row r="524" spans="1:2" x14ac:dyDescent="0.25">
      <c r="A524" t="s">
        <v>1721</v>
      </c>
      <c r="B524" t="s">
        <v>2012</v>
      </c>
    </row>
    <row r="525" spans="1:2" x14ac:dyDescent="0.25">
      <c r="A525" t="s">
        <v>1634</v>
      </c>
      <c r="B525" t="s">
        <v>2012</v>
      </c>
    </row>
    <row r="526" spans="1:2" x14ac:dyDescent="0.25">
      <c r="A526" t="s">
        <v>1995</v>
      </c>
      <c r="B526" t="s">
        <v>2012</v>
      </c>
    </row>
    <row r="527" spans="1:2" x14ac:dyDescent="0.25">
      <c r="A527" t="s">
        <v>1722</v>
      </c>
      <c r="B527" t="s">
        <v>2012</v>
      </c>
    </row>
    <row r="528" spans="1:2" x14ac:dyDescent="0.25">
      <c r="A528" t="s">
        <v>1818</v>
      </c>
      <c r="B528" t="s">
        <v>2012</v>
      </c>
    </row>
    <row r="529" spans="1:2" x14ac:dyDescent="0.25">
      <c r="A529" t="s">
        <v>1723</v>
      </c>
      <c r="B529" t="s">
        <v>2012</v>
      </c>
    </row>
    <row r="530" spans="1:2" x14ac:dyDescent="0.25">
      <c r="A530" t="s">
        <v>1825</v>
      </c>
      <c r="B530" t="s">
        <v>2012</v>
      </c>
    </row>
    <row r="531" spans="1:2" x14ac:dyDescent="0.25">
      <c r="A531" t="s">
        <v>1699</v>
      </c>
      <c r="B531" t="s">
        <v>2012</v>
      </c>
    </row>
    <row r="532" spans="1:2" x14ac:dyDescent="0.25">
      <c r="A532" t="s">
        <v>1635</v>
      </c>
      <c r="B532" t="s">
        <v>2012</v>
      </c>
    </row>
    <row r="533" spans="1:2" x14ac:dyDescent="0.25">
      <c r="A533" t="s">
        <v>1826</v>
      </c>
      <c r="B533" t="s">
        <v>2012</v>
      </c>
    </row>
    <row r="534" spans="1:2" x14ac:dyDescent="0.25">
      <c r="A534" t="s">
        <v>1643</v>
      </c>
      <c r="B534" t="s">
        <v>2012</v>
      </c>
    </row>
    <row r="535" spans="1:2" x14ac:dyDescent="0.25">
      <c r="A535" t="s">
        <v>1700</v>
      </c>
      <c r="B535" t="s">
        <v>2012</v>
      </c>
    </row>
    <row r="536" spans="1:2" x14ac:dyDescent="0.25">
      <c r="A536" t="s">
        <v>1827</v>
      </c>
      <c r="B536" t="s">
        <v>2012</v>
      </c>
    </row>
    <row r="537" spans="1:2" x14ac:dyDescent="0.25">
      <c r="A537" t="s">
        <v>1830</v>
      </c>
      <c r="B537" t="s">
        <v>2012</v>
      </c>
    </row>
    <row r="538" spans="1:2" x14ac:dyDescent="0.25">
      <c r="A538" t="s">
        <v>1925</v>
      </c>
      <c r="B538" t="s">
        <v>2012</v>
      </c>
    </row>
    <row r="539" spans="1:2" x14ac:dyDescent="0.25">
      <c r="A539" t="s">
        <v>1701</v>
      </c>
      <c r="B539" t="s">
        <v>2012</v>
      </c>
    </row>
    <row r="540" spans="1:2" x14ac:dyDescent="0.25">
      <c r="A540" t="s">
        <v>1727</v>
      </c>
      <c r="B540" t="s">
        <v>2012</v>
      </c>
    </row>
    <row r="541" spans="1:2" x14ac:dyDescent="0.25">
      <c r="A541" t="s">
        <v>1831</v>
      </c>
      <c r="B541" t="s">
        <v>2012</v>
      </c>
    </row>
    <row r="542" spans="1:2" x14ac:dyDescent="0.25">
      <c r="A542" t="s">
        <v>1927</v>
      </c>
      <c r="B542" t="s">
        <v>2012</v>
      </c>
    </row>
    <row r="543" spans="1:2" x14ac:dyDescent="0.25">
      <c r="A543" t="s">
        <v>2136</v>
      </c>
      <c r="B543" t="s">
        <v>2012</v>
      </c>
    </row>
    <row r="544" spans="1:2" x14ac:dyDescent="0.25">
      <c r="A544" t="s">
        <v>2137</v>
      </c>
      <c r="B544" t="s">
        <v>2012</v>
      </c>
    </row>
    <row r="545" spans="1:2" x14ac:dyDescent="0.25">
      <c r="A545" t="s">
        <v>1728</v>
      </c>
      <c r="B545" t="s">
        <v>2012</v>
      </c>
    </row>
    <row r="546" spans="1:2" x14ac:dyDescent="0.25">
      <c r="A546" t="s">
        <v>2138</v>
      </c>
      <c r="B546" t="s">
        <v>2012</v>
      </c>
    </row>
    <row r="547" spans="1:2" x14ac:dyDescent="0.25">
      <c r="A547" t="s">
        <v>1702</v>
      </c>
      <c r="B547" t="s">
        <v>2012</v>
      </c>
    </row>
    <row r="548" spans="1:2" x14ac:dyDescent="0.25">
      <c r="A548" t="s">
        <v>2139</v>
      </c>
      <c r="B548" t="s">
        <v>2012</v>
      </c>
    </row>
    <row r="549" spans="1:2" x14ac:dyDescent="0.25">
      <c r="A549" t="s">
        <v>1999</v>
      </c>
      <c r="B549" t="s">
        <v>2012</v>
      </c>
    </row>
    <row r="550" spans="1:2" x14ac:dyDescent="0.25">
      <c r="A550" t="s">
        <v>1729</v>
      </c>
      <c r="B550" t="s">
        <v>2012</v>
      </c>
    </row>
    <row r="551" spans="1:2" x14ac:dyDescent="0.25">
      <c r="A551" t="s">
        <v>2140</v>
      </c>
      <c r="B551" t="s">
        <v>2012</v>
      </c>
    </row>
    <row r="552" spans="1:2" x14ac:dyDescent="0.25">
      <c r="A552" t="s">
        <v>1930</v>
      </c>
      <c r="B552" t="s">
        <v>2012</v>
      </c>
    </row>
    <row r="553" spans="1:2" x14ac:dyDescent="0.25">
      <c r="A553" t="s">
        <v>1703</v>
      </c>
      <c r="B553" t="s">
        <v>2012</v>
      </c>
    </row>
    <row r="554" spans="1:2" x14ac:dyDescent="0.25">
      <c r="A554" t="s">
        <v>1931</v>
      </c>
      <c r="B554" t="s">
        <v>2012</v>
      </c>
    </row>
    <row r="555" spans="1:2" x14ac:dyDescent="0.25">
      <c r="A555" t="s">
        <v>2000</v>
      </c>
      <c r="B555" t="s">
        <v>2012</v>
      </c>
    </row>
    <row r="556" spans="1:2" x14ac:dyDescent="0.25">
      <c r="A556" t="s">
        <v>1644</v>
      </c>
      <c r="B556" t="s">
        <v>2012</v>
      </c>
    </row>
    <row r="557" spans="1:2" x14ac:dyDescent="0.25">
      <c r="A557" t="s">
        <v>1932</v>
      </c>
      <c r="B557" t="s">
        <v>2012</v>
      </c>
    </row>
    <row r="558" spans="1:2" x14ac:dyDescent="0.25">
      <c r="A558" t="s">
        <v>1834</v>
      </c>
      <c r="B558" t="s">
        <v>2012</v>
      </c>
    </row>
    <row r="559" spans="1:2" x14ac:dyDescent="0.25">
      <c r="A559" t="s">
        <v>1933</v>
      </c>
      <c r="B559" t="s">
        <v>2012</v>
      </c>
    </row>
    <row r="560" spans="1:2" x14ac:dyDescent="0.25">
      <c r="A560" t="s">
        <v>1837</v>
      </c>
      <c r="B560" t="s">
        <v>2012</v>
      </c>
    </row>
    <row r="561" spans="1:2" x14ac:dyDescent="0.25">
      <c r="A561" t="s">
        <v>1704</v>
      </c>
      <c r="B561" t="s">
        <v>2012</v>
      </c>
    </row>
    <row r="562" spans="1:2" x14ac:dyDescent="0.25">
      <c r="A562" t="s">
        <v>2141</v>
      </c>
      <c r="B562" t="s">
        <v>2012</v>
      </c>
    </row>
    <row r="563" spans="1:2" x14ac:dyDescent="0.25">
      <c r="A563" t="s">
        <v>1733</v>
      </c>
      <c r="B563" t="s">
        <v>2012</v>
      </c>
    </row>
    <row r="564" spans="1:2" x14ac:dyDescent="0.25">
      <c r="A564" t="s">
        <v>1934</v>
      </c>
      <c r="B564" t="s">
        <v>2012</v>
      </c>
    </row>
    <row r="565" spans="1:2" x14ac:dyDescent="0.25">
      <c r="A565" t="s">
        <v>2001</v>
      </c>
      <c r="B565" t="s">
        <v>2012</v>
      </c>
    </row>
    <row r="566" spans="1:2" x14ac:dyDescent="0.25">
      <c r="A566" t="s">
        <v>2142</v>
      </c>
      <c r="B566" t="s">
        <v>2012</v>
      </c>
    </row>
    <row r="567" spans="1:2" x14ac:dyDescent="0.25">
      <c r="A567" t="s">
        <v>1645</v>
      </c>
      <c r="B567" t="s">
        <v>2012</v>
      </c>
    </row>
    <row r="568" spans="1:2" x14ac:dyDescent="0.25">
      <c r="A568" t="s">
        <v>1707</v>
      </c>
      <c r="B568" t="s">
        <v>2012</v>
      </c>
    </row>
    <row r="569" spans="1:2" x14ac:dyDescent="0.25">
      <c r="A569" t="s">
        <v>2143</v>
      </c>
      <c r="B569" t="s">
        <v>2012</v>
      </c>
    </row>
    <row r="570" spans="1:2" x14ac:dyDescent="0.25">
      <c r="A570" t="s">
        <v>1734</v>
      </c>
      <c r="B570" t="s">
        <v>2012</v>
      </c>
    </row>
    <row r="571" spans="1:2" x14ac:dyDescent="0.25">
      <c r="A571" t="s">
        <v>1938</v>
      </c>
      <c r="B571" t="s">
        <v>2012</v>
      </c>
    </row>
    <row r="572" spans="1:2" x14ac:dyDescent="0.25">
      <c r="A572" t="s">
        <v>2144</v>
      </c>
      <c r="B572" t="s">
        <v>2012</v>
      </c>
    </row>
    <row r="573" spans="1:2" x14ac:dyDescent="0.25">
      <c r="A573" t="s">
        <v>1840</v>
      </c>
      <c r="B573" t="s">
        <v>2012</v>
      </c>
    </row>
    <row r="574" spans="1:2" x14ac:dyDescent="0.25">
      <c r="A574" t="s">
        <v>1845</v>
      </c>
      <c r="B574" t="s">
        <v>2012</v>
      </c>
    </row>
    <row r="575" spans="1:2" x14ac:dyDescent="0.25">
      <c r="A575" t="s">
        <v>1850</v>
      </c>
      <c r="B575" t="s">
        <v>2012</v>
      </c>
    </row>
    <row r="576" spans="1:2" x14ac:dyDescent="0.25">
      <c r="A576" t="s">
        <v>1738</v>
      </c>
      <c r="B576" t="s">
        <v>2012</v>
      </c>
    </row>
    <row r="577" spans="1:2" x14ac:dyDescent="0.25">
      <c r="A577" t="s">
        <v>2145</v>
      </c>
      <c r="B577" t="s">
        <v>2012</v>
      </c>
    </row>
    <row r="578" spans="1:2" x14ac:dyDescent="0.25">
      <c r="A578" t="s">
        <v>2146</v>
      </c>
      <c r="B578" t="s">
        <v>2012</v>
      </c>
    </row>
    <row r="579" spans="1:2" x14ac:dyDescent="0.25">
      <c r="A579" t="s">
        <v>1937</v>
      </c>
      <c r="B579" t="s">
        <v>2012</v>
      </c>
    </row>
    <row r="580" spans="1:2" x14ac:dyDescent="0.25">
      <c r="A580" t="s">
        <v>1646</v>
      </c>
      <c r="B580" t="s">
        <v>2012</v>
      </c>
    </row>
    <row r="581" spans="1:2" x14ac:dyDescent="0.25">
      <c r="A581" t="s">
        <v>1939</v>
      </c>
      <c r="B581" t="s">
        <v>2012</v>
      </c>
    </row>
    <row r="582" spans="1:2" x14ac:dyDescent="0.25">
      <c r="A582" t="s">
        <v>2004</v>
      </c>
      <c r="B582" t="s">
        <v>2012</v>
      </c>
    </row>
    <row r="583" spans="1:2" x14ac:dyDescent="0.25">
      <c r="A583" t="s">
        <v>2010</v>
      </c>
      <c r="B583" t="s">
        <v>2012</v>
      </c>
    </row>
    <row r="584" spans="1:2" x14ac:dyDescent="0.25">
      <c r="A584" t="s">
        <v>1708</v>
      </c>
      <c r="B584" t="s">
        <v>2012</v>
      </c>
    </row>
    <row r="585" spans="1:2" x14ac:dyDescent="0.25">
      <c r="A585" t="s">
        <v>2147</v>
      </c>
      <c r="B585" t="s">
        <v>2012</v>
      </c>
    </row>
    <row r="586" spans="1:2" x14ac:dyDescent="0.25">
      <c r="A586" t="s">
        <v>1851</v>
      </c>
      <c r="B586" t="s">
        <v>2012</v>
      </c>
    </row>
    <row r="587" spans="1:2" x14ac:dyDescent="0.25">
      <c r="A587" t="s">
        <v>1711</v>
      </c>
      <c r="B587" t="s">
        <v>2012</v>
      </c>
    </row>
    <row r="588" spans="1:2" x14ac:dyDescent="0.25">
      <c r="A588" t="s">
        <v>1745</v>
      </c>
      <c r="B588" t="s">
        <v>2012</v>
      </c>
    </row>
    <row r="589" spans="1:2" x14ac:dyDescent="0.25">
      <c r="A589" t="s">
        <v>2148</v>
      </c>
      <c r="B589" t="s">
        <v>2012</v>
      </c>
    </row>
    <row r="590" spans="1:2" hidden="1" x14ac:dyDescent="0.25">
      <c r="A590" t="s">
        <v>363</v>
      </c>
      <c r="B590" t="s">
        <v>1231</v>
      </c>
    </row>
    <row r="591" spans="1:2" hidden="1" x14ac:dyDescent="0.25">
      <c r="A591" t="s">
        <v>378</v>
      </c>
      <c r="B591" t="s">
        <v>1231</v>
      </c>
    </row>
    <row r="592" spans="1:2" hidden="1" x14ac:dyDescent="0.25">
      <c r="A592" t="s">
        <v>401</v>
      </c>
      <c r="B592" t="s">
        <v>1231</v>
      </c>
    </row>
    <row r="593" spans="1:2" hidden="1" x14ac:dyDescent="0.25">
      <c r="A593" t="s">
        <v>177</v>
      </c>
      <c r="B593" t="s">
        <v>1231</v>
      </c>
    </row>
    <row r="594" spans="1:2" hidden="1" x14ac:dyDescent="0.25">
      <c r="A594" t="s">
        <v>178</v>
      </c>
      <c r="B594" t="s">
        <v>1231</v>
      </c>
    </row>
    <row r="595" spans="1:2" hidden="1" x14ac:dyDescent="0.25">
      <c r="A595" t="s">
        <v>46</v>
      </c>
      <c r="B595" t="s">
        <v>1231</v>
      </c>
    </row>
    <row r="596" spans="1:2" hidden="1" x14ac:dyDescent="0.25">
      <c r="A596" t="s">
        <v>176</v>
      </c>
      <c r="B596" t="s">
        <v>1231</v>
      </c>
    </row>
    <row r="597" spans="1:2" hidden="1" x14ac:dyDescent="0.25">
      <c r="A597" t="s">
        <v>226</v>
      </c>
      <c r="B597" t="s">
        <v>1231</v>
      </c>
    </row>
    <row r="598" spans="1:2" hidden="1" x14ac:dyDescent="0.25">
      <c r="A598" t="s">
        <v>250</v>
      </c>
      <c r="B598" t="s">
        <v>1231</v>
      </c>
    </row>
    <row r="599" spans="1:2" hidden="1" x14ac:dyDescent="0.25">
      <c r="A599" t="s">
        <v>270</v>
      </c>
      <c r="B599" t="s">
        <v>1231</v>
      </c>
    </row>
    <row r="600" spans="1:2" hidden="1" x14ac:dyDescent="0.25">
      <c r="A600" t="s">
        <v>265</v>
      </c>
      <c r="B600" t="s">
        <v>1231</v>
      </c>
    </row>
    <row r="601" spans="1:2" hidden="1" x14ac:dyDescent="0.25">
      <c r="A601" t="s">
        <v>197</v>
      </c>
      <c r="B601" t="s">
        <v>1231</v>
      </c>
    </row>
    <row r="602" spans="1:2" hidden="1" x14ac:dyDescent="0.25">
      <c r="A602" t="s">
        <v>260</v>
      </c>
      <c r="B602" t="s">
        <v>1231</v>
      </c>
    </row>
    <row r="603" spans="1:2" hidden="1" x14ac:dyDescent="0.25">
      <c r="A603" t="s">
        <v>63</v>
      </c>
      <c r="B603" t="s">
        <v>1231</v>
      </c>
    </row>
    <row r="604" spans="1:2" hidden="1" x14ac:dyDescent="0.25">
      <c r="A604" t="s">
        <v>409</v>
      </c>
      <c r="B604" t="s">
        <v>1231</v>
      </c>
    </row>
    <row r="605" spans="1:2" hidden="1" x14ac:dyDescent="0.25">
      <c r="A605" t="s">
        <v>419</v>
      </c>
      <c r="B605" t="s">
        <v>1231</v>
      </c>
    </row>
    <row r="606" spans="1:2" hidden="1" x14ac:dyDescent="0.25">
      <c r="A606" t="s">
        <v>425</v>
      </c>
      <c r="B606" t="s">
        <v>1231</v>
      </c>
    </row>
    <row r="607" spans="1:2" hidden="1" x14ac:dyDescent="0.25">
      <c r="A607" t="s">
        <v>76</v>
      </c>
      <c r="B607" t="s">
        <v>1231</v>
      </c>
    </row>
    <row r="608" spans="1:2" hidden="1" x14ac:dyDescent="0.25">
      <c r="A608" t="s">
        <v>429</v>
      </c>
      <c r="B608" t="s">
        <v>1231</v>
      </c>
    </row>
    <row r="609" spans="1:2" hidden="1" x14ac:dyDescent="0.25">
      <c r="A609" t="s">
        <v>274</v>
      </c>
      <c r="B609" t="s">
        <v>1231</v>
      </c>
    </row>
    <row r="610" spans="1:2" hidden="1" x14ac:dyDescent="0.25">
      <c r="A610" t="s">
        <v>68</v>
      </c>
      <c r="B610" t="s">
        <v>1231</v>
      </c>
    </row>
    <row r="611" spans="1:2" hidden="1" x14ac:dyDescent="0.25">
      <c r="A611" t="s">
        <v>73</v>
      </c>
      <c r="B611" t="s">
        <v>1231</v>
      </c>
    </row>
    <row r="612" spans="1:2" hidden="1" x14ac:dyDescent="0.25">
      <c r="A612" t="s">
        <v>65</v>
      </c>
      <c r="B612" t="s">
        <v>1231</v>
      </c>
    </row>
    <row r="613" spans="1:2" hidden="1" x14ac:dyDescent="0.25">
      <c r="A613" t="s">
        <v>279</v>
      </c>
      <c r="B613" t="s">
        <v>1231</v>
      </c>
    </row>
    <row r="614" spans="1:2" hidden="1" x14ac:dyDescent="0.25">
      <c r="A614" t="s">
        <v>454</v>
      </c>
      <c r="B614" t="s">
        <v>1231</v>
      </c>
    </row>
    <row r="615" spans="1:2" hidden="1" x14ac:dyDescent="0.25">
      <c r="A615" t="s">
        <v>464</v>
      </c>
      <c r="B615" t="s">
        <v>1231</v>
      </c>
    </row>
    <row r="616" spans="1:2" hidden="1" x14ac:dyDescent="0.25">
      <c r="A616" t="s">
        <v>313</v>
      </c>
      <c r="B616" t="s">
        <v>1231</v>
      </c>
    </row>
    <row r="617" spans="1:2" hidden="1" x14ac:dyDescent="0.25">
      <c r="A617" t="s">
        <v>129</v>
      </c>
      <c r="B617" t="s">
        <v>1231</v>
      </c>
    </row>
    <row r="618" spans="1:2" hidden="1" x14ac:dyDescent="0.25">
      <c r="A618" t="s">
        <v>305</v>
      </c>
      <c r="B618" t="s">
        <v>1231</v>
      </c>
    </row>
    <row r="619" spans="1:2" hidden="1" x14ac:dyDescent="0.25">
      <c r="A619" t="s">
        <v>114</v>
      </c>
      <c r="B619" t="s">
        <v>1231</v>
      </c>
    </row>
    <row r="620" spans="1:2" hidden="1" x14ac:dyDescent="0.25">
      <c r="A620" t="s">
        <v>459</v>
      </c>
      <c r="B620" t="s">
        <v>1231</v>
      </c>
    </row>
    <row r="621" spans="1:2" hidden="1" x14ac:dyDescent="0.25">
      <c r="A621" t="s">
        <v>89</v>
      </c>
      <c r="B621" t="s">
        <v>1231</v>
      </c>
    </row>
    <row r="622" spans="1:2" hidden="1" x14ac:dyDescent="0.25">
      <c r="A622" t="s">
        <v>81</v>
      </c>
      <c r="B622" t="s">
        <v>1231</v>
      </c>
    </row>
    <row r="623" spans="1:2" hidden="1" x14ac:dyDescent="0.25">
      <c r="A623" t="s">
        <v>482</v>
      </c>
      <c r="B623" t="s">
        <v>1231</v>
      </c>
    </row>
    <row r="624" spans="1:2" hidden="1" x14ac:dyDescent="0.25">
      <c r="A624" t="s">
        <v>317</v>
      </c>
      <c r="B624" t="s">
        <v>1231</v>
      </c>
    </row>
    <row r="625" spans="1:2" hidden="1" x14ac:dyDescent="0.25">
      <c r="A625" t="s">
        <v>546</v>
      </c>
      <c r="B625" t="s">
        <v>1231</v>
      </c>
    </row>
    <row r="626" spans="1:2" hidden="1" x14ac:dyDescent="0.25">
      <c r="A626" t="s">
        <v>149</v>
      </c>
      <c r="B626" t="s">
        <v>1231</v>
      </c>
    </row>
    <row r="627" spans="1:2" hidden="1" x14ac:dyDescent="0.25">
      <c r="A627" t="s">
        <v>506</v>
      </c>
      <c r="B627" t="s">
        <v>1231</v>
      </c>
    </row>
    <row r="628" spans="1:2" hidden="1" x14ac:dyDescent="0.25">
      <c r="A628" t="s">
        <v>607</v>
      </c>
      <c r="B628" t="s">
        <v>1231</v>
      </c>
    </row>
    <row r="629" spans="1:2" hidden="1" x14ac:dyDescent="0.25">
      <c r="A629" t="s">
        <v>603</v>
      </c>
      <c r="B629" t="s">
        <v>1231</v>
      </c>
    </row>
    <row r="630" spans="1:2" hidden="1" x14ac:dyDescent="0.25">
      <c r="A630" t="s">
        <v>101</v>
      </c>
      <c r="B630" t="s">
        <v>1231</v>
      </c>
    </row>
    <row r="631" spans="1:2" hidden="1" x14ac:dyDescent="0.25">
      <c r="A631" t="s">
        <v>355</v>
      </c>
      <c r="B631" t="s">
        <v>1231</v>
      </c>
    </row>
    <row r="632" spans="1:2" hidden="1" x14ac:dyDescent="0.25">
      <c r="A632" t="s">
        <v>532</v>
      </c>
      <c r="B632" t="s">
        <v>1231</v>
      </c>
    </row>
    <row r="633" spans="1:2" hidden="1" x14ac:dyDescent="0.25">
      <c r="A633" t="s">
        <v>352</v>
      </c>
      <c r="B633" t="s">
        <v>1231</v>
      </c>
    </row>
    <row r="634" spans="1:2" hidden="1" x14ac:dyDescent="0.25">
      <c r="A634" t="s">
        <v>351</v>
      </c>
      <c r="B634" t="s">
        <v>1231</v>
      </c>
    </row>
    <row r="635" spans="1:2" hidden="1" x14ac:dyDescent="0.25">
      <c r="A635" t="s">
        <v>345</v>
      </c>
      <c r="B635" t="s">
        <v>1231</v>
      </c>
    </row>
    <row r="636" spans="1:2" hidden="1" x14ac:dyDescent="0.25">
      <c r="A636" t="s">
        <v>344</v>
      </c>
      <c r="B636" t="s">
        <v>1231</v>
      </c>
    </row>
    <row r="637" spans="1:2" hidden="1" x14ac:dyDescent="0.25">
      <c r="A637" t="s">
        <v>346</v>
      </c>
      <c r="B637" t="s">
        <v>1231</v>
      </c>
    </row>
    <row r="638" spans="1:2" hidden="1" x14ac:dyDescent="0.25">
      <c r="A638" t="s">
        <v>523</v>
      </c>
      <c r="B638" t="s">
        <v>1231</v>
      </c>
    </row>
    <row r="639" spans="1:2" hidden="1" x14ac:dyDescent="0.25">
      <c r="A639" t="s">
        <v>144</v>
      </c>
      <c r="B639" t="s">
        <v>1231</v>
      </c>
    </row>
    <row r="640" spans="1:2" hidden="1" x14ac:dyDescent="0.25">
      <c r="A640" t="s">
        <v>527</v>
      </c>
      <c r="B640" t="s">
        <v>1231</v>
      </c>
    </row>
    <row r="641" spans="1:2" hidden="1" x14ac:dyDescent="0.25">
      <c r="A641" t="s">
        <v>539</v>
      </c>
      <c r="B641" t="s">
        <v>1231</v>
      </c>
    </row>
    <row r="642" spans="1:2" hidden="1" x14ac:dyDescent="0.25">
      <c r="A642" t="s">
        <v>2149</v>
      </c>
      <c r="B642" t="s">
        <v>1231</v>
      </c>
    </row>
    <row r="643" spans="1:2" hidden="1" x14ac:dyDescent="0.25">
      <c r="A643" t="s">
        <v>338</v>
      </c>
      <c r="B643" t="s">
        <v>1231</v>
      </c>
    </row>
    <row r="644" spans="1:2" hidden="1" x14ac:dyDescent="0.25">
      <c r="A644" t="s">
        <v>990</v>
      </c>
      <c r="B644" t="s">
        <v>1231</v>
      </c>
    </row>
    <row r="645" spans="1:2" hidden="1" x14ac:dyDescent="0.25">
      <c r="A645" t="s">
        <v>1301</v>
      </c>
      <c r="B645" t="s">
        <v>1231</v>
      </c>
    </row>
    <row r="646" spans="1:2" hidden="1" x14ac:dyDescent="0.25">
      <c r="A646" t="s">
        <v>1218</v>
      </c>
      <c r="B646" t="s">
        <v>1231</v>
      </c>
    </row>
    <row r="647" spans="1:2" hidden="1" x14ac:dyDescent="0.25">
      <c r="A647" t="s">
        <v>665</v>
      </c>
      <c r="B647" t="s">
        <v>1231</v>
      </c>
    </row>
    <row r="648" spans="1:2" hidden="1" x14ac:dyDescent="0.25">
      <c r="A648" t="s">
        <v>1194</v>
      </c>
      <c r="B648" t="s">
        <v>1231</v>
      </c>
    </row>
    <row r="649" spans="1:2" hidden="1" x14ac:dyDescent="0.25">
      <c r="A649" t="s">
        <v>1005</v>
      </c>
      <c r="B649" t="s">
        <v>1231</v>
      </c>
    </row>
    <row r="650" spans="1:2" hidden="1" x14ac:dyDescent="0.25">
      <c r="A650" t="s">
        <v>1006</v>
      </c>
      <c r="B650" t="s">
        <v>1231</v>
      </c>
    </row>
    <row r="651" spans="1:2" hidden="1" x14ac:dyDescent="0.25">
      <c r="A651" t="s">
        <v>1002</v>
      </c>
      <c r="B651" t="s">
        <v>1231</v>
      </c>
    </row>
    <row r="652" spans="1:2" hidden="1" x14ac:dyDescent="0.25">
      <c r="A652" t="s">
        <v>1001</v>
      </c>
      <c r="B652" t="s">
        <v>1231</v>
      </c>
    </row>
    <row r="653" spans="1:2" hidden="1" x14ac:dyDescent="0.25">
      <c r="A653" t="s">
        <v>995</v>
      </c>
      <c r="B653" t="s">
        <v>1231</v>
      </c>
    </row>
    <row r="654" spans="1:2" hidden="1" x14ac:dyDescent="0.25">
      <c r="A654" t="s">
        <v>1186</v>
      </c>
      <c r="B654" t="s">
        <v>1231</v>
      </c>
    </row>
    <row r="655" spans="1:2" hidden="1" x14ac:dyDescent="0.25">
      <c r="A655" t="s">
        <v>1183</v>
      </c>
      <c r="B655" t="s">
        <v>1231</v>
      </c>
    </row>
    <row r="656" spans="1:2" hidden="1" x14ac:dyDescent="0.25">
      <c r="A656" t="s">
        <v>654</v>
      </c>
      <c r="B656" t="s">
        <v>1231</v>
      </c>
    </row>
    <row r="657" spans="1:2" hidden="1" x14ac:dyDescent="0.25">
      <c r="A657" t="s">
        <v>978</v>
      </c>
      <c r="B657" t="s">
        <v>1231</v>
      </c>
    </row>
    <row r="658" spans="1:2" hidden="1" x14ac:dyDescent="0.25">
      <c r="A658" t="s">
        <v>977</v>
      </c>
      <c r="B658" t="s">
        <v>1231</v>
      </c>
    </row>
    <row r="659" spans="1:2" hidden="1" x14ac:dyDescent="0.25">
      <c r="A659" t="s">
        <v>834</v>
      </c>
      <c r="B659" t="s">
        <v>1231</v>
      </c>
    </row>
    <row r="660" spans="1:2" hidden="1" x14ac:dyDescent="0.25">
      <c r="A660" t="s">
        <v>871</v>
      </c>
      <c r="B660" t="s">
        <v>1231</v>
      </c>
    </row>
    <row r="661" spans="1:2" hidden="1" x14ac:dyDescent="0.25">
      <c r="A661" t="s">
        <v>842</v>
      </c>
      <c r="B661" t="s">
        <v>1231</v>
      </c>
    </row>
    <row r="662" spans="1:2" hidden="1" x14ac:dyDescent="0.25">
      <c r="A662" t="s">
        <v>986</v>
      </c>
      <c r="B662" t="s">
        <v>1231</v>
      </c>
    </row>
    <row r="663" spans="1:2" hidden="1" x14ac:dyDescent="0.25">
      <c r="A663" t="s">
        <v>659</v>
      </c>
      <c r="B663" t="s">
        <v>1231</v>
      </c>
    </row>
    <row r="664" spans="1:2" hidden="1" x14ac:dyDescent="0.25">
      <c r="A664" t="s">
        <v>1190</v>
      </c>
      <c r="B664" t="s">
        <v>1231</v>
      </c>
    </row>
    <row r="665" spans="1:2" hidden="1" x14ac:dyDescent="0.25">
      <c r="A665" t="s">
        <v>1189</v>
      </c>
      <c r="B665" t="s">
        <v>1231</v>
      </c>
    </row>
    <row r="666" spans="1:2" hidden="1" x14ac:dyDescent="0.25">
      <c r="A666" t="s">
        <v>2150</v>
      </c>
      <c r="B666" t="s">
        <v>1231</v>
      </c>
    </row>
    <row r="667" spans="1:2" hidden="1" x14ac:dyDescent="0.25">
      <c r="A667" t="s">
        <v>889</v>
      </c>
      <c r="B667" t="s">
        <v>1231</v>
      </c>
    </row>
    <row r="668" spans="1:2" hidden="1" x14ac:dyDescent="0.25">
      <c r="A668" t="s">
        <v>1375</v>
      </c>
      <c r="B668" t="s">
        <v>1231</v>
      </c>
    </row>
    <row r="669" spans="1:2" hidden="1" x14ac:dyDescent="0.25">
      <c r="A669" t="s">
        <v>1370</v>
      </c>
      <c r="B669" t="s">
        <v>1231</v>
      </c>
    </row>
    <row r="670" spans="1:2" hidden="1" x14ac:dyDescent="0.25">
      <c r="A670" t="s">
        <v>1364</v>
      </c>
      <c r="B670" t="s">
        <v>1231</v>
      </c>
    </row>
    <row r="671" spans="1:2" hidden="1" x14ac:dyDescent="0.25">
      <c r="A671" t="s">
        <v>1107</v>
      </c>
      <c r="B671" t="s">
        <v>1231</v>
      </c>
    </row>
    <row r="672" spans="1:2" hidden="1" x14ac:dyDescent="0.25">
      <c r="A672" t="s">
        <v>1105</v>
      </c>
      <c r="B672" t="s">
        <v>1231</v>
      </c>
    </row>
    <row r="673" spans="1:2" hidden="1" x14ac:dyDescent="0.25">
      <c r="A673" t="s">
        <v>884</v>
      </c>
      <c r="B673" t="s">
        <v>1231</v>
      </c>
    </row>
    <row r="674" spans="1:2" hidden="1" x14ac:dyDescent="0.25">
      <c r="A674" t="s">
        <v>1104</v>
      </c>
      <c r="B674" t="s">
        <v>1231</v>
      </c>
    </row>
    <row r="675" spans="1:2" hidden="1" x14ac:dyDescent="0.25">
      <c r="A675" t="s">
        <v>1365</v>
      </c>
      <c r="B675" t="s">
        <v>1231</v>
      </c>
    </row>
    <row r="676" spans="1:2" hidden="1" x14ac:dyDescent="0.25">
      <c r="A676" t="s">
        <v>766</v>
      </c>
      <c r="B676" t="s">
        <v>1231</v>
      </c>
    </row>
    <row r="677" spans="1:2" hidden="1" x14ac:dyDescent="0.25">
      <c r="A677" t="s">
        <v>1377</v>
      </c>
      <c r="B677" t="s">
        <v>1231</v>
      </c>
    </row>
    <row r="678" spans="1:2" hidden="1" x14ac:dyDescent="0.25">
      <c r="A678" t="s">
        <v>1500</v>
      </c>
      <c r="B678" t="s">
        <v>1231</v>
      </c>
    </row>
    <row r="679" spans="1:2" hidden="1" x14ac:dyDescent="0.25">
      <c r="A679" t="s">
        <v>1508</v>
      </c>
      <c r="B679" t="s">
        <v>1231</v>
      </c>
    </row>
    <row r="680" spans="1:2" hidden="1" x14ac:dyDescent="0.25">
      <c r="A680" t="s">
        <v>893</v>
      </c>
      <c r="B680" t="s">
        <v>1231</v>
      </c>
    </row>
    <row r="681" spans="1:2" hidden="1" x14ac:dyDescent="0.25">
      <c r="A681" t="s">
        <v>1389</v>
      </c>
      <c r="B681" t="s">
        <v>1231</v>
      </c>
    </row>
    <row r="682" spans="1:2" hidden="1" x14ac:dyDescent="0.25">
      <c r="A682" t="s">
        <v>1505</v>
      </c>
      <c r="B682" t="s">
        <v>1231</v>
      </c>
    </row>
    <row r="683" spans="1:2" hidden="1" x14ac:dyDescent="0.25">
      <c r="A683" t="s">
        <v>1382</v>
      </c>
      <c r="B683" t="s">
        <v>1231</v>
      </c>
    </row>
    <row r="684" spans="1:2" hidden="1" x14ac:dyDescent="0.25">
      <c r="A684" t="s">
        <v>2151</v>
      </c>
      <c r="B684" t="s">
        <v>1231</v>
      </c>
    </row>
    <row r="685" spans="1:2" hidden="1" x14ac:dyDescent="0.25">
      <c r="A685" t="s">
        <v>793</v>
      </c>
      <c r="B685" t="s">
        <v>1231</v>
      </c>
    </row>
    <row r="686" spans="1:2" hidden="1" x14ac:dyDescent="0.25">
      <c r="A686" t="s">
        <v>1134</v>
      </c>
      <c r="B686" t="s">
        <v>1231</v>
      </c>
    </row>
    <row r="687" spans="1:2" hidden="1" x14ac:dyDescent="0.25">
      <c r="A687" t="s">
        <v>777</v>
      </c>
      <c r="B687" t="s">
        <v>1231</v>
      </c>
    </row>
    <row r="688" spans="1:2" hidden="1" x14ac:dyDescent="0.25">
      <c r="A688" t="s">
        <v>776</v>
      </c>
      <c r="B688" t="s">
        <v>1231</v>
      </c>
    </row>
    <row r="689" spans="1:2" hidden="1" x14ac:dyDescent="0.25">
      <c r="A689" t="s">
        <v>2152</v>
      </c>
      <c r="B689" t="s">
        <v>1231</v>
      </c>
    </row>
    <row r="690" spans="1:2" hidden="1" x14ac:dyDescent="0.25">
      <c r="A690" t="s">
        <v>1388</v>
      </c>
      <c r="B690" t="s">
        <v>1231</v>
      </c>
    </row>
    <row r="691" spans="1:2" hidden="1" x14ac:dyDescent="0.25">
      <c r="A691" t="s">
        <v>1114</v>
      </c>
      <c r="B691" t="s">
        <v>1231</v>
      </c>
    </row>
    <row r="692" spans="1:2" hidden="1" x14ac:dyDescent="0.25">
      <c r="A692" t="s">
        <v>790</v>
      </c>
      <c r="B692" t="s">
        <v>1231</v>
      </c>
    </row>
    <row r="693" spans="1:2" hidden="1" x14ac:dyDescent="0.25">
      <c r="A693" t="s">
        <v>775</v>
      </c>
      <c r="B693" t="s">
        <v>1231</v>
      </c>
    </row>
    <row r="694" spans="1:2" hidden="1" x14ac:dyDescent="0.25">
      <c r="A694" t="s">
        <v>1144</v>
      </c>
      <c r="B694" t="s">
        <v>1231</v>
      </c>
    </row>
    <row r="695" spans="1:2" hidden="1" x14ac:dyDescent="0.25">
      <c r="A695" t="s">
        <v>805</v>
      </c>
      <c r="B695" t="s">
        <v>1231</v>
      </c>
    </row>
    <row r="696" spans="1:2" hidden="1" x14ac:dyDescent="0.25">
      <c r="A696" t="s">
        <v>2153</v>
      </c>
      <c r="B696" t="s">
        <v>1231</v>
      </c>
    </row>
    <row r="697" spans="1:2" hidden="1" x14ac:dyDescent="0.25">
      <c r="A697" t="s">
        <v>905</v>
      </c>
      <c r="B697" t="s">
        <v>1231</v>
      </c>
    </row>
    <row r="698" spans="1:2" hidden="1" x14ac:dyDescent="0.25">
      <c r="A698" t="s">
        <v>1410</v>
      </c>
      <c r="B698" t="s">
        <v>1231</v>
      </c>
    </row>
    <row r="699" spans="1:2" hidden="1" x14ac:dyDescent="0.25">
      <c r="A699" t="s">
        <v>1403</v>
      </c>
      <c r="B699" t="s">
        <v>1231</v>
      </c>
    </row>
    <row r="700" spans="1:2" hidden="1" x14ac:dyDescent="0.25">
      <c r="A700" t="s">
        <v>822</v>
      </c>
      <c r="B700" t="s">
        <v>1231</v>
      </c>
    </row>
    <row r="701" spans="1:2" hidden="1" x14ac:dyDescent="0.25">
      <c r="A701" t="s">
        <v>1150</v>
      </c>
      <c r="B701" t="s">
        <v>1231</v>
      </c>
    </row>
    <row r="702" spans="1:2" hidden="1" x14ac:dyDescent="0.25">
      <c r="A702" t="s">
        <v>1165</v>
      </c>
      <c r="B702" t="s">
        <v>1231</v>
      </c>
    </row>
    <row r="703" spans="1:2" hidden="1" x14ac:dyDescent="0.25">
      <c r="A703" t="s">
        <v>828</v>
      </c>
      <c r="B703" t="s">
        <v>1231</v>
      </c>
    </row>
    <row r="704" spans="1:2" hidden="1" x14ac:dyDescent="0.25">
      <c r="A704" t="s">
        <v>1171</v>
      </c>
      <c r="B704" t="s">
        <v>1231</v>
      </c>
    </row>
    <row r="705" spans="1:2" hidden="1" x14ac:dyDescent="0.25">
      <c r="A705" t="s">
        <v>830</v>
      </c>
      <c r="B705" t="s">
        <v>1231</v>
      </c>
    </row>
    <row r="706" spans="1:2" hidden="1" x14ac:dyDescent="0.25">
      <c r="A706" t="s">
        <v>2154</v>
      </c>
      <c r="B706" t="s">
        <v>1231</v>
      </c>
    </row>
    <row r="707" spans="1:2" hidden="1" x14ac:dyDescent="0.25">
      <c r="A707" t="s">
        <v>1249</v>
      </c>
      <c r="B707" t="s">
        <v>1231</v>
      </c>
    </row>
    <row r="708" spans="1:2" hidden="1" x14ac:dyDescent="0.25">
      <c r="A708" t="s">
        <v>961</v>
      </c>
      <c r="B708" t="s">
        <v>1231</v>
      </c>
    </row>
    <row r="709" spans="1:2" hidden="1" x14ac:dyDescent="0.25">
      <c r="A709" t="s">
        <v>1557</v>
      </c>
      <c r="B709" t="s">
        <v>1231</v>
      </c>
    </row>
    <row r="710" spans="1:2" hidden="1" x14ac:dyDescent="0.25">
      <c r="A710" t="s">
        <v>1014</v>
      </c>
      <c r="B710" t="s">
        <v>1231</v>
      </c>
    </row>
    <row r="711" spans="1:2" hidden="1" x14ac:dyDescent="0.25">
      <c r="A711" t="s">
        <v>671</v>
      </c>
      <c r="B711" t="s">
        <v>1231</v>
      </c>
    </row>
    <row r="712" spans="1:2" hidden="1" x14ac:dyDescent="0.25">
      <c r="A712" t="s">
        <v>1020</v>
      </c>
      <c r="B712" t="s">
        <v>1231</v>
      </c>
    </row>
    <row r="713" spans="1:2" hidden="1" x14ac:dyDescent="0.25">
      <c r="A713" t="s">
        <v>1023</v>
      </c>
      <c r="B713" t="s">
        <v>1231</v>
      </c>
    </row>
    <row r="714" spans="1:2" hidden="1" x14ac:dyDescent="0.25">
      <c r="A714" t="s">
        <v>1024</v>
      </c>
      <c r="B714" t="s">
        <v>1231</v>
      </c>
    </row>
    <row r="715" spans="1:2" hidden="1" x14ac:dyDescent="0.25">
      <c r="A715" t="s">
        <v>1267</v>
      </c>
      <c r="B715" t="s">
        <v>1231</v>
      </c>
    </row>
    <row r="716" spans="1:2" hidden="1" x14ac:dyDescent="0.25">
      <c r="A716" t="s">
        <v>1027</v>
      </c>
      <c r="B716" t="s">
        <v>1231</v>
      </c>
    </row>
    <row r="717" spans="1:2" hidden="1" x14ac:dyDescent="0.25">
      <c r="A717" t="s">
        <v>2155</v>
      </c>
      <c r="B717" t="s">
        <v>1231</v>
      </c>
    </row>
    <row r="718" spans="1:2" hidden="1" x14ac:dyDescent="0.25">
      <c r="A718" t="s">
        <v>2156</v>
      </c>
      <c r="B718" t="s">
        <v>1231</v>
      </c>
    </row>
    <row r="719" spans="1:2" hidden="1" x14ac:dyDescent="0.25">
      <c r="A719" t="s">
        <v>843</v>
      </c>
      <c r="B719" t="s">
        <v>1231</v>
      </c>
    </row>
    <row r="720" spans="1:2" hidden="1" x14ac:dyDescent="0.25">
      <c r="A720" t="s">
        <v>1268</v>
      </c>
      <c r="B720" t="s">
        <v>1231</v>
      </c>
    </row>
    <row r="721" spans="1:2" hidden="1" x14ac:dyDescent="0.25">
      <c r="A721" t="s">
        <v>1273</v>
      </c>
      <c r="B721" t="s">
        <v>1231</v>
      </c>
    </row>
    <row r="722" spans="1:2" hidden="1" x14ac:dyDescent="0.25">
      <c r="A722" t="s">
        <v>1028</v>
      </c>
      <c r="B722" t="s">
        <v>1231</v>
      </c>
    </row>
    <row r="723" spans="1:2" hidden="1" x14ac:dyDescent="0.25">
      <c r="A723" t="s">
        <v>1032</v>
      </c>
      <c r="B723" t="s">
        <v>1231</v>
      </c>
    </row>
    <row r="724" spans="1:2" hidden="1" x14ac:dyDescent="0.25">
      <c r="A724" t="s">
        <v>1031</v>
      </c>
      <c r="B724" t="s">
        <v>1231</v>
      </c>
    </row>
    <row r="725" spans="1:2" hidden="1" x14ac:dyDescent="0.25">
      <c r="A725" t="s">
        <v>1284</v>
      </c>
      <c r="B725" t="s">
        <v>1231</v>
      </c>
    </row>
    <row r="726" spans="1:2" hidden="1" x14ac:dyDescent="0.25">
      <c r="A726" t="s">
        <v>1039</v>
      </c>
      <c r="B726" t="s">
        <v>1231</v>
      </c>
    </row>
    <row r="727" spans="1:2" hidden="1" x14ac:dyDescent="0.25">
      <c r="A727" t="s">
        <v>695</v>
      </c>
      <c r="B727" t="s">
        <v>1231</v>
      </c>
    </row>
    <row r="728" spans="1:2" hidden="1" x14ac:dyDescent="0.25">
      <c r="A728" t="s">
        <v>1045</v>
      </c>
      <c r="B728" t="s">
        <v>1231</v>
      </c>
    </row>
    <row r="729" spans="1:2" hidden="1" x14ac:dyDescent="0.25">
      <c r="A729" t="s">
        <v>1046</v>
      </c>
      <c r="B729" t="s">
        <v>1231</v>
      </c>
    </row>
    <row r="730" spans="1:2" hidden="1" x14ac:dyDescent="0.25">
      <c r="A730" t="s">
        <v>856</v>
      </c>
      <c r="B730" t="s">
        <v>1231</v>
      </c>
    </row>
    <row r="731" spans="1:2" hidden="1" x14ac:dyDescent="0.25">
      <c r="A731" t="s">
        <v>714</v>
      </c>
      <c r="B731" t="s">
        <v>1231</v>
      </c>
    </row>
    <row r="732" spans="1:2" hidden="1" x14ac:dyDescent="0.25">
      <c r="A732" t="s">
        <v>1455</v>
      </c>
      <c r="B732" t="s">
        <v>1231</v>
      </c>
    </row>
    <row r="733" spans="1:2" hidden="1" x14ac:dyDescent="0.25">
      <c r="A733" t="s">
        <v>1048</v>
      </c>
      <c r="B733" t="s">
        <v>1231</v>
      </c>
    </row>
    <row r="734" spans="1:2" hidden="1" x14ac:dyDescent="0.25">
      <c r="A734" t="s">
        <v>2157</v>
      </c>
      <c r="B734" t="s">
        <v>1231</v>
      </c>
    </row>
    <row r="735" spans="1:2" hidden="1" x14ac:dyDescent="0.25">
      <c r="A735" t="s">
        <v>721</v>
      </c>
      <c r="B735" t="s">
        <v>1231</v>
      </c>
    </row>
    <row r="736" spans="1:2" hidden="1" x14ac:dyDescent="0.25">
      <c r="A736" t="s">
        <v>860</v>
      </c>
      <c r="B736" t="s">
        <v>1231</v>
      </c>
    </row>
    <row r="737" spans="1:2" hidden="1" x14ac:dyDescent="0.25">
      <c r="A737" t="s">
        <v>2158</v>
      </c>
      <c r="B737" t="s">
        <v>1231</v>
      </c>
    </row>
    <row r="738" spans="1:2" hidden="1" x14ac:dyDescent="0.25">
      <c r="A738" t="s">
        <v>722</v>
      </c>
      <c r="B738" t="s">
        <v>1231</v>
      </c>
    </row>
    <row r="739" spans="1:2" hidden="1" x14ac:dyDescent="0.25">
      <c r="A739" t="s">
        <v>1053</v>
      </c>
      <c r="B739" t="s">
        <v>1231</v>
      </c>
    </row>
    <row r="740" spans="1:2" hidden="1" x14ac:dyDescent="0.25">
      <c r="A740" t="s">
        <v>1052</v>
      </c>
      <c r="B740" t="s">
        <v>1231</v>
      </c>
    </row>
    <row r="741" spans="1:2" hidden="1" x14ac:dyDescent="0.25">
      <c r="A741" t="s">
        <v>725</v>
      </c>
      <c r="B741" t="s">
        <v>1231</v>
      </c>
    </row>
    <row r="742" spans="1:2" hidden="1" x14ac:dyDescent="0.25">
      <c r="A742" t="s">
        <v>862</v>
      </c>
      <c r="B742" t="s">
        <v>1231</v>
      </c>
    </row>
    <row r="743" spans="1:2" hidden="1" x14ac:dyDescent="0.25">
      <c r="A743" t="s">
        <v>1056</v>
      </c>
      <c r="B743" t="s">
        <v>1231</v>
      </c>
    </row>
    <row r="744" spans="1:2" hidden="1" x14ac:dyDescent="0.25">
      <c r="A744" t="s">
        <v>1057</v>
      </c>
      <c r="B744" t="s">
        <v>1231</v>
      </c>
    </row>
    <row r="745" spans="1:2" hidden="1" x14ac:dyDescent="0.25">
      <c r="A745" t="s">
        <v>1060</v>
      </c>
      <c r="B745" t="s">
        <v>1231</v>
      </c>
    </row>
    <row r="746" spans="1:2" hidden="1" x14ac:dyDescent="0.25">
      <c r="A746" t="s">
        <v>1062</v>
      </c>
      <c r="B746" t="s">
        <v>1231</v>
      </c>
    </row>
    <row r="747" spans="1:2" hidden="1" x14ac:dyDescent="0.25">
      <c r="A747" t="s">
        <v>1468</v>
      </c>
      <c r="B747" t="s">
        <v>1231</v>
      </c>
    </row>
    <row r="748" spans="1:2" hidden="1" x14ac:dyDescent="0.25">
      <c r="A748" t="s">
        <v>1302</v>
      </c>
      <c r="B748" t="s">
        <v>1231</v>
      </c>
    </row>
    <row r="749" spans="1:2" hidden="1" x14ac:dyDescent="0.25">
      <c r="A749" t="s">
        <v>1307</v>
      </c>
      <c r="B749" t="s">
        <v>1231</v>
      </c>
    </row>
    <row r="750" spans="1:2" hidden="1" x14ac:dyDescent="0.25">
      <c r="A750" t="s">
        <v>867</v>
      </c>
      <c r="B750" t="s">
        <v>1231</v>
      </c>
    </row>
    <row r="751" spans="1:2" hidden="1" x14ac:dyDescent="0.25">
      <c r="A751" t="s">
        <v>736</v>
      </c>
      <c r="B751" t="s">
        <v>1231</v>
      </c>
    </row>
    <row r="752" spans="1:2" hidden="1" x14ac:dyDescent="0.25">
      <c r="A752" t="s">
        <v>1331</v>
      </c>
      <c r="B752" t="s">
        <v>1231</v>
      </c>
    </row>
    <row r="753" spans="1:2" hidden="1" x14ac:dyDescent="0.25">
      <c r="A753" t="s">
        <v>1336</v>
      </c>
      <c r="B753" t="s">
        <v>1231</v>
      </c>
    </row>
    <row r="754" spans="1:2" hidden="1" x14ac:dyDescent="0.25">
      <c r="A754" t="s">
        <v>1341</v>
      </c>
      <c r="B754" t="s">
        <v>1231</v>
      </c>
    </row>
    <row r="755" spans="1:2" hidden="1" x14ac:dyDescent="0.25">
      <c r="A755" t="s">
        <v>737</v>
      </c>
      <c r="B755" t="s">
        <v>1231</v>
      </c>
    </row>
    <row r="756" spans="1:2" hidden="1" x14ac:dyDescent="0.25">
      <c r="A756" t="s">
        <v>740</v>
      </c>
      <c r="B756" t="s">
        <v>1231</v>
      </c>
    </row>
    <row r="757" spans="1:2" hidden="1" x14ac:dyDescent="0.25">
      <c r="A757" t="s">
        <v>746</v>
      </c>
      <c r="B757" t="s">
        <v>1231</v>
      </c>
    </row>
    <row r="758" spans="1:2" hidden="1" x14ac:dyDescent="0.25">
      <c r="A758" t="s">
        <v>2159</v>
      </c>
      <c r="B758" t="s">
        <v>1231</v>
      </c>
    </row>
    <row r="759" spans="1:2" hidden="1" x14ac:dyDescent="0.25">
      <c r="A759" t="s">
        <v>747</v>
      </c>
      <c r="B759" t="s">
        <v>1231</v>
      </c>
    </row>
    <row r="760" spans="1:2" hidden="1" x14ac:dyDescent="0.25">
      <c r="A760" t="s">
        <v>1351</v>
      </c>
      <c r="B760" t="s">
        <v>1231</v>
      </c>
    </row>
    <row r="761" spans="1:2" hidden="1" x14ac:dyDescent="0.25">
      <c r="A761" t="s">
        <v>1087</v>
      </c>
      <c r="B761" t="s">
        <v>1231</v>
      </c>
    </row>
    <row r="762" spans="1:2" hidden="1" x14ac:dyDescent="0.25">
      <c r="A762" t="s">
        <v>750</v>
      </c>
      <c r="B762" t="s">
        <v>1231</v>
      </c>
    </row>
    <row r="763" spans="1:2" hidden="1" x14ac:dyDescent="0.25">
      <c r="A763" t="s">
        <v>1091</v>
      </c>
      <c r="B763" t="s">
        <v>1231</v>
      </c>
    </row>
    <row r="764" spans="1:2" hidden="1" x14ac:dyDescent="0.25">
      <c r="A764" t="s">
        <v>1094</v>
      </c>
      <c r="B764" t="s">
        <v>1231</v>
      </c>
    </row>
    <row r="765" spans="1:2" hidden="1" x14ac:dyDescent="0.25">
      <c r="A765" t="s">
        <v>1663</v>
      </c>
      <c r="B765" t="s">
        <v>1231</v>
      </c>
    </row>
    <row r="766" spans="1:2" hidden="1" x14ac:dyDescent="0.25">
      <c r="A766" t="s">
        <v>1664</v>
      </c>
      <c r="B766" t="s">
        <v>1231</v>
      </c>
    </row>
    <row r="767" spans="1:2" hidden="1" x14ac:dyDescent="0.25">
      <c r="A767" t="s">
        <v>1574</v>
      </c>
      <c r="B767" t="s">
        <v>1231</v>
      </c>
    </row>
    <row r="768" spans="1:2" hidden="1" x14ac:dyDescent="0.25">
      <c r="A768" t="s">
        <v>1860</v>
      </c>
      <c r="B768" t="s">
        <v>1231</v>
      </c>
    </row>
    <row r="769" spans="1:2" hidden="1" x14ac:dyDescent="0.25">
      <c r="A769" t="s">
        <v>1668</v>
      </c>
      <c r="B769" t="s">
        <v>1231</v>
      </c>
    </row>
    <row r="770" spans="1:2" hidden="1" x14ac:dyDescent="0.25">
      <c r="A770" t="s">
        <v>1583</v>
      </c>
      <c r="B770" t="s">
        <v>1231</v>
      </c>
    </row>
    <row r="771" spans="1:2" hidden="1" x14ac:dyDescent="0.25">
      <c r="A771" t="s">
        <v>1866</v>
      </c>
      <c r="B771" t="s">
        <v>1231</v>
      </c>
    </row>
    <row r="772" spans="1:2" hidden="1" x14ac:dyDescent="0.25">
      <c r="A772" t="s">
        <v>1867</v>
      </c>
      <c r="B772" t="s">
        <v>1231</v>
      </c>
    </row>
    <row r="773" spans="1:2" hidden="1" x14ac:dyDescent="0.25">
      <c r="A773" t="s">
        <v>1674</v>
      </c>
      <c r="B773" t="s">
        <v>1231</v>
      </c>
    </row>
    <row r="774" spans="1:2" hidden="1" x14ac:dyDescent="0.25">
      <c r="A774" t="s">
        <v>1888</v>
      </c>
      <c r="B774" t="s">
        <v>1231</v>
      </c>
    </row>
    <row r="775" spans="1:2" hidden="1" x14ac:dyDescent="0.25">
      <c r="A775" t="s">
        <v>1889</v>
      </c>
      <c r="B775" t="s">
        <v>1231</v>
      </c>
    </row>
    <row r="776" spans="1:2" hidden="1" x14ac:dyDescent="0.25">
      <c r="A776" t="s">
        <v>1796</v>
      </c>
      <c r="B776" t="s">
        <v>1231</v>
      </c>
    </row>
    <row r="777" spans="1:2" hidden="1" x14ac:dyDescent="0.25">
      <c r="A777" t="s">
        <v>1612</v>
      </c>
      <c r="B777" t="s">
        <v>1231</v>
      </c>
    </row>
    <row r="778" spans="1:2" hidden="1" x14ac:dyDescent="0.25">
      <c r="A778" t="s">
        <v>1805</v>
      </c>
      <c r="B778" t="s">
        <v>1231</v>
      </c>
    </row>
    <row r="779" spans="1:2" hidden="1" x14ac:dyDescent="0.25">
      <c r="A779" t="s">
        <v>1917</v>
      </c>
      <c r="B779" t="s">
        <v>1231</v>
      </c>
    </row>
    <row r="780" spans="1:2" hidden="1" x14ac:dyDescent="0.25">
      <c r="A780" t="s">
        <v>1911</v>
      </c>
      <c r="B780" t="s">
        <v>1231</v>
      </c>
    </row>
    <row r="781" spans="1:2" hidden="1" x14ac:dyDescent="0.25">
      <c r="A781" t="s">
        <v>1992</v>
      </c>
      <c r="B781" t="s">
        <v>1231</v>
      </c>
    </row>
    <row r="782" spans="1:2" hidden="1" x14ac:dyDescent="0.25">
      <c r="A782" t="s">
        <v>2160</v>
      </c>
      <c r="B782" t="s">
        <v>1231</v>
      </c>
    </row>
    <row r="783" spans="1:2" hidden="1" x14ac:dyDescent="0.25">
      <c r="A783" t="s">
        <v>1804</v>
      </c>
      <c r="B783" t="s">
        <v>1231</v>
      </c>
    </row>
    <row r="784" spans="1:2" hidden="1" x14ac:dyDescent="0.25">
      <c r="A784" t="s">
        <v>1690</v>
      </c>
      <c r="B784" t="s">
        <v>1231</v>
      </c>
    </row>
    <row r="785" spans="1:2" hidden="1" x14ac:dyDescent="0.25">
      <c r="A785" t="s">
        <v>1812</v>
      </c>
      <c r="B785" t="s">
        <v>1231</v>
      </c>
    </row>
    <row r="786" spans="1:2" hidden="1" x14ac:dyDescent="0.25">
      <c r="A786" t="s">
        <v>1695</v>
      </c>
      <c r="B786" t="s">
        <v>1231</v>
      </c>
    </row>
    <row r="787" spans="1:2" hidden="1" x14ac:dyDescent="0.25">
      <c r="A787" t="s">
        <v>1924</v>
      </c>
      <c r="B787" t="s">
        <v>1231</v>
      </c>
    </row>
    <row r="788" spans="1:2" hidden="1" x14ac:dyDescent="0.25">
      <c r="A788" t="s">
        <v>1631</v>
      </c>
      <c r="B788" t="s">
        <v>1231</v>
      </c>
    </row>
    <row r="789" spans="1:2" hidden="1" x14ac:dyDescent="0.25">
      <c r="A789" t="s">
        <v>2161</v>
      </c>
      <c r="B789" t="s">
        <v>1231</v>
      </c>
    </row>
    <row r="790" spans="1:2" hidden="1" x14ac:dyDescent="0.25">
      <c r="A790" t="s">
        <v>1996</v>
      </c>
      <c r="B790" t="s">
        <v>1231</v>
      </c>
    </row>
    <row r="791" spans="1:2" hidden="1" x14ac:dyDescent="0.25">
      <c r="A791" t="s">
        <v>1926</v>
      </c>
      <c r="B791" t="s">
        <v>1231</v>
      </c>
    </row>
    <row r="792" spans="1:2" hidden="1" x14ac:dyDescent="0.25">
      <c r="A792" t="s">
        <v>1740</v>
      </c>
      <c r="B792" t="s">
        <v>1231</v>
      </c>
    </row>
    <row r="793" spans="1:2" hidden="1" x14ac:dyDescent="0.25">
      <c r="A793" t="s">
        <v>1744</v>
      </c>
      <c r="B793" t="s">
        <v>1231</v>
      </c>
    </row>
    <row r="794" spans="1:2" hidden="1" x14ac:dyDescent="0.25">
      <c r="A794" t="s">
        <v>1941</v>
      </c>
      <c r="B794" t="s">
        <v>1231</v>
      </c>
    </row>
    <row r="795" spans="1:2" hidden="1" x14ac:dyDescent="0.25">
      <c r="A795" t="s">
        <v>1943</v>
      </c>
      <c r="B795" t="s">
        <v>1231</v>
      </c>
    </row>
    <row r="796" spans="1:2" hidden="1" x14ac:dyDescent="0.25">
      <c r="A796" t="s">
        <v>1647</v>
      </c>
      <c r="B796" t="s">
        <v>1231</v>
      </c>
    </row>
    <row r="797" spans="1:2" hidden="1" x14ac:dyDescent="0.25">
      <c r="A797" t="s">
        <v>1942</v>
      </c>
      <c r="B797" t="s">
        <v>1231</v>
      </c>
    </row>
    <row r="798" spans="1:2" hidden="1" x14ac:dyDescent="0.25">
      <c r="A798" t="s">
        <v>1864</v>
      </c>
      <c r="B798" t="s">
        <v>1231</v>
      </c>
    </row>
    <row r="799" spans="1:2" hidden="1" x14ac:dyDescent="0.25">
      <c r="A799" t="s">
        <v>1582</v>
      </c>
      <c r="B799" t="s">
        <v>1231</v>
      </c>
    </row>
    <row r="800" spans="1:2" hidden="1" x14ac:dyDescent="0.25">
      <c r="A800" t="s">
        <v>1967</v>
      </c>
      <c r="B800" t="s">
        <v>1231</v>
      </c>
    </row>
    <row r="801" spans="1:2" hidden="1" x14ac:dyDescent="0.25">
      <c r="A801" t="s">
        <v>1675</v>
      </c>
      <c r="B801" t="s">
        <v>1231</v>
      </c>
    </row>
    <row r="802" spans="1:2" hidden="1" x14ac:dyDescent="0.25">
      <c r="A802" t="s">
        <v>1870</v>
      </c>
      <c r="B802" t="s">
        <v>1231</v>
      </c>
    </row>
    <row r="803" spans="1:2" hidden="1" x14ac:dyDescent="0.25">
      <c r="A803" t="s">
        <v>1761</v>
      </c>
      <c r="B803" t="s">
        <v>1231</v>
      </c>
    </row>
    <row r="804" spans="1:2" hidden="1" x14ac:dyDescent="0.25">
      <c r="A804" t="s">
        <v>1676</v>
      </c>
      <c r="B804" t="s">
        <v>1231</v>
      </c>
    </row>
    <row r="805" spans="1:2" hidden="1" x14ac:dyDescent="0.25">
      <c r="A805" t="s">
        <v>1589</v>
      </c>
      <c r="B805" t="s">
        <v>1231</v>
      </c>
    </row>
    <row r="806" spans="1:2" hidden="1" x14ac:dyDescent="0.25">
      <c r="A806" t="s">
        <v>1871</v>
      </c>
      <c r="B806" t="s">
        <v>1231</v>
      </c>
    </row>
    <row r="807" spans="1:2" hidden="1" x14ac:dyDescent="0.25">
      <c r="A807" t="s">
        <v>1677</v>
      </c>
      <c r="B807" t="s">
        <v>1231</v>
      </c>
    </row>
    <row r="808" spans="1:2" hidden="1" x14ac:dyDescent="0.25">
      <c r="A808" t="s">
        <v>1762</v>
      </c>
      <c r="B808" t="s">
        <v>1231</v>
      </c>
    </row>
    <row r="809" spans="1:2" hidden="1" x14ac:dyDescent="0.25">
      <c r="A809" t="s">
        <v>1872</v>
      </c>
      <c r="B809" t="s">
        <v>1231</v>
      </c>
    </row>
    <row r="810" spans="1:2" hidden="1" x14ac:dyDescent="0.25">
      <c r="A810" t="s">
        <v>1680</v>
      </c>
      <c r="B810" t="s">
        <v>1231</v>
      </c>
    </row>
    <row r="811" spans="1:2" hidden="1" x14ac:dyDescent="0.25">
      <c r="A811" t="s">
        <v>1590</v>
      </c>
      <c r="B811" t="s">
        <v>1231</v>
      </c>
    </row>
    <row r="812" spans="1:2" hidden="1" x14ac:dyDescent="0.25">
      <c r="A812" t="s">
        <v>1763</v>
      </c>
      <c r="B812" t="s">
        <v>1231</v>
      </c>
    </row>
    <row r="813" spans="1:2" hidden="1" x14ac:dyDescent="0.25">
      <c r="A813" t="s">
        <v>1873</v>
      </c>
      <c r="B813" t="s">
        <v>1231</v>
      </c>
    </row>
    <row r="814" spans="1:2" hidden="1" x14ac:dyDescent="0.25">
      <c r="A814" t="s">
        <v>1879</v>
      </c>
      <c r="B814" t="s">
        <v>1231</v>
      </c>
    </row>
    <row r="815" spans="1:2" hidden="1" x14ac:dyDescent="0.25">
      <c r="A815" t="s">
        <v>1874</v>
      </c>
      <c r="B815" t="s">
        <v>1231</v>
      </c>
    </row>
    <row r="816" spans="1:2" hidden="1" x14ac:dyDescent="0.25">
      <c r="A816" t="s">
        <v>1591</v>
      </c>
      <c r="B816" t="s">
        <v>1231</v>
      </c>
    </row>
    <row r="817" spans="1:2" hidden="1" x14ac:dyDescent="0.25">
      <c r="A817" t="s">
        <v>1880</v>
      </c>
      <c r="B817" t="s">
        <v>1231</v>
      </c>
    </row>
    <row r="818" spans="1:2" hidden="1" x14ac:dyDescent="0.25">
      <c r="A818" t="s">
        <v>1594</v>
      </c>
      <c r="B818" t="s">
        <v>1231</v>
      </c>
    </row>
    <row r="819" spans="1:2" hidden="1" x14ac:dyDescent="0.25">
      <c r="A819" t="s">
        <v>1881</v>
      </c>
      <c r="B819" t="s">
        <v>1231</v>
      </c>
    </row>
    <row r="820" spans="1:2" hidden="1" x14ac:dyDescent="0.25">
      <c r="A820" t="s">
        <v>1767</v>
      </c>
      <c r="B820" t="s">
        <v>1231</v>
      </c>
    </row>
    <row r="821" spans="1:2" hidden="1" x14ac:dyDescent="0.25">
      <c r="A821" t="s">
        <v>1768</v>
      </c>
      <c r="B821" t="s">
        <v>1231</v>
      </c>
    </row>
    <row r="822" spans="1:2" hidden="1" x14ac:dyDescent="0.25">
      <c r="A822" t="s">
        <v>1770</v>
      </c>
      <c r="B822" t="s">
        <v>1231</v>
      </c>
    </row>
    <row r="823" spans="1:2" hidden="1" x14ac:dyDescent="0.25">
      <c r="A823" t="s">
        <v>1606</v>
      </c>
      <c r="B823" t="s">
        <v>1231</v>
      </c>
    </row>
    <row r="824" spans="1:2" hidden="1" x14ac:dyDescent="0.25">
      <c r="A824" t="s">
        <v>2162</v>
      </c>
      <c r="B824" t="s">
        <v>1231</v>
      </c>
    </row>
    <row r="825" spans="1:2" hidden="1" x14ac:dyDescent="0.25">
      <c r="A825" t="s">
        <v>1683</v>
      </c>
      <c r="B825" t="s">
        <v>1231</v>
      </c>
    </row>
    <row r="826" spans="1:2" hidden="1" x14ac:dyDescent="0.25">
      <c r="A826" t="s">
        <v>2163</v>
      </c>
      <c r="B826" t="s">
        <v>1231</v>
      </c>
    </row>
    <row r="827" spans="1:2" hidden="1" x14ac:dyDescent="0.25">
      <c r="A827" t="s">
        <v>1715</v>
      </c>
      <c r="B827" t="s">
        <v>1231</v>
      </c>
    </row>
    <row r="828" spans="1:2" hidden="1" x14ac:dyDescent="0.25">
      <c r="A828" t="s">
        <v>2164</v>
      </c>
      <c r="B828" t="s">
        <v>1231</v>
      </c>
    </row>
    <row r="829" spans="1:2" hidden="1" x14ac:dyDescent="0.25">
      <c r="A829" t="s">
        <v>1764</v>
      </c>
      <c r="B829" t="s">
        <v>1231</v>
      </c>
    </row>
    <row r="830" spans="1:2" hidden="1" x14ac:dyDescent="0.25">
      <c r="A830" t="s">
        <v>1604</v>
      </c>
      <c r="B830" t="s">
        <v>1231</v>
      </c>
    </row>
    <row r="831" spans="1:2" hidden="1" x14ac:dyDescent="0.25">
      <c r="A831" t="s">
        <v>1769</v>
      </c>
      <c r="B831" t="s">
        <v>1231</v>
      </c>
    </row>
    <row r="832" spans="1:2" hidden="1" x14ac:dyDescent="0.25">
      <c r="A832" t="s">
        <v>1605</v>
      </c>
      <c r="B832" t="s">
        <v>1231</v>
      </c>
    </row>
    <row r="833" spans="1:2" hidden="1" x14ac:dyDescent="0.25">
      <c r="A833" t="s">
        <v>1681</v>
      </c>
      <c r="B833" t="s">
        <v>1231</v>
      </c>
    </row>
    <row r="834" spans="1:2" hidden="1" x14ac:dyDescent="0.25">
      <c r="A834" t="s">
        <v>1885</v>
      </c>
      <c r="B834" t="s">
        <v>1231</v>
      </c>
    </row>
    <row r="835" spans="1:2" hidden="1" x14ac:dyDescent="0.25">
      <c r="A835" t="s">
        <v>1882</v>
      </c>
      <c r="B835" t="s">
        <v>1231</v>
      </c>
    </row>
    <row r="836" spans="1:2" hidden="1" x14ac:dyDescent="0.25">
      <c r="A836" t="s">
        <v>1771</v>
      </c>
      <c r="B836" t="s">
        <v>1231</v>
      </c>
    </row>
    <row r="837" spans="1:2" hidden="1" x14ac:dyDescent="0.25">
      <c r="A837" t="s">
        <v>1772</v>
      </c>
      <c r="B837" t="s">
        <v>1231</v>
      </c>
    </row>
    <row r="838" spans="1:2" hidden="1" x14ac:dyDescent="0.25">
      <c r="A838" t="s">
        <v>1773</v>
      </c>
      <c r="B838" t="s">
        <v>1231</v>
      </c>
    </row>
    <row r="839" spans="1:2" hidden="1" x14ac:dyDescent="0.25">
      <c r="A839" t="s">
        <v>1774</v>
      </c>
      <c r="B839" t="s">
        <v>1231</v>
      </c>
    </row>
    <row r="840" spans="1:2" hidden="1" x14ac:dyDescent="0.25">
      <c r="A840" t="s">
        <v>1607</v>
      </c>
      <c r="B840" t="s">
        <v>1231</v>
      </c>
    </row>
    <row r="841" spans="1:2" hidden="1" x14ac:dyDescent="0.25">
      <c r="A841" t="s">
        <v>1682</v>
      </c>
      <c r="B841" t="s">
        <v>1231</v>
      </c>
    </row>
    <row r="842" spans="1:2" hidden="1" x14ac:dyDescent="0.25">
      <c r="A842" t="s">
        <v>1611</v>
      </c>
      <c r="B842" t="s">
        <v>1231</v>
      </c>
    </row>
    <row r="843" spans="1:2" hidden="1" x14ac:dyDescent="0.25">
      <c r="A843" t="s">
        <v>1891</v>
      </c>
      <c r="B843" t="s">
        <v>1231</v>
      </c>
    </row>
    <row r="844" spans="1:2" hidden="1" x14ac:dyDescent="0.25">
      <c r="A844" t="s">
        <v>1890</v>
      </c>
      <c r="B844" t="s">
        <v>1231</v>
      </c>
    </row>
    <row r="845" spans="1:2" hidden="1" x14ac:dyDescent="0.25">
      <c r="A845" t="s">
        <v>2024</v>
      </c>
      <c r="B845" t="s">
        <v>1231</v>
      </c>
    </row>
    <row r="846" spans="1:2" hidden="1" x14ac:dyDescent="0.25">
      <c r="A846" t="s">
        <v>2165</v>
      </c>
      <c r="B846" t="s">
        <v>1231</v>
      </c>
    </row>
    <row r="847" spans="1:2" hidden="1" x14ac:dyDescent="0.25">
      <c r="A847" t="s">
        <v>2166</v>
      </c>
      <c r="B847" t="s">
        <v>1231</v>
      </c>
    </row>
    <row r="848" spans="1:2" hidden="1" x14ac:dyDescent="0.25">
      <c r="A848" t="s">
        <v>2027</v>
      </c>
      <c r="B848" t="s">
        <v>1231</v>
      </c>
    </row>
    <row r="849" spans="1:2" hidden="1" x14ac:dyDescent="0.25">
      <c r="A849" t="s">
        <v>2045</v>
      </c>
      <c r="B849" t="s">
        <v>1231</v>
      </c>
    </row>
    <row r="850" spans="1:2" hidden="1" x14ac:dyDescent="0.25">
      <c r="A850" t="s">
        <v>2167</v>
      </c>
      <c r="B850" t="s">
        <v>1231</v>
      </c>
    </row>
    <row r="851" spans="1:2" hidden="1" x14ac:dyDescent="0.25">
      <c r="A851" t="s">
        <v>2168</v>
      </c>
      <c r="B851" t="s">
        <v>1231</v>
      </c>
    </row>
    <row r="852" spans="1:2" hidden="1" x14ac:dyDescent="0.25">
      <c r="A852" t="s">
        <v>2169</v>
      </c>
      <c r="B852" t="s">
        <v>1231</v>
      </c>
    </row>
    <row r="853" spans="1:2" hidden="1" x14ac:dyDescent="0.25">
      <c r="A853" t="s">
        <v>2047</v>
      </c>
      <c r="B853" t="s">
        <v>1231</v>
      </c>
    </row>
    <row r="854" spans="1:2" hidden="1" x14ac:dyDescent="0.25">
      <c r="A854" t="s">
        <v>2170</v>
      </c>
      <c r="B854" t="s">
        <v>1231</v>
      </c>
    </row>
    <row r="855" spans="1:2" hidden="1" x14ac:dyDescent="0.25">
      <c r="A855" t="s">
        <v>2050</v>
      </c>
      <c r="B855" t="s">
        <v>1231</v>
      </c>
    </row>
    <row r="856" spans="1:2" hidden="1" x14ac:dyDescent="0.25">
      <c r="A856" t="s">
        <v>2032</v>
      </c>
      <c r="B856" t="s">
        <v>1231</v>
      </c>
    </row>
    <row r="857" spans="1:2" hidden="1" x14ac:dyDescent="0.25">
      <c r="A857" t="s">
        <v>2051</v>
      </c>
      <c r="B857" t="s">
        <v>1231</v>
      </c>
    </row>
    <row r="858" spans="1:2" hidden="1" x14ac:dyDescent="0.25">
      <c r="A858" t="s">
        <v>2171</v>
      </c>
      <c r="B858" t="s">
        <v>1231</v>
      </c>
    </row>
    <row r="859" spans="1:2" hidden="1" x14ac:dyDescent="0.25">
      <c r="A859" t="s">
        <v>2172</v>
      </c>
      <c r="B859" t="s">
        <v>1231</v>
      </c>
    </row>
    <row r="860" spans="1:2" hidden="1" x14ac:dyDescent="0.25">
      <c r="A860" t="s">
        <v>2023</v>
      </c>
      <c r="B860" t="s">
        <v>1231</v>
      </c>
    </row>
    <row r="861" spans="1:2" hidden="1" x14ac:dyDescent="0.25">
      <c r="A861" t="s">
        <v>2013</v>
      </c>
      <c r="B861" t="s">
        <v>1231</v>
      </c>
    </row>
    <row r="862" spans="1:2" hidden="1" x14ac:dyDescent="0.25">
      <c r="A862" t="s">
        <v>2053</v>
      </c>
      <c r="B862" t="s">
        <v>1231</v>
      </c>
    </row>
    <row r="863" spans="1:2" hidden="1" x14ac:dyDescent="0.25">
      <c r="A863" t="s">
        <v>2173</v>
      </c>
      <c r="B863" t="s">
        <v>1231</v>
      </c>
    </row>
    <row r="864" spans="1:2" hidden="1" x14ac:dyDescent="0.25">
      <c r="A864" t="s">
        <v>2033</v>
      </c>
      <c r="B864" t="s">
        <v>1231</v>
      </c>
    </row>
    <row r="865" spans="1:2" hidden="1" x14ac:dyDescent="0.25">
      <c r="A865" t="s">
        <v>2021</v>
      </c>
      <c r="B865" t="s">
        <v>1231</v>
      </c>
    </row>
    <row r="866" spans="1:2" hidden="1" x14ac:dyDescent="0.25">
      <c r="A866" t="s">
        <v>2034</v>
      </c>
      <c r="B866" t="s">
        <v>1231</v>
      </c>
    </row>
    <row r="867" spans="1:2" hidden="1" x14ac:dyDescent="0.25">
      <c r="A867" t="s">
        <v>2054</v>
      </c>
      <c r="B867" t="s">
        <v>1231</v>
      </c>
    </row>
    <row r="868" spans="1:2" hidden="1" x14ac:dyDescent="0.25">
      <c r="A868" t="s">
        <v>2014</v>
      </c>
      <c r="B868" t="s">
        <v>1231</v>
      </c>
    </row>
    <row r="869" spans="1:2" hidden="1" x14ac:dyDescent="0.25">
      <c r="A869" t="s">
        <v>2037</v>
      </c>
      <c r="B869" t="s">
        <v>1231</v>
      </c>
    </row>
    <row r="870" spans="1:2" hidden="1" x14ac:dyDescent="0.25">
      <c r="A870" t="s">
        <v>2038</v>
      </c>
      <c r="B870" t="s">
        <v>1231</v>
      </c>
    </row>
    <row r="871" spans="1:2" hidden="1" x14ac:dyDescent="0.25">
      <c r="A871" t="s">
        <v>2015</v>
      </c>
      <c r="B871" t="s">
        <v>1231</v>
      </c>
    </row>
    <row r="872" spans="1:2" hidden="1" x14ac:dyDescent="0.25">
      <c r="A872" t="s">
        <v>2055</v>
      </c>
      <c r="B872" t="s">
        <v>1231</v>
      </c>
    </row>
    <row r="873" spans="1:2" hidden="1" x14ac:dyDescent="0.25">
      <c r="A873" t="s">
        <v>2039</v>
      </c>
      <c r="B873" t="s">
        <v>1231</v>
      </c>
    </row>
    <row r="874" spans="1:2" hidden="1" x14ac:dyDescent="0.25">
      <c r="A874" t="s">
        <v>2174</v>
      </c>
      <c r="B874" t="s">
        <v>1231</v>
      </c>
    </row>
    <row r="875" spans="1:2" hidden="1" x14ac:dyDescent="0.25">
      <c r="A875" t="s">
        <v>2056</v>
      </c>
      <c r="B875" t="s">
        <v>1231</v>
      </c>
    </row>
    <row r="876" spans="1:2" hidden="1" x14ac:dyDescent="0.25">
      <c r="A876" t="s">
        <v>2040</v>
      </c>
      <c r="B876" t="s">
        <v>1231</v>
      </c>
    </row>
    <row r="877" spans="1:2" hidden="1" x14ac:dyDescent="0.25">
      <c r="A877" t="s">
        <v>2041</v>
      </c>
      <c r="B877" t="s">
        <v>1231</v>
      </c>
    </row>
    <row r="878" spans="1:2" hidden="1" x14ac:dyDescent="0.25">
      <c r="A878" t="s">
        <v>2042</v>
      </c>
      <c r="B878" t="s">
        <v>1231</v>
      </c>
    </row>
    <row r="879" spans="1:2" hidden="1" x14ac:dyDescent="0.25">
      <c r="A879" t="s">
        <v>2043</v>
      </c>
      <c r="B879" t="s">
        <v>1231</v>
      </c>
    </row>
    <row r="880" spans="1:2" hidden="1" x14ac:dyDescent="0.25">
      <c r="A880" t="s">
        <v>2016</v>
      </c>
      <c r="B880" t="s">
        <v>1231</v>
      </c>
    </row>
    <row r="881" spans="1:2" hidden="1" x14ac:dyDescent="0.25">
      <c r="A881" t="s">
        <v>2022</v>
      </c>
      <c r="B881" t="s">
        <v>1231</v>
      </c>
    </row>
    <row r="882" spans="1:2" hidden="1" x14ac:dyDescent="0.25">
      <c r="A882" t="s">
        <v>2017</v>
      </c>
      <c r="B882" t="s">
        <v>1231</v>
      </c>
    </row>
    <row r="883" spans="1:2" hidden="1" x14ac:dyDescent="0.25">
      <c r="A883" t="s">
        <v>2175</v>
      </c>
      <c r="B883" t="s">
        <v>1231</v>
      </c>
    </row>
    <row r="884" spans="1:2" hidden="1" x14ac:dyDescent="0.25">
      <c r="A884" t="s">
        <v>2044</v>
      </c>
      <c r="B884" t="s">
        <v>1231</v>
      </c>
    </row>
    <row r="885" spans="1:2" hidden="1" x14ac:dyDescent="0.25">
      <c r="A885" t="s">
        <v>2059</v>
      </c>
      <c r="B885" t="s">
        <v>1231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TaxCatchAll xmlns="2b6314a3-02c5-49ae-9e9b-4170ca21d125" xsi:nil="true"/>
    <SharedWithUsers xmlns="2b6314a3-02c5-49ae-9e9b-4170ca21d12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7ED6058-64D2-4E7E-B087-895D57C41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304e25-41f7-439f-a0b4-57d6fe7814bb"/>
    <ds:schemaRef ds:uri="2b6314a3-02c5-49ae-9e9b-4170ca21d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F676C2-F9B1-4077-84CA-5D822A57F9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85624C-8A30-4739-A7C0-7AE3DB6C975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257accf-9e17-4a11-9ca9-8e4d626155f7"/>
    <ds:schemaRef ds:uri="http://purl.org/dc/elements/1.1/"/>
    <ds:schemaRef ds:uri="http://schemas.microsoft.com/office/2006/metadata/properties"/>
    <ds:schemaRef ds:uri="facd17ef-ecc8-4a9f-80b2-9e0ffcbbbdb9"/>
    <ds:schemaRef ds:uri="http://schemas.microsoft.com/sharepoint/v3"/>
    <ds:schemaRef ds:uri="http://www.w3.org/XML/1998/namespace"/>
    <ds:schemaRef ds:uri="db304e25-41f7-439f-a0b4-57d6fe7814bb"/>
    <ds:schemaRef ds:uri="2b6314a3-02c5-49ae-9e9b-4170ca21d1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Energy not Delivered</vt:lpstr>
      <vt:lpstr>Pole &amp; Pole Top Failures 21-24 </vt:lpstr>
      <vt:lpstr>VCRUsed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2024-10-15T01:06:00Z</dcterms:created>
  <dcterms:modified xsi:type="dcterms:W3CDTF">2024-11-18T22:44:14Z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MediaServiceImageTags">
    <vt:lpwstr/>
  </property>
  <property fmtid="{D5CDD505-2E9C-101B-9397-08002B2CF9AE}" pid="4" name="Order">
    <vt:r8>543000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