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defaultThemeVersion="166925"/>
  <xr:revisionPtr revIDLastSave="0" documentId="13_ncr:1_{EECD127B-DB07-45C8-927F-BDF448177719}" xr6:coauthVersionLast="47" xr6:coauthVersionMax="47" xr10:uidLastSave="{00000000-0000-0000-0000-000000000000}"/>
  <bookViews>
    <workbookView xWindow="-120" yWindow="-120" windowWidth="29040" windowHeight="15840" xr2:uid="{3B74DEAB-59B4-479F-8F87-2ED64D6DE3BD}"/>
  </bookViews>
  <sheets>
    <sheet name="Cover Page" sheetId="3" r:id="rId1"/>
    <sheet name="Overview" sheetId="1" r:id="rId2"/>
    <sheet name="Pricing" sheetId="2" r:id="rId3"/>
  </sheets>
  <externalReferences>
    <externalReference r:id="rId4"/>
  </externalReferences>
  <definedNames>
    <definedName name="AER_capex_category">OFFSET(#REF!,1,0,COUNTA(#REF!),1)</definedName>
    <definedName name="AERinflation">#REF!</definedName>
    <definedName name="after_hours">#REF!</definedName>
    <definedName name="anscount" hidden="1">1</definedName>
    <definedName name="BaseYear">#REF!</definedName>
    <definedName name="bus_hours">#REF!</definedName>
    <definedName name="CPI_Escalator_to_Y1">#REF!</definedName>
    <definedName name="currentyear">#REF!</definedName>
    <definedName name="day">#REF!</definedName>
    <definedName name="Dec19Jun21CPI">#REF!</definedName>
    <definedName name="DNSP">#REF!</definedName>
    <definedName name="Forecastinflation">#REF!</definedName>
    <definedName name="forecastyear">#REF!</definedName>
    <definedName name="FPFirstYear">#REF!</definedName>
    <definedName name="FPLastYear">#REF!</definedName>
    <definedName name="IE_list">OFFSET(#REF!,0,0,COUNTA(#REF!),1)</definedName>
    <definedName name="IE_list_num">OFFSET(#REF!,0,0,COUNTA(#REF!),1)</definedName>
    <definedName name="Input_base_year">#REF!</definedName>
    <definedName name="InterveningYear">#REF!</definedName>
    <definedName name="Labour_types">OFFSET(#REF!,1,0,COUNTA(#REF!),1)</definedName>
    <definedName name="millions">#REF!</definedName>
    <definedName name="month">#REF!</definedName>
    <definedName name="Nominal_to_Real">#REF!</definedName>
    <definedName name="Output_first_year">#REF!</definedName>
    <definedName name="percent">#REF!</definedName>
    <definedName name="PPFirstYear">#REF!</definedName>
    <definedName name="PPLastYear">#REF!</definedName>
    <definedName name="Project_list">OFFSET(#REF!,1,0,COUNTA(#REF!),1)</definedName>
    <definedName name="PTRM_Dx_Assets">OFFSET(#REF!,1,0,COUNTA(#REF!),1)</definedName>
    <definedName name="RCP_firstyear">#REF!</definedName>
    <definedName name="Real_to_Nominal">#REF!</definedName>
    <definedName name="RealContracts_Escalator_to_Y1">#REF!</definedName>
    <definedName name="RealLabour_Escalator_to_Y1">#REF!</definedName>
    <definedName name="RealMaterials_Escalator_to_Y1">#REF!</definedName>
    <definedName name="RealOther_Escalator_to_Y1">#REF!</definedName>
    <definedName name="RealVehicles_Escalator_to_Y1">#REF!</definedName>
    <definedName name="Tax_recovery">#REF!</definedName>
    <definedName name="thousands">#REF!</definedName>
    <definedName name="year">#REF!</definedName>
    <definedName name="yearending">#REF!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2" l="1"/>
  <c r="G5" i="2"/>
  <c r="F5" i="2"/>
  <c r="E5" i="2"/>
  <c r="D5" i="2"/>
  <c r="E25" i="2"/>
  <c r="F25" i="2"/>
  <c r="G25" i="2"/>
  <c r="H25" i="2"/>
  <c r="D25" i="2"/>
  <c r="E24" i="2"/>
  <c r="F24" i="2"/>
  <c r="G24" i="2"/>
  <c r="H24" i="2"/>
  <c r="D24" i="2"/>
  <c r="E7" i="2"/>
  <c r="J20" i="2"/>
  <c r="J27" i="2"/>
  <c r="F7" i="2"/>
  <c r="K20" i="2"/>
  <c r="K27" i="2"/>
  <c r="G7" i="2"/>
  <c r="L20" i="2"/>
  <c r="L27" i="2"/>
  <c r="H7" i="2"/>
  <c r="M20" i="2"/>
  <c r="D7" i="2"/>
  <c r="I20" i="2"/>
  <c r="L25" i="2"/>
  <c r="J25" i="2"/>
  <c r="M25" i="2"/>
  <c r="M24" i="2"/>
  <c r="M27" i="2"/>
  <c r="I25" i="2"/>
  <c r="I27" i="2"/>
  <c r="I24" i="2"/>
  <c r="K25" i="2"/>
  <c r="K24" i="2"/>
  <c r="L24" i="2"/>
  <c r="J24" i="2"/>
</calcChain>
</file>

<file path=xl/sharedStrings.xml><?xml version="1.0" encoding="utf-8"?>
<sst xmlns="http://schemas.openxmlformats.org/spreadsheetml/2006/main" count="48" uniqueCount="39">
  <si>
    <t>Attachment 10.5</t>
  </si>
  <si>
    <t>The indicative network charges presented in this Attachment are consistent with Ergon Energy's 2025-30 Tariff Structure Statement (TSS) and are modelled on the basis of Ergon Energy's 2025-30 Regulatory Proposal.</t>
  </si>
  <si>
    <t>Factors that may cause metering prices to vary from these indicative levels</t>
  </si>
  <si>
    <t>There are a number of factors that are outside of our control that may affect the implementation of the metering prices over the period covered by the TSS.</t>
  </si>
  <si>
    <t>The actual charges that customers will pay in the next regulatory period will depend on:</t>
  </si>
  <si>
    <t>&gt;</t>
  </si>
  <si>
    <t>The AER’s final distribution determination for Ergon Energy for the 2025-30 regulatory period</t>
  </si>
  <si>
    <t xml:space="preserve">Any updates to customer number and metering volume forecasts </t>
  </si>
  <si>
    <t>Adjustments to reflect revenue under/over recovery from prior year, which are applied in the annual Pricing Proposal</t>
  </si>
  <si>
    <t>Prices are all exclusive of GST.</t>
  </si>
  <si>
    <t>Indicative Metering Prices ($/year)</t>
  </si>
  <si>
    <t>2025-26</t>
  </si>
  <si>
    <t>2026-27</t>
  </si>
  <si>
    <t>2027-28</t>
  </si>
  <si>
    <t>2028-29</t>
  </si>
  <si>
    <t>2029-30</t>
  </si>
  <si>
    <t>Smoothed - Expected Revenue (nominal)</t>
  </si>
  <si>
    <t>Forecast LV customer numbers</t>
  </si>
  <si>
    <t>SCS Metering charge</t>
  </si>
  <si>
    <t>$/year</t>
  </si>
  <si>
    <t>Note:</t>
  </si>
  <si>
    <t xml:space="preserve">1. Metering charges are only apply to Low Voltage customers (These customers are assigned to the Standard Asset Connection tariff class) </t>
  </si>
  <si>
    <t>2. Metering charges are applied as a fixed daily charge, in addition to customers fixed NUOS charges - on the primary network tariff only</t>
  </si>
  <si>
    <t>3. For pricing purpose customer number forecast includes Active customers (De-energised customers are excluded) and is based on mid-year numbers</t>
  </si>
  <si>
    <t>Customer Bill Impacts</t>
  </si>
  <si>
    <t>2020-21</t>
  </si>
  <si>
    <t>2021-22</t>
  </si>
  <si>
    <t>2022-23</t>
  </si>
  <si>
    <t>2023-24</t>
  </si>
  <si>
    <t>ACS Primary Capital metering charge</t>
  </si>
  <si>
    <t>ACS Primary Non-capital metering charge</t>
  </si>
  <si>
    <t>Annual Customer Bill FY2021 to FY2030</t>
  </si>
  <si>
    <t>Customer connected pre-2017 - Type 6 metering</t>
  </si>
  <si>
    <t>Customer connected pre-2017 - Type 4 metering</t>
  </si>
  <si>
    <t xml:space="preserve">Customer connected post-2017 </t>
  </si>
  <si>
    <t>2025-30 Indicative legacy metering prices</t>
  </si>
  <si>
    <t>2025-30</t>
  </si>
  <si>
    <t>Ergon Energy -  Legacy Metering Pricing Model</t>
  </si>
  <si>
    <t>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</si>
</sst>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_-* #,##0_-;\-* #,##0_-;_-* &quot;-&quot;??_-;_-@_-"/>
    <numFmt numFmtId="166" formatCode="_(&quot;$&quot;* #,##0.00_);_(&quot;$&quot;* \(#,##0.00\);_(&quot;$&quot;* &quot;-&quot;??_);_(@_)"/>
    <numFmt numFmtId="167" formatCode="_-* #,##0.0_-;\-* #,##0.0_-;_-* &quot;-&quot;??_-;_-@_-"/>
    <numFmt numFmtId="168" formatCode="[$-C09]dd\-mmm\-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Arial"/>
      <family val="2"/>
    </font>
    <font>
      <sz val="11"/>
      <color theme="1"/>
      <name val="Arial"/>
      <family val="2"/>
    </font>
    <font>
      <b/>
      <sz val="24"/>
      <color rgb="FF0070C0"/>
      <name val="Arial"/>
      <family val="2"/>
    </font>
    <font>
      <b/>
      <sz val="14"/>
      <color rgb="FF233C64"/>
      <name val="Arial"/>
      <family val="2"/>
    </font>
    <font>
      <sz val="8"/>
      <name val="Calibri"/>
      <family val="2"/>
      <scheme val="minor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color rgb="FF4472C4"/>
      <name val="Arial"/>
      <family val="2"/>
    </font>
    <font>
      <sz val="8"/>
      <color theme="1"/>
      <name val="Arial"/>
      <family val="2"/>
    </font>
    <font>
      <i/>
      <sz val="11"/>
      <color theme="1"/>
      <name val="Arial"/>
      <family val="2"/>
    </font>
    <font>
      <sz val="11"/>
      <color theme="0"/>
      <name val="Arial"/>
      <family val="2"/>
    </font>
    <font>
      <sz val="8"/>
      <color indexed="8"/>
      <name val="Arial"/>
      <family val="2"/>
    </font>
    <font>
      <b/>
      <sz val="26"/>
      <color theme="1"/>
      <name val="Arial"/>
      <family val="2"/>
    </font>
    <font>
      <b/>
      <sz val="12"/>
      <color theme="1"/>
      <name val="Arial"/>
      <family val="2"/>
    </font>
    <font>
      <sz val="8"/>
      <color indexed="9"/>
      <name val="Arial"/>
      <family val="2"/>
    </font>
    <font>
      <b/>
      <sz val="11"/>
      <color theme="2"/>
      <name val="Calibri"/>
      <family val="2"/>
      <scheme val="minor"/>
    </font>
    <font>
      <b/>
      <sz val="10"/>
      <name val="Arial"/>
      <family val="2"/>
    </font>
    <font>
      <u/>
      <sz val="8"/>
      <color theme="10"/>
      <name val="Arial"/>
      <family val="2"/>
    </font>
    <font>
      <sz val="8"/>
      <name val="Arial"/>
      <family val="2"/>
    </font>
    <font>
      <i/>
      <sz val="8"/>
      <color indexed="8"/>
      <name val="Arial"/>
      <family val="2"/>
    </font>
    <font>
      <i/>
      <u/>
      <sz val="10"/>
      <color indexed="12"/>
      <name val="Calibri"/>
      <family val="2"/>
    </font>
    <font>
      <b/>
      <sz val="8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2C569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0" fontId="1" fillId="0" borderId="0"/>
    <xf numFmtId="0" fontId="20" fillId="0" borderId="0" applyNumberFormat="0" applyFill="0" applyBorder="0" applyAlignment="0" applyProtection="0"/>
  </cellStyleXfs>
  <cellXfs count="59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5" fillId="3" borderId="0" xfId="0" applyFont="1" applyFill="1"/>
    <xf numFmtId="0" fontId="3" fillId="2" borderId="0" xfId="0" applyFont="1" applyFill="1" applyAlignment="1">
      <alignment horizontal="center"/>
    </xf>
    <xf numFmtId="0" fontId="7" fillId="4" borderId="0" xfId="0" applyFont="1" applyFill="1"/>
    <xf numFmtId="0" fontId="7" fillId="4" borderId="0" xfId="0" applyFont="1" applyFill="1" applyAlignment="1">
      <alignment horizontal="center"/>
    </xf>
    <xf numFmtId="0" fontId="8" fillId="2" borderId="0" xfId="0" applyFont="1" applyFill="1"/>
    <xf numFmtId="0" fontId="3" fillId="2" borderId="1" xfId="0" applyFont="1" applyFill="1" applyBorder="1"/>
    <xf numFmtId="164" fontId="3" fillId="2" borderId="0" xfId="2" applyNumberFormat="1" applyFont="1" applyFill="1"/>
    <xf numFmtId="0" fontId="9" fillId="2" borderId="0" xfId="0" applyFont="1" applyFill="1"/>
    <xf numFmtId="3" fontId="10" fillId="2" borderId="0" xfId="0" applyNumberFormat="1" applyFont="1" applyFill="1" applyAlignment="1">
      <alignment horizontal="right" vertical="center"/>
    </xf>
    <xf numFmtId="0" fontId="12" fillId="2" borderId="1" xfId="0" applyFont="1" applyFill="1" applyBorder="1"/>
    <xf numFmtId="44" fontId="3" fillId="2" borderId="1" xfId="2" applyFont="1" applyFill="1" applyBorder="1"/>
    <xf numFmtId="44" fontId="3" fillId="2" borderId="0" xfId="0" applyNumberFormat="1" applyFont="1" applyFill="1"/>
    <xf numFmtId="0" fontId="3" fillId="2" borderId="3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2" xfId="0" applyFont="1" applyFill="1" applyBorder="1"/>
    <xf numFmtId="44" fontId="3" fillId="2" borderId="2" xfId="0" applyNumberFormat="1" applyFont="1" applyFill="1" applyBorder="1"/>
    <xf numFmtId="44" fontId="3" fillId="2" borderId="3" xfId="0" applyNumberFormat="1" applyFont="1" applyFill="1" applyBorder="1"/>
    <xf numFmtId="0" fontId="13" fillId="5" borderId="5" xfId="0" applyFont="1" applyFill="1" applyBorder="1"/>
    <xf numFmtId="0" fontId="7" fillId="5" borderId="2" xfId="0" applyFont="1" applyFill="1" applyBorder="1"/>
    <xf numFmtId="0" fontId="13" fillId="5" borderId="2" xfId="0" applyFont="1" applyFill="1" applyBorder="1"/>
    <xf numFmtId="0" fontId="13" fillId="5" borderId="6" xfId="0" applyFont="1" applyFill="1" applyBorder="1"/>
    <xf numFmtId="0" fontId="7" fillId="5" borderId="5" xfId="0" applyFont="1" applyFill="1" applyBorder="1"/>
    <xf numFmtId="0" fontId="7" fillId="5" borderId="6" xfId="0" applyFont="1" applyFill="1" applyBorder="1"/>
    <xf numFmtId="0" fontId="7" fillId="6" borderId="0" xfId="0" applyFont="1" applyFill="1" applyAlignment="1">
      <alignment horizontal="center"/>
    </xf>
    <xf numFmtId="165" fontId="14" fillId="0" borderId="0" xfId="3" applyNumberFormat="1" applyFont="1"/>
    <xf numFmtId="0" fontId="11" fillId="2" borderId="0" xfId="3" applyFill="1"/>
    <xf numFmtId="0" fontId="15" fillId="2" borderId="0" xfId="3" applyFont="1" applyFill="1" applyAlignment="1">
      <alignment horizontal="center" vertical="center"/>
    </xf>
    <xf numFmtId="0" fontId="16" fillId="2" borderId="0" xfId="3" applyFont="1" applyFill="1" applyAlignment="1">
      <alignment horizontal="left" vertical="center"/>
    </xf>
    <xf numFmtId="0" fontId="17" fillId="7" borderId="0" xfId="3" applyFont="1" applyFill="1"/>
    <xf numFmtId="0" fontId="17" fillId="7" borderId="0" xfId="3" applyFont="1" applyFill="1" applyAlignment="1">
      <alignment horizontal="right"/>
    </xf>
    <xf numFmtId="0" fontId="14" fillId="7" borderId="0" xfId="3" applyFont="1" applyFill="1" applyAlignment="1">
      <alignment horizontal="center"/>
    </xf>
    <xf numFmtId="0" fontId="14" fillId="7" borderId="0" xfId="3" applyFont="1" applyFill="1"/>
    <xf numFmtId="0" fontId="18" fillId="8" borderId="3" xfId="4" applyFont="1" applyFill="1" applyBorder="1"/>
    <xf numFmtId="0" fontId="19" fillId="9" borderId="2" xfId="3" applyFont="1" applyFill="1" applyBorder="1" applyAlignment="1">
      <alignment vertical="center"/>
    </xf>
    <xf numFmtId="0" fontId="11" fillId="9" borderId="2" xfId="3" applyFill="1" applyBorder="1" applyAlignment="1">
      <alignment wrapText="1"/>
    </xf>
    <xf numFmtId="166" fontId="19" fillId="9" borderId="2" xfId="3" applyNumberFormat="1" applyFont="1" applyFill="1" applyBorder="1" applyAlignment="1">
      <alignment horizontal="center" wrapText="1"/>
    </xf>
    <xf numFmtId="0" fontId="11" fillId="10" borderId="0" xfId="3" applyFill="1" applyAlignment="1">
      <alignment wrapText="1"/>
    </xf>
    <xf numFmtId="0" fontId="11" fillId="10" borderId="0" xfId="3" applyFill="1"/>
    <xf numFmtId="0" fontId="11" fillId="0" borderId="0" xfId="3"/>
    <xf numFmtId="165" fontId="21" fillId="0" borderId="0" xfId="5" applyNumberFormat="1" applyFont="1" applyAlignment="1" applyProtection="1"/>
    <xf numFmtId="165" fontId="22" fillId="0" borderId="0" xfId="3" applyNumberFormat="1" applyFont="1"/>
    <xf numFmtId="167" fontId="22" fillId="0" borderId="0" xfId="3" applyNumberFormat="1" applyFont="1"/>
    <xf numFmtId="0" fontId="22" fillId="0" borderId="0" xfId="3" applyFont="1"/>
    <xf numFmtId="0" fontId="22" fillId="0" borderId="0" xfId="3" applyFont="1" applyAlignment="1">
      <alignment wrapText="1"/>
    </xf>
    <xf numFmtId="165" fontId="21" fillId="0" borderId="0" xfId="5" applyNumberFormat="1" applyFont="1" applyFill="1" applyBorder="1" applyAlignment="1" applyProtection="1"/>
    <xf numFmtId="165" fontId="23" fillId="0" borderId="0" xfId="3" applyNumberFormat="1" applyFont="1"/>
    <xf numFmtId="165" fontId="22" fillId="0" borderId="0" xfId="3" applyNumberFormat="1" applyFont="1" applyAlignment="1">
      <alignment wrapText="1"/>
    </xf>
    <xf numFmtId="0" fontId="24" fillId="0" borderId="0" xfId="3" applyFont="1"/>
    <xf numFmtId="0" fontId="19" fillId="0" borderId="0" xfId="3" applyFont="1" applyAlignment="1">
      <alignment vertical="center"/>
    </xf>
    <xf numFmtId="0" fontId="11" fillId="0" borderId="0" xfId="3" applyAlignment="1">
      <alignment wrapText="1"/>
    </xf>
    <xf numFmtId="166" fontId="19" fillId="0" borderId="0" xfId="3" applyNumberFormat="1" applyFont="1" applyAlignment="1">
      <alignment horizontal="center" wrapText="1"/>
    </xf>
    <xf numFmtId="168" fontId="14" fillId="0" borderId="0" xfId="3" applyNumberFormat="1" applyFont="1"/>
    <xf numFmtId="165" fontId="3" fillId="11" borderId="0" xfId="1" applyNumberFormat="1" applyFont="1" applyFill="1"/>
  </cellXfs>
  <cellStyles count="6">
    <cellStyle name="Comma" xfId="1" builtinId="3"/>
    <cellStyle name="Currency" xfId="2" builtinId="4"/>
    <cellStyle name="Hyperlink" xfId="5" builtinId="8"/>
    <cellStyle name="Normal" xfId="0" builtinId="0"/>
    <cellStyle name="Normal 2" xfId="3" xr:uid="{989B9A24-78DA-4E4B-AF25-75896ECB5A11}"/>
    <cellStyle name="Normal 4" xfId="4" xr:uid="{F519EBD5-C82A-462D-8F7E-ECB4535A125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483870</xdr:colOff>
      <xdr:row>4</xdr:row>
      <xdr:rowOff>49530</xdr:rowOff>
    </xdr:from>
    <xdr:to>
      <xdr:col>8</xdr:col>
      <xdr:colOff>2416502</xdr:colOff>
      <xdr:row>67</xdr:row>
      <xdr:rowOff>39197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B2C8AA-4627-4A24-965C-C4045F5B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0340" y="1120140"/>
          <a:ext cx="7544762" cy="646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197868</xdr:colOff>
      <xdr:row>3</xdr:row>
      <xdr:rowOff>754380</xdr:rowOff>
    </xdr:to>
    <xdr:pic>
      <xdr:nvPicPr>
        <xdr:cNvPr id="3" name="Picture 2" descr="Logo, company name&#10;&#10;Description automatically generated">
          <a:extLst>
            <a:ext uri="{FF2B5EF4-FFF2-40B4-BE49-F238E27FC236}">
              <a16:creationId xmlns:a16="http://schemas.microsoft.com/office/drawing/2014/main" id="{497B55A7-84AD-41FF-8B3C-276E934CC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182880"/>
          <a:ext cx="1417068" cy="15163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5-30%20RRP\Ergon%20RRP%20Models\Ergon%20Energy%20-%2010.03%20-%20Metering%20PTRM%202025-30%20-%20November%202024%20-%20Public.xlsm" TargetMode="External"/><Relationship Id="rId1" Type="http://schemas.openxmlformats.org/officeDocument/2006/relationships/externalLinkPath" Target="Ergon%20Energy%20-%2010.03%20-%20Metering%20PTRM%202025-30%20-%20November%202024%20-%20Publi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ER NRs"/>
      <sheetName val="AER lookups"/>
      <sheetName val="AER ETL"/>
      <sheetName val="Business &amp; other details"/>
      <sheetName val="Cover Page"/>
      <sheetName val="Intro"/>
      <sheetName val="AER Change log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0">
          <cell r="G60">
            <v>32.248535018846447</v>
          </cell>
          <cell r="H60">
            <v>33.167522242108063</v>
          </cell>
          <cell r="I60">
            <v>34.112697864812468</v>
          </cell>
          <cell r="J60">
            <v>35.084808178363943</v>
          </cell>
          <cell r="K60">
            <v>36.084620741249616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A7FA5-D588-4BB9-BE5B-EC80D06A7C59}">
  <sheetPr>
    <tabColor rgb="FF7030A0"/>
  </sheetPr>
  <dimension ref="A1:AJ83"/>
  <sheetViews>
    <sheetView showGridLines="0" tabSelected="1" zoomScaleNormal="100" workbookViewId="0">
      <selection activeCell="J10" sqref="J10"/>
    </sheetView>
  </sheetViews>
  <sheetFormatPr defaultColWidth="0" defaultRowHeight="11.25" customHeight="1" zeroHeight="1" x14ac:dyDescent="0.2"/>
  <cols>
    <col min="1" max="2" width="1.28515625" style="30" customWidth="1"/>
    <col min="3" max="3" width="24.5703125" style="30" customWidth="1"/>
    <col min="4" max="4" width="5.28515625" style="30" customWidth="1"/>
    <col min="5" max="5" width="40.85546875" style="30" customWidth="1"/>
    <col min="6" max="6" width="12.85546875" style="30" customWidth="1"/>
    <col min="7" max="7" width="17" style="30" customWidth="1"/>
    <col min="8" max="8" width="11.140625" style="30" customWidth="1"/>
    <col min="9" max="10" width="36" style="30" customWidth="1"/>
    <col min="11" max="11" width="5.5703125" style="30" customWidth="1"/>
    <col min="12" max="12" width="8" style="30" hidden="1" customWidth="1"/>
    <col min="13" max="20" width="8.42578125" style="30" hidden="1" customWidth="1"/>
    <col min="21" max="21" width="1.28515625" style="30" hidden="1" customWidth="1"/>
    <col min="22" max="22" width="9" style="30" hidden="1" customWidth="1"/>
    <col min="23" max="23" width="1.28515625" style="30" hidden="1" customWidth="1"/>
    <col min="24" max="16384" width="9" style="30" hidden="1"/>
  </cols>
  <sheetData>
    <row r="1" spans="1:36" ht="11.25" customHeight="1" x14ac:dyDescent="0.2"/>
    <row r="2" spans="1:36" s="34" customFormat="1" ht="33.75" x14ac:dyDescent="0.2">
      <c r="A2" s="31"/>
      <c r="B2" s="31"/>
      <c r="C2" s="31"/>
      <c r="D2" s="31"/>
      <c r="E2" s="31"/>
      <c r="F2" s="31"/>
      <c r="G2" s="32" t="s">
        <v>37</v>
      </c>
      <c r="H2" s="33"/>
      <c r="I2" s="31"/>
      <c r="J2" s="31"/>
      <c r="K2" s="31"/>
      <c r="M2" s="35"/>
      <c r="N2" s="36"/>
      <c r="O2" s="37"/>
    </row>
    <row r="3" spans="1:36" s="34" customFormat="1" ht="33.75" x14ac:dyDescent="0.2">
      <c r="A3" s="31"/>
      <c r="B3" s="31"/>
      <c r="C3" s="31"/>
      <c r="D3" s="31"/>
      <c r="E3" s="31"/>
      <c r="F3" s="31"/>
      <c r="G3" s="32" t="s">
        <v>36</v>
      </c>
      <c r="H3" s="33"/>
      <c r="I3" s="31"/>
      <c r="J3" s="31"/>
      <c r="K3" s="31"/>
      <c r="M3" s="35"/>
      <c r="N3" s="36"/>
      <c r="O3" s="37"/>
    </row>
    <row r="4" spans="1:36" s="44" customFormat="1" ht="7.9" customHeight="1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M4" s="39"/>
      <c r="N4" s="39"/>
      <c r="O4" s="39"/>
      <c r="P4" s="40"/>
      <c r="Q4" s="41"/>
      <c r="R4" s="40"/>
      <c r="S4" s="41"/>
      <c r="T4" s="40"/>
      <c r="U4" s="40"/>
      <c r="V4" s="40"/>
      <c r="W4" s="40"/>
      <c r="X4" s="40"/>
      <c r="Y4" s="40"/>
      <c r="Z4" s="40"/>
      <c r="AA4" s="40"/>
      <c r="AB4" s="41"/>
      <c r="AC4" s="41"/>
      <c r="AD4" s="42"/>
      <c r="AE4" s="42"/>
      <c r="AF4" s="42"/>
      <c r="AG4" s="42"/>
      <c r="AH4" s="42"/>
      <c r="AI4" s="43"/>
      <c r="AJ4" s="43"/>
    </row>
    <row r="5" spans="1:36" x14ac:dyDescent="0.2">
      <c r="C5" s="45"/>
      <c r="D5" s="46"/>
      <c r="E5" s="46"/>
      <c r="F5" s="46"/>
      <c r="G5" s="47"/>
      <c r="H5" s="48"/>
      <c r="I5" s="49"/>
      <c r="J5" s="49"/>
    </row>
    <row r="6" spans="1:36" hidden="1" x14ac:dyDescent="0.2">
      <c r="C6" s="45"/>
      <c r="D6" s="46"/>
      <c r="E6" s="46"/>
      <c r="F6" s="46"/>
      <c r="G6" s="47"/>
      <c r="H6" s="48"/>
      <c r="I6" s="49"/>
      <c r="J6" s="49"/>
    </row>
    <row r="7" spans="1:36" x14ac:dyDescent="0.2">
      <c r="C7" s="45"/>
      <c r="D7" s="46"/>
      <c r="E7" s="46"/>
      <c r="F7" s="46"/>
      <c r="G7" s="47"/>
      <c r="H7" s="48"/>
      <c r="I7" s="49"/>
      <c r="J7" s="49"/>
    </row>
    <row r="8" spans="1:36" x14ac:dyDescent="0.2">
      <c r="C8" s="45"/>
      <c r="D8" s="46"/>
      <c r="E8" s="46"/>
      <c r="F8" s="46"/>
      <c r="G8" s="47"/>
      <c r="H8" s="48"/>
      <c r="I8" s="49"/>
      <c r="J8" s="49"/>
    </row>
    <row r="9" spans="1:36" x14ac:dyDescent="0.2">
      <c r="C9" s="45"/>
      <c r="D9" s="46"/>
      <c r="E9" s="46"/>
      <c r="F9" s="46"/>
      <c r="G9" s="47"/>
      <c r="H9" s="48"/>
      <c r="I9" s="49"/>
      <c r="J9" s="49"/>
    </row>
    <row r="10" spans="1:36" x14ac:dyDescent="0.2">
      <c r="C10" s="45"/>
      <c r="D10" s="46"/>
      <c r="E10" s="46"/>
      <c r="F10" s="46"/>
      <c r="G10" s="47"/>
      <c r="H10" s="48"/>
      <c r="I10" s="49"/>
      <c r="J10" s="49"/>
    </row>
    <row r="11" spans="1:36" x14ac:dyDescent="0.2">
      <c r="C11" s="45"/>
      <c r="D11" s="46"/>
      <c r="E11" s="46"/>
      <c r="F11" s="46"/>
      <c r="G11" s="47"/>
      <c r="H11" s="48"/>
      <c r="I11" s="49"/>
      <c r="J11" s="49"/>
    </row>
    <row r="12" spans="1:36" x14ac:dyDescent="0.2">
      <c r="C12" s="45"/>
      <c r="D12" s="46"/>
      <c r="E12" s="46"/>
      <c r="F12" s="46"/>
      <c r="G12" s="47"/>
      <c r="H12" s="48"/>
      <c r="I12" s="49"/>
      <c r="J12" s="49"/>
    </row>
    <row r="13" spans="1:36" x14ac:dyDescent="0.2">
      <c r="C13" s="50"/>
      <c r="D13" s="46"/>
      <c r="E13" s="46"/>
      <c r="F13" s="46"/>
      <c r="G13" s="47"/>
      <c r="H13" s="48"/>
      <c r="I13" s="49"/>
      <c r="J13" s="49"/>
    </row>
    <row r="14" spans="1:36" x14ac:dyDescent="0.2">
      <c r="C14" s="50"/>
      <c r="D14" s="46"/>
      <c r="E14" s="46"/>
      <c r="F14" s="46"/>
      <c r="G14" s="47"/>
      <c r="H14" s="48"/>
      <c r="I14" s="49"/>
      <c r="J14" s="49"/>
    </row>
    <row r="15" spans="1:36" x14ac:dyDescent="0.2">
      <c r="C15" s="50"/>
      <c r="D15" s="46"/>
      <c r="E15" s="46"/>
      <c r="F15" s="46"/>
      <c r="G15" s="47"/>
      <c r="H15" s="48"/>
      <c r="I15" s="49"/>
      <c r="J15" s="49"/>
    </row>
    <row r="16" spans="1:36" x14ac:dyDescent="0.2">
      <c r="C16" s="50"/>
      <c r="D16" s="46"/>
      <c r="E16" s="46"/>
      <c r="F16" s="46"/>
      <c r="G16" s="47"/>
      <c r="H16" s="48"/>
      <c r="I16" s="49"/>
      <c r="J16" s="49"/>
    </row>
    <row r="17" spans="2:34" ht="12.75" x14ac:dyDescent="0.2">
      <c r="C17" s="51"/>
      <c r="D17" s="46"/>
      <c r="E17" s="46"/>
      <c r="F17" s="46"/>
      <c r="G17" s="46"/>
      <c r="H17" s="46"/>
      <c r="I17" s="52"/>
      <c r="J17" s="52"/>
    </row>
    <row r="18" spans="2:34" s="44" customFormat="1" ht="12.75" x14ac:dyDescent="0.2">
      <c r="B18" s="53"/>
      <c r="L18" s="54"/>
      <c r="M18" s="54"/>
      <c r="N18" s="54"/>
      <c r="O18" s="54"/>
      <c r="P18" s="55"/>
      <c r="Q18" s="56"/>
      <c r="R18" s="55"/>
      <c r="S18" s="56"/>
      <c r="T18" s="55"/>
      <c r="U18" s="55"/>
      <c r="V18" s="55"/>
      <c r="W18" s="55"/>
      <c r="X18" s="55"/>
      <c r="Y18" s="55"/>
      <c r="Z18" s="55"/>
      <c r="AA18" s="55"/>
      <c r="AB18" s="56"/>
      <c r="AC18" s="56"/>
      <c r="AD18" s="55"/>
      <c r="AE18" s="55"/>
      <c r="AF18" s="55"/>
      <c r="AG18" s="55"/>
      <c r="AH18" s="55"/>
    </row>
    <row r="19" spans="2:34" hidden="1" x14ac:dyDescent="0.2">
      <c r="D19" s="46"/>
      <c r="E19" s="46"/>
      <c r="F19" s="46"/>
      <c r="G19" s="46"/>
      <c r="H19" s="46"/>
      <c r="I19" s="46"/>
      <c r="J19" s="46"/>
      <c r="L19" s="57"/>
    </row>
    <row r="20" spans="2:34" hidden="1" x14ac:dyDescent="0.2">
      <c r="D20" s="46"/>
      <c r="E20" s="46"/>
      <c r="F20" s="46"/>
      <c r="G20" s="46"/>
      <c r="H20" s="46"/>
      <c r="I20" s="46"/>
      <c r="J20" s="46"/>
      <c r="L20" s="57"/>
    </row>
    <row r="21" spans="2:34" hidden="1" x14ac:dyDescent="0.2">
      <c r="D21" s="46"/>
      <c r="E21" s="46"/>
      <c r="F21" s="46"/>
      <c r="G21" s="46"/>
      <c r="H21" s="46"/>
      <c r="I21" s="46"/>
      <c r="J21" s="46"/>
      <c r="L21" s="57"/>
    </row>
    <row r="22" spans="2:34" hidden="1" x14ac:dyDescent="0.2">
      <c r="D22" s="46"/>
      <c r="E22" s="46"/>
      <c r="F22" s="46"/>
      <c r="G22" s="46"/>
      <c r="H22" s="46"/>
      <c r="I22" s="46"/>
      <c r="J22" s="46"/>
      <c r="L22" s="57"/>
    </row>
    <row r="23" spans="2:34" hidden="1" x14ac:dyDescent="0.2">
      <c r="D23" s="46"/>
      <c r="E23" s="46"/>
      <c r="F23" s="46"/>
      <c r="G23" s="46"/>
      <c r="H23" s="46"/>
      <c r="I23" s="46"/>
      <c r="J23" s="46"/>
      <c r="L23" s="57"/>
    </row>
    <row r="24" spans="2:34" hidden="1" x14ac:dyDescent="0.2">
      <c r="C24" s="46"/>
      <c r="D24" s="46"/>
      <c r="E24" s="46"/>
      <c r="F24" s="46"/>
      <c r="G24" s="46"/>
      <c r="H24" s="46"/>
      <c r="I24" s="46"/>
      <c r="J24" s="46"/>
      <c r="L24" s="57"/>
    </row>
    <row r="25" spans="2:34" hidden="1" x14ac:dyDescent="0.2">
      <c r="C25" s="46"/>
      <c r="D25" s="46"/>
      <c r="E25" s="46"/>
      <c r="F25" s="46"/>
      <c r="G25" s="46"/>
      <c r="H25" s="46"/>
      <c r="I25" s="46"/>
      <c r="J25" s="46"/>
      <c r="L25" s="57"/>
    </row>
    <row r="26" spans="2:34" hidden="1" x14ac:dyDescent="0.2">
      <c r="C26" s="46"/>
      <c r="D26" s="46"/>
      <c r="E26" s="46"/>
      <c r="F26" s="46"/>
      <c r="G26" s="46"/>
      <c r="H26" s="46"/>
      <c r="I26" s="46"/>
      <c r="J26" s="46"/>
    </row>
    <row r="27" spans="2:34" hidden="1" x14ac:dyDescent="0.2">
      <c r="D27" s="46"/>
      <c r="E27" s="46"/>
      <c r="F27" s="46"/>
      <c r="G27" s="46"/>
      <c r="H27" s="46"/>
      <c r="I27" s="46"/>
      <c r="J27" s="46"/>
    </row>
    <row r="28" spans="2:34" hidden="1" x14ac:dyDescent="0.2">
      <c r="D28" s="46"/>
      <c r="E28" s="46"/>
      <c r="F28" s="46"/>
      <c r="G28" s="46"/>
      <c r="H28" s="46"/>
      <c r="I28" s="46"/>
      <c r="J28" s="46"/>
    </row>
    <row r="29" spans="2:34" hidden="1" x14ac:dyDescent="0.2">
      <c r="D29" s="46"/>
      <c r="E29" s="46"/>
      <c r="F29" s="46"/>
      <c r="G29" s="46"/>
      <c r="H29" s="46"/>
      <c r="I29" s="46"/>
      <c r="J29" s="46"/>
    </row>
    <row r="30" spans="2:34" hidden="1" x14ac:dyDescent="0.2">
      <c r="D30" s="46"/>
      <c r="E30" s="46"/>
      <c r="F30" s="46"/>
      <c r="G30" s="46"/>
      <c r="H30" s="46"/>
      <c r="I30" s="46"/>
      <c r="J30" s="46"/>
    </row>
    <row r="31" spans="2:34" hidden="1" x14ac:dyDescent="0.2">
      <c r="D31" s="46"/>
      <c r="E31" s="46"/>
      <c r="F31" s="46"/>
      <c r="G31" s="46"/>
      <c r="H31" s="46"/>
      <c r="I31" s="46"/>
      <c r="J31" s="46"/>
    </row>
    <row r="32" spans="2:34" ht="12.75" hidden="1" x14ac:dyDescent="0.2">
      <c r="C32" s="51"/>
      <c r="D32" s="46"/>
      <c r="E32" s="46"/>
      <c r="F32" s="46"/>
      <c r="G32" s="46"/>
      <c r="H32" s="46"/>
      <c r="I32" s="46"/>
      <c r="J32" s="46"/>
    </row>
    <row r="33" ht="11.25" customHeight="1" x14ac:dyDescent="0.2"/>
    <row r="34" ht="11.25" customHeight="1" x14ac:dyDescent="0.2"/>
    <row r="35" ht="11.25" customHeight="1" x14ac:dyDescent="0.2"/>
    <row r="36" ht="11.25" customHeight="1" x14ac:dyDescent="0.2"/>
    <row r="37" ht="11.25" customHeight="1" x14ac:dyDescent="0.2"/>
    <row r="38" ht="11.25" customHeight="1" x14ac:dyDescent="0.2"/>
    <row r="39" ht="11.25" customHeight="1" x14ac:dyDescent="0.2"/>
    <row r="40" ht="11.25" customHeight="1" x14ac:dyDescent="0.2"/>
    <row r="41" ht="11.25" customHeight="1" x14ac:dyDescent="0.2"/>
    <row r="42" ht="11.25" customHeight="1" x14ac:dyDescent="0.2"/>
    <row r="43" ht="11.25" customHeight="1" x14ac:dyDescent="0.2"/>
    <row r="44" ht="11.25" customHeight="1" x14ac:dyDescent="0.2"/>
    <row r="45" ht="11.25" customHeight="1" x14ac:dyDescent="0.2"/>
    <row r="46" ht="11.25" customHeight="1" x14ac:dyDescent="0.2"/>
    <row r="47" ht="11.25" customHeight="1" x14ac:dyDescent="0.2"/>
    <row r="48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</sheetData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3FD13-1777-4B96-B56A-CACB478B5708}">
  <dimension ref="B2:J16"/>
  <sheetViews>
    <sheetView workbookViewId="0">
      <selection activeCell="J18" sqref="J18"/>
    </sheetView>
  </sheetViews>
  <sheetFormatPr defaultColWidth="8.85546875" defaultRowHeight="15" x14ac:dyDescent="0.25"/>
  <cols>
    <col min="1" max="16384" width="8.85546875" style="1"/>
  </cols>
  <sheetData>
    <row r="2" spans="2:10" ht="30" x14ac:dyDescent="0.4">
      <c r="B2" s="2" t="s">
        <v>0</v>
      </c>
      <c r="C2" s="3"/>
      <c r="D2" s="3"/>
      <c r="E2" s="3"/>
      <c r="F2" s="3"/>
      <c r="G2" s="3"/>
      <c r="H2" s="3"/>
      <c r="I2" s="3"/>
      <c r="J2" s="3"/>
    </row>
    <row r="3" spans="2:10" ht="30" x14ac:dyDescent="0.4">
      <c r="B3" s="4" t="s">
        <v>35</v>
      </c>
      <c r="C3" s="3"/>
      <c r="D3" s="3"/>
      <c r="E3" s="3"/>
      <c r="F3" s="3"/>
      <c r="G3" s="3"/>
      <c r="H3" s="3"/>
      <c r="I3" s="3"/>
      <c r="J3" s="3"/>
    </row>
    <row r="4" spans="2:10" ht="70.150000000000006" customHeight="1" x14ac:dyDescent="0.4">
      <c r="B4" s="4"/>
      <c r="C4" s="3"/>
      <c r="D4" s="3"/>
      <c r="E4" s="3"/>
      <c r="F4" s="3"/>
      <c r="G4" s="3"/>
      <c r="H4" s="3"/>
      <c r="I4" s="3"/>
      <c r="J4" s="3"/>
    </row>
    <row r="5" spans="2:10" s="3" customFormat="1" ht="14.25" x14ac:dyDescent="0.2">
      <c r="B5" s="3" t="s">
        <v>1</v>
      </c>
    </row>
    <row r="6" spans="2:10" s="3" customFormat="1" ht="14.25" x14ac:dyDescent="0.2"/>
    <row r="7" spans="2:10" s="3" customFormat="1" ht="14.25" x14ac:dyDescent="0.2"/>
    <row r="8" spans="2:10" ht="18" x14ac:dyDescent="0.25">
      <c r="B8" s="5" t="s">
        <v>2</v>
      </c>
    </row>
    <row r="9" spans="2:10" s="3" customFormat="1" ht="14.25" x14ac:dyDescent="0.2">
      <c r="B9" s="3" t="s">
        <v>3</v>
      </c>
    </row>
    <row r="10" spans="2:10" s="3" customFormat="1" ht="14.25" x14ac:dyDescent="0.2"/>
    <row r="11" spans="2:10" s="3" customFormat="1" ht="14.25" x14ac:dyDescent="0.2">
      <c r="B11" s="3" t="s">
        <v>4</v>
      </c>
    </row>
    <row r="12" spans="2:10" s="3" customFormat="1" ht="14.25" x14ac:dyDescent="0.2">
      <c r="B12" s="6" t="s">
        <v>5</v>
      </c>
      <c r="C12" s="3" t="s">
        <v>6</v>
      </c>
    </row>
    <row r="13" spans="2:10" s="3" customFormat="1" ht="14.25" x14ac:dyDescent="0.2">
      <c r="B13" s="6" t="s">
        <v>5</v>
      </c>
      <c r="C13" s="3" t="s">
        <v>7</v>
      </c>
    </row>
    <row r="14" spans="2:10" s="3" customFormat="1" ht="14.25" x14ac:dyDescent="0.2">
      <c r="B14" s="6" t="s">
        <v>5</v>
      </c>
      <c r="C14" s="3" t="s">
        <v>8</v>
      </c>
    </row>
    <row r="16" spans="2:10" s="3" customFormat="1" ht="14.25" x14ac:dyDescent="0.2">
      <c r="B16" s="3" t="s">
        <v>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B110E-B651-41BF-8C33-477F8109C06D}">
  <dimension ref="A2:M30"/>
  <sheetViews>
    <sheetView zoomScale="130" zoomScaleNormal="130" workbookViewId="0">
      <selection activeCell="I11" sqref="I11"/>
    </sheetView>
  </sheetViews>
  <sheetFormatPr defaultColWidth="8.85546875" defaultRowHeight="14.25" x14ac:dyDescent="0.2"/>
  <cols>
    <col min="1" max="1" width="8.85546875" style="3"/>
    <col min="2" max="2" width="40.5703125" style="3" customWidth="1"/>
    <col min="3" max="3" width="13.7109375" style="3" customWidth="1"/>
    <col min="4" max="13" width="15.7109375" style="3" customWidth="1"/>
    <col min="14" max="16384" width="8.85546875" style="3"/>
  </cols>
  <sheetData>
    <row r="2" spans="1:13" ht="15" x14ac:dyDescent="0.25">
      <c r="A2" s="23"/>
      <c r="B2" s="24" t="s">
        <v>10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4" spans="1:13" s="9" customFormat="1" ht="15" x14ac:dyDescent="0.25">
      <c r="B4" s="7"/>
      <c r="C4" s="7"/>
      <c r="D4" s="8" t="s">
        <v>11</v>
      </c>
      <c r="E4" s="8" t="s">
        <v>12</v>
      </c>
      <c r="F4" s="8" t="s">
        <v>13</v>
      </c>
      <c r="G4" s="8" t="s">
        <v>14</v>
      </c>
      <c r="H4" s="8" t="s">
        <v>15</v>
      </c>
    </row>
    <row r="5" spans="1:13" x14ac:dyDescent="0.2">
      <c r="B5" s="3" t="s">
        <v>16</v>
      </c>
      <c r="D5" s="11">
        <f ca="1">'[1]X factors'!G$60*1000000</f>
        <v>32248535.018846445</v>
      </c>
      <c r="E5" s="11">
        <f ca="1">'[1]X factors'!H$60*1000000</f>
        <v>33167522.242108062</v>
      </c>
      <c r="F5" s="11">
        <f ca="1">'[1]X factors'!I$60*1000000</f>
        <v>34112697.864812471</v>
      </c>
      <c r="G5" s="11">
        <f ca="1">'[1]X factors'!J$60*1000000</f>
        <v>35084808.178363942</v>
      </c>
      <c r="H5" s="11">
        <f ca="1">'[1]X factors'!K$60*1000000</f>
        <v>36084620.741249613</v>
      </c>
    </row>
    <row r="6" spans="1:13" x14ac:dyDescent="0.2">
      <c r="B6" s="3" t="s">
        <v>17</v>
      </c>
      <c r="D6" s="58">
        <v>770896</v>
      </c>
      <c r="E6" s="58">
        <v>777434</v>
      </c>
      <c r="F6" s="58">
        <v>784109</v>
      </c>
      <c r="G6" s="58">
        <v>790642</v>
      </c>
      <c r="H6" s="58">
        <v>797019</v>
      </c>
    </row>
    <row r="7" spans="1:13" ht="15" thickBot="1" x14ac:dyDescent="0.25">
      <c r="B7" s="10" t="s">
        <v>18</v>
      </c>
      <c r="C7" s="14" t="s">
        <v>19</v>
      </c>
      <c r="D7" s="15">
        <f ca="1">(D5/D6)</f>
        <v>41.832536449594294</v>
      </c>
      <c r="E7" s="15">
        <f t="shared" ref="E7:H7" ca="1" si="0">(E5/E6)</f>
        <v>42.662814132271116</v>
      </c>
      <c r="F7" s="15">
        <f t="shared" ca="1" si="0"/>
        <v>43.505045682185091</v>
      </c>
      <c r="G7" s="15">
        <f t="shared" ca="1" si="0"/>
        <v>44.375087812643322</v>
      </c>
      <c r="H7" s="15">
        <f t="shared" ca="1" si="0"/>
        <v>45.274479957503665</v>
      </c>
    </row>
    <row r="8" spans="1:13" ht="15" thickTop="1" x14ac:dyDescent="0.2"/>
    <row r="9" spans="1:13" x14ac:dyDescent="0.2">
      <c r="B9" s="12" t="s">
        <v>20</v>
      </c>
    </row>
    <row r="10" spans="1:13" x14ac:dyDescent="0.2">
      <c r="B10" s="12" t="s">
        <v>21</v>
      </c>
    </row>
    <row r="11" spans="1:13" x14ac:dyDescent="0.2">
      <c r="B11" s="12" t="s">
        <v>22</v>
      </c>
    </row>
    <row r="12" spans="1:13" x14ac:dyDescent="0.2">
      <c r="B12" s="12" t="s">
        <v>23</v>
      </c>
    </row>
    <row r="14" spans="1:13" ht="72.599999999999994" customHeight="1" x14ac:dyDescent="0.2"/>
    <row r="15" spans="1:13" ht="15" x14ac:dyDescent="0.25">
      <c r="A15" s="27"/>
      <c r="B15" s="24" t="s">
        <v>24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8"/>
    </row>
    <row r="17" spans="2:13" ht="15" x14ac:dyDescent="0.25">
      <c r="B17" s="7"/>
      <c r="C17" s="7"/>
      <c r="D17" s="29" t="s">
        <v>25</v>
      </c>
      <c r="E17" s="29" t="s">
        <v>26</v>
      </c>
      <c r="F17" s="29" t="s">
        <v>27</v>
      </c>
      <c r="G17" s="29" t="s">
        <v>28</v>
      </c>
      <c r="H17" s="29" t="s">
        <v>38</v>
      </c>
      <c r="I17" s="8" t="s">
        <v>11</v>
      </c>
      <c r="J17" s="8" t="s">
        <v>12</v>
      </c>
      <c r="K17" s="8" t="s">
        <v>13</v>
      </c>
      <c r="L17" s="8" t="s">
        <v>14</v>
      </c>
      <c r="M17" s="8" t="s">
        <v>15</v>
      </c>
    </row>
    <row r="18" spans="2:13" x14ac:dyDescent="0.2">
      <c r="B18" s="3" t="s">
        <v>29</v>
      </c>
      <c r="C18" s="13"/>
      <c r="D18" s="16">
        <v>16.04</v>
      </c>
      <c r="E18" s="16">
        <v>16.18</v>
      </c>
      <c r="F18" s="16">
        <v>16.75</v>
      </c>
      <c r="G18" s="16">
        <v>18.059999999999999</v>
      </c>
      <c r="H18" s="16">
        <v>18.79</v>
      </c>
    </row>
    <row r="19" spans="2:13" x14ac:dyDescent="0.2">
      <c r="B19" s="3" t="s">
        <v>30</v>
      </c>
      <c r="D19" s="16">
        <v>43.78</v>
      </c>
      <c r="E19" s="16">
        <v>44.16</v>
      </c>
      <c r="F19" s="16">
        <v>45.7</v>
      </c>
      <c r="G19" s="16">
        <v>49.28</v>
      </c>
      <c r="H19" s="16">
        <v>51.28</v>
      </c>
    </row>
    <row r="20" spans="2:13" x14ac:dyDescent="0.2">
      <c r="B20" s="3" t="s">
        <v>18</v>
      </c>
      <c r="I20" s="16">
        <f ca="1">D7</f>
        <v>41.832536449594294</v>
      </c>
      <c r="J20" s="16">
        <f t="shared" ref="J20:M20" ca="1" si="1">E7</f>
        <v>42.662814132271116</v>
      </c>
      <c r="K20" s="16">
        <f t="shared" ca="1" si="1"/>
        <v>43.505045682185091</v>
      </c>
      <c r="L20" s="16">
        <f t="shared" ca="1" si="1"/>
        <v>44.375087812643322</v>
      </c>
      <c r="M20" s="16">
        <f t="shared" ca="1" si="1"/>
        <v>45.274479957503665</v>
      </c>
    </row>
    <row r="21" spans="2:13" x14ac:dyDescent="0.2">
      <c r="I21" s="16"/>
      <c r="J21" s="16"/>
      <c r="K21" s="16"/>
      <c r="L21" s="16"/>
      <c r="M21" s="16"/>
    </row>
    <row r="22" spans="2:13" ht="15" x14ac:dyDescent="0.25">
      <c r="B22" s="9" t="s">
        <v>31</v>
      </c>
    </row>
    <row r="23" spans="2:13" ht="15" x14ac:dyDescent="0.25">
      <c r="B23" s="9"/>
    </row>
    <row r="24" spans="2:13" x14ac:dyDescent="0.2">
      <c r="B24" s="19" t="s">
        <v>32</v>
      </c>
      <c r="C24" s="20"/>
      <c r="D24" s="21">
        <f>D18+D19</f>
        <v>59.82</v>
      </c>
      <c r="E24" s="21">
        <f t="shared" ref="E24:H24" si="2">E18+E19</f>
        <v>60.339999999999996</v>
      </c>
      <c r="F24" s="21">
        <f t="shared" si="2"/>
        <v>62.45</v>
      </c>
      <c r="G24" s="21">
        <f t="shared" si="2"/>
        <v>67.34</v>
      </c>
      <c r="H24" s="21">
        <f t="shared" si="2"/>
        <v>70.069999999999993</v>
      </c>
      <c r="I24" s="21">
        <f ca="1">I20</f>
        <v>41.832536449594294</v>
      </c>
      <c r="J24" s="21">
        <f t="shared" ref="J24:M24" ca="1" si="3">J20</f>
        <v>42.662814132271116</v>
      </c>
      <c r="K24" s="21">
        <f t="shared" ca="1" si="3"/>
        <v>43.505045682185091</v>
      </c>
      <c r="L24" s="21">
        <f t="shared" ca="1" si="3"/>
        <v>44.375087812643322</v>
      </c>
      <c r="M24" s="21">
        <f t="shared" ca="1" si="3"/>
        <v>45.274479957503665</v>
      </c>
    </row>
    <row r="25" spans="2:13" x14ac:dyDescent="0.2">
      <c r="B25" s="18" t="s">
        <v>33</v>
      </c>
      <c r="C25" s="17"/>
      <c r="D25" s="22">
        <f>D18</f>
        <v>16.04</v>
      </c>
      <c r="E25" s="22">
        <f t="shared" ref="E25:H25" si="4">E18</f>
        <v>16.18</v>
      </c>
      <c r="F25" s="22">
        <f t="shared" si="4"/>
        <v>16.75</v>
      </c>
      <c r="G25" s="22">
        <f t="shared" si="4"/>
        <v>18.059999999999999</v>
      </c>
      <c r="H25" s="22">
        <f t="shared" si="4"/>
        <v>18.79</v>
      </c>
      <c r="I25" s="22">
        <f ca="1">I20</f>
        <v>41.832536449594294</v>
      </c>
      <c r="J25" s="22">
        <f t="shared" ref="J25:M25" ca="1" si="5">J20</f>
        <v>42.662814132271116</v>
      </c>
      <c r="K25" s="22">
        <f t="shared" ca="1" si="5"/>
        <v>43.505045682185091</v>
      </c>
      <c r="L25" s="22">
        <f t="shared" ca="1" si="5"/>
        <v>44.375087812643322</v>
      </c>
      <c r="M25" s="22">
        <f t="shared" ca="1" si="5"/>
        <v>45.274479957503665</v>
      </c>
    </row>
    <row r="27" spans="2:13" x14ac:dyDescent="0.2">
      <c r="B27" s="19" t="s">
        <v>34</v>
      </c>
      <c r="C27" s="20"/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ca="1">I20</f>
        <v>41.832536449594294</v>
      </c>
      <c r="J27" s="21">
        <f t="shared" ref="J27:M27" ca="1" si="6">J20</f>
        <v>42.662814132271116</v>
      </c>
      <c r="K27" s="21">
        <f t="shared" ca="1" si="6"/>
        <v>43.505045682185091</v>
      </c>
      <c r="L27" s="21">
        <f t="shared" ca="1" si="6"/>
        <v>44.375087812643322</v>
      </c>
      <c r="M27" s="21">
        <f t="shared" ca="1" si="6"/>
        <v>45.274479957503665</v>
      </c>
    </row>
    <row r="29" spans="2:13" x14ac:dyDescent="0.2">
      <c r="B29" s="12" t="s">
        <v>20</v>
      </c>
    </row>
    <row r="30" spans="2:13" x14ac:dyDescent="0.2">
      <c r="B30" s="12"/>
    </row>
  </sheetData>
  <phoneticPr fontId="6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9" ma:contentTypeDescription="Create a new document." ma:contentTypeScope="" ma:versionID="7e66c6d821b81934021b30d09778e8f3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d0fba248f1d7bcfe80765fa22ba57fab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db304e25-41f7-439f-a0b4-57d6fe7814bb">
      <Terms xmlns="http://schemas.microsoft.com/office/infopath/2007/PartnerControls"/>
    </lcf76f155ced4ddcb4097134ff3c332f>
    <_ip_UnifiedCompliancePolicyProperties xmlns="http://schemas.microsoft.com/sharepoint/v3" xsi:nil="true"/>
    <TaxCatchAll xmlns="2b6314a3-02c5-49ae-9e9b-4170ca21d125" xsi:nil="true"/>
  </documentManagement>
</p:properties>
</file>

<file path=customXml/itemProps1.xml><?xml version="1.0" encoding="utf-8"?>
<ds:datastoreItem xmlns:ds="http://schemas.openxmlformats.org/officeDocument/2006/customXml" ds:itemID="{CABEFA78-9ACF-4B96-B123-FCEF93703AD2}"/>
</file>

<file path=customXml/itemProps2.xml><?xml version="1.0" encoding="utf-8"?>
<ds:datastoreItem xmlns:ds="http://schemas.openxmlformats.org/officeDocument/2006/customXml" ds:itemID="{59D2472D-073D-455C-AB58-36BE65042EB3}"/>
</file>

<file path=customXml/itemProps3.xml><?xml version="1.0" encoding="utf-8"?>
<ds:datastoreItem xmlns:ds="http://schemas.openxmlformats.org/officeDocument/2006/customXml" ds:itemID="{FD3C96E8-C031-4B95-A7D0-42BC92A9E146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 Page</vt:lpstr>
      <vt:lpstr>Overview</vt:lpstr>
      <vt:lpstr>Pricing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2024-11-13T23:54:38Z</dcterms:created>
  <dcterms:modified xsi:type="dcterms:W3CDTF">2024-11-13T23:54:45Z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MediaServiceImageTags">
    <vt:lpwstr/>
  </property>
</Properties>
</file>