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fileSharing readOnlyRecommended="1"/>
  <workbookPr filterPrivacy="1" updateLinks="never" codeName="ThisWorkbook"/>
  <xr:revisionPtr revIDLastSave="0" documentId="13_ncr:1_{60D6F23C-EF15-49DF-A728-7528787BDB45}" xr6:coauthVersionLast="47" xr6:coauthVersionMax="47" xr10:uidLastSave="{00000000-0000-0000-0000-000000000000}"/>
  <bookViews>
    <workbookView xWindow="-120" yWindow="-120" windowWidth="29040" windowHeight="15840" xr2:uid="{00000000-000D-0000-FFFF-FFFF00000000}"/>
  </bookViews>
  <sheets>
    <sheet name="Cover page" sheetId="14" r:id="rId1"/>
    <sheet name="Ancillary (Fee-based) Services" sheetId="5" r:id="rId2"/>
    <sheet name="Public Lighting Services" sheetId="9" r:id="rId3"/>
    <sheet name="Security Lighting Services" sheetId="15" r:id="rId4"/>
  </sheets>
  <externalReferences>
    <externalReference r:id="rId5"/>
    <externalReference r:id="rId6"/>
  </externalReferences>
  <definedNames>
    <definedName name="anscount" hidden="1">1</definedName>
    <definedName name="cents">#REF!</definedName>
    <definedName name="currentyear" localSheetId="0">#REF!</definedName>
    <definedName name="currentyear" localSheetId="3">#REF!</definedName>
    <definedName name="currentyear">#REF!</definedName>
    <definedName name="day" localSheetId="0">#REF!</definedName>
    <definedName name="day" localSheetId="3">#REF!</definedName>
    <definedName name="day">#REF!</definedName>
    <definedName name="DNSP" localSheetId="0">#REF!</definedName>
    <definedName name="DNSP" localSheetId="3">#REF!</definedName>
    <definedName name="DNSP">#REF!</definedName>
    <definedName name="dollars">#REF!</definedName>
    <definedName name="Forecastinflation" localSheetId="0">#REF!</definedName>
    <definedName name="Forecastinflation" localSheetId="3">#REF!</definedName>
    <definedName name="Forecastinflation">#REF!</definedName>
    <definedName name="forecastyear" localSheetId="0">#REF!</definedName>
    <definedName name="forecastyear" localSheetId="3">#REF!</definedName>
    <definedName name="forecastyear">#REF!</definedName>
    <definedName name="millions" localSheetId="0">#REF!</definedName>
    <definedName name="millions" localSheetId="3">#REF!</definedName>
    <definedName name="millions">#REF!</definedName>
    <definedName name="month" localSheetId="0">#REF!</definedName>
    <definedName name="month" localSheetId="3">#REF!</definedName>
    <definedName name="month">#REF!</definedName>
    <definedName name="RCP_firstyear" localSheetId="0">#REF!</definedName>
    <definedName name="RCP_firstyear" localSheetId="3">#REF!</definedName>
    <definedName name="RCP_firstyear">#REF!</definedName>
    <definedName name="RCP_fourthyear">#REF!</definedName>
    <definedName name="RCP_lastyear">#REF!</definedName>
    <definedName name="RCP_secondyear">#REF!</definedName>
    <definedName name="RCP_thirdyear">#REF!</definedName>
    <definedName name="thousands" localSheetId="0">#REF!</definedName>
    <definedName name="thousands" localSheetId="3">#REF!</definedName>
    <definedName name="thousands">#REF!</definedName>
    <definedName name="year" localSheetId="0">#REF!</definedName>
    <definedName name="year" localSheetId="3">#REF!</definedName>
    <definedName name="year">#REF!</definedName>
    <definedName name="yearending" localSheetId="0">#REF!</definedName>
    <definedName name="yearending" localSheetId="3">#REF!</definedName>
    <definedName name="yearending">#REF!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6" i="9" l="1"/>
  <c r="K16" i="9"/>
  <c r="J16" i="9"/>
  <c r="I16" i="9"/>
  <c r="H16" i="9"/>
  <c r="L15" i="9"/>
  <c r="K15" i="9"/>
  <c r="J15" i="9"/>
  <c r="I15" i="9"/>
  <c r="H15" i="9"/>
  <c r="L14" i="9"/>
  <c r="K14" i="9"/>
  <c r="J14" i="9"/>
  <c r="I14" i="9"/>
  <c r="H14" i="9"/>
  <c r="L13" i="9"/>
  <c r="K13" i="9"/>
  <c r="J13" i="9"/>
  <c r="I13" i="9"/>
  <c r="H13" i="9"/>
  <c r="L12" i="9"/>
  <c r="K12" i="9"/>
  <c r="J12" i="9"/>
  <c r="I12" i="9"/>
  <c r="H12" i="9"/>
  <c r="L11" i="9"/>
  <c r="K11" i="9"/>
  <c r="J11" i="9"/>
  <c r="I11" i="9"/>
  <c r="H11" i="9"/>
  <c r="L10" i="9"/>
  <c r="K10" i="9"/>
  <c r="J10" i="9"/>
  <c r="I10" i="9"/>
  <c r="H10" i="9"/>
  <c r="L9" i="9"/>
  <c r="K9" i="9"/>
  <c r="J9" i="9"/>
  <c r="I9" i="9"/>
  <c r="H9" i="9"/>
  <c r="L8" i="9"/>
  <c r="K8" i="9"/>
  <c r="J8" i="9"/>
  <c r="I8" i="9"/>
  <c r="H8" i="9"/>
  <c r="L7" i="9"/>
  <c r="K7" i="9"/>
  <c r="J7" i="9"/>
  <c r="I7" i="9"/>
  <c r="H7" i="9"/>
  <c r="J122" i="5"/>
  <c r="J121" i="5"/>
  <c r="J120" i="5"/>
  <c r="J119" i="5"/>
  <c r="J118" i="5"/>
  <c r="J117" i="5"/>
  <c r="J116" i="5"/>
  <c r="J115" i="5"/>
  <c r="J114" i="5"/>
  <c r="J113" i="5"/>
  <c r="J112" i="5"/>
  <c r="J111" i="5"/>
  <c r="J110" i="5"/>
  <c r="J109" i="5"/>
  <c r="J108"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J77" i="5"/>
  <c r="J76" i="5"/>
  <c r="J75" i="5"/>
  <c r="J74" i="5"/>
  <c r="J73" i="5"/>
  <c r="J72" i="5"/>
  <c r="J71" i="5"/>
  <c r="J70" i="5"/>
  <c r="J69" i="5"/>
  <c r="J68" i="5"/>
  <c r="J67" i="5"/>
  <c r="J66" i="5"/>
  <c r="J65" i="5"/>
  <c r="J64" i="5"/>
  <c r="J63" i="5"/>
  <c r="J62" i="5"/>
  <c r="J61" i="5"/>
  <c r="J60" i="5"/>
  <c r="J59" i="5"/>
  <c r="J58" i="5"/>
  <c r="J57" i="5"/>
  <c r="J56" i="5"/>
  <c r="J55" i="5"/>
  <c r="J54" i="5"/>
  <c r="J53" i="5"/>
  <c r="J52" i="5"/>
  <c r="J51" i="5"/>
  <c r="J50" i="5"/>
  <c r="J49" i="5"/>
  <c r="J48" i="5"/>
  <c r="J47" i="5"/>
  <c r="J46" i="5"/>
  <c r="J45" i="5"/>
  <c r="J44" i="5"/>
  <c r="J43" i="5"/>
  <c r="J42" i="5"/>
  <c r="J41" i="5"/>
  <c r="J40" i="5"/>
  <c r="J39" i="5"/>
  <c r="J38" i="5"/>
  <c r="J37" i="5"/>
  <c r="J36" i="5"/>
  <c r="J35" i="5"/>
  <c r="J34" i="5"/>
  <c r="J33" i="5"/>
  <c r="J32" i="5"/>
  <c r="J31" i="5"/>
  <c r="J30" i="5"/>
  <c r="J29" i="5"/>
  <c r="J28" i="5"/>
  <c r="J27" i="5"/>
  <c r="J26" i="5"/>
  <c r="J25" i="5"/>
  <c r="J24" i="5"/>
  <c r="J23" i="5"/>
  <c r="J22" i="5"/>
  <c r="J21" i="5"/>
  <c r="J20" i="5"/>
  <c r="J19" i="5"/>
  <c r="J18" i="5"/>
  <c r="J17" i="5"/>
  <c r="J16" i="5"/>
  <c r="J15" i="5"/>
  <c r="J14" i="5"/>
  <c r="J13" i="5"/>
  <c r="J12" i="5"/>
  <c r="J11" i="5"/>
  <c r="J10" i="5"/>
  <c r="J9" i="5"/>
  <c r="J8" i="5"/>
  <c r="O2" i="15"/>
  <c r="N2" i="15"/>
  <c r="M2" i="15"/>
  <c r="L2" i="15"/>
  <c r="K2" i="15"/>
  <c r="N6" i="5"/>
  <c r="M6" i="5"/>
  <c r="L6" i="5"/>
  <c r="K6" i="5"/>
  <c r="O7" i="15" l="1"/>
  <c r="N7" i="15"/>
  <c r="M7" i="15"/>
  <c r="L7" i="15"/>
  <c r="K7" i="15"/>
  <c r="K122" i="5"/>
  <c r="L122" i="5" s="1"/>
  <c r="M122" i="5" s="1"/>
  <c r="N122" i="5" s="1"/>
  <c r="K121" i="5"/>
  <c r="L121" i="5" s="1"/>
  <c r="M121" i="5" s="1"/>
  <c r="N121" i="5" s="1"/>
  <c r="K120" i="5"/>
  <c r="L120" i="5" s="1"/>
  <c r="M120" i="5" s="1"/>
  <c r="N120" i="5" s="1"/>
  <c r="K115" i="5"/>
  <c r="L115" i="5" s="1"/>
  <c r="M115" i="5" s="1"/>
  <c r="N115" i="5" s="1"/>
  <c r="K114" i="5"/>
  <c r="L114" i="5" s="1"/>
  <c r="M114" i="5" s="1"/>
  <c r="N114" i="5" s="1"/>
  <c r="K113" i="5"/>
  <c r="L113" i="5" s="1"/>
  <c r="M113" i="5" s="1"/>
  <c r="N113" i="5" s="1"/>
  <c r="K112" i="5"/>
  <c r="L112" i="5" s="1"/>
  <c r="M112" i="5" s="1"/>
  <c r="N112" i="5" s="1"/>
  <c r="K107" i="5"/>
  <c r="L107" i="5" s="1"/>
  <c r="M107" i="5" s="1"/>
  <c r="N107" i="5" s="1"/>
  <c r="K106" i="5"/>
  <c r="L106" i="5" s="1"/>
  <c r="M106" i="5" s="1"/>
  <c r="N106" i="5" s="1"/>
  <c r="K105" i="5"/>
  <c r="L105" i="5" s="1"/>
  <c r="M105" i="5" s="1"/>
  <c r="N105" i="5" s="1"/>
  <c r="K104" i="5"/>
  <c r="L104" i="5" s="1"/>
  <c r="M104" i="5" s="1"/>
  <c r="N104" i="5" s="1"/>
  <c r="K99" i="5"/>
  <c r="L99" i="5" s="1"/>
  <c r="M99" i="5" s="1"/>
  <c r="N99" i="5" s="1"/>
  <c r="K98" i="5"/>
  <c r="L98" i="5" s="1"/>
  <c r="M98" i="5" s="1"/>
  <c r="N98" i="5" s="1"/>
  <c r="K97" i="5"/>
  <c r="L97" i="5" s="1"/>
  <c r="M97" i="5" s="1"/>
  <c r="N97" i="5" s="1"/>
  <c r="K96" i="5"/>
  <c r="L96" i="5" s="1"/>
  <c r="M96" i="5" s="1"/>
  <c r="N96" i="5" s="1"/>
  <c r="K91" i="5"/>
  <c r="L91" i="5" s="1"/>
  <c r="M91" i="5" s="1"/>
  <c r="N91" i="5" s="1"/>
  <c r="K90" i="5"/>
  <c r="L90" i="5" s="1"/>
  <c r="M90" i="5" s="1"/>
  <c r="N90" i="5" s="1"/>
  <c r="K89" i="5"/>
  <c r="L89" i="5" s="1"/>
  <c r="M89" i="5" s="1"/>
  <c r="N89" i="5" s="1"/>
  <c r="K88" i="5"/>
  <c r="L88" i="5" s="1"/>
  <c r="M88" i="5" s="1"/>
  <c r="N88" i="5" s="1"/>
  <c r="K83" i="5"/>
  <c r="L83" i="5" s="1"/>
  <c r="M83" i="5" s="1"/>
  <c r="N83" i="5" s="1"/>
  <c r="K82" i="5"/>
  <c r="L82" i="5" s="1"/>
  <c r="M82" i="5" s="1"/>
  <c r="N82" i="5" s="1"/>
  <c r="K81" i="5"/>
  <c r="L81" i="5" s="1"/>
  <c r="M81" i="5" s="1"/>
  <c r="N81" i="5" s="1"/>
  <c r="K80" i="5"/>
  <c r="L80" i="5" s="1"/>
  <c r="M80" i="5" s="1"/>
  <c r="N80" i="5" s="1"/>
  <c r="K75" i="5"/>
  <c r="L75" i="5" s="1"/>
  <c r="M75" i="5" s="1"/>
  <c r="N75" i="5" s="1"/>
  <c r="K74" i="5"/>
  <c r="L74" i="5" s="1"/>
  <c r="M74" i="5" s="1"/>
  <c r="N74" i="5" s="1"/>
  <c r="K73" i="5"/>
  <c r="L73" i="5" s="1"/>
  <c r="M73" i="5" s="1"/>
  <c r="N73" i="5" s="1"/>
  <c r="K72" i="5"/>
  <c r="L72" i="5" s="1"/>
  <c r="M72" i="5" s="1"/>
  <c r="N72" i="5" s="1"/>
  <c r="K67" i="5"/>
  <c r="L67" i="5" s="1"/>
  <c r="M67" i="5" s="1"/>
  <c r="N67" i="5" s="1"/>
  <c r="K66" i="5"/>
  <c r="L66" i="5" s="1"/>
  <c r="M66" i="5" s="1"/>
  <c r="N66" i="5" s="1"/>
  <c r="K65" i="5"/>
  <c r="L65" i="5" s="1"/>
  <c r="M65" i="5" s="1"/>
  <c r="N65" i="5" s="1"/>
  <c r="K64" i="5"/>
  <c r="L64" i="5" s="1"/>
  <c r="M64" i="5" s="1"/>
  <c r="N64" i="5" s="1"/>
  <c r="K59" i="5"/>
  <c r="L59" i="5" s="1"/>
  <c r="M59" i="5" s="1"/>
  <c r="N59" i="5" s="1"/>
  <c r="K58" i="5"/>
  <c r="L58" i="5" s="1"/>
  <c r="M58" i="5" s="1"/>
  <c r="N58" i="5" s="1"/>
  <c r="K57" i="5"/>
  <c r="L57" i="5" s="1"/>
  <c r="M57" i="5" s="1"/>
  <c r="N57" i="5" s="1"/>
  <c r="K56" i="5"/>
  <c r="L56" i="5" s="1"/>
  <c r="M56" i="5" s="1"/>
  <c r="N56" i="5" s="1"/>
  <c r="K51" i="5"/>
  <c r="L51" i="5" s="1"/>
  <c r="M51" i="5" s="1"/>
  <c r="N51" i="5" s="1"/>
  <c r="K50" i="5"/>
  <c r="L50" i="5" s="1"/>
  <c r="M50" i="5" s="1"/>
  <c r="N50" i="5" s="1"/>
  <c r="K49" i="5"/>
  <c r="L49" i="5" s="1"/>
  <c r="M49" i="5" s="1"/>
  <c r="N49" i="5" s="1"/>
  <c r="K48" i="5"/>
  <c r="L48" i="5" s="1"/>
  <c r="M48" i="5" s="1"/>
  <c r="N48" i="5" s="1"/>
  <c r="K43" i="5"/>
  <c r="L43" i="5" s="1"/>
  <c r="M43" i="5" s="1"/>
  <c r="N43" i="5" s="1"/>
  <c r="K42" i="5"/>
  <c r="L42" i="5" s="1"/>
  <c r="M42" i="5" s="1"/>
  <c r="N42" i="5" s="1"/>
  <c r="K41" i="5"/>
  <c r="L41" i="5" s="1"/>
  <c r="M41" i="5" s="1"/>
  <c r="N41" i="5" s="1"/>
  <c r="K40" i="5"/>
  <c r="L40" i="5" s="1"/>
  <c r="M40" i="5" s="1"/>
  <c r="N40" i="5" s="1"/>
  <c r="K35" i="5"/>
  <c r="L35" i="5" s="1"/>
  <c r="M35" i="5" s="1"/>
  <c r="N35" i="5" s="1"/>
  <c r="K34" i="5"/>
  <c r="L34" i="5" s="1"/>
  <c r="M34" i="5" s="1"/>
  <c r="N34" i="5" s="1"/>
  <c r="K33" i="5"/>
  <c r="L33" i="5" s="1"/>
  <c r="M33" i="5" s="1"/>
  <c r="N33" i="5" s="1"/>
  <c r="K32" i="5"/>
  <c r="K27" i="5"/>
  <c r="L27" i="5" s="1"/>
  <c r="M27" i="5" s="1"/>
  <c r="N27" i="5" s="1"/>
  <c r="K26" i="5"/>
  <c r="L26" i="5" s="1"/>
  <c r="M26" i="5" s="1"/>
  <c r="N26" i="5" s="1"/>
  <c r="K25" i="5"/>
  <c r="L25" i="5" s="1"/>
  <c r="M25" i="5" s="1"/>
  <c r="N25" i="5" s="1"/>
  <c r="K24" i="5"/>
  <c r="L24" i="5" s="1"/>
  <c r="M24" i="5" s="1"/>
  <c r="N24" i="5" s="1"/>
  <c r="K19" i="5"/>
  <c r="L19" i="5" s="1"/>
  <c r="M19" i="5" s="1"/>
  <c r="N19" i="5" s="1"/>
  <c r="K18" i="5"/>
  <c r="L18" i="5" s="1"/>
  <c r="M18" i="5" s="1"/>
  <c r="N18" i="5" s="1"/>
  <c r="K17" i="5"/>
  <c r="L17" i="5" s="1"/>
  <c r="M17" i="5" s="1"/>
  <c r="N17" i="5" s="1"/>
  <c r="K16" i="5"/>
  <c r="K11" i="5"/>
  <c r="K10" i="5"/>
  <c r="L10" i="5" s="1"/>
  <c r="M10" i="5" s="1"/>
  <c r="N10" i="5" s="1"/>
  <c r="K9" i="5"/>
  <c r="L9" i="5" s="1"/>
  <c r="M9" i="5" s="1"/>
  <c r="N9" i="5" s="1"/>
  <c r="L84" i="5"/>
  <c r="M84" i="5" s="1"/>
  <c r="N84" i="5" s="1"/>
  <c r="L52" i="5"/>
  <c r="M52" i="5" s="1"/>
  <c r="N52" i="5" s="1"/>
  <c r="L36" i="5"/>
  <c r="M36" i="5" s="1"/>
  <c r="N36" i="5" s="1"/>
  <c r="L32" i="5"/>
  <c r="M32" i="5" s="1"/>
  <c r="N32" i="5" s="1"/>
  <c r="L16" i="5"/>
  <c r="M16" i="5" s="1"/>
  <c r="N16" i="5" s="1"/>
  <c r="L11" i="5"/>
  <c r="M11" i="5" s="1"/>
  <c r="N11" i="5" s="1"/>
  <c r="K119" i="5"/>
  <c r="L119" i="5" s="1"/>
  <c r="M119" i="5" s="1"/>
  <c r="N119" i="5" s="1"/>
  <c r="K118" i="5"/>
  <c r="L118" i="5" s="1"/>
  <c r="M118" i="5" s="1"/>
  <c r="N118" i="5" s="1"/>
  <c r="K117" i="5"/>
  <c r="L117" i="5" s="1"/>
  <c r="M117" i="5" s="1"/>
  <c r="N117" i="5" s="1"/>
  <c r="K116" i="5"/>
  <c r="L116" i="5" s="1"/>
  <c r="M116" i="5" s="1"/>
  <c r="N116" i="5" s="1"/>
  <c r="K111" i="5"/>
  <c r="L111" i="5" s="1"/>
  <c r="M111" i="5" s="1"/>
  <c r="N111" i="5" s="1"/>
  <c r="K110" i="5"/>
  <c r="L110" i="5" s="1"/>
  <c r="M110" i="5" s="1"/>
  <c r="N110" i="5" s="1"/>
  <c r="K109" i="5"/>
  <c r="L109" i="5" s="1"/>
  <c r="M109" i="5" s="1"/>
  <c r="N109" i="5" s="1"/>
  <c r="K108" i="5"/>
  <c r="L108" i="5" s="1"/>
  <c r="M108" i="5" s="1"/>
  <c r="N108" i="5" s="1"/>
  <c r="K103" i="5"/>
  <c r="L103" i="5" s="1"/>
  <c r="M103" i="5" s="1"/>
  <c r="N103" i="5" s="1"/>
  <c r="K102" i="5"/>
  <c r="L102" i="5" s="1"/>
  <c r="M102" i="5" s="1"/>
  <c r="N102" i="5" s="1"/>
  <c r="K101" i="5"/>
  <c r="L101" i="5" s="1"/>
  <c r="M101" i="5" s="1"/>
  <c r="N101" i="5" s="1"/>
  <c r="K100" i="5"/>
  <c r="L100" i="5" s="1"/>
  <c r="M100" i="5" s="1"/>
  <c r="N100" i="5" s="1"/>
  <c r="K95" i="5"/>
  <c r="L95" i="5" s="1"/>
  <c r="M95" i="5" s="1"/>
  <c r="N95" i="5" s="1"/>
  <c r="K94" i="5"/>
  <c r="L94" i="5" s="1"/>
  <c r="M94" i="5" s="1"/>
  <c r="N94" i="5" s="1"/>
  <c r="K93" i="5"/>
  <c r="L93" i="5" s="1"/>
  <c r="M93" i="5" s="1"/>
  <c r="N93" i="5" s="1"/>
  <c r="K92" i="5"/>
  <c r="L92" i="5" s="1"/>
  <c r="M92" i="5" s="1"/>
  <c r="N92" i="5" s="1"/>
  <c r="K87" i="5"/>
  <c r="L87" i="5" s="1"/>
  <c r="M87" i="5" s="1"/>
  <c r="N87" i="5" s="1"/>
  <c r="K86" i="5"/>
  <c r="L86" i="5" s="1"/>
  <c r="M86" i="5" s="1"/>
  <c r="N86" i="5" s="1"/>
  <c r="K85" i="5"/>
  <c r="L85" i="5" s="1"/>
  <c r="M85" i="5" s="1"/>
  <c r="N85" i="5" s="1"/>
  <c r="K84" i="5"/>
  <c r="K79" i="5"/>
  <c r="L79" i="5" s="1"/>
  <c r="M79" i="5" s="1"/>
  <c r="N79" i="5" s="1"/>
  <c r="K78" i="5"/>
  <c r="L78" i="5" s="1"/>
  <c r="M78" i="5" s="1"/>
  <c r="N78" i="5" s="1"/>
  <c r="K77" i="5"/>
  <c r="L77" i="5" s="1"/>
  <c r="M77" i="5" s="1"/>
  <c r="N77" i="5" s="1"/>
  <c r="K76" i="5"/>
  <c r="L76" i="5" s="1"/>
  <c r="M76" i="5" s="1"/>
  <c r="N76" i="5" s="1"/>
  <c r="K71" i="5"/>
  <c r="L71" i="5" s="1"/>
  <c r="M71" i="5" s="1"/>
  <c r="N71" i="5" s="1"/>
  <c r="K70" i="5"/>
  <c r="L70" i="5" s="1"/>
  <c r="M70" i="5" s="1"/>
  <c r="N70" i="5" s="1"/>
  <c r="K69" i="5"/>
  <c r="L69" i="5" s="1"/>
  <c r="M69" i="5" s="1"/>
  <c r="N69" i="5" s="1"/>
  <c r="K68" i="5"/>
  <c r="L68" i="5" s="1"/>
  <c r="M68" i="5" s="1"/>
  <c r="N68" i="5" s="1"/>
  <c r="K63" i="5"/>
  <c r="L63" i="5" s="1"/>
  <c r="M63" i="5" s="1"/>
  <c r="N63" i="5" s="1"/>
  <c r="K62" i="5"/>
  <c r="L62" i="5" s="1"/>
  <c r="M62" i="5" s="1"/>
  <c r="N62" i="5" s="1"/>
  <c r="K61" i="5"/>
  <c r="L61" i="5" s="1"/>
  <c r="M61" i="5" s="1"/>
  <c r="N61" i="5" s="1"/>
  <c r="K60" i="5"/>
  <c r="L60" i="5" s="1"/>
  <c r="M60" i="5" s="1"/>
  <c r="N60" i="5" s="1"/>
  <c r="K55" i="5"/>
  <c r="L55" i="5" s="1"/>
  <c r="M55" i="5" s="1"/>
  <c r="N55" i="5" s="1"/>
  <c r="K54" i="5"/>
  <c r="L54" i="5" s="1"/>
  <c r="M54" i="5" s="1"/>
  <c r="N54" i="5" s="1"/>
  <c r="K53" i="5"/>
  <c r="L53" i="5" s="1"/>
  <c r="M53" i="5" s="1"/>
  <c r="N53" i="5" s="1"/>
  <c r="K52" i="5"/>
  <c r="K47" i="5"/>
  <c r="L47" i="5" s="1"/>
  <c r="M47" i="5" s="1"/>
  <c r="N47" i="5" s="1"/>
  <c r="K46" i="5"/>
  <c r="L46" i="5" s="1"/>
  <c r="M46" i="5" s="1"/>
  <c r="N46" i="5" s="1"/>
  <c r="K45" i="5"/>
  <c r="L45" i="5" s="1"/>
  <c r="M45" i="5" s="1"/>
  <c r="N45" i="5" s="1"/>
  <c r="K44" i="5"/>
  <c r="L44" i="5" s="1"/>
  <c r="M44" i="5" s="1"/>
  <c r="N44" i="5" s="1"/>
  <c r="K39" i="5"/>
  <c r="L39" i="5" s="1"/>
  <c r="M39" i="5" s="1"/>
  <c r="N39" i="5" s="1"/>
  <c r="K38" i="5"/>
  <c r="L38" i="5" s="1"/>
  <c r="M38" i="5" s="1"/>
  <c r="N38" i="5" s="1"/>
  <c r="K37" i="5"/>
  <c r="L37" i="5" s="1"/>
  <c r="M37" i="5" s="1"/>
  <c r="N37" i="5" s="1"/>
  <c r="K36" i="5"/>
  <c r="K31" i="5"/>
  <c r="L31" i="5" s="1"/>
  <c r="M31" i="5" s="1"/>
  <c r="N31" i="5" s="1"/>
  <c r="K30" i="5"/>
  <c r="L30" i="5" s="1"/>
  <c r="M30" i="5" s="1"/>
  <c r="N30" i="5" s="1"/>
  <c r="K29" i="5"/>
  <c r="L29" i="5" s="1"/>
  <c r="M29" i="5" s="1"/>
  <c r="N29" i="5" s="1"/>
  <c r="K28" i="5"/>
  <c r="L28" i="5" s="1"/>
  <c r="M28" i="5" s="1"/>
  <c r="N28" i="5" s="1"/>
  <c r="K23" i="5"/>
  <c r="L23" i="5" s="1"/>
  <c r="M23" i="5" s="1"/>
  <c r="N23" i="5" s="1"/>
  <c r="K22" i="5"/>
  <c r="L22" i="5" s="1"/>
  <c r="M22" i="5" s="1"/>
  <c r="N22" i="5" s="1"/>
  <c r="K21" i="5"/>
  <c r="L21" i="5" s="1"/>
  <c r="M21" i="5" s="1"/>
  <c r="N21" i="5" s="1"/>
  <c r="K20" i="5"/>
  <c r="L20" i="5" s="1"/>
  <c r="M20" i="5" s="1"/>
  <c r="N20" i="5" s="1"/>
  <c r="K15" i="5"/>
  <c r="L15" i="5" s="1"/>
  <c r="M15" i="5" s="1"/>
  <c r="N15" i="5" s="1"/>
  <c r="K14" i="5"/>
  <c r="L14" i="5" s="1"/>
  <c r="M14" i="5" s="1"/>
  <c r="N14" i="5" s="1"/>
  <c r="K13" i="5"/>
  <c r="L13" i="5" s="1"/>
  <c r="M13" i="5" s="1"/>
  <c r="N13" i="5" s="1"/>
  <c r="K12" i="5"/>
  <c r="L12" i="5" s="1"/>
  <c r="M12" i="5" s="1"/>
  <c r="N12" i="5" s="1"/>
  <c r="K8" i="5"/>
  <c r="L8" i="5" s="1"/>
  <c r="M8" i="5" s="1"/>
  <c r="N8" i="5" s="1"/>
  <c r="K12" i="15" l="1"/>
  <c r="L12" i="15" s="1"/>
  <c r="M12" i="15" s="1"/>
  <c r="N12" i="15" s="1"/>
  <c r="O12" i="15" s="1"/>
  <c r="K8" i="15"/>
  <c r="L8" i="15" s="1"/>
  <c r="M8" i="15" s="1"/>
  <c r="N8" i="15" s="1"/>
  <c r="O8" i="15" s="1"/>
  <c r="K11" i="15"/>
  <c r="L11" i="15" s="1"/>
  <c r="M11" i="15" s="1"/>
  <c r="N11" i="15" s="1"/>
  <c r="O11" i="15" s="1"/>
  <c r="K9" i="15"/>
  <c r="L9" i="15" s="1"/>
  <c r="M9" i="15" s="1"/>
  <c r="N9" i="15" s="1"/>
  <c r="O9" i="15" s="1"/>
  <c r="K10" i="15"/>
  <c r="L10" i="15" s="1"/>
  <c r="M10" i="15" s="1"/>
  <c r="N10" i="15" s="1"/>
  <c r="O10" i="15" s="1"/>
  <c r="B1" i="9"/>
  <c r="B1" i="15"/>
  <c r="B1" i="5"/>
</calcChain>
</file>

<file path=xl/sharedStrings.xml><?xml version="1.0" encoding="utf-8"?>
<sst xmlns="http://schemas.openxmlformats.org/spreadsheetml/2006/main" count="809" uniqueCount="226">
  <si>
    <t>2025-30</t>
  </si>
  <si>
    <t xml:space="preserve">Ancillary Fee-based Services </t>
  </si>
  <si>
    <t>ALL PRICES ARE EXCLUDING GST</t>
  </si>
  <si>
    <t>2025-30 regulatory control period</t>
  </si>
  <si>
    <t>Tariff code</t>
  </si>
  <si>
    <t>Product code</t>
  </si>
  <si>
    <t>Unit</t>
  </si>
  <si>
    <t>Charge</t>
  </si>
  <si>
    <t>2025–26</t>
  </si>
  <si>
    <t>2026-27</t>
  </si>
  <si>
    <t>2027-28</t>
  </si>
  <si>
    <t>2028-29</t>
  </si>
  <si>
    <t>2029-30</t>
  </si>
  <si>
    <t>Retailer requested de-energisation of the customer's premises where the de-energisation can be performed at the premises ie by a method other than main switch seal (eg pole, pillar, transformer or meter isolation link)</t>
  </si>
  <si>
    <t>$dollars</t>
  </si>
  <si>
    <t>per job</t>
  </si>
  <si>
    <t>Retailer requested de-energisation (MSS)</t>
  </si>
  <si>
    <t>Retailer requests a re-energisation of the customer's premises where the customer has not paid their electricity account. No visual required</t>
  </si>
  <si>
    <t>Retailer or metering coordinator/provider requests a visual examination upon re-energisation (physical) of the customer’s premises where the customer has not paid their electricity account. NMI de-energised &gt; 30 days.</t>
  </si>
  <si>
    <t>Customer requested temporary connection (short term) and the recovery of the temporary builders supply. Excludes work on metering equipment.</t>
  </si>
  <si>
    <t>Removal of Meter</t>
  </si>
  <si>
    <t>Customer requested Meter Accuracy Testing of type 5-6 meter (physically test meter)</t>
  </si>
  <si>
    <t>A request to make a change from one tariff to another tariff (Controlled Load)</t>
  </si>
  <si>
    <t>Change load control equipment (inc. time switch and relay install, modify and removal)</t>
  </si>
  <si>
    <t>Site remains active and reading undertaken upon customer move in. Retail requested</t>
  </si>
  <si>
    <t>Special meter reading excluding final read. Retailer or customer requested</t>
  </si>
  <si>
    <t>End</t>
  </si>
  <si>
    <t>Public Lighting Services</t>
  </si>
  <si>
    <t>Schedule | Public Lighting</t>
  </si>
  <si>
    <t>per year</t>
  </si>
  <si>
    <t>Security Lighting Services</t>
  </si>
  <si>
    <t>Schedule | Security Lighting Services</t>
  </si>
  <si>
    <t>2025-26</t>
  </si>
  <si>
    <t>Forecast</t>
  </si>
  <si>
    <t>Security lighting small LED (W70, W100)</t>
  </si>
  <si>
    <t>Security lighting LED (W200)</t>
  </si>
  <si>
    <t>Security lighting small conventional (W150)</t>
  </si>
  <si>
    <t>Security lighting medium conventional (W250)</t>
  </si>
  <si>
    <t>Security lighting large conventional (W400)</t>
  </si>
  <si>
    <t>Rate 1 - Major Conventional</t>
  </si>
  <si>
    <t>Rate 1 - Minor Conventional</t>
  </si>
  <si>
    <t>Rate 1 - Major LED</t>
  </si>
  <si>
    <t>Rate 1 - Minor LED</t>
  </si>
  <si>
    <t>Rate 2 - Major Conventional</t>
  </si>
  <si>
    <t>Rate 2 - Minor Conventional</t>
  </si>
  <si>
    <t>Rate 2 - Major LED</t>
  </si>
  <si>
    <t>Rate 2 - Minor LED</t>
  </si>
  <si>
    <t>Rate 2A - Major LED</t>
  </si>
  <si>
    <t>TBC</t>
  </si>
  <si>
    <t>Rate 2A - Minor  LED</t>
  </si>
  <si>
    <t>Rate 4 - Smart cell</t>
  </si>
  <si>
    <t>Schedule | Ancillary Network Services (fee-based)</t>
  </si>
  <si>
    <t>Inspection required to check reported or suspected fault and no fault in meter is found. (no physical meter test)</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</si>
  <si>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</si>
  <si>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t>
  </si>
  <si>
    <t>Customer requests a check read, transfer read or validation of an estimated read on the meter, may be due to reported error in the meter reading. This is only used to check the accuracy of the meter reading</t>
  </si>
  <si>
    <t>A request to make a change from one tariff to another tariff</t>
  </si>
  <si>
    <t>Meter alteration – meter is being relocated or meter wiring altered and requires DNSP to visit site to verify the integrity of the metering equipment</t>
  </si>
  <si>
    <t>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t>
  </si>
  <si>
    <t>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</si>
  <si>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</si>
  <si>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t>
  </si>
  <si>
    <t>Retailer requests a re-energisation for the customer's premises following a main switch seal (no visual required)</t>
  </si>
  <si>
    <t>Retailer or metering coordinator/provider requests a visual examination upon re-energisation (physical or remote) of the customer’s premises.</t>
  </si>
  <si>
    <t>Reseal and inspection of meter after customer initiated work</t>
  </si>
  <si>
    <t>Request to de-energise an unmetered supply point.</t>
  </si>
  <si>
    <t>Service upgrade. For example, an upgrade from single phase to multi phase and/or increase capacity. Excludes work on metering equipment (if required). Overhead - Single to Multi Phase</t>
  </si>
  <si>
    <t>Service upgrade. For example, an upgrade from single phase to multi phase and/or increase capacity. Excludes work on metering equipment (if required). Overhead - Multi Phase Increase Capacity</t>
  </si>
  <si>
    <t>Service upgrade. For example, an upgrade from single phase to multi phase and/or increase capacity. Excludes work on metering equipment (if required). Underground  - Single to Multi Phase</t>
  </si>
  <si>
    <t>Service upgrade. For example, an upgrade from single phase to multi phase and/or increase capacity. Excludes work on metering equipment (if required). Underground - Multi Phase Increase Capacity</t>
  </si>
  <si>
    <t>Temporary de-energisation and re-energisation of supply to allow customer or contractor to work close - the supply will be disconnected - No Dismantling</t>
  </si>
  <si>
    <t>Temporary de-energisation and re-energisation of supply to allow customer or contractor to work close - the service may be physically dismantled or disconnected (e.g. overhead service dropped). This services includes switching if required. - Dismantling Single Phase</t>
  </si>
  <si>
    <t>Temporary de-energisation and re-energisation of supply to allow customer or contractor to work close - the service may be physically dismantled or disconnected (e.g. overhead service dropped). This services includes switching if required. - Dismantling Multi Phase</t>
  </si>
  <si>
    <t>Provision of load profile data where available – Retailer requested</t>
  </si>
  <si>
    <t>Crews attend site at the customers request and is unable to perform job due to customers fault/fault of a third party.  TECHNICAL. Wasted travel time and wasted time at customer's premises - 2 crews</t>
  </si>
  <si>
    <t>Crews attend site at the customers request and is unable to perform job due to customers fault/fault of a third party.  TECHNICAL. Wasted travel time and wasted time at customer's premises - 1 crew</t>
  </si>
  <si>
    <t>Search Fees</t>
  </si>
  <si>
    <t>Retailer requested de-energisation of the customer's premises where the de-energisation can be performed remotely</t>
  </si>
  <si>
    <t>Business hours</t>
  </si>
  <si>
    <t>After hours</t>
  </si>
  <si>
    <t>Permutations</t>
  </si>
  <si>
    <t>Hours</t>
  </si>
  <si>
    <t>CT</t>
  </si>
  <si>
    <t>No CT</t>
  </si>
  <si>
    <t>No Payment No CT</t>
  </si>
  <si>
    <t>No Payment CT</t>
  </si>
  <si>
    <t>Traffic Control</t>
  </si>
  <si>
    <t>Traffic Control CT</t>
  </si>
  <si>
    <t>Traffic Control No CT</t>
  </si>
  <si>
    <t>DNV2MBU</t>
  </si>
  <si>
    <t>DNV1MBU</t>
  </si>
  <si>
    <t>DN$1MBU</t>
  </si>
  <si>
    <t>DNMS1MBU</t>
  </si>
  <si>
    <t>DN$2MBU</t>
  </si>
  <si>
    <t>DNS$1MBU</t>
  </si>
  <si>
    <t>MRCL1MBU</t>
  </si>
  <si>
    <t>MRCL2MBU</t>
  </si>
  <si>
    <t>MINS2MBU</t>
  </si>
  <si>
    <t>MINS1MBU</t>
  </si>
  <si>
    <t>MINSSUBU</t>
  </si>
  <si>
    <t>MINSMUBU</t>
  </si>
  <si>
    <t>SRCRBU</t>
  </si>
  <si>
    <t>RNRRBU</t>
  </si>
  <si>
    <t>SRTRBU</t>
  </si>
  <si>
    <t>MRCLT2MBU</t>
  </si>
  <si>
    <t>MRCT2MBU</t>
  </si>
  <si>
    <t>MRCLT1MBU</t>
  </si>
  <si>
    <t>MRCT1MBU</t>
  </si>
  <si>
    <t>MRCT1MAU</t>
  </si>
  <si>
    <t>MIMT2MBU</t>
  </si>
  <si>
    <t>MIMT1MBU</t>
  </si>
  <si>
    <t>MM2MBU</t>
  </si>
  <si>
    <t>MM1MBU</t>
  </si>
  <si>
    <t>POASPBU</t>
  </si>
  <si>
    <t>POASPTCBU</t>
  </si>
  <si>
    <t>POASPAU</t>
  </si>
  <si>
    <t>POASPTCAU</t>
  </si>
  <si>
    <t>POAMPBU</t>
  </si>
  <si>
    <t>POAMPTCBU</t>
  </si>
  <si>
    <t>POAMPAU</t>
  </si>
  <si>
    <t>POAMPTCAU</t>
  </si>
  <si>
    <t>OH2UGSPBU</t>
  </si>
  <si>
    <t>OH2UGSPTBU</t>
  </si>
  <si>
    <t>OH2UGSPAU</t>
  </si>
  <si>
    <t>OH2UGSPTAU</t>
  </si>
  <si>
    <t>OH2UGMPBU</t>
  </si>
  <si>
    <t>OH2UGMPTBU</t>
  </si>
  <si>
    <t>OH2UGMPAU</t>
  </si>
  <si>
    <t>OH2UGMPTAU</t>
  </si>
  <si>
    <t>RN$1MBU</t>
  </si>
  <si>
    <t>RN$2MBU</t>
  </si>
  <si>
    <t>RN$1MAU</t>
  </si>
  <si>
    <t>RNS$1MBU</t>
  </si>
  <si>
    <t>RNS1MBU</t>
  </si>
  <si>
    <t>RNS1MAU</t>
  </si>
  <si>
    <t>RNV1MBU</t>
  </si>
  <si>
    <t>RNV2MBU</t>
  </si>
  <si>
    <t>RNV1MAU</t>
  </si>
  <si>
    <t>RNV2MAU</t>
  </si>
  <si>
    <t>RN$V1MBU</t>
  </si>
  <si>
    <t>RN$V1MAU</t>
  </si>
  <si>
    <t>RN$V2MBU</t>
  </si>
  <si>
    <t>RM1MBU</t>
  </si>
  <si>
    <t>RM2MBU</t>
  </si>
  <si>
    <t>RM1MAU</t>
  </si>
  <si>
    <t>AAMRBU</t>
  </si>
  <si>
    <t>SA2BU</t>
  </si>
  <si>
    <t>SA2TCBU</t>
  </si>
  <si>
    <t>SA1BU</t>
  </si>
  <si>
    <t>SA1TCBU</t>
  </si>
  <si>
    <t>SA2AU</t>
  </si>
  <si>
    <t>SA2TCAU</t>
  </si>
  <si>
    <t>SA1AU</t>
  </si>
  <si>
    <t>SA1TCAU</t>
  </si>
  <si>
    <t>SA4BU</t>
  </si>
  <si>
    <t>SA4AU</t>
  </si>
  <si>
    <t>DNUMSBU</t>
  </si>
  <si>
    <t>DNUMSAU</t>
  </si>
  <si>
    <t>DNUMSTCBU</t>
  </si>
  <si>
    <t>DNUMSTCAU</t>
  </si>
  <si>
    <t>SA3BU</t>
  </si>
  <si>
    <t>SA3AU</t>
  </si>
  <si>
    <t>SEOMPBU</t>
  </si>
  <si>
    <t>SEOMPTCBU</t>
  </si>
  <si>
    <t>SEOCAPBU</t>
  </si>
  <si>
    <t>SEOCAPTCBU</t>
  </si>
  <si>
    <t>SEOMPAU</t>
  </si>
  <si>
    <t>SEOMPTCAU</t>
  </si>
  <si>
    <t>SEOCAPAU</t>
  </si>
  <si>
    <t>SEOCAPTCAU</t>
  </si>
  <si>
    <t>SEUMPBU</t>
  </si>
  <si>
    <t>SEUMPTCBU</t>
  </si>
  <si>
    <t>SEUCAPBU</t>
  </si>
  <si>
    <t>SEUCAPTCBU</t>
  </si>
  <si>
    <t>SEUMPAU</t>
  </si>
  <si>
    <t>SEUMPTCAU</t>
  </si>
  <si>
    <t>SEUCAPAU</t>
  </si>
  <si>
    <t>SEUCAPTCAU</t>
  </si>
  <si>
    <t>NCT1MBU</t>
  </si>
  <si>
    <t>NCT1MAU</t>
  </si>
  <si>
    <t>NCT2MBU</t>
  </si>
  <si>
    <t>NCT2MAU</t>
  </si>
  <si>
    <t>TDNNDBU</t>
  </si>
  <si>
    <t>TDNNDAU</t>
  </si>
  <si>
    <t>TDNSPBU</t>
  </si>
  <si>
    <t>TDNMPBU</t>
  </si>
  <si>
    <t>TDNSPTCBU</t>
  </si>
  <si>
    <t>TDNMPTCBU</t>
  </si>
  <si>
    <t>TDNSPAU</t>
  </si>
  <si>
    <t>TDNMPAU</t>
  </si>
  <si>
    <t>TDNSPTCAU</t>
  </si>
  <si>
    <t>TDNMPTCAU</t>
  </si>
  <si>
    <t>LPDBU</t>
  </si>
  <si>
    <t>USV2MBU</t>
  </si>
  <si>
    <t>USV2MAU</t>
  </si>
  <si>
    <t>USV1MBU</t>
  </si>
  <si>
    <t>USV1MAU</t>
  </si>
  <si>
    <t>USVNTBU</t>
  </si>
  <si>
    <t>USVNTAU</t>
  </si>
  <si>
    <t>Energex - Schedule of Prices for Alternative Control Services</t>
  </si>
  <si>
    <t>9520</t>
  </si>
  <si>
    <t>9521</t>
  </si>
  <si>
    <t>9522</t>
  </si>
  <si>
    <t>9523</t>
  </si>
  <si>
    <t>9524</t>
  </si>
  <si>
    <t>9250</t>
  </si>
  <si>
    <t>9200</t>
  </si>
  <si>
    <t>9350</t>
  </si>
  <si>
    <t>9300</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</si>
  <si>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t>
  </si>
  <si>
    <t>Crews attend site at the customers request and is unable to perform job due to customers fault/fault of a third party. Wasted travel time.</t>
  </si>
  <si>
    <t xml:space="preserve">Technical </t>
  </si>
  <si>
    <t>Non-technical</t>
  </si>
  <si>
    <t>MIMT1MAU</t>
  </si>
  <si>
    <t>MIMT2MAU</t>
  </si>
  <si>
    <t>Search Fees - Urgent</t>
  </si>
  <si>
    <t>NEW_001</t>
  </si>
  <si>
    <t>NEW_002</t>
  </si>
  <si>
    <t>NEW_003</t>
  </si>
  <si>
    <t>Actual</t>
  </si>
  <si>
    <t>2024-25</t>
  </si>
  <si>
    <t>Escalation</t>
  </si>
  <si>
    <t>CPI</t>
  </si>
  <si>
    <t>X Factor</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</si>
  <si>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 Service Only</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</si>
  <si>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 - Meter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</si>
</sst>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00_);_(* \(#,##0.00\);_(* &quot;-&quot;??_);_(@_)"/>
    <numFmt numFmtId="165" formatCode="mmm\ yyyy"/>
    <numFmt numFmtId="166" formatCode="_-* #,##0_-;\-* #,##0_-;_-* &quot;-&quot;??_-;_-@_-"/>
    <numFmt numFmtId="167" formatCode="_(&quot;$&quot;* #,##0.00_);_(&quot;$&quot;* \(#,##0.00\);_(&quot;$&quot;* &quot;-&quot;??_);_(@_)"/>
    <numFmt numFmtId="168" formatCode="_(#,##0_);\(#,##0\);_(&quot;-&quot;_)"/>
    <numFmt numFmtId="169" formatCode="_(#,##0.00_);\(#,##0.00\);_(&quot;-&quot;_)"/>
    <numFmt numFmtId="170" formatCode="_-* #,##0.0_-;\-* #,##0.0_-;_-* &quot;-&quot;??_-;_-@_-"/>
    <numFmt numFmtId="171" formatCode="_-* #,###_-;\-* #,###_-;_-* &quot;-&quot;??_-;_-@_-"/>
    <numFmt numFmtId="172" formatCode="_-* #,##0.00_-;\-* #,##0.00_-;_-* &quot;&quot;??_-;_-@_-"/>
    <numFmt numFmtId="173" formatCode="[$-C09]dd\-mmm\-yy;@"/>
    <numFmt numFmtId="174" formatCode="_-* #,##0.000_-;\-* #,##0.000_-;_-* &quot;-&quot;??_-;_-@_-"/>
    <numFmt numFmtId="175" formatCode="_-* #,##0.0000_-;\-* #,##0.0000_-;_-* &quot;&quot;??_-;_-@_-"/>
  </numFmts>
  <fonts count="26" x14ac:knownFonts="1">
    <font>
      <sz val="11"/>
      <color theme="1"/>
      <name val="Calibri"/>
      <family val="2"/>
      <scheme val="minor"/>
    </font>
    <font>
      <sz val="8"/>
      <color theme="1"/>
      <name val="Arial"/>
      <family val="2"/>
    </font>
    <font>
      <b/>
      <sz val="12"/>
      <color theme="1"/>
      <name val="Arial"/>
      <family val="2"/>
    </font>
    <font>
      <sz val="8"/>
      <color indexed="8"/>
      <name val="Arial"/>
      <family val="2"/>
    </font>
    <font>
      <b/>
      <sz val="8"/>
      <color theme="1"/>
      <name val="Arial"/>
      <family val="2"/>
    </font>
    <font>
      <u/>
      <sz val="8"/>
      <color theme="10"/>
      <name val="Arial"/>
      <family val="2"/>
    </font>
    <font>
      <i/>
      <sz val="10"/>
      <color theme="1"/>
      <name val="Arial"/>
      <family val="2"/>
    </font>
    <font>
      <b/>
      <sz val="8"/>
      <color indexed="9"/>
      <name val="Arial"/>
      <family val="2"/>
    </font>
    <font>
      <b/>
      <i/>
      <sz val="8"/>
      <color indexed="9"/>
      <name val="Arial"/>
      <family val="2"/>
    </font>
    <font>
      <b/>
      <i/>
      <sz val="8"/>
      <color theme="0"/>
      <name val="Arial"/>
      <family val="2"/>
    </font>
    <font>
      <i/>
      <sz val="8"/>
      <color indexed="8"/>
      <name val="Arial"/>
      <family val="2"/>
    </font>
    <font>
      <b/>
      <i/>
      <sz val="8"/>
      <name val="Arial"/>
      <family val="2"/>
    </font>
    <font>
      <b/>
      <sz val="10"/>
      <name val="Arial"/>
      <family val="2"/>
    </font>
    <font>
      <b/>
      <i/>
      <sz val="8"/>
      <color indexed="8"/>
      <name val="Arial"/>
      <family val="2"/>
    </font>
    <font>
      <sz val="8"/>
      <name val="Arial"/>
      <family val="2"/>
    </font>
    <font>
      <b/>
      <sz val="8"/>
      <name val="Arial"/>
      <family val="2"/>
    </font>
    <font>
      <sz val="8"/>
      <color indexed="9"/>
      <name val="Arial"/>
      <family val="2"/>
    </font>
    <font>
      <i/>
      <u/>
      <sz val="10"/>
      <color indexed="12"/>
      <name val="Calibri"/>
      <family val="2"/>
    </font>
    <font>
      <b/>
      <sz val="26"/>
      <color theme="1"/>
      <name val="Arial"/>
      <family val="2"/>
    </font>
    <font>
      <b/>
      <sz val="11"/>
      <color theme="2"/>
      <name val="Calibri"/>
      <family val="2"/>
      <scheme val="minor"/>
    </font>
    <font>
      <b/>
      <sz val="8"/>
      <color theme="2"/>
      <name val="Arial"/>
      <family val="2"/>
    </font>
    <font>
      <sz val="8"/>
      <color theme="0"/>
      <name val="Arial"/>
      <family val="2"/>
    </font>
    <font>
      <b/>
      <sz val="8"/>
      <color theme="0"/>
      <name val="Arial"/>
      <family val="2"/>
    </font>
    <font>
      <sz val="8"/>
      <name val="Calibri"/>
      <family val="2"/>
      <scheme val="minor"/>
    </font>
    <font>
      <b/>
      <i/>
      <sz val="10"/>
      <color theme="1"/>
      <name val="Arial"/>
      <family val="2"/>
    </font>
    <font>
      <sz val="11"/>
      <color theme="1"/>
      <name val="Calibri"/>
      <family val="2"/>
      <scheme val="minor"/>
    </font>
  </fonts>
  <fills count="13">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47"/>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indexed="48"/>
        <bgColor indexed="64"/>
      </patternFill>
    </fill>
    <fill>
      <patternFill patternType="solid">
        <fgColor rgb="FF2C5697"/>
        <bgColor indexed="64"/>
      </patternFill>
    </fill>
    <fill>
      <patternFill patternType="solid">
        <fgColor rgb="FF6BA1AA"/>
        <bgColor indexed="64"/>
      </patternFill>
    </fill>
    <fill>
      <patternFill patternType="solid">
        <fgColor theme="0" tint="-0.499984740745262"/>
        <bgColor indexed="64"/>
      </patternFill>
    </fill>
    <fill>
      <patternFill patternType="solid">
        <fgColor theme="4" tint="0.59999389629810485"/>
        <bgColor indexed="64"/>
      </patternFill>
    </fill>
  </fills>
  <borders count="8">
    <border>
      <left/>
      <right/>
      <top/>
      <bottom/>
      <diagonal/>
    </border>
    <border>
      <left/>
      <right/>
      <top/>
      <bottom style="medium">
        <color indexed="9"/>
      </bottom>
      <diagonal/>
    </border>
    <border>
      <left/>
      <right/>
      <top style="medium">
        <color indexed="9"/>
      </top>
      <bottom/>
      <diagonal/>
    </border>
    <border>
      <left/>
      <right/>
      <top style="thin">
        <color indexed="64"/>
      </top>
      <bottom style="thin">
        <color indexed="64"/>
      </bottom>
      <diagonal/>
    </border>
    <border>
      <left style="medium">
        <color indexed="18"/>
      </left>
      <right style="medium">
        <color indexed="18"/>
      </right>
      <top style="medium">
        <color indexed="18"/>
      </top>
      <bottom style="medium">
        <color indexed="18"/>
      </bottom>
      <diagonal/>
    </border>
    <border>
      <left style="hair">
        <color auto="1"/>
      </left>
      <right style="hair">
        <color auto="1"/>
      </right>
      <top style="hair">
        <color auto="1"/>
      </top>
      <bottom style="hair">
        <color auto="1"/>
      </bottom>
      <diagonal/>
    </border>
    <border>
      <left/>
      <right/>
      <top/>
      <bottom style="thin">
        <color indexed="64"/>
      </bottom>
      <diagonal/>
    </border>
    <border>
      <left style="hair">
        <color auto="1"/>
      </left>
      <right style="hair">
        <color auto="1"/>
      </right>
      <top/>
      <bottom/>
      <diagonal/>
    </border>
  </borders>
  <cellStyleXfs count="7">
    <xf numFmtId="0" fontId="0" fillId="0" borderId="0"/>
    <xf numFmtId="0" fontId="1" fillId="0" borderId="0"/>
    <xf numFmtId="0" fontId="5" fillId="0" borderId="0" applyNumberFormat="0" applyFill="0" applyBorder="0" applyAlignment="0" applyProtection="0"/>
    <xf numFmtId="168" fontId="14" fillId="0" borderId="4">
      <alignment horizontal="right" vertical="center"/>
      <protection locked="0"/>
    </xf>
    <xf numFmtId="9" fontId="1"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cellStyleXfs>
  <cellXfs count="80">
    <xf numFmtId="0" fontId="0" fillId="0" borderId="0" xfId="0"/>
    <xf numFmtId="0" fontId="1" fillId="2" borderId="0" xfId="1" applyFill="1"/>
    <xf numFmtId="0" fontId="2" fillId="2" borderId="0" xfId="1" applyFont="1" applyFill="1" applyAlignment="1">
      <alignment horizontal="left" vertical="center"/>
    </xf>
    <xf numFmtId="0" fontId="1" fillId="0" borderId="0" xfId="1"/>
    <xf numFmtId="0" fontId="3" fillId="0" borderId="0" xfId="1" applyFont="1"/>
    <xf numFmtId="0" fontId="1" fillId="2" borderId="1" xfId="1" applyFill="1" applyBorder="1"/>
    <xf numFmtId="0" fontId="6" fillId="2" borderId="1" xfId="1" applyFont="1" applyFill="1" applyBorder="1" applyAlignment="1">
      <alignment horizontal="left"/>
    </xf>
    <xf numFmtId="0" fontId="1" fillId="0" borderId="1" xfId="1" applyBorder="1"/>
    <xf numFmtId="0" fontId="4" fillId="0" borderId="1" xfId="1" applyFont="1" applyBorder="1"/>
    <xf numFmtId="0" fontId="7" fillId="2" borderId="2" xfId="1" applyFont="1" applyFill="1" applyBorder="1"/>
    <xf numFmtId="0" fontId="8" fillId="2" borderId="2" xfId="1" applyFont="1" applyFill="1" applyBorder="1" applyAlignment="1">
      <alignment horizontal="center"/>
    </xf>
    <xf numFmtId="165" fontId="9" fillId="2" borderId="2" xfId="1" applyNumberFormat="1" applyFont="1" applyFill="1" applyBorder="1" applyAlignment="1">
      <alignment horizontal="center"/>
    </xf>
    <xf numFmtId="166" fontId="3" fillId="3" borderId="0" xfId="1" applyNumberFormat="1" applyFont="1" applyFill="1"/>
    <xf numFmtId="166" fontId="10" fillId="3" borderId="0" xfId="1" applyNumberFormat="1" applyFont="1" applyFill="1" applyAlignment="1">
      <alignment horizontal="center"/>
    </xf>
    <xf numFmtId="0" fontId="1" fillId="4" borderId="3" xfId="1" applyFill="1" applyBorder="1" applyAlignment="1">
      <alignment wrapText="1"/>
    </xf>
    <xf numFmtId="167" fontId="12" fillId="4" borderId="3" xfId="1" applyNumberFormat="1" applyFont="1" applyFill="1" applyBorder="1" applyAlignment="1">
      <alignment horizontal="center" wrapText="1"/>
    </xf>
    <xf numFmtId="166" fontId="3" fillId="0" borderId="0" xfId="1" applyNumberFormat="1" applyFont="1"/>
    <xf numFmtId="166" fontId="10" fillId="0" borderId="0" xfId="1" applyNumberFormat="1" applyFont="1" applyAlignment="1">
      <alignment horizontal="center"/>
    </xf>
    <xf numFmtId="169" fontId="15" fillId="0" borderId="0" xfId="3" applyNumberFormat="1" applyFont="1" applyBorder="1" applyAlignment="1" applyProtection="1">
      <alignment horizontal="center" vertical="center"/>
    </xf>
    <xf numFmtId="0" fontId="5" fillId="2" borderId="0" xfId="2" applyFill="1" applyBorder="1" applyAlignment="1" applyProtection="1"/>
    <xf numFmtId="166" fontId="3" fillId="0" borderId="0" xfId="1" applyNumberFormat="1" applyFont="1" applyAlignment="1">
      <alignment horizontal="left" indent="1"/>
    </xf>
    <xf numFmtId="166" fontId="10" fillId="7" borderId="5" xfId="1" applyNumberFormat="1" applyFont="1" applyFill="1" applyBorder="1" applyAlignment="1">
      <alignment horizontal="center"/>
    </xf>
    <xf numFmtId="164" fontId="10" fillId="0" borderId="0" xfId="1" applyNumberFormat="1" applyFont="1" applyAlignment="1">
      <alignment horizontal="center"/>
    </xf>
    <xf numFmtId="0" fontId="12" fillId="4" borderId="3" xfId="1" applyFont="1" applyFill="1" applyBorder="1" applyAlignment="1">
      <alignment vertical="center"/>
    </xf>
    <xf numFmtId="0" fontId="1" fillId="3" borderId="0" xfId="1" applyFill="1" applyAlignment="1">
      <alignment wrapText="1"/>
    </xf>
    <xf numFmtId="0" fontId="1" fillId="3" borderId="0" xfId="1" applyFill="1"/>
    <xf numFmtId="166" fontId="10" fillId="0" borderId="0" xfId="1" applyNumberFormat="1" applyFont="1"/>
    <xf numFmtId="166" fontId="10" fillId="0" borderId="7" xfId="1" applyNumberFormat="1" applyFont="1" applyBorder="1" applyAlignment="1">
      <alignment horizontal="center"/>
    </xf>
    <xf numFmtId="170" fontId="10" fillId="0" borderId="0" xfId="1" applyNumberFormat="1" applyFont="1"/>
    <xf numFmtId="166" fontId="14" fillId="0" borderId="0" xfId="2" applyNumberFormat="1" applyFont="1" applyAlignment="1" applyProtection="1"/>
    <xf numFmtId="166" fontId="10" fillId="0" borderId="0" xfId="1" applyNumberFormat="1" applyFont="1" applyAlignment="1">
      <alignment wrapText="1"/>
    </xf>
    <xf numFmtId="173" fontId="3" fillId="0" borderId="0" xfId="1" applyNumberFormat="1" applyFont="1"/>
    <xf numFmtId="49" fontId="3" fillId="0" borderId="0" xfId="1" applyNumberFormat="1" applyFont="1" applyAlignment="1">
      <alignment horizontal="left" indent="1"/>
    </xf>
    <xf numFmtId="49" fontId="3" fillId="7" borderId="5" xfId="1" applyNumberFormat="1" applyFont="1" applyFill="1" applyBorder="1" applyAlignment="1">
      <alignment horizontal="left" indent="1"/>
    </xf>
    <xf numFmtId="172" fontId="3" fillId="6" borderId="5" xfId="1" applyNumberFormat="1" applyFont="1" applyFill="1" applyBorder="1" applyAlignment="1">
      <alignment horizontal="center"/>
    </xf>
    <xf numFmtId="2" fontId="3" fillId="0" borderId="0" xfId="1" applyNumberFormat="1" applyFont="1" applyAlignment="1">
      <alignment horizontal="center"/>
    </xf>
    <xf numFmtId="164" fontId="3" fillId="0" borderId="0" xfId="1" applyNumberFormat="1" applyFont="1" applyAlignment="1">
      <alignment horizontal="center"/>
    </xf>
    <xf numFmtId="164" fontId="3" fillId="6" borderId="5" xfId="1" applyNumberFormat="1" applyFont="1" applyFill="1" applyBorder="1" applyAlignment="1">
      <alignment horizontal="center"/>
    </xf>
    <xf numFmtId="171" fontId="3" fillId="6" borderId="5" xfId="1" applyNumberFormat="1" applyFont="1" applyFill="1" applyBorder="1" applyAlignment="1">
      <alignment horizontal="center"/>
    </xf>
    <xf numFmtId="0" fontId="10" fillId="0" borderId="0" xfId="1" applyFont="1"/>
    <xf numFmtId="0" fontId="1" fillId="0" borderId="0" xfId="1" applyAlignment="1">
      <alignment horizontal="right"/>
    </xf>
    <xf numFmtId="166" fontId="17" fillId="0" borderId="0" xfId="1" applyNumberFormat="1" applyFont="1"/>
    <xf numFmtId="49" fontId="3" fillId="7" borderId="5" xfId="1" applyNumberFormat="1" applyFont="1" applyFill="1" applyBorder="1" applyAlignment="1">
      <alignment horizontal="center"/>
    </xf>
    <xf numFmtId="49" fontId="3" fillId="7" borderId="5" xfId="1" applyNumberFormat="1" applyFont="1" applyFill="1" applyBorder="1" applyAlignment="1">
      <alignment horizontal="left" wrapText="1" indent="1"/>
    </xf>
    <xf numFmtId="172" fontId="3" fillId="5" borderId="5" xfId="1" applyNumberFormat="1" applyFont="1" applyFill="1" applyBorder="1" applyAlignment="1">
      <alignment horizontal="center"/>
    </xf>
    <xf numFmtId="0" fontId="10" fillId="0" borderId="0" xfId="1" applyFont="1" applyAlignment="1">
      <alignment wrapText="1"/>
    </xf>
    <xf numFmtId="0" fontId="18" fillId="2" borderId="0" xfId="1" applyFont="1" applyFill="1" applyAlignment="1">
      <alignment horizontal="center" vertical="center"/>
    </xf>
    <xf numFmtId="0" fontId="16" fillId="8" borderId="0" xfId="1" applyFont="1" applyFill="1"/>
    <xf numFmtId="0" fontId="16" fillId="8" borderId="0" xfId="1" applyFont="1" applyFill="1" applyAlignment="1">
      <alignment horizontal="right"/>
    </xf>
    <xf numFmtId="0" fontId="3" fillId="8" borderId="0" xfId="1" applyFont="1" applyFill="1" applyAlignment="1">
      <alignment horizontal="center"/>
    </xf>
    <xf numFmtId="0" fontId="3" fillId="8" borderId="0" xfId="1" applyFont="1" applyFill="1"/>
    <xf numFmtId="0" fontId="19" fillId="9" borderId="6" xfId="0" applyFont="1" applyFill="1" applyBorder="1"/>
    <xf numFmtId="166" fontId="14" fillId="0" borderId="0" xfId="2" applyNumberFormat="1" applyFont="1" applyFill="1" applyBorder="1" applyAlignment="1" applyProtection="1"/>
    <xf numFmtId="0" fontId="4" fillId="0" borderId="0" xfId="1" applyFont="1"/>
    <xf numFmtId="0" fontId="12" fillId="0" borderId="0" xfId="1" applyFont="1" applyAlignment="1">
      <alignment vertical="center"/>
    </xf>
    <xf numFmtId="0" fontId="1" fillId="0" borderId="0" xfId="1" applyAlignment="1">
      <alignment wrapText="1"/>
    </xf>
    <xf numFmtId="167" fontId="12" fillId="0" borderId="0" xfId="1" applyNumberFormat="1" applyFont="1" applyAlignment="1">
      <alignment horizontal="center" wrapText="1"/>
    </xf>
    <xf numFmtId="0" fontId="6" fillId="2" borderId="1" xfId="1" applyFont="1" applyFill="1" applyBorder="1" applyAlignment="1">
      <alignment horizontal="left" indent="9"/>
    </xf>
    <xf numFmtId="166" fontId="3" fillId="3" borderId="0" xfId="1" applyNumberFormat="1" applyFont="1" applyFill="1" applyAlignment="1">
      <alignment horizontal="center"/>
    </xf>
    <xf numFmtId="0" fontId="21" fillId="10" borderId="3" xfId="1" applyFont="1" applyFill="1" applyBorder="1"/>
    <xf numFmtId="0" fontId="22" fillId="10" borderId="3" xfId="1" applyFont="1" applyFill="1" applyBorder="1"/>
    <xf numFmtId="0" fontId="9" fillId="10" borderId="3" xfId="1" applyFont="1" applyFill="1" applyBorder="1" applyAlignment="1">
      <alignment horizontal="center"/>
    </xf>
    <xf numFmtId="1" fontId="9" fillId="10" borderId="3" xfId="1" applyNumberFormat="1" applyFont="1" applyFill="1" applyBorder="1" applyAlignment="1">
      <alignment horizontal="center" vertical="center"/>
    </xf>
    <xf numFmtId="0" fontId="9" fillId="0" borderId="3" xfId="1" applyFont="1" applyBorder="1" applyAlignment="1">
      <alignment vertical="center"/>
    </xf>
    <xf numFmtId="166" fontId="13" fillId="0" borderId="0" xfId="1" applyNumberFormat="1" applyFont="1" applyAlignment="1">
      <alignment horizontal="center"/>
    </xf>
    <xf numFmtId="172" fontId="3" fillId="0" borderId="0" xfId="1" applyNumberFormat="1" applyFont="1" applyAlignment="1">
      <alignment horizontal="center"/>
    </xf>
    <xf numFmtId="165" fontId="11" fillId="2" borderId="2" xfId="1" applyNumberFormat="1" applyFont="1" applyFill="1" applyBorder="1"/>
    <xf numFmtId="172" fontId="3" fillId="11" borderId="5" xfId="1" applyNumberFormat="1" applyFont="1" applyFill="1" applyBorder="1" applyAlignment="1">
      <alignment horizontal="center"/>
    </xf>
    <xf numFmtId="0" fontId="24" fillId="2" borderId="1" xfId="1" applyFont="1" applyFill="1" applyBorder="1" applyAlignment="1">
      <alignment horizontal="left"/>
    </xf>
    <xf numFmtId="10" fontId="3" fillId="6" borderId="5" xfId="5" applyNumberFormat="1" applyFont="1" applyFill="1" applyBorder="1" applyAlignment="1">
      <alignment horizontal="center"/>
    </xf>
    <xf numFmtId="9" fontId="3" fillId="6" borderId="5" xfId="5" applyFont="1" applyFill="1" applyBorder="1" applyAlignment="1">
      <alignment horizontal="center"/>
    </xf>
    <xf numFmtId="0" fontId="22" fillId="10" borderId="0" xfId="1" applyFont="1" applyFill="1" applyBorder="1"/>
    <xf numFmtId="43" fontId="22" fillId="10" borderId="0" xfId="6" applyFont="1" applyFill="1" applyBorder="1"/>
    <xf numFmtId="49" fontId="1" fillId="0" borderId="0" xfId="1" applyNumberFormat="1"/>
    <xf numFmtId="166" fontId="11" fillId="0" borderId="0" xfId="1" applyNumberFormat="1" applyFont="1" applyAlignment="1">
      <alignment horizontal="center"/>
    </xf>
    <xf numFmtId="10" fontId="1" fillId="12" borderId="1" xfId="1" applyNumberFormat="1" applyFill="1" applyBorder="1"/>
    <xf numFmtId="174" fontId="1" fillId="12" borderId="0" xfId="6" applyNumberFormat="1" applyFont="1" applyFill="1"/>
    <xf numFmtId="175" fontId="3" fillId="5" borderId="5" xfId="1" applyNumberFormat="1" applyFont="1" applyFill="1" applyBorder="1" applyAlignment="1">
      <alignment horizontal="center"/>
    </xf>
    <xf numFmtId="0" fontId="20" fillId="9" borderId="6" xfId="0" applyFont="1" applyFill="1" applyBorder="1" applyAlignment="1">
      <alignment horizontal="center"/>
    </xf>
    <xf numFmtId="165" fontId="11" fillId="2" borderId="2" xfId="1" applyNumberFormat="1" applyFont="1" applyFill="1" applyBorder="1" applyAlignment="1">
      <alignment horizontal="center"/>
    </xf>
  </cellXfs>
  <cellStyles count="7">
    <cellStyle name="Assumptions Right Number" xfId="3" xr:uid="{00000000-0005-0000-0000-000000000000}"/>
    <cellStyle name="Comma" xfId="6" builtinId="3"/>
    <cellStyle name="Hyperlink" xfId="2" builtinId="8"/>
    <cellStyle name="Normal" xfId="0" builtinId="0"/>
    <cellStyle name="Normal 2" xfId="1" xr:uid="{00000000-0005-0000-0000-000003000000}"/>
    <cellStyle name="Percent" xfId="5" builtinId="5"/>
    <cellStyle name="Percent 2"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200025</xdr:colOff>
      <xdr:row>4</xdr:row>
      <xdr:rowOff>104775</xdr:rowOff>
    </xdr:from>
    <xdr:to>
      <xdr:col>8</xdr:col>
      <xdr:colOff>2342208</xdr:colOff>
      <xdr:row>66</xdr:row>
      <xdr:rowOff>27768</xdr:rowOff>
    </xdr:to>
    <xdr:pic>
      <xdr:nvPicPr>
        <xdr:cNvPr id="3" name="Picture 1">
          <a:extLst>
            <a:ext uri="{FF2B5EF4-FFF2-40B4-BE49-F238E27FC236}">
              <a16:creationId xmlns:a16="http://schemas.microsoft.com/office/drawing/2014/main" id="{3084462F-EB8A-4A00-AF07-6D0D759F90E8}"/>
            </a:ext>
          </a:extLst>
        </xdr:cNvPr>
        <xdr:cNvPicPr>
          <a:picLocks noChangeAspect="1"/>
        </xdr:cNvPicPr>
      </xdr:nvPicPr>
      <xdr:blipFill>
        <a:blip xmlns:r="http://schemas.openxmlformats.org/officeDocument/2006/relationships" r:embed="rId1"/>
        <a:stretch>
          <a:fillRect/>
        </a:stretch>
      </xdr:blipFill>
      <xdr:spPr>
        <a:xfrm>
          <a:off x="2438400" y="1171575"/>
          <a:ext cx="7752408" cy="62666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2025-30%20RRP\Energex%20RRP%20Models\Energex%20-%2011.07%20-%20ACS%20Ancillary%20Services%20Model%202025-30%20-%20November%202024%20-%20Public.xlsm" TargetMode="External"/><Relationship Id="rId1" Type="http://schemas.openxmlformats.org/officeDocument/2006/relationships/externalLinkPath" Target="Energex%20-%2011.07%20-%20ACS%20Ancillary%20Services%20Model%202025-30%20-%20November%202024%20-%20Public.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nergex%20-%2011.05%20-%20ACS%20Public%20Lighting%20Pricing%20Model%202025-30%20-%20November%20%202024%20-%20Publ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ER Draft Decision - Labour"/>
      <sheetName val="AER Draft Decision - Services"/>
      <sheetName val="RRP Changes"/>
      <sheetName val="Cover page"/>
      <sheetName val="Index"/>
      <sheetName val="Output|Fee Based"/>
      <sheetName val="Output|Quoted"/>
      <sheetName val="Input|Setup"/>
      <sheetName val="Input|Escalations"/>
      <sheetName val="Input|Indirect Cost Rates"/>
      <sheetName val="Input|Fee Based|EGX"/>
      <sheetName val="Input|Fee Based Mapping"/>
      <sheetName val="Calc|Fee Based"/>
      <sheetName val="Input|Labour Rates"/>
      <sheetName val="Calc|Labour Rates"/>
      <sheetName val="Model Validation"/>
    </sheetNames>
    <sheetDataSet>
      <sheetData sheetId="0" refreshError="1"/>
      <sheetData sheetId="1" refreshError="1"/>
      <sheetData sheetId="2" refreshError="1"/>
      <sheetData sheetId="3" refreshError="1"/>
      <sheetData sheetId="4" refreshError="1"/>
      <sheetData sheetId="5">
        <row r="12">
          <cell r="H12">
            <v>129.26196703228999</v>
          </cell>
        </row>
        <row r="13">
          <cell r="H13">
            <v>493.2592574758134</v>
          </cell>
        </row>
        <row r="14">
          <cell r="H14">
            <v>181.16053132033915</v>
          </cell>
        </row>
        <row r="15">
          <cell r="H15">
            <v>493.2592574758134</v>
          </cell>
        </row>
        <row r="16">
          <cell r="H16">
            <v>134.72359961461194</v>
          </cell>
        </row>
        <row r="17">
          <cell r="H17">
            <v>175.24371793406254</v>
          </cell>
        </row>
        <row r="18">
          <cell r="H18">
            <v>206.09007650539519</v>
          </cell>
        </row>
        <row r="19">
          <cell r="H19">
            <v>217.92370327794836</v>
          </cell>
        </row>
        <row r="20">
          <cell r="H20">
            <v>363.79571005009529</v>
          </cell>
        </row>
        <row r="21">
          <cell r="H21">
            <v>123.12616081200179</v>
          </cell>
        </row>
        <row r="22">
          <cell r="H22">
            <v>181.89785502504765</v>
          </cell>
        </row>
        <row r="23">
          <cell r="H23">
            <v>206.09007650539519</v>
          </cell>
        </row>
        <row r="24">
          <cell r="H24">
            <v>183.83145051732134</v>
          </cell>
        </row>
        <row r="25">
          <cell r="H25">
            <v>332.27837470898191</v>
          </cell>
        </row>
        <row r="26">
          <cell r="H26">
            <v>240.57458245248239</v>
          </cell>
        </row>
        <row r="27">
          <cell r="H27">
            <v>598.50261975983426</v>
          </cell>
        </row>
        <row r="28">
          <cell r="H28">
            <v>188.82964001627897</v>
          </cell>
        </row>
        <row r="29">
          <cell r="H29">
            <v>481.14916490496478</v>
          </cell>
        </row>
        <row r="30">
          <cell r="H30">
            <v>334.5412895972961</v>
          </cell>
        </row>
        <row r="31">
          <cell r="H31">
            <v>493.2592574758134</v>
          </cell>
        </row>
        <row r="32">
          <cell r="H32">
            <v>560.94951420627604</v>
          </cell>
        </row>
        <row r="33">
          <cell r="H33">
            <v>1042.2423641225344</v>
          </cell>
        </row>
        <row r="34">
          <cell r="H34">
            <v>1248.6269906814521</v>
          </cell>
        </row>
        <row r="35">
          <cell r="H35">
            <v>2134.7889470424643</v>
          </cell>
        </row>
        <row r="36">
          <cell r="H36">
            <v>2341.173573601382</v>
          </cell>
        </row>
        <row r="37">
          <cell r="H37">
            <v>1185.2698940341816</v>
          </cell>
        </row>
        <row r="38">
          <cell r="H38">
            <v>1419.9768037439205</v>
          </cell>
        </row>
        <row r="39">
          <cell r="H39">
            <v>2277.8164769541113</v>
          </cell>
        </row>
        <row r="40">
          <cell r="H40">
            <v>2512.52338666385</v>
          </cell>
        </row>
        <row r="41">
          <cell r="H41">
            <v>1248.6269906814521</v>
          </cell>
        </row>
        <row r="42">
          <cell r="H42">
            <v>1419.9768037439205</v>
          </cell>
        </row>
        <row r="43">
          <cell r="H43">
            <v>2074.1654969171232</v>
          </cell>
        </row>
        <row r="44">
          <cell r="H44">
            <v>2358.8044425828766</v>
          </cell>
        </row>
        <row r="45">
          <cell r="H45">
            <v>629.47311100469892</v>
          </cell>
        </row>
        <row r="46">
          <cell r="H46">
            <v>1722.0196939246289</v>
          </cell>
        </row>
        <row r="47">
          <cell r="H47">
            <v>526.28079772524006</v>
          </cell>
        </row>
        <row r="48">
          <cell r="H48">
            <v>1618.8273806451698</v>
          </cell>
        </row>
        <row r="49">
          <cell r="H49">
            <v>715.85607461470374</v>
          </cell>
        </row>
        <row r="50">
          <cell r="H50">
            <v>1808.4026575346338</v>
          </cell>
        </row>
        <row r="51">
          <cell r="H51">
            <v>598.50261975983426</v>
          </cell>
        </row>
        <row r="52">
          <cell r="H52">
            <v>1691.0492026797642</v>
          </cell>
        </row>
        <row r="53">
          <cell r="H53">
            <v>412.76925311783538</v>
          </cell>
        </row>
        <row r="54">
          <cell r="H54">
            <v>103.19231327945884</v>
          </cell>
        </row>
        <row r="55">
          <cell r="H55">
            <v>469.41381941947782</v>
          </cell>
        </row>
        <row r="56">
          <cell r="H56">
            <v>117.35345485486945</v>
          </cell>
        </row>
        <row r="57">
          <cell r="H57">
            <v>526.28079772524006</v>
          </cell>
        </row>
        <row r="58">
          <cell r="H58">
            <v>598.50261975983426</v>
          </cell>
        </row>
        <row r="59">
          <cell r="H59">
            <v>1618.8273806451698</v>
          </cell>
        </row>
        <row r="60">
          <cell r="H60">
            <v>1691.0492026797642</v>
          </cell>
        </row>
        <row r="61">
          <cell r="H61">
            <v>1390.6670797466254</v>
          </cell>
        </row>
        <row r="62">
          <cell r="H62">
            <v>2483.2136626665556</v>
          </cell>
        </row>
        <row r="63">
          <cell r="H63">
            <v>1493.8593930260843</v>
          </cell>
        </row>
        <row r="64">
          <cell r="H64">
            <v>2586.4059759460142</v>
          </cell>
        </row>
        <row r="65">
          <cell r="H65">
            <v>1533.6946096582726</v>
          </cell>
        </row>
        <row r="66">
          <cell r="H66">
            <v>2567.2364360139914</v>
          </cell>
        </row>
        <row r="67">
          <cell r="H67">
            <v>1651.048064513142</v>
          </cell>
        </row>
        <row r="68">
          <cell r="H68">
            <v>2743.5946474330722</v>
          </cell>
        </row>
        <row r="69">
          <cell r="H69">
            <v>314.73655550234946</v>
          </cell>
        </row>
        <row r="70">
          <cell r="H70">
            <v>1407.2831384222795</v>
          </cell>
        </row>
        <row r="71">
          <cell r="H71">
            <v>314.73655550234946</v>
          </cell>
        </row>
        <row r="72">
          <cell r="H72">
            <v>1407.2831384222795</v>
          </cell>
        </row>
        <row r="73">
          <cell r="H73">
            <v>357.92803730735187</v>
          </cell>
        </row>
        <row r="74">
          <cell r="H74">
            <v>1450.4746202272818</v>
          </cell>
        </row>
        <row r="75">
          <cell r="H75">
            <v>357.92803730735187</v>
          </cell>
        </row>
        <row r="76">
          <cell r="H76">
            <v>1450.4746202272818</v>
          </cell>
        </row>
        <row r="77">
          <cell r="H77">
            <v>1039.8132145964655</v>
          </cell>
        </row>
        <row r="78">
          <cell r="H78">
            <v>2132.3597975163952</v>
          </cell>
        </row>
        <row r="79">
          <cell r="H79">
            <v>1134.6928631517164</v>
          </cell>
        </row>
        <row r="80">
          <cell r="H80">
            <v>2227.2394460716464</v>
          </cell>
        </row>
        <row r="81">
          <cell r="H81">
            <v>1200.7932233124211</v>
          </cell>
        </row>
        <row r="82">
          <cell r="H82">
            <v>2293.3398062323513</v>
          </cell>
        </row>
        <row r="83">
          <cell r="H83">
            <v>1317.7642527253129</v>
          </cell>
        </row>
        <row r="84">
          <cell r="H84">
            <v>2410.3108356452431</v>
          </cell>
        </row>
        <row r="85">
          <cell r="H85">
            <v>789.42119658786021</v>
          </cell>
        </row>
        <row r="86">
          <cell r="H86">
            <v>1881.9677795077901</v>
          </cell>
        </row>
        <row r="87">
          <cell r="H87">
            <v>867.95944860237751</v>
          </cell>
        </row>
        <row r="88">
          <cell r="H88">
            <v>1990.3005125596817</v>
          </cell>
        </row>
        <row r="89">
          <cell r="H89">
            <v>944.2096665070485</v>
          </cell>
        </row>
        <row r="90">
          <cell r="H90">
            <v>2036.7562494269782</v>
          </cell>
        </row>
        <row r="91">
          <cell r="H91">
            <v>1073.7841119220557</v>
          </cell>
        </row>
        <row r="92">
          <cell r="H92">
            <v>2166.3306948419859</v>
          </cell>
        </row>
        <row r="93">
          <cell r="H93">
            <v>199.54443654010549</v>
          </cell>
        </row>
        <row r="94">
          <cell r="H94">
            <v>199.54443654010549</v>
          </cell>
        </row>
        <row r="95">
          <cell r="H95">
            <v>229.25937276898031</v>
          </cell>
        </row>
        <row r="96">
          <cell r="H96">
            <v>543.59589467668491</v>
          </cell>
        </row>
        <row r="97">
          <cell r="H97">
            <v>1123.1927209296455</v>
          </cell>
        </row>
        <row r="98">
          <cell r="H98">
            <v>616.52577379004947</v>
          </cell>
        </row>
        <row r="99">
          <cell r="H99">
            <v>1275.6610118915664</v>
          </cell>
        </row>
        <row r="100">
          <cell r="H100">
            <v>167.70516333997557</v>
          </cell>
        </row>
        <row r="101">
          <cell r="H101">
            <v>517.79781635682025</v>
          </cell>
        </row>
        <row r="102">
          <cell r="H102">
            <v>209.94074840643452</v>
          </cell>
        </row>
        <row r="103">
          <cell r="H103">
            <v>101.58881946300278</v>
          </cell>
        </row>
        <row r="104">
          <cell r="H104">
            <v>167.1134820013479</v>
          </cell>
        </row>
        <row r="105">
          <cell r="H105">
            <v>435.24396573325305</v>
          </cell>
        </row>
        <row r="106">
          <cell r="H106">
            <v>179.18394469180703</v>
          </cell>
        </row>
        <row r="107">
          <cell r="H107">
            <v>240.99471825446722</v>
          </cell>
        </row>
        <row r="108">
          <cell r="H108">
            <v>641.62859229217077</v>
          </cell>
        </row>
        <row r="109">
          <cell r="H109">
            <v>106.93408919024282</v>
          </cell>
        </row>
        <row r="110">
          <cell r="H110">
            <v>435.24396573325305</v>
          </cell>
        </row>
        <row r="111">
          <cell r="H111">
            <v>229.3640634825498</v>
          </cell>
        </row>
        <row r="112">
          <cell r="H112">
            <v>1164.469646241429</v>
          </cell>
        </row>
        <row r="113">
          <cell r="H113">
            <v>20.189443769178034</v>
          </cell>
        </row>
        <row r="114">
          <cell r="H114">
            <v>20.189443769178034</v>
          </cell>
        </row>
        <row r="115">
          <cell r="H115">
            <v>20.189443769178034</v>
          </cell>
        </row>
        <row r="116">
          <cell r="H116">
            <v>223.69972351036245</v>
          </cell>
        </row>
        <row r="117">
          <cell r="H117">
            <v>147.85782465034424</v>
          </cell>
        </row>
        <row r="118">
          <cell r="H118">
            <v>143.43731545844781</v>
          </cell>
        </row>
        <row r="119">
          <cell r="H119">
            <v>286.87463091689563</v>
          </cell>
        </row>
        <row r="120">
          <cell r="H120">
            <v>163.12130224826856</v>
          </cell>
        </row>
        <row r="121">
          <cell r="H121">
            <v>326.24260449653713</v>
          </cell>
        </row>
        <row r="122">
          <cell r="H122">
            <v>103.42228200498378</v>
          </cell>
        </row>
        <row r="123">
          <cell r="H123">
            <v>103.42228200498378</v>
          </cell>
        </row>
        <row r="124">
          <cell r="H124">
            <v>63.015898421772263</v>
          </cell>
        </row>
        <row r="125">
          <cell r="H125">
            <v>78.76987302721534</v>
          </cell>
        </row>
        <row r="126">
          <cell r="H126">
            <v>115.31998132683711</v>
          </cell>
        </row>
      </sheetData>
      <sheetData sheetId="6">
        <row r="7">
          <cell r="D7">
            <v>-9.8611007932502479E-3</v>
          </cell>
          <cell r="E7">
            <v>-8.4436518056068104E-3</v>
          </cell>
          <cell r="F7">
            <v>-1.0512472688202901E-2</v>
          </cell>
          <cell r="G7">
            <v>-1.2367452017459594E-2</v>
          </cell>
        </row>
      </sheetData>
      <sheetData sheetId="7" refreshError="1"/>
      <sheetData sheetId="8">
        <row r="16">
          <cell r="J16">
            <v>2.7997811278454687E-2</v>
          </cell>
          <cell r="K16">
            <v>2.5000000000000001E-2</v>
          </cell>
          <cell r="L16">
            <v>2.5000000000000001E-2</v>
          </cell>
          <cell r="M16">
            <v>2.5000000000000001E-2</v>
          </cell>
        </row>
        <row r="27">
          <cell r="I27">
            <v>-1.4816502818954524E-2</v>
          </cell>
          <cell r="J27">
            <v>-9.8611007932502479E-3</v>
          </cell>
          <cell r="K27">
            <v>-8.4436518056068104E-3</v>
          </cell>
          <cell r="L27">
            <v>-1.0512472688202901E-2</v>
          </cell>
          <cell r="M27">
            <v>-1.2367452017459594E-2</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ER Draft Decision"/>
      <sheetName val="Draft Decision changes"/>
      <sheetName val="RRP changes"/>
      <sheetName val="Cover page"/>
      <sheetName val="Inputs"/>
      <sheetName val="Calculations"/>
      <sheetName val="Output"/>
      <sheetName val="Import Qty"/>
    </sheetNames>
    <sheetDataSet>
      <sheetData sheetId="0"/>
      <sheetData sheetId="1"/>
      <sheetData sheetId="2"/>
      <sheetData sheetId="3"/>
      <sheetData sheetId="4"/>
      <sheetData sheetId="5"/>
      <sheetData sheetId="6">
        <row r="6">
          <cell r="C6">
            <v>468.19072920185079</v>
          </cell>
          <cell r="D6">
            <v>491.1648482837856</v>
          </cell>
          <cell r="E6">
            <v>515.26630738907102</v>
          </cell>
          <cell r="F6">
            <v>542.03138516139973</v>
          </cell>
          <cell r="G6">
            <v>567.0752344519492</v>
          </cell>
        </row>
        <row r="7">
          <cell r="C7">
            <v>215.16883481069215</v>
          </cell>
          <cell r="D7">
            <v>225.72716953485283</v>
          </cell>
          <cell r="E7">
            <v>236.80360174392803</v>
          </cell>
          <cell r="F7">
            <v>249.10416695953413</v>
          </cell>
          <cell r="G7">
            <v>260.61369829990997</v>
          </cell>
        </row>
        <row r="8">
          <cell r="C8">
            <v>171.93354354849163</v>
          </cell>
          <cell r="D8">
            <v>180.3703225304161</v>
          </cell>
          <cell r="E8">
            <v>189.2210942569836</v>
          </cell>
          <cell r="F8">
            <v>199.05002588190581</v>
          </cell>
          <cell r="G8">
            <v>208.24687127856495</v>
          </cell>
        </row>
        <row r="9">
          <cell r="C9">
            <v>104.90551700557323</v>
          </cell>
          <cell r="D9">
            <v>110.05323072503671</v>
          </cell>
          <cell r="E9">
            <v>115.45354275671427</v>
          </cell>
          <cell r="F9">
            <v>121.45068056033359</v>
          </cell>
          <cell r="G9">
            <v>127.06214997604273</v>
          </cell>
        </row>
        <row r="12">
          <cell r="C12">
            <v>162.73804580770295</v>
          </cell>
          <cell r="D12">
            <v>170.72360171548692</v>
          </cell>
          <cell r="E12">
            <v>179.10100885166588</v>
          </cell>
          <cell r="F12">
            <v>188.4042610967185</v>
          </cell>
          <cell r="G12">
            <v>197.10923289313686</v>
          </cell>
        </row>
        <row r="13">
          <cell r="C13">
            <v>78.923629225272478</v>
          </cell>
          <cell r="D13">
            <v>82.796411711356598</v>
          </cell>
          <cell r="E13">
            <v>86.859231634032867</v>
          </cell>
          <cell r="F13">
            <v>91.371061840260921</v>
          </cell>
          <cell r="G13">
            <v>95.592741921689381</v>
          </cell>
        </row>
        <row r="14">
          <cell r="C14">
            <v>88.034214374803028</v>
          </cell>
          <cell r="D14">
            <v>92.354053274174618</v>
          </cell>
          <cell r="E14">
            <v>96.885866668338366</v>
          </cell>
          <cell r="F14">
            <v>101.91852205300236</v>
          </cell>
          <cell r="G14">
            <v>106.62753370082586</v>
          </cell>
        </row>
        <row r="15">
          <cell r="C15">
            <v>58.280842780874018</v>
          </cell>
          <cell r="D15">
            <v>61.140683736131507</v>
          </cell>
          <cell r="E15">
            <v>64.14085708706348</v>
          </cell>
          <cell r="F15">
            <v>67.472600311296432</v>
          </cell>
          <cell r="G15">
            <v>70.590083320023737</v>
          </cell>
        </row>
        <row r="18">
          <cell r="C18">
            <v>170.06072801009466</v>
          </cell>
          <cell r="D18">
            <v>178.40560793355002</v>
          </cell>
          <cell r="E18">
            <v>187.1599711148493</v>
          </cell>
          <cell r="F18">
            <v>196.88183942046169</v>
          </cell>
          <cell r="G18">
            <v>205.97850660519305</v>
          </cell>
        </row>
        <row r="19">
          <cell r="C19">
            <v>103.76281571380237</v>
          </cell>
          <cell r="D19">
            <v>108.85445708087865</v>
          </cell>
          <cell r="E19">
            <v>114.19594528983737</v>
          </cell>
          <cell r="F19">
            <v>120.12775824390887</v>
          </cell>
          <cell r="G19">
            <v>125.6781037689677</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61696-2F54-4C04-AEBF-7521D407790C}">
  <sheetPr>
    <tabColor rgb="FF7030A0"/>
  </sheetPr>
  <dimension ref="A1:AJ83"/>
  <sheetViews>
    <sheetView showGridLines="0" tabSelected="1" zoomScaleNormal="100" workbookViewId="0">
      <selection activeCell="J8" sqref="J8"/>
    </sheetView>
  </sheetViews>
  <sheetFormatPr defaultColWidth="0" defaultRowHeight="11.25" customHeight="1" zeroHeight="1" x14ac:dyDescent="0.2"/>
  <cols>
    <col min="1" max="2" width="1.28515625" style="16" customWidth="1"/>
    <col min="3" max="3" width="24.5703125" style="16" customWidth="1"/>
    <col min="4" max="4" width="5.28515625" style="16" customWidth="1"/>
    <col min="5" max="5" width="40.85546875" style="16" customWidth="1"/>
    <col min="6" max="6" width="12.85546875" style="16" customWidth="1"/>
    <col min="7" max="7" width="17" style="16" customWidth="1"/>
    <col min="8" max="8" width="11.140625" style="16" customWidth="1"/>
    <col min="9" max="10" width="36" style="16" customWidth="1"/>
    <col min="11" max="11" width="5.5703125" style="16" customWidth="1"/>
    <col min="12" max="12" width="8" style="16" hidden="1" customWidth="1"/>
    <col min="13" max="20" width="8.42578125" style="16" hidden="1" customWidth="1"/>
    <col min="21" max="21" width="1.28515625" style="16" hidden="1" customWidth="1"/>
    <col min="22" max="22" width="9" style="16" hidden="1" customWidth="1"/>
    <col min="23" max="23" width="1.28515625" style="16" hidden="1" customWidth="1"/>
    <col min="24" max="16384" width="9" style="16" hidden="1"/>
  </cols>
  <sheetData>
    <row r="1" spans="1:36" ht="11.25" customHeight="1" x14ac:dyDescent="0.2"/>
    <row r="2" spans="1:36" s="47" customFormat="1" ht="33.75" x14ac:dyDescent="0.2">
      <c r="A2" s="1"/>
      <c r="B2" s="1"/>
      <c r="C2" s="1"/>
      <c r="D2" s="1"/>
      <c r="E2" s="1"/>
      <c r="F2" s="1"/>
      <c r="G2" s="46" t="s">
        <v>199</v>
      </c>
      <c r="H2" s="2"/>
      <c r="I2" s="1"/>
      <c r="J2" s="1"/>
      <c r="K2" s="1"/>
      <c r="M2" s="48"/>
      <c r="N2" s="49"/>
      <c r="O2" s="50"/>
    </row>
    <row r="3" spans="1:36" s="47" customFormat="1" ht="33.75" x14ac:dyDescent="0.2">
      <c r="A3" s="1"/>
      <c r="B3" s="1"/>
      <c r="C3" s="1"/>
      <c r="D3" s="1"/>
      <c r="E3" s="1"/>
      <c r="F3" s="1"/>
      <c r="G3" s="46" t="s">
        <v>0</v>
      </c>
      <c r="H3" s="2"/>
      <c r="I3" s="1"/>
      <c r="J3" s="1"/>
      <c r="K3" s="1"/>
      <c r="M3" s="48"/>
      <c r="N3" s="49"/>
      <c r="O3" s="50"/>
    </row>
    <row r="4" spans="1:36" s="3" customFormat="1" ht="7.9" customHeight="1" x14ac:dyDescent="0.25">
      <c r="A4" s="51"/>
      <c r="B4" s="51"/>
      <c r="C4" s="51"/>
      <c r="D4" s="51"/>
      <c r="E4" s="51"/>
      <c r="F4" s="51"/>
      <c r="G4" s="51"/>
      <c r="H4" s="51"/>
      <c r="I4" s="51"/>
      <c r="J4" s="51"/>
      <c r="K4" s="51"/>
      <c r="L4" s="23"/>
      <c r="M4" s="23"/>
      <c r="N4" s="23"/>
      <c r="O4" s="23"/>
      <c r="P4" s="14"/>
      <c r="Q4" s="15"/>
      <c r="R4" s="14"/>
      <c r="S4" s="15"/>
      <c r="T4" s="14"/>
      <c r="U4" s="14"/>
      <c r="V4" s="14"/>
      <c r="W4" s="14"/>
      <c r="X4" s="14"/>
      <c r="Y4" s="14"/>
      <c r="Z4" s="14"/>
      <c r="AA4" s="14"/>
      <c r="AB4" s="15"/>
      <c r="AC4" s="15"/>
      <c r="AD4" s="24"/>
      <c r="AE4" s="24"/>
      <c r="AF4" s="24"/>
      <c r="AG4" s="24"/>
      <c r="AH4" s="24"/>
      <c r="AI4" s="25"/>
      <c r="AJ4" s="25"/>
    </row>
    <row r="5" spans="1:36" x14ac:dyDescent="0.2">
      <c r="C5" s="29"/>
      <c r="D5" s="26"/>
      <c r="E5" s="26"/>
      <c r="F5" s="26"/>
      <c r="G5" s="28"/>
      <c r="H5" s="39"/>
      <c r="I5" s="45"/>
      <c r="J5" s="45"/>
    </row>
    <row r="6" spans="1:36" hidden="1" x14ac:dyDescent="0.2">
      <c r="C6" s="29"/>
      <c r="D6" s="26"/>
      <c r="E6" s="26"/>
      <c r="F6" s="26"/>
      <c r="G6" s="28"/>
      <c r="H6" s="39"/>
      <c r="I6" s="45"/>
      <c r="J6" s="45"/>
    </row>
    <row r="7" spans="1:36" x14ac:dyDescent="0.2">
      <c r="C7" s="29"/>
      <c r="D7" s="26"/>
      <c r="E7" s="26"/>
      <c r="F7" s="26"/>
      <c r="G7" s="28"/>
      <c r="H7" s="39"/>
      <c r="I7" s="45"/>
      <c r="J7" s="45"/>
    </row>
    <row r="8" spans="1:36" x14ac:dyDescent="0.2">
      <c r="C8" s="29"/>
      <c r="D8" s="26"/>
      <c r="E8" s="26"/>
      <c r="F8" s="26"/>
      <c r="G8" s="28"/>
      <c r="H8" s="39"/>
      <c r="I8" s="45"/>
      <c r="J8" s="45"/>
    </row>
    <row r="9" spans="1:36" x14ac:dyDescent="0.2">
      <c r="C9" s="29"/>
      <c r="D9" s="26"/>
      <c r="E9" s="26"/>
      <c r="F9" s="26"/>
      <c r="G9" s="28"/>
      <c r="H9" s="39"/>
      <c r="I9" s="45"/>
      <c r="J9" s="45"/>
    </row>
    <row r="10" spans="1:36" x14ac:dyDescent="0.2">
      <c r="C10" s="29"/>
      <c r="D10" s="26"/>
      <c r="E10" s="26"/>
      <c r="F10" s="26"/>
      <c r="G10" s="28"/>
      <c r="H10" s="39"/>
      <c r="I10" s="45"/>
      <c r="J10" s="45"/>
    </row>
    <row r="11" spans="1:36" x14ac:dyDescent="0.2">
      <c r="C11" s="29"/>
      <c r="D11" s="26"/>
      <c r="E11" s="26"/>
      <c r="F11" s="26"/>
      <c r="G11" s="28"/>
      <c r="H11" s="39"/>
      <c r="I11" s="45"/>
      <c r="J11" s="45"/>
    </row>
    <row r="12" spans="1:36" x14ac:dyDescent="0.2">
      <c r="C12" s="29"/>
      <c r="D12" s="26"/>
      <c r="E12" s="26"/>
      <c r="F12" s="26"/>
      <c r="G12" s="28"/>
      <c r="H12" s="39"/>
      <c r="I12" s="45"/>
      <c r="J12" s="45"/>
    </row>
    <row r="13" spans="1:36" x14ac:dyDescent="0.2">
      <c r="C13" s="52"/>
      <c r="D13" s="26"/>
      <c r="E13" s="26"/>
      <c r="F13" s="26"/>
      <c r="G13" s="28"/>
      <c r="H13" s="39"/>
      <c r="I13" s="45"/>
      <c r="J13" s="45"/>
    </row>
    <row r="14" spans="1:36" x14ac:dyDescent="0.2">
      <c r="C14" s="52"/>
      <c r="D14" s="26"/>
      <c r="E14" s="26"/>
      <c r="F14" s="26"/>
      <c r="G14" s="28"/>
      <c r="H14" s="39"/>
      <c r="I14" s="45"/>
      <c r="J14" s="45"/>
    </row>
    <row r="15" spans="1:36" x14ac:dyDescent="0.2">
      <c r="C15" s="52"/>
      <c r="D15" s="26"/>
      <c r="E15" s="26"/>
      <c r="F15" s="26"/>
      <c r="G15" s="28"/>
      <c r="H15" s="39"/>
      <c r="I15" s="45"/>
      <c r="J15" s="45"/>
    </row>
    <row r="16" spans="1:36" x14ac:dyDescent="0.2">
      <c r="C16" s="52"/>
      <c r="D16" s="26"/>
      <c r="E16" s="26"/>
      <c r="F16" s="26"/>
      <c r="G16" s="28"/>
      <c r="H16" s="39"/>
      <c r="I16" s="45"/>
      <c r="J16" s="45"/>
    </row>
    <row r="17" spans="2:34" ht="12.75" x14ac:dyDescent="0.2">
      <c r="C17" s="41"/>
      <c r="D17" s="26"/>
      <c r="E17" s="26"/>
      <c r="F17" s="26"/>
      <c r="G17" s="26"/>
      <c r="H17" s="26"/>
      <c r="I17" s="30"/>
      <c r="J17" s="30"/>
    </row>
    <row r="18" spans="2:34" s="3" customFormat="1" ht="12.75" x14ac:dyDescent="0.2">
      <c r="B18" s="53"/>
      <c r="L18" s="54"/>
      <c r="M18" s="54"/>
      <c r="N18" s="54"/>
      <c r="O18" s="54"/>
      <c r="P18" s="55"/>
      <c r="Q18" s="56"/>
      <c r="R18" s="55"/>
      <c r="S18" s="56"/>
      <c r="T18" s="55"/>
      <c r="U18" s="55"/>
      <c r="V18" s="55"/>
      <c r="W18" s="55"/>
      <c r="X18" s="55"/>
      <c r="Y18" s="55"/>
      <c r="Z18" s="55"/>
      <c r="AA18" s="55"/>
      <c r="AB18" s="56"/>
      <c r="AC18" s="56"/>
      <c r="AD18" s="55"/>
      <c r="AE18" s="55"/>
      <c r="AF18" s="55"/>
      <c r="AG18" s="55"/>
      <c r="AH18" s="55"/>
    </row>
    <row r="19" spans="2:34" hidden="1" x14ac:dyDescent="0.2">
      <c r="D19" s="26"/>
      <c r="E19" s="26"/>
      <c r="F19" s="26"/>
      <c r="G19" s="26"/>
      <c r="H19" s="26"/>
      <c r="I19" s="26"/>
      <c r="J19" s="26"/>
      <c r="L19" s="31"/>
    </row>
    <row r="20" spans="2:34" hidden="1" x14ac:dyDescent="0.2">
      <c r="D20" s="26"/>
      <c r="E20" s="26"/>
      <c r="F20" s="26"/>
      <c r="G20" s="26"/>
      <c r="H20" s="26"/>
      <c r="I20" s="26"/>
      <c r="J20" s="26"/>
      <c r="L20" s="31"/>
    </row>
    <row r="21" spans="2:34" hidden="1" x14ac:dyDescent="0.2">
      <c r="D21" s="26"/>
      <c r="E21" s="26"/>
      <c r="F21" s="26"/>
      <c r="G21" s="26"/>
      <c r="H21" s="26"/>
      <c r="I21" s="26"/>
      <c r="J21" s="26"/>
      <c r="L21" s="31"/>
    </row>
    <row r="22" spans="2:34" hidden="1" x14ac:dyDescent="0.2">
      <c r="D22" s="26"/>
      <c r="E22" s="26"/>
      <c r="F22" s="26"/>
      <c r="G22" s="26"/>
      <c r="H22" s="26"/>
      <c r="I22" s="26"/>
      <c r="J22" s="26"/>
      <c r="L22" s="31"/>
    </row>
    <row r="23" spans="2:34" hidden="1" x14ac:dyDescent="0.2">
      <c r="D23" s="26"/>
      <c r="E23" s="26"/>
      <c r="F23" s="26"/>
      <c r="G23" s="26"/>
      <c r="H23" s="26"/>
      <c r="I23" s="26"/>
      <c r="J23" s="26"/>
      <c r="L23" s="31"/>
    </row>
    <row r="24" spans="2:34" hidden="1" x14ac:dyDescent="0.2">
      <c r="C24" s="26"/>
      <c r="D24" s="26"/>
      <c r="E24" s="26"/>
      <c r="F24" s="26"/>
      <c r="G24" s="26"/>
      <c r="H24" s="26"/>
      <c r="I24" s="26"/>
      <c r="J24" s="26"/>
      <c r="L24" s="31"/>
    </row>
    <row r="25" spans="2:34" hidden="1" x14ac:dyDescent="0.2">
      <c r="C25" s="26"/>
      <c r="D25" s="26"/>
      <c r="E25" s="26"/>
      <c r="F25" s="26"/>
      <c r="G25" s="26"/>
      <c r="H25" s="26"/>
      <c r="I25" s="26"/>
      <c r="J25" s="26"/>
      <c r="L25" s="31"/>
    </row>
    <row r="26" spans="2:34" hidden="1" x14ac:dyDescent="0.2">
      <c r="C26" s="26"/>
      <c r="D26" s="26"/>
      <c r="E26" s="26"/>
      <c r="F26" s="26"/>
      <c r="G26" s="26"/>
      <c r="H26" s="26"/>
      <c r="I26" s="26"/>
      <c r="J26" s="26"/>
    </row>
    <row r="27" spans="2:34" hidden="1" x14ac:dyDescent="0.2">
      <c r="D27" s="26"/>
      <c r="E27" s="26"/>
      <c r="F27" s="26"/>
      <c r="G27" s="26"/>
      <c r="H27" s="26"/>
      <c r="I27" s="26"/>
      <c r="J27" s="26"/>
    </row>
    <row r="28" spans="2:34" hidden="1" x14ac:dyDescent="0.2">
      <c r="D28" s="26"/>
      <c r="E28" s="26"/>
      <c r="F28" s="26"/>
      <c r="G28" s="26"/>
      <c r="H28" s="26"/>
      <c r="I28" s="26"/>
      <c r="J28" s="26"/>
    </row>
    <row r="29" spans="2:34" hidden="1" x14ac:dyDescent="0.2">
      <c r="D29" s="26"/>
      <c r="E29" s="26"/>
      <c r="F29" s="26"/>
      <c r="G29" s="26"/>
      <c r="H29" s="26"/>
      <c r="I29" s="26"/>
      <c r="J29" s="26"/>
    </row>
    <row r="30" spans="2:34" hidden="1" x14ac:dyDescent="0.2">
      <c r="D30" s="26"/>
      <c r="E30" s="26"/>
      <c r="F30" s="26"/>
      <c r="G30" s="26"/>
      <c r="H30" s="26"/>
      <c r="I30" s="26"/>
      <c r="J30" s="26"/>
    </row>
    <row r="31" spans="2:34" hidden="1" x14ac:dyDescent="0.2">
      <c r="D31" s="26"/>
      <c r="E31" s="26"/>
      <c r="F31" s="26"/>
      <c r="G31" s="26"/>
      <c r="H31" s="26"/>
      <c r="I31" s="26"/>
      <c r="J31" s="26"/>
    </row>
    <row r="32" spans="2:34" ht="12.75" hidden="1" x14ac:dyDescent="0.2">
      <c r="C32" s="41"/>
      <c r="D32" s="26"/>
      <c r="E32" s="26"/>
      <c r="F32" s="26"/>
      <c r="G32" s="26"/>
      <c r="H32" s="26"/>
      <c r="I32" s="26"/>
      <c r="J32" s="26"/>
    </row>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pageMargins left="0.7" right="0.7" top="0.75" bottom="0.75" header="0.3" footer="0.3"/>
  <pageSetup paperSize="9" orientation="portrait" verticalDpi="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79998168889431442"/>
  </sheetPr>
  <dimension ref="A1:Q142"/>
  <sheetViews>
    <sheetView showGridLines="0" topLeftCell="C77" zoomScale="170" zoomScaleNormal="170" workbookViewId="0">
      <selection activeCell="K6" sqref="K6"/>
    </sheetView>
  </sheetViews>
  <sheetFormatPr defaultColWidth="8" defaultRowHeight="11.25" x14ac:dyDescent="0.2"/>
  <cols>
    <col min="1" max="2" width="1.42578125" style="3" customWidth="1"/>
    <col min="3" max="3" width="93" style="3" customWidth="1"/>
    <col min="4" max="4" width="18.7109375" style="3" customWidth="1"/>
    <col min="5" max="5" width="16.42578125" style="3" customWidth="1"/>
    <col min="6" max="6" width="14.28515625" style="3" customWidth="1"/>
    <col min="7" max="8" width="11.42578125" style="3" customWidth="1"/>
    <col min="9" max="9" width="1.42578125" style="3" customWidth="1"/>
    <col min="10" max="14" width="9.28515625" style="3" customWidth="1"/>
    <col min="15" max="16384" width="8" style="3"/>
  </cols>
  <sheetData>
    <row r="1" spans="1:17" ht="15.75" x14ac:dyDescent="0.2">
      <c r="A1" s="1"/>
      <c r="B1" s="2" t="str">
        <f>'Cover page'!G2</f>
        <v>Energex - Schedule of Prices for Alternative Control Services</v>
      </c>
      <c r="C1" s="2"/>
      <c r="D1" s="2"/>
      <c r="E1" s="2"/>
      <c r="F1" s="2"/>
      <c r="G1" s="2"/>
      <c r="H1" s="2"/>
      <c r="I1" s="2"/>
      <c r="J1" s="19"/>
      <c r="K1" s="4"/>
      <c r="L1" s="4"/>
    </row>
    <row r="2" spans="1:17" ht="13.5" thickBot="1" x14ac:dyDescent="0.25">
      <c r="A2" s="5"/>
      <c r="B2" s="6"/>
      <c r="C2" s="68" t="s">
        <v>1</v>
      </c>
      <c r="D2" s="6"/>
      <c r="E2" s="6"/>
      <c r="F2" s="6"/>
      <c r="G2" s="6"/>
      <c r="H2" s="6"/>
      <c r="I2" s="6"/>
      <c r="J2" s="7"/>
      <c r="K2" s="8" t="s">
        <v>2</v>
      </c>
    </row>
    <row r="3" spans="1:17" x14ac:dyDescent="0.2">
      <c r="A3" s="9"/>
      <c r="B3" s="9"/>
      <c r="C3" s="9"/>
      <c r="D3" s="9"/>
      <c r="E3" s="9"/>
      <c r="F3" s="9"/>
      <c r="G3" s="10"/>
      <c r="H3" s="10"/>
      <c r="I3" s="10"/>
      <c r="J3" s="11"/>
      <c r="K3" s="11"/>
      <c r="L3" s="11"/>
      <c r="M3" s="11"/>
      <c r="N3" s="11"/>
    </row>
    <row r="4" spans="1:17" x14ac:dyDescent="0.2">
      <c r="A4" s="12"/>
      <c r="B4" s="12"/>
      <c r="C4" s="12"/>
      <c r="D4" s="12"/>
      <c r="E4" s="12"/>
      <c r="F4" s="12"/>
      <c r="G4" s="13"/>
      <c r="H4" s="13"/>
      <c r="I4" s="13"/>
      <c r="J4" s="78" t="s">
        <v>3</v>
      </c>
      <c r="K4" s="78"/>
      <c r="L4" s="78"/>
      <c r="M4" s="78"/>
      <c r="N4" s="78"/>
    </row>
    <row r="5" spans="1:17" x14ac:dyDescent="0.2">
      <c r="A5" s="60"/>
      <c r="B5" s="60" t="s">
        <v>51</v>
      </c>
      <c r="C5" s="60"/>
      <c r="D5" s="60" t="s">
        <v>81</v>
      </c>
      <c r="E5" s="60" t="s">
        <v>80</v>
      </c>
      <c r="F5" s="60" t="s">
        <v>5</v>
      </c>
      <c r="G5" s="60" t="s">
        <v>6</v>
      </c>
      <c r="H5" s="60" t="s">
        <v>7</v>
      </c>
      <c r="I5" s="60"/>
      <c r="J5" s="60" t="s">
        <v>8</v>
      </c>
      <c r="K5" s="60" t="s">
        <v>9</v>
      </c>
      <c r="L5" s="60" t="s">
        <v>10</v>
      </c>
      <c r="M5" s="60" t="s">
        <v>11</v>
      </c>
      <c r="N5" s="60" t="s">
        <v>12</v>
      </c>
    </row>
    <row r="6" spans="1:17" x14ac:dyDescent="0.2">
      <c r="A6" s="71"/>
      <c r="B6" s="71"/>
      <c r="C6" s="20"/>
      <c r="D6" s="20"/>
      <c r="E6" s="20"/>
      <c r="F6" s="20"/>
      <c r="G6" s="17"/>
      <c r="H6" s="17"/>
      <c r="I6" s="17"/>
      <c r="J6" s="64" t="s">
        <v>221</v>
      </c>
      <c r="K6" s="72">
        <f>(1+'[1]Input|Escalations'!J$16)*(1-'[1]Output|Quoted'!D$7)</f>
        <v>1.0381350013107122</v>
      </c>
      <c r="L6" s="72">
        <f>(1+'[1]Input|Escalations'!K$16)*(1-'[1]Output|Quoted'!E$7)</f>
        <v>1.0336547431007468</v>
      </c>
      <c r="M6" s="72">
        <f>(1+'[1]Input|Escalations'!L$16)*(1-'[1]Output|Quoted'!F$7)</f>
        <v>1.0357752845054078</v>
      </c>
      <c r="N6" s="72">
        <f>(1+'[1]Input|Escalations'!M$16)*(1-'[1]Output|Quoted'!G$7)</f>
        <v>1.0376766383178961</v>
      </c>
    </row>
    <row r="7" spans="1:17" x14ac:dyDescent="0.2">
      <c r="A7" s="16"/>
      <c r="B7" s="16"/>
      <c r="C7" s="20"/>
      <c r="D7" s="20"/>
      <c r="E7" s="20"/>
      <c r="F7" s="20"/>
      <c r="G7" s="17"/>
      <c r="H7" s="17"/>
      <c r="I7" s="17"/>
      <c r="J7" s="17"/>
      <c r="K7" s="18"/>
      <c r="L7" s="18"/>
      <c r="M7" s="18"/>
      <c r="N7" s="18"/>
    </row>
    <row r="8" spans="1:17" x14ac:dyDescent="0.2">
      <c r="A8" s="16"/>
      <c r="B8" s="16"/>
      <c r="C8" s="33" t="s">
        <v>13</v>
      </c>
      <c r="D8" s="33" t="s">
        <v>78</v>
      </c>
      <c r="E8" s="33" t="s">
        <v>83</v>
      </c>
      <c r="F8" s="42" t="s">
        <v>90</v>
      </c>
      <c r="G8" s="21" t="s">
        <v>14</v>
      </c>
      <c r="H8" s="21" t="s">
        <v>15</v>
      </c>
      <c r="I8" s="27"/>
      <c r="J8" s="34">
        <f>'[1]Output|Fee Based'!H12</f>
        <v>129.26196703228999</v>
      </c>
      <c r="K8" s="34">
        <f>J8*K$6</f>
        <v>134.19137231449162</v>
      </c>
      <c r="L8" s="34">
        <f t="shared" ref="L8:N8" si="0">K8*L$6</f>
        <v>138.7075484760725</v>
      </c>
      <c r="M8" s="34">
        <f t="shared" si="0"/>
        <v>143.66985048585164</v>
      </c>
      <c r="N8" s="34">
        <f t="shared" si="0"/>
        <v>149.08284747979329</v>
      </c>
      <c r="Q8" s="73"/>
    </row>
    <row r="9" spans="1:17" x14ac:dyDescent="0.2">
      <c r="A9" s="16"/>
      <c r="B9" s="16"/>
      <c r="C9" s="33" t="s">
        <v>13</v>
      </c>
      <c r="D9" s="33" t="s">
        <v>78</v>
      </c>
      <c r="E9" s="33" t="s">
        <v>82</v>
      </c>
      <c r="F9" s="42" t="s">
        <v>89</v>
      </c>
      <c r="G9" s="21" t="s">
        <v>14</v>
      </c>
      <c r="H9" s="21" t="s">
        <v>15</v>
      </c>
      <c r="I9" s="27"/>
      <c r="J9" s="34">
        <f>'[1]Output|Fee Based'!H13</f>
        <v>493.2592574758134</v>
      </c>
      <c r="K9" s="34">
        <f t="shared" ref="K9:N72" si="1">J9*K$6</f>
        <v>512.06969990617449</v>
      </c>
      <c r="L9" s="34">
        <f t="shared" si="1"/>
        <v>529.30327410619327</v>
      </c>
      <c r="M9" s="34">
        <f t="shared" si="1"/>
        <v>548.23924932698617</v>
      </c>
      <c r="N9" s="34">
        <f t="shared" si="1"/>
        <v>568.89506123555395</v>
      </c>
    </row>
    <row r="10" spans="1:17" x14ac:dyDescent="0.2">
      <c r="A10" s="16"/>
      <c r="B10" s="16"/>
      <c r="C10" s="33" t="s">
        <v>13</v>
      </c>
      <c r="D10" s="33" t="s">
        <v>78</v>
      </c>
      <c r="E10" s="33" t="s">
        <v>84</v>
      </c>
      <c r="F10" s="42" t="s">
        <v>91</v>
      </c>
      <c r="G10" s="21" t="s">
        <v>14</v>
      </c>
      <c r="H10" s="21" t="s">
        <v>15</v>
      </c>
      <c r="I10" s="27"/>
      <c r="J10" s="34">
        <f>'[1]Output|Fee Based'!H14</f>
        <v>181.16053132033915</v>
      </c>
      <c r="K10" s="34">
        <f t="shared" si="1"/>
        <v>188.06908841968959</v>
      </c>
      <c r="L10" s="34">
        <f t="shared" si="1"/>
        <v>194.39850527564587</v>
      </c>
      <c r="M10" s="34">
        <f t="shared" si="1"/>
        <v>201.35316710930812</v>
      </c>
      <c r="N10" s="34">
        <f t="shared" si="1"/>
        <v>208.93947756064841</v>
      </c>
    </row>
    <row r="11" spans="1:17" x14ac:dyDescent="0.2">
      <c r="A11" s="16"/>
      <c r="B11" s="16"/>
      <c r="C11" s="33" t="s">
        <v>13</v>
      </c>
      <c r="D11" s="33" t="s">
        <v>78</v>
      </c>
      <c r="E11" s="33" t="s">
        <v>85</v>
      </c>
      <c r="F11" s="42" t="s">
        <v>93</v>
      </c>
      <c r="G11" s="21" t="s">
        <v>14</v>
      </c>
      <c r="H11" s="21" t="s">
        <v>15</v>
      </c>
      <c r="I11" s="27"/>
      <c r="J11" s="34">
        <f>'[1]Output|Fee Based'!H15</f>
        <v>493.2592574758134</v>
      </c>
      <c r="K11" s="34">
        <f t="shared" si="1"/>
        <v>512.06969990617449</v>
      </c>
      <c r="L11" s="34">
        <f t="shared" si="1"/>
        <v>529.30327410619327</v>
      </c>
      <c r="M11" s="34">
        <f t="shared" si="1"/>
        <v>548.23924932698617</v>
      </c>
      <c r="N11" s="34">
        <f t="shared" si="1"/>
        <v>568.89506123555395</v>
      </c>
    </row>
    <row r="12" spans="1:17" x14ac:dyDescent="0.2">
      <c r="A12" s="16"/>
      <c r="B12" s="16"/>
      <c r="C12" s="33" t="s">
        <v>16</v>
      </c>
      <c r="D12" s="33" t="s">
        <v>78</v>
      </c>
      <c r="E12" s="33" t="s">
        <v>83</v>
      </c>
      <c r="F12" s="42" t="s">
        <v>92</v>
      </c>
      <c r="G12" s="21" t="s">
        <v>14</v>
      </c>
      <c r="H12" s="21" t="s">
        <v>15</v>
      </c>
      <c r="I12" s="27"/>
      <c r="J12" s="34">
        <f>'[1]Output|Fee Based'!H16</f>
        <v>134.72359961461194</v>
      </c>
      <c r="K12" s="34">
        <f t="shared" si="1"/>
        <v>139.86128426249903</v>
      </c>
      <c r="L12" s="34">
        <f t="shared" si="1"/>
        <v>144.56827985409396</v>
      </c>
      <c r="M12" s="34">
        <f t="shared" si="1"/>
        <v>149.74025119633157</v>
      </c>
      <c r="N12" s="34">
        <f t="shared" si="1"/>
        <v>155.38196048228667</v>
      </c>
    </row>
    <row r="13" spans="1:17" x14ac:dyDescent="0.2">
      <c r="A13" s="16"/>
      <c r="B13" s="16"/>
      <c r="C13" s="33" t="s">
        <v>16</v>
      </c>
      <c r="D13" s="33" t="s">
        <v>78</v>
      </c>
      <c r="E13" s="33" t="s">
        <v>84</v>
      </c>
      <c r="F13" s="42" t="s">
        <v>94</v>
      </c>
      <c r="G13" s="21" t="s">
        <v>14</v>
      </c>
      <c r="H13" s="21" t="s">
        <v>15</v>
      </c>
      <c r="I13" s="27"/>
      <c r="J13" s="34">
        <f>'[1]Output|Fee Based'!H17</f>
        <v>175.24371793406254</v>
      </c>
      <c r="K13" s="34">
        <f t="shared" si="1"/>
        <v>181.92663734717212</v>
      </c>
      <c r="L13" s="34">
        <f t="shared" si="1"/>
        <v>188.04933159027391</v>
      </c>
      <c r="M13" s="34">
        <f t="shared" si="1"/>
        <v>194.77684992896772</v>
      </c>
      <c r="N13" s="34">
        <f t="shared" si="1"/>
        <v>202.11538685644058</v>
      </c>
    </row>
    <row r="14" spans="1:17" x14ac:dyDescent="0.2">
      <c r="A14" s="16"/>
      <c r="B14" s="16"/>
      <c r="C14" s="33" t="s">
        <v>17</v>
      </c>
      <c r="D14" s="33" t="s">
        <v>78</v>
      </c>
      <c r="E14" s="33" t="s">
        <v>84</v>
      </c>
      <c r="F14" s="42" t="s">
        <v>129</v>
      </c>
      <c r="G14" s="21" t="s">
        <v>14</v>
      </c>
      <c r="H14" s="21" t="s">
        <v>15</v>
      </c>
      <c r="I14" s="27"/>
      <c r="J14" s="34">
        <f>'[1]Output|Fee Based'!H18</f>
        <v>206.09007650539519</v>
      </c>
      <c r="K14" s="34">
        <f t="shared" si="1"/>
        <v>213.94932184305321</v>
      </c>
      <c r="L14" s="34">
        <f t="shared" si="1"/>
        <v>221.14973130626015</v>
      </c>
      <c r="M14" s="34">
        <f t="shared" si="1"/>
        <v>229.06142586203609</v>
      </c>
      <c r="N14" s="34">
        <f t="shared" si="1"/>
        <v>237.6916903568216</v>
      </c>
    </row>
    <row r="15" spans="1:17" x14ac:dyDescent="0.2">
      <c r="A15" s="16"/>
      <c r="B15" s="16"/>
      <c r="C15" s="33" t="s">
        <v>17</v>
      </c>
      <c r="D15" s="33" t="s">
        <v>78</v>
      </c>
      <c r="E15" s="33" t="s">
        <v>85</v>
      </c>
      <c r="F15" s="42" t="s">
        <v>130</v>
      </c>
      <c r="G15" s="21" t="s">
        <v>14</v>
      </c>
      <c r="H15" s="21" t="s">
        <v>15</v>
      </c>
      <c r="I15" s="27"/>
      <c r="J15" s="34">
        <f>'[1]Output|Fee Based'!H19</f>
        <v>217.92370327794836</v>
      </c>
      <c r="K15" s="34">
        <f t="shared" si="1"/>
        <v>226.23422398808819</v>
      </c>
      <c r="L15" s="34">
        <f t="shared" si="1"/>
        <v>233.84807867700411</v>
      </c>
      <c r="M15" s="34">
        <f t="shared" si="1"/>
        <v>242.21406022271691</v>
      </c>
      <c r="N15" s="34">
        <f t="shared" si="1"/>
        <v>251.33987176523732</v>
      </c>
    </row>
    <row r="16" spans="1:17" x14ac:dyDescent="0.2">
      <c r="A16" s="16"/>
      <c r="B16" s="16"/>
      <c r="C16" s="33" t="s">
        <v>17</v>
      </c>
      <c r="D16" s="33" t="s">
        <v>79</v>
      </c>
      <c r="E16" s="33" t="s">
        <v>84</v>
      </c>
      <c r="F16" s="42" t="s">
        <v>131</v>
      </c>
      <c r="G16" s="21" t="s">
        <v>14</v>
      </c>
      <c r="H16" s="21" t="s">
        <v>15</v>
      </c>
      <c r="I16" s="27"/>
      <c r="J16" s="34">
        <f>'[1]Output|Fee Based'!H20</f>
        <v>363.79571005009529</v>
      </c>
      <c r="K16" s="34">
        <f t="shared" si="1"/>
        <v>377.66905992968719</v>
      </c>
      <c r="L16" s="34">
        <f t="shared" si="1"/>
        <v>390.37941511872134</v>
      </c>
      <c r="M16" s="34">
        <f t="shared" si="1"/>
        <v>404.34534975964829</v>
      </c>
      <c r="N16" s="34">
        <f t="shared" si="1"/>
        <v>419.57972325806577</v>
      </c>
    </row>
    <row r="17" spans="1:14" x14ac:dyDescent="0.2">
      <c r="A17" s="16"/>
      <c r="B17" s="16"/>
      <c r="C17" s="33" t="s">
        <v>62</v>
      </c>
      <c r="D17" s="33" t="s">
        <v>78</v>
      </c>
      <c r="E17" s="33" t="s">
        <v>83</v>
      </c>
      <c r="F17" s="42" t="s">
        <v>133</v>
      </c>
      <c r="G17" s="21" t="s">
        <v>14</v>
      </c>
      <c r="H17" s="21" t="s">
        <v>15</v>
      </c>
      <c r="I17" s="27"/>
      <c r="J17" s="34">
        <f>'[1]Output|Fee Based'!H21</f>
        <v>123.12616081200179</v>
      </c>
      <c r="K17" s="34">
        <f t="shared" si="1"/>
        <v>127.82157711595043</v>
      </c>
      <c r="L17" s="34">
        <f t="shared" si="1"/>
        <v>132.12337945652004</v>
      </c>
      <c r="M17" s="34">
        <f t="shared" si="1"/>
        <v>136.85013094639299</v>
      </c>
      <c r="N17" s="34">
        <f t="shared" si="1"/>
        <v>142.00618383381698</v>
      </c>
    </row>
    <row r="18" spans="1:14" x14ac:dyDescent="0.2">
      <c r="A18" s="16"/>
      <c r="B18" s="16"/>
      <c r="C18" s="33" t="s">
        <v>62</v>
      </c>
      <c r="D18" s="33" t="s">
        <v>79</v>
      </c>
      <c r="E18" s="33" t="s">
        <v>83</v>
      </c>
      <c r="F18" s="42" t="s">
        <v>134</v>
      </c>
      <c r="G18" s="21" t="s">
        <v>14</v>
      </c>
      <c r="H18" s="21" t="s">
        <v>15</v>
      </c>
      <c r="I18" s="27"/>
      <c r="J18" s="34">
        <f>'[1]Output|Fee Based'!H22</f>
        <v>181.89785502504765</v>
      </c>
      <c r="K18" s="34">
        <f t="shared" si="1"/>
        <v>188.8345299648436</v>
      </c>
      <c r="L18" s="34">
        <f t="shared" si="1"/>
        <v>195.18970755936067</v>
      </c>
      <c r="M18" s="34">
        <f t="shared" si="1"/>
        <v>202.17267487982414</v>
      </c>
      <c r="N18" s="34">
        <f t="shared" si="1"/>
        <v>209.78986162903288</v>
      </c>
    </row>
    <row r="19" spans="1:14" x14ac:dyDescent="0.2">
      <c r="A19" s="16"/>
      <c r="B19" s="16"/>
      <c r="C19" s="33" t="s">
        <v>62</v>
      </c>
      <c r="D19" s="33" t="s">
        <v>78</v>
      </c>
      <c r="E19" s="33" t="s">
        <v>84</v>
      </c>
      <c r="F19" s="42" t="s">
        <v>132</v>
      </c>
      <c r="G19" s="21" t="s">
        <v>14</v>
      </c>
      <c r="H19" s="21" t="s">
        <v>15</v>
      </c>
      <c r="I19" s="27"/>
      <c r="J19" s="34">
        <f>'[1]Output|Fee Based'!H23</f>
        <v>206.09007650539519</v>
      </c>
      <c r="K19" s="34">
        <f t="shared" si="1"/>
        <v>213.94932184305321</v>
      </c>
      <c r="L19" s="34">
        <f t="shared" si="1"/>
        <v>221.14973130626015</v>
      </c>
      <c r="M19" s="34">
        <f t="shared" si="1"/>
        <v>229.06142586203609</v>
      </c>
      <c r="N19" s="34">
        <f t="shared" si="1"/>
        <v>237.6916903568216</v>
      </c>
    </row>
    <row r="20" spans="1:14" x14ac:dyDescent="0.2">
      <c r="A20" s="16"/>
      <c r="B20" s="16"/>
      <c r="C20" s="33" t="s">
        <v>63</v>
      </c>
      <c r="D20" s="33" t="s">
        <v>78</v>
      </c>
      <c r="E20" s="33" t="s">
        <v>83</v>
      </c>
      <c r="F20" s="42" t="s">
        <v>135</v>
      </c>
      <c r="G20" s="21" t="s">
        <v>14</v>
      </c>
      <c r="H20" s="21" t="s">
        <v>15</v>
      </c>
      <c r="I20" s="27"/>
      <c r="J20" s="34">
        <f>'[1]Output|Fee Based'!H24</f>
        <v>183.83145051732134</v>
      </c>
      <c r="K20" s="34">
        <f t="shared" si="1"/>
        <v>190.84186312374953</v>
      </c>
      <c r="L20" s="34">
        <f t="shared" si="1"/>
        <v>197.26459700004722</v>
      </c>
      <c r="M20" s="34">
        <f t="shared" si="1"/>
        <v>204.32179408056851</v>
      </c>
      <c r="N20" s="34">
        <f t="shared" si="1"/>
        <v>212.01995241660575</v>
      </c>
    </row>
    <row r="21" spans="1:14" x14ac:dyDescent="0.2">
      <c r="A21" s="16"/>
      <c r="B21" s="16"/>
      <c r="C21" s="33" t="s">
        <v>63</v>
      </c>
      <c r="D21" s="33" t="s">
        <v>78</v>
      </c>
      <c r="E21" s="33" t="s">
        <v>85</v>
      </c>
      <c r="F21" s="42" t="s">
        <v>136</v>
      </c>
      <c r="G21" s="21" t="s">
        <v>14</v>
      </c>
      <c r="H21" s="21" t="s">
        <v>15</v>
      </c>
      <c r="I21" s="27"/>
      <c r="J21" s="34">
        <f>'[1]Output|Fee Based'!H25</f>
        <v>332.27837470898191</v>
      </c>
      <c r="K21" s="34">
        <f t="shared" si="1"/>
        <v>344.94981096403029</v>
      </c>
      <c r="L21" s="34">
        <f t="shared" si="1"/>
        <v>356.5590082346759</v>
      </c>
      <c r="M21" s="34">
        <f t="shared" si="1"/>
        <v>369.31500819723749</v>
      </c>
      <c r="N21" s="34">
        <f t="shared" si="1"/>
        <v>383.22955618645568</v>
      </c>
    </row>
    <row r="22" spans="1:14" x14ac:dyDescent="0.2">
      <c r="A22" s="16"/>
      <c r="B22" s="16"/>
      <c r="C22" s="33" t="s">
        <v>63</v>
      </c>
      <c r="D22" s="33" t="s">
        <v>79</v>
      </c>
      <c r="E22" s="33" t="s">
        <v>83</v>
      </c>
      <c r="F22" s="42" t="s">
        <v>137</v>
      </c>
      <c r="G22" s="21" t="s">
        <v>14</v>
      </c>
      <c r="H22" s="21" t="s">
        <v>15</v>
      </c>
      <c r="I22" s="27"/>
      <c r="J22" s="34">
        <f>'[1]Output|Fee Based'!H26</f>
        <v>240.57458245248239</v>
      </c>
      <c r="K22" s="34">
        <f t="shared" si="1"/>
        <v>249.74889446963186</v>
      </c>
      <c r="L22" s="34">
        <f t="shared" si="1"/>
        <v>258.15412935270285</v>
      </c>
      <c r="M22" s="34">
        <f t="shared" si="1"/>
        <v>267.38966677654162</v>
      </c>
      <c r="N22" s="34">
        <f t="shared" si="1"/>
        <v>277.46401054162413</v>
      </c>
    </row>
    <row r="23" spans="1:14" x14ac:dyDescent="0.2">
      <c r="A23" s="16"/>
      <c r="B23" s="16"/>
      <c r="C23" s="33" t="s">
        <v>63</v>
      </c>
      <c r="D23" s="33" t="s">
        <v>79</v>
      </c>
      <c r="E23" s="33" t="s">
        <v>82</v>
      </c>
      <c r="F23" s="42" t="s">
        <v>138</v>
      </c>
      <c r="G23" s="21" t="s">
        <v>14</v>
      </c>
      <c r="H23" s="21" t="s">
        <v>15</v>
      </c>
      <c r="I23" s="27"/>
      <c r="J23" s="34">
        <f>'[1]Output|Fee Based'!H27</f>
        <v>598.50261975983426</v>
      </c>
      <c r="K23" s="34">
        <f t="shared" si="1"/>
        <v>621.32651794884021</v>
      </c>
      <c r="L23" s="34">
        <f t="shared" si="1"/>
        <v>642.23710229208996</v>
      </c>
      <c r="M23" s="34">
        <f t="shared" si="1"/>
        <v>665.21331734651812</v>
      </c>
      <c r="N23" s="34">
        <f t="shared" si="1"/>
        <v>690.27631890843077</v>
      </c>
    </row>
    <row r="24" spans="1:14" x14ac:dyDescent="0.2">
      <c r="A24" s="16"/>
      <c r="B24" s="16"/>
      <c r="C24" s="33" t="s">
        <v>18</v>
      </c>
      <c r="D24" s="33" t="s">
        <v>78</v>
      </c>
      <c r="E24" s="33" t="s">
        <v>84</v>
      </c>
      <c r="F24" s="42" t="s">
        <v>139</v>
      </c>
      <c r="G24" s="21" t="s">
        <v>14</v>
      </c>
      <c r="H24" s="21" t="s">
        <v>15</v>
      </c>
      <c r="I24" s="27"/>
      <c r="J24" s="34">
        <f>'[1]Output|Fee Based'!H28</f>
        <v>188.82964001627897</v>
      </c>
      <c r="K24" s="34">
        <f t="shared" si="1"/>
        <v>196.03065858580109</v>
      </c>
      <c r="L24" s="34">
        <f t="shared" si="1"/>
        <v>202.62802004037644</v>
      </c>
      <c r="M24" s="34">
        <f t="shared" si="1"/>
        <v>209.87709510608838</v>
      </c>
      <c r="N24" s="34">
        <f t="shared" si="1"/>
        <v>217.78455850961114</v>
      </c>
    </row>
    <row r="25" spans="1:14" x14ac:dyDescent="0.2">
      <c r="A25" s="16"/>
      <c r="B25" s="16"/>
      <c r="C25" s="33" t="s">
        <v>18</v>
      </c>
      <c r="D25" s="33" t="s">
        <v>79</v>
      </c>
      <c r="E25" s="33" t="s">
        <v>84</v>
      </c>
      <c r="F25" s="42" t="s">
        <v>140</v>
      </c>
      <c r="G25" s="21" t="s">
        <v>14</v>
      </c>
      <c r="H25" s="21" t="s">
        <v>15</v>
      </c>
      <c r="I25" s="27"/>
      <c r="J25" s="34">
        <f>'[1]Output|Fee Based'!H29</f>
        <v>481.14916490496478</v>
      </c>
      <c r="K25" s="34">
        <f t="shared" si="1"/>
        <v>499.49778893926373</v>
      </c>
      <c r="L25" s="34">
        <f t="shared" si="1"/>
        <v>516.30825870540571</v>
      </c>
      <c r="M25" s="34">
        <f t="shared" si="1"/>
        <v>534.77933355308323</v>
      </c>
      <c r="N25" s="34">
        <f t="shared" si="1"/>
        <v>554.92802108324827</v>
      </c>
    </row>
    <row r="26" spans="1:14" ht="22.5" x14ac:dyDescent="0.2">
      <c r="A26" s="16"/>
      <c r="B26" s="16"/>
      <c r="C26" s="43" t="s">
        <v>18</v>
      </c>
      <c r="D26" s="33" t="s">
        <v>78</v>
      </c>
      <c r="E26" s="33" t="s">
        <v>85</v>
      </c>
      <c r="F26" s="42" t="s">
        <v>141</v>
      </c>
      <c r="G26" s="21" t="s">
        <v>14</v>
      </c>
      <c r="H26" s="21" t="s">
        <v>15</v>
      </c>
      <c r="I26" s="27"/>
      <c r="J26" s="34">
        <f>'[1]Output|Fee Based'!H30</f>
        <v>334.5412895972961</v>
      </c>
      <c r="K26" s="34">
        <f t="shared" si="1"/>
        <v>347.29902211457636</v>
      </c>
      <c r="L26" s="34">
        <f t="shared" si="1"/>
        <v>358.98728148298301</v>
      </c>
      <c r="M26" s="34">
        <f t="shared" si="1"/>
        <v>371.83015361185966</v>
      </c>
      <c r="N26" s="34">
        <f t="shared" si="1"/>
        <v>385.83946382518144</v>
      </c>
    </row>
    <row r="27" spans="1:14" ht="22.5" x14ac:dyDescent="0.2">
      <c r="A27" s="16"/>
      <c r="B27" s="16"/>
      <c r="C27" s="43" t="s">
        <v>70</v>
      </c>
      <c r="D27" s="33" t="s">
        <v>78</v>
      </c>
      <c r="E27" s="33" t="s">
        <v>83</v>
      </c>
      <c r="F27" s="42" t="s">
        <v>182</v>
      </c>
      <c r="G27" s="21" t="s">
        <v>14</v>
      </c>
      <c r="H27" s="21" t="s">
        <v>15</v>
      </c>
      <c r="I27" s="27"/>
      <c r="J27" s="34">
        <f>'[1]Output|Fee Based'!H31</f>
        <v>493.2592574758134</v>
      </c>
      <c r="K27" s="34">
        <f t="shared" si="1"/>
        <v>512.06969990617449</v>
      </c>
      <c r="L27" s="34">
        <f t="shared" si="1"/>
        <v>529.30327410619327</v>
      </c>
      <c r="M27" s="34">
        <f t="shared" si="1"/>
        <v>548.23924932698617</v>
      </c>
      <c r="N27" s="34">
        <f t="shared" si="1"/>
        <v>568.89506123555395</v>
      </c>
    </row>
    <row r="28" spans="1:14" x14ac:dyDescent="0.2">
      <c r="A28" s="16"/>
      <c r="B28" s="16"/>
      <c r="C28" s="33" t="s">
        <v>70</v>
      </c>
      <c r="D28" s="33" t="s">
        <v>79</v>
      </c>
      <c r="E28" s="33" t="s">
        <v>83</v>
      </c>
      <c r="F28" s="42" t="s">
        <v>183</v>
      </c>
      <c r="G28" s="21" t="s">
        <v>14</v>
      </c>
      <c r="H28" s="21" t="s">
        <v>15</v>
      </c>
      <c r="I28" s="27"/>
      <c r="J28" s="34">
        <f>'[1]Output|Fee Based'!H32</f>
        <v>560.94951420627604</v>
      </c>
      <c r="K28" s="34">
        <f t="shared" si="1"/>
        <v>582.3413246657758</v>
      </c>
      <c r="L28" s="34">
        <f t="shared" si="1"/>
        <v>601.9398723443511</v>
      </c>
      <c r="M28" s="34">
        <f t="shared" si="1"/>
        <v>623.47444253261915</v>
      </c>
      <c r="N28" s="34">
        <f t="shared" si="1"/>
        <v>646.96486360437257</v>
      </c>
    </row>
    <row r="29" spans="1:14" x14ac:dyDescent="0.2">
      <c r="A29" s="16"/>
      <c r="B29" s="16"/>
      <c r="C29" s="33" t="s">
        <v>71</v>
      </c>
      <c r="D29" s="33" t="s">
        <v>78</v>
      </c>
      <c r="E29" s="33" t="s">
        <v>83</v>
      </c>
      <c r="F29" s="42" t="s">
        <v>184</v>
      </c>
      <c r="G29" s="21" t="s">
        <v>14</v>
      </c>
      <c r="H29" s="21" t="s">
        <v>15</v>
      </c>
      <c r="I29" s="27"/>
      <c r="J29" s="34">
        <f>'[1]Output|Fee Based'!H33</f>
        <v>1042.2423641225344</v>
      </c>
      <c r="K29" s="34">
        <f t="shared" si="1"/>
        <v>1081.988278044427</v>
      </c>
      <c r="L29" s="34">
        <f t="shared" si="1"/>
        <v>1118.4023155800317</v>
      </c>
      <c r="M29" s="34">
        <f t="shared" si="1"/>
        <v>1158.4134766114141</v>
      </c>
      <c r="N29" s="34">
        <f t="shared" si="1"/>
        <v>1202.0586021922791</v>
      </c>
    </row>
    <row r="30" spans="1:14" x14ac:dyDescent="0.2">
      <c r="A30" s="16"/>
      <c r="B30" s="16"/>
      <c r="C30" s="33" t="s">
        <v>72</v>
      </c>
      <c r="D30" s="33" t="s">
        <v>78</v>
      </c>
      <c r="E30" s="33" t="s">
        <v>83</v>
      </c>
      <c r="F30" s="42" t="s">
        <v>185</v>
      </c>
      <c r="G30" s="21" t="s">
        <v>14</v>
      </c>
      <c r="H30" s="21" t="s">
        <v>15</v>
      </c>
      <c r="I30" s="27"/>
      <c r="J30" s="34">
        <f>'[1]Output|Fee Based'!H34</f>
        <v>1248.6269906814521</v>
      </c>
      <c r="K30" s="34">
        <f t="shared" si="1"/>
        <v>1296.2433826076799</v>
      </c>
      <c r="L30" s="34">
        <f t="shared" si="1"/>
        <v>1339.8681206453844</v>
      </c>
      <c r="M30" s="34">
        <f t="shared" si="1"/>
        <v>1387.8022838611989</v>
      </c>
      <c r="N30" s="34">
        <f t="shared" si="1"/>
        <v>1440.0900085669875</v>
      </c>
    </row>
    <row r="31" spans="1:14" x14ac:dyDescent="0.2">
      <c r="A31" s="16"/>
      <c r="B31" s="16"/>
      <c r="C31" s="33" t="s">
        <v>71</v>
      </c>
      <c r="D31" s="33" t="s">
        <v>78</v>
      </c>
      <c r="E31" s="33" t="s">
        <v>86</v>
      </c>
      <c r="F31" s="42" t="s">
        <v>186</v>
      </c>
      <c r="G31" s="21" t="s">
        <v>14</v>
      </c>
      <c r="H31" s="21" t="s">
        <v>15</v>
      </c>
      <c r="I31" s="27"/>
      <c r="J31" s="34">
        <f>'[1]Output|Fee Based'!H35</f>
        <v>2134.7889470424643</v>
      </c>
      <c r="K31" s="34">
        <f t="shared" si="1"/>
        <v>2216.1991263360228</v>
      </c>
      <c r="L31" s="34">
        <f t="shared" si="1"/>
        <v>2290.7847385929613</v>
      </c>
      <c r="M31" s="34">
        <f t="shared" si="1"/>
        <v>2372.7382143567706</v>
      </c>
      <c r="N31" s="34">
        <f t="shared" si="1"/>
        <v>2462.1350138821413</v>
      </c>
    </row>
    <row r="32" spans="1:14" x14ac:dyDescent="0.2">
      <c r="A32" s="16"/>
      <c r="B32" s="16"/>
      <c r="C32" s="33" t="s">
        <v>72</v>
      </c>
      <c r="D32" s="33" t="s">
        <v>78</v>
      </c>
      <c r="E32" s="33" t="s">
        <v>86</v>
      </c>
      <c r="F32" s="42" t="s">
        <v>187</v>
      </c>
      <c r="G32" s="21" t="s">
        <v>14</v>
      </c>
      <c r="H32" s="21" t="s">
        <v>15</v>
      </c>
      <c r="I32" s="27"/>
      <c r="J32" s="34">
        <f>'[1]Output|Fee Based'!H36</f>
        <v>2341.173573601382</v>
      </c>
      <c r="K32" s="34">
        <f t="shared" si="1"/>
        <v>2430.4542308992754</v>
      </c>
      <c r="L32" s="34">
        <f t="shared" si="1"/>
        <v>2512.2505436583137</v>
      </c>
      <c r="M32" s="34">
        <f t="shared" si="1"/>
        <v>2602.1270216065554</v>
      </c>
      <c r="N32" s="34">
        <f t="shared" si="1"/>
        <v>2700.16642025685</v>
      </c>
    </row>
    <row r="33" spans="1:14" x14ac:dyDescent="0.2">
      <c r="A33" s="16"/>
      <c r="B33" s="16"/>
      <c r="C33" s="33" t="s">
        <v>71</v>
      </c>
      <c r="D33" s="33" t="s">
        <v>79</v>
      </c>
      <c r="E33" s="33" t="s">
        <v>83</v>
      </c>
      <c r="F33" s="42" t="s">
        <v>188</v>
      </c>
      <c r="G33" s="21" t="s">
        <v>14</v>
      </c>
      <c r="H33" s="21" t="s">
        <v>15</v>
      </c>
      <c r="I33" s="27"/>
      <c r="J33" s="34">
        <f>'[1]Output|Fee Based'!H37</f>
        <v>1185.2698940341816</v>
      </c>
      <c r="K33" s="34">
        <f t="shared" si="1"/>
        <v>1230.4701629967228</v>
      </c>
      <c r="L33" s="34">
        <f t="shared" si="1"/>
        <v>1271.8813202255114</v>
      </c>
      <c r="M33" s="34">
        <f t="shared" si="1"/>
        <v>1317.3832363136928</v>
      </c>
      <c r="N33" s="34">
        <f t="shared" si="1"/>
        <v>1367.0178080343433</v>
      </c>
    </row>
    <row r="34" spans="1:14" x14ac:dyDescent="0.2">
      <c r="A34" s="16"/>
      <c r="B34" s="16"/>
      <c r="C34" s="33" t="s">
        <v>72</v>
      </c>
      <c r="D34" s="33" t="s">
        <v>79</v>
      </c>
      <c r="E34" s="33" t="s">
        <v>83</v>
      </c>
      <c r="F34" s="42" t="s">
        <v>189</v>
      </c>
      <c r="G34" s="21" t="s">
        <v>14</v>
      </c>
      <c r="H34" s="21" t="s">
        <v>15</v>
      </c>
      <c r="I34" s="27"/>
      <c r="J34" s="34">
        <f>'[1]Output|Fee Based'!H38</f>
        <v>1419.9768037439205</v>
      </c>
      <c r="K34" s="34">
        <f t="shared" si="1"/>
        <v>1474.127621015876</v>
      </c>
      <c r="L34" s="34">
        <f t="shared" si="1"/>
        <v>1523.7390073988804</v>
      </c>
      <c r="M34" s="34">
        <f t="shared" si="1"/>
        <v>1578.251203900563</v>
      </c>
      <c r="N34" s="34">
        <f t="shared" si="1"/>
        <v>1637.7144036847087</v>
      </c>
    </row>
    <row r="35" spans="1:14" x14ac:dyDescent="0.2">
      <c r="A35" s="16"/>
      <c r="B35" s="16"/>
      <c r="C35" s="33" t="s">
        <v>71</v>
      </c>
      <c r="D35" s="33" t="s">
        <v>79</v>
      </c>
      <c r="E35" s="33" t="s">
        <v>88</v>
      </c>
      <c r="F35" s="42" t="s">
        <v>190</v>
      </c>
      <c r="G35" s="21" t="s">
        <v>14</v>
      </c>
      <c r="H35" s="21" t="s">
        <v>15</v>
      </c>
      <c r="I35" s="27"/>
      <c r="J35" s="34">
        <f>'[1]Output|Fee Based'!H39</f>
        <v>2277.8164769541113</v>
      </c>
      <c r="K35" s="34">
        <f t="shared" si="1"/>
        <v>2364.6810112883181</v>
      </c>
      <c r="L35" s="34">
        <f t="shared" si="1"/>
        <v>2444.2637432384404</v>
      </c>
      <c r="M35" s="34">
        <f t="shared" si="1"/>
        <v>2531.7079740590484</v>
      </c>
      <c r="N35" s="34">
        <f t="shared" si="1"/>
        <v>2627.0942197242048</v>
      </c>
    </row>
    <row r="36" spans="1:14" x14ac:dyDescent="0.2">
      <c r="A36" s="16"/>
      <c r="B36" s="16"/>
      <c r="C36" s="33" t="s">
        <v>72</v>
      </c>
      <c r="D36" s="33" t="s">
        <v>79</v>
      </c>
      <c r="E36" s="33" t="s">
        <v>86</v>
      </c>
      <c r="F36" s="42" t="s">
        <v>191</v>
      </c>
      <c r="G36" s="21" t="s">
        <v>14</v>
      </c>
      <c r="H36" s="21" t="s">
        <v>15</v>
      </c>
      <c r="I36" s="27"/>
      <c r="J36" s="34">
        <f>'[1]Output|Fee Based'!H40</f>
        <v>2512.52338666385</v>
      </c>
      <c r="K36" s="34">
        <f t="shared" si="1"/>
        <v>2608.3384693074713</v>
      </c>
      <c r="L36" s="34">
        <f t="shared" si="1"/>
        <v>2696.1214304118093</v>
      </c>
      <c r="M36" s="34">
        <f t="shared" si="1"/>
        <v>2792.5759416459186</v>
      </c>
      <c r="N36" s="34">
        <f t="shared" si="1"/>
        <v>2897.7908153745702</v>
      </c>
    </row>
    <row r="37" spans="1:14" x14ac:dyDescent="0.2">
      <c r="A37" s="16"/>
      <c r="B37" s="16"/>
      <c r="C37" s="33" t="s">
        <v>19</v>
      </c>
      <c r="D37" s="33" t="s">
        <v>78</v>
      </c>
      <c r="E37" s="33" t="s">
        <v>83</v>
      </c>
      <c r="F37" s="42" t="s">
        <v>178</v>
      </c>
      <c r="G37" s="21" t="s">
        <v>14</v>
      </c>
      <c r="H37" s="21" t="s">
        <v>15</v>
      </c>
      <c r="I37" s="27"/>
      <c r="J37" s="34">
        <f>'[1]Output|Fee Based'!H41</f>
        <v>1248.6269906814521</v>
      </c>
      <c r="K37" s="34">
        <f t="shared" si="1"/>
        <v>1296.2433826076799</v>
      </c>
      <c r="L37" s="34">
        <f t="shared" si="1"/>
        <v>1339.8681206453844</v>
      </c>
      <c r="M37" s="34">
        <f t="shared" si="1"/>
        <v>1387.8022838611989</v>
      </c>
      <c r="N37" s="34">
        <f t="shared" si="1"/>
        <v>1440.0900085669875</v>
      </c>
    </row>
    <row r="38" spans="1:14" x14ac:dyDescent="0.2">
      <c r="A38" s="16"/>
      <c r="B38" s="16"/>
      <c r="C38" s="33" t="s">
        <v>19</v>
      </c>
      <c r="D38" s="33" t="s">
        <v>79</v>
      </c>
      <c r="E38" s="33" t="s">
        <v>83</v>
      </c>
      <c r="F38" s="42" t="s">
        <v>179</v>
      </c>
      <c r="G38" s="21" t="s">
        <v>14</v>
      </c>
      <c r="H38" s="21" t="s">
        <v>15</v>
      </c>
      <c r="I38" s="27"/>
      <c r="J38" s="34">
        <f>'[1]Output|Fee Based'!H42</f>
        <v>1419.9768037439205</v>
      </c>
      <c r="K38" s="34">
        <f t="shared" si="1"/>
        <v>1474.127621015876</v>
      </c>
      <c r="L38" s="34">
        <f t="shared" si="1"/>
        <v>1523.7390073988804</v>
      </c>
      <c r="M38" s="34">
        <f t="shared" si="1"/>
        <v>1578.251203900563</v>
      </c>
      <c r="N38" s="34">
        <f t="shared" si="1"/>
        <v>1637.7144036847087</v>
      </c>
    </row>
    <row r="39" spans="1:14" x14ac:dyDescent="0.2">
      <c r="A39" s="16"/>
      <c r="B39" s="16"/>
      <c r="C39" s="33" t="s">
        <v>19</v>
      </c>
      <c r="D39" s="33" t="s">
        <v>78</v>
      </c>
      <c r="E39" s="33" t="s">
        <v>82</v>
      </c>
      <c r="F39" s="42" t="s">
        <v>180</v>
      </c>
      <c r="G39" s="21" t="s">
        <v>14</v>
      </c>
      <c r="H39" s="21" t="s">
        <v>15</v>
      </c>
      <c r="I39" s="27"/>
      <c r="J39" s="34">
        <f>'[1]Output|Fee Based'!H43</f>
        <v>2074.1654969171232</v>
      </c>
      <c r="K39" s="34">
        <f t="shared" si="1"/>
        <v>2153.2638008606918</v>
      </c>
      <c r="L39" s="34">
        <f t="shared" si="1"/>
        <v>2225.731340906796</v>
      </c>
      <c r="M39" s="34">
        <f t="shared" si="1"/>
        <v>2305.3575128603393</v>
      </c>
      <c r="N39" s="34">
        <f t="shared" si="1"/>
        <v>2392.215634065823</v>
      </c>
    </row>
    <row r="40" spans="1:14" x14ac:dyDescent="0.2">
      <c r="A40" s="16"/>
      <c r="B40" s="16"/>
      <c r="C40" s="33" t="s">
        <v>19</v>
      </c>
      <c r="D40" s="33" t="s">
        <v>79</v>
      </c>
      <c r="E40" s="33" t="s">
        <v>82</v>
      </c>
      <c r="F40" s="42" t="s">
        <v>181</v>
      </c>
      <c r="G40" s="21" t="s">
        <v>14</v>
      </c>
      <c r="H40" s="21" t="s">
        <v>15</v>
      </c>
      <c r="I40" s="27"/>
      <c r="J40" s="34">
        <f>'[1]Output|Fee Based'!H44</f>
        <v>2358.8044425828766</v>
      </c>
      <c r="K40" s="34">
        <f t="shared" si="1"/>
        <v>2448.7574530924885</v>
      </c>
      <c r="L40" s="34">
        <f t="shared" si="1"/>
        <v>2531.1697560923553</v>
      </c>
      <c r="M40" s="34">
        <f t="shared" si="1"/>
        <v>2621.7230742480428</v>
      </c>
      <c r="N40" s="34">
        <f t="shared" si="1"/>
        <v>2720.5007862861689</v>
      </c>
    </row>
    <row r="41" spans="1:14" x14ac:dyDescent="0.2">
      <c r="A41" s="16"/>
      <c r="B41" s="16"/>
      <c r="C41" s="33" t="s">
        <v>224</v>
      </c>
      <c r="D41" s="33" t="s">
        <v>78</v>
      </c>
      <c r="E41" s="33" t="s">
        <v>82</v>
      </c>
      <c r="F41" s="42" t="s">
        <v>146</v>
      </c>
      <c r="G41" s="21" t="s">
        <v>14</v>
      </c>
      <c r="H41" s="21" t="s">
        <v>15</v>
      </c>
      <c r="I41" s="27"/>
      <c r="J41" s="34">
        <f>'[1]Output|Fee Based'!H45</f>
        <v>629.47311100469892</v>
      </c>
      <c r="K41" s="34">
        <f t="shared" si="1"/>
        <v>653.47806891792118</v>
      </c>
      <c r="L41" s="34">
        <f t="shared" si="1"/>
        <v>675.47070544932592</v>
      </c>
      <c r="M41" s="34">
        <f t="shared" si="1"/>
        <v>699.63586211184406</v>
      </c>
      <c r="N41" s="34">
        <f t="shared" si="1"/>
        <v>725.99578944286145</v>
      </c>
    </row>
    <row r="42" spans="1:14" x14ac:dyDescent="0.2">
      <c r="A42" s="16"/>
      <c r="B42" s="16"/>
      <c r="C42" s="33" t="s">
        <v>224</v>
      </c>
      <c r="D42" s="33" t="s">
        <v>78</v>
      </c>
      <c r="E42" s="33" t="s">
        <v>87</v>
      </c>
      <c r="F42" s="42" t="s">
        <v>147</v>
      </c>
      <c r="G42" s="21" t="s">
        <v>14</v>
      </c>
      <c r="H42" s="21" t="s">
        <v>15</v>
      </c>
      <c r="I42" s="27"/>
      <c r="J42" s="34">
        <f>'[1]Output|Fee Based'!H46</f>
        <v>1722.0196939246289</v>
      </c>
      <c r="K42" s="34">
        <f t="shared" si="1"/>
        <v>1787.6889172095168</v>
      </c>
      <c r="L42" s="34">
        <f t="shared" si="1"/>
        <v>1847.8531284622552</v>
      </c>
      <c r="M42" s="34">
        <f t="shared" si="1"/>
        <v>1913.9605998572001</v>
      </c>
      <c r="N42" s="34">
        <f t="shared" si="1"/>
        <v>1986.0722011327234</v>
      </c>
    </row>
    <row r="43" spans="1:14" x14ac:dyDescent="0.2">
      <c r="A43" s="16"/>
      <c r="B43" s="16"/>
      <c r="C43" s="33" t="s">
        <v>224</v>
      </c>
      <c r="D43" s="33" t="s">
        <v>78</v>
      </c>
      <c r="E43" s="33" t="s">
        <v>83</v>
      </c>
      <c r="F43" s="42" t="s">
        <v>148</v>
      </c>
      <c r="G43" s="21" t="s">
        <v>14</v>
      </c>
      <c r="H43" s="21" t="s">
        <v>15</v>
      </c>
      <c r="I43" s="27"/>
      <c r="J43" s="34">
        <f>'[1]Output|Fee Based'!H47</f>
        <v>526.28079772524006</v>
      </c>
      <c r="K43" s="34">
        <f t="shared" si="1"/>
        <v>546.35051663629474</v>
      </c>
      <c r="L43" s="34">
        <f t="shared" si="1"/>
        <v>564.73780291664957</v>
      </c>
      <c r="M43" s="34">
        <f t="shared" si="1"/>
        <v>584.94145848695166</v>
      </c>
      <c r="N43" s="34">
        <f t="shared" si="1"/>
        <v>606.98008625550722</v>
      </c>
    </row>
    <row r="44" spans="1:14" x14ac:dyDescent="0.2">
      <c r="A44" s="16"/>
      <c r="B44" s="16"/>
      <c r="C44" s="33" t="s">
        <v>224</v>
      </c>
      <c r="D44" s="33" t="s">
        <v>78</v>
      </c>
      <c r="E44" s="33" t="s">
        <v>86</v>
      </c>
      <c r="F44" s="42" t="s">
        <v>149</v>
      </c>
      <c r="G44" s="21" t="s">
        <v>14</v>
      </c>
      <c r="H44" s="21" t="s">
        <v>15</v>
      </c>
      <c r="I44" s="27"/>
      <c r="J44" s="34">
        <f>'[1]Output|Fee Based'!H48</f>
        <v>1618.8273806451698</v>
      </c>
      <c r="K44" s="34">
        <f t="shared" si="1"/>
        <v>1680.5613649278903</v>
      </c>
      <c r="L44" s="34">
        <f t="shared" si="1"/>
        <v>1737.1202259295787</v>
      </c>
      <c r="M44" s="34">
        <f t="shared" si="1"/>
        <v>1799.2661962323077</v>
      </c>
      <c r="N44" s="34">
        <f t="shared" si="1"/>
        <v>1867.0564979453691</v>
      </c>
    </row>
    <row r="45" spans="1:14" x14ac:dyDescent="0.2">
      <c r="A45" s="16"/>
      <c r="B45" s="16"/>
      <c r="C45" s="33" t="s">
        <v>224</v>
      </c>
      <c r="D45" s="33" t="s">
        <v>79</v>
      </c>
      <c r="E45" s="33" t="s">
        <v>82</v>
      </c>
      <c r="F45" s="42" t="s">
        <v>150</v>
      </c>
      <c r="G45" s="21" t="s">
        <v>14</v>
      </c>
      <c r="H45" s="21" t="s">
        <v>15</v>
      </c>
      <c r="I45" s="27"/>
      <c r="J45" s="34">
        <f>'[1]Output|Fee Based'!H49</f>
        <v>715.85607461470374</v>
      </c>
      <c r="K45" s="34">
        <f t="shared" si="1"/>
        <v>743.1552469584168</v>
      </c>
      <c r="L45" s="34">
        <f t="shared" si="1"/>
        <v>768.16594587877432</v>
      </c>
      <c r="M45" s="34">
        <f t="shared" si="1"/>
        <v>795.64730113995313</v>
      </c>
      <c r="N45" s="34">
        <f t="shared" si="1"/>
        <v>825.62461673361338</v>
      </c>
    </row>
    <row r="46" spans="1:14" x14ac:dyDescent="0.2">
      <c r="A46" s="16"/>
      <c r="B46" s="16"/>
      <c r="C46" s="33" t="s">
        <v>224</v>
      </c>
      <c r="D46" s="33" t="s">
        <v>79</v>
      </c>
      <c r="E46" s="33" t="s">
        <v>87</v>
      </c>
      <c r="F46" s="42" t="s">
        <v>151</v>
      </c>
      <c r="G46" s="21" t="s">
        <v>14</v>
      </c>
      <c r="H46" s="21" t="s">
        <v>15</v>
      </c>
      <c r="I46" s="27"/>
      <c r="J46" s="34">
        <f>'[1]Output|Fee Based'!H50</f>
        <v>1808.4026575346338</v>
      </c>
      <c r="K46" s="34">
        <f t="shared" si="1"/>
        <v>1877.3660952500127</v>
      </c>
      <c r="L46" s="34">
        <f t="shared" si="1"/>
        <v>1940.5483688917041</v>
      </c>
      <c r="M46" s="34">
        <f t="shared" si="1"/>
        <v>2009.9720388853098</v>
      </c>
      <c r="N46" s="34">
        <f t="shared" si="1"/>
        <v>2085.7010284234757</v>
      </c>
    </row>
    <row r="47" spans="1:14" ht="33.75" x14ac:dyDescent="0.2">
      <c r="A47" s="16"/>
      <c r="B47" s="16"/>
      <c r="C47" s="43" t="s">
        <v>224</v>
      </c>
      <c r="D47" s="33" t="s">
        <v>79</v>
      </c>
      <c r="E47" s="33" t="s">
        <v>83</v>
      </c>
      <c r="F47" s="42" t="s">
        <v>152</v>
      </c>
      <c r="G47" s="21" t="s">
        <v>14</v>
      </c>
      <c r="H47" s="21" t="s">
        <v>15</v>
      </c>
      <c r="I47" s="27"/>
      <c r="J47" s="34">
        <f>'[1]Output|Fee Based'!H51</f>
        <v>598.50261975983426</v>
      </c>
      <c r="K47" s="34">
        <f t="shared" si="1"/>
        <v>621.32651794884021</v>
      </c>
      <c r="L47" s="34">
        <f t="shared" si="1"/>
        <v>642.23710229208996</v>
      </c>
      <c r="M47" s="34">
        <f t="shared" si="1"/>
        <v>665.21331734651812</v>
      </c>
      <c r="N47" s="34">
        <f t="shared" si="1"/>
        <v>690.27631890843077</v>
      </c>
    </row>
    <row r="48" spans="1:14" ht="33.75" x14ac:dyDescent="0.2">
      <c r="A48" s="16"/>
      <c r="B48" s="16"/>
      <c r="C48" s="43" t="s">
        <v>224</v>
      </c>
      <c r="D48" s="33" t="s">
        <v>79</v>
      </c>
      <c r="E48" s="33" t="s">
        <v>86</v>
      </c>
      <c r="F48" s="42" t="s">
        <v>153</v>
      </c>
      <c r="G48" s="21" t="s">
        <v>14</v>
      </c>
      <c r="H48" s="21" t="s">
        <v>15</v>
      </c>
      <c r="I48" s="27"/>
      <c r="J48" s="34">
        <f>'[1]Output|Fee Based'!H52</f>
        <v>1691.0492026797642</v>
      </c>
      <c r="K48" s="34">
        <f t="shared" si="1"/>
        <v>1755.5373662404359</v>
      </c>
      <c r="L48" s="34">
        <f t="shared" si="1"/>
        <v>1814.6195253050194</v>
      </c>
      <c r="M48" s="34">
        <f t="shared" si="1"/>
        <v>1879.5380550918744</v>
      </c>
      <c r="N48" s="34">
        <f t="shared" si="1"/>
        <v>1950.352730598293</v>
      </c>
    </row>
    <row r="49" spans="1:14" ht="33.75" x14ac:dyDescent="0.2">
      <c r="A49" s="16"/>
      <c r="B49" s="16"/>
      <c r="C49" s="43" t="s">
        <v>209</v>
      </c>
      <c r="D49" s="33" t="s">
        <v>78</v>
      </c>
      <c r="E49" s="33" t="s">
        <v>82</v>
      </c>
      <c r="F49" s="42" t="s">
        <v>154</v>
      </c>
      <c r="G49" s="21" t="s">
        <v>14</v>
      </c>
      <c r="H49" s="21" t="s">
        <v>15</v>
      </c>
      <c r="I49" s="27"/>
      <c r="J49" s="34">
        <f>'[1]Output|Fee Based'!H53</f>
        <v>412.76925311783538</v>
      </c>
      <c r="K49" s="34">
        <f t="shared" si="1"/>
        <v>428.51020912650574</v>
      </c>
      <c r="L49" s="34">
        <f t="shared" si="1"/>
        <v>442.93161013070556</v>
      </c>
      <c r="M49" s="34">
        <f t="shared" si="1"/>
        <v>458.77761449956989</v>
      </c>
      <c r="N49" s="34">
        <f t="shared" si="1"/>
        <v>476.06281274941739</v>
      </c>
    </row>
    <row r="50" spans="1:14" ht="33.75" x14ac:dyDescent="0.2">
      <c r="A50" s="16"/>
      <c r="B50" s="16"/>
      <c r="C50" s="43" t="s">
        <v>225</v>
      </c>
      <c r="D50" s="33" t="s">
        <v>78</v>
      </c>
      <c r="E50" s="33" t="s">
        <v>83</v>
      </c>
      <c r="F50" s="42" t="s">
        <v>160</v>
      </c>
      <c r="G50" s="21" t="s">
        <v>14</v>
      </c>
      <c r="H50" s="21" t="s">
        <v>15</v>
      </c>
      <c r="I50" s="27"/>
      <c r="J50" s="34">
        <f>'[1]Output|Fee Based'!H54</f>
        <v>103.19231327945884</v>
      </c>
      <c r="K50" s="34">
        <f t="shared" si="1"/>
        <v>107.12755228162644</v>
      </c>
      <c r="L50" s="34">
        <f t="shared" si="1"/>
        <v>110.73290253267639</v>
      </c>
      <c r="M50" s="34">
        <f t="shared" si="1"/>
        <v>114.69440362489247</v>
      </c>
      <c r="N50" s="34">
        <f t="shared" si="1"/>
        <v>119.01570318735435</v>
      </c>
    </row>
    <row r="51" spans="1:14" ht="33.75" x14ac:dyDescent="0.2">
      <c r="A51" s="16"/>
      <c r="B51" s="16"/>
      <c r="C51" s="43" t="s">
        <v>225</v>
      </c>
      <c r="D51" s="33" t="s">
        <v>79</v>
      </c>
      <c r="E51" s="33" t="s">
        <v>82</v>
      </c>
      <c r="F51" s="42" t="s">
        <v>155</v>
      </c>
      <c r="G51" s="21" t="s">
        <v>14</v>
      </c>
      <c r="H51" s="21" t="s">
        <v>15</v>
      </c>
      <c r="I51" s="27"/>
      <c r="J51" s="34">
        <f>'[1]Output|Fee Based'!H55</f>
        <v>469.41381941947782</v>
      </c>
      <c r="K51" s="34">
        <f t="shared" si="1"/>
        <v>487.31491603830602</v>
      </c>
      <c r="L51" s="34">
        <f t="shared" si="1"/>
        <v>503.71537434673718</v>
      </c>
      <c r="M51" s="34">
        <f t="shared" si="1"/>
        <v>521.73593517373968</v>
      </c>
      <c r="N51" s="34">
        <f t="shared" si="1"/>
        <v>541.39319130073</v>
      </c>
    </row>
    <row r="52" spans="1:14" ht="33.75" x14ac:dyDescent="0.2">
      <c r="A52" s="16"/>
      <c r="B52" s="16"/>
      <c r="C52" s="43" t="s">
        <v>225</v>
      </c>
      <c r="D52" s="33" t="s">
        <v>79</v>
      </c>
      <c r="E52" s="33" t="s">
        <v>83</v>
      </c>
      <c r="F52" s="42" t="s">
        <v>161</v>
      </c>
      <c r="G52" s="21" t="s">
        <v>14</v>
      </c>
      <c r="H52" s="21" t="s">
        <v>15</v>
      </c>
      <c r="I52" s="27"/>
      <c r="J52" s="34">
        <f>'[1]Output|Fee Based'!H56</f>
        <v>117.35345485486945</v>
      </c>
      <c r="K52" s="34">
        <f t="shared" si="1"/>
        <v>121.82872900957651</v>
      </c>
      <c r="L52" s="34">
        <f t="shared" si="1"/>
        <v>125.92884358668429</v>
      </c>
      <c r="M52" s="34">
        <f t="shared" si="1"/>
        <v>130.43398379343492</v>
      </c>
      <c r="N52" s="34">
        <f t="shared" si="1"/>
        <v>135.3482978251825</v>
      </c>
    </row>
    <row r="53" spans="1:14" x14ac:dyDescent="0.2">
      <c r="A53" s="16"/>
      <c r="B53" s="16"/>
      <c r="C53" s="43" t="s">
        <v>65</v>
      </c>
      <c r="D53" s="33" t="s">
        <v>78</v>
      </c>
      <c r="E53" s="33" t="s">
        <v>83</v>
      </c>
      <c r="F53" s="42" t="s">
        <v>156</v>
      </c>
      <c r="G53" s="21" t="s">
        <v>14</v>
      </c>
      <c r="H53" s="21" t="s">
        <v>15</v>
      </c>
      <c r="I53" s="27"/>
      <c r="J53" s="34">
        <f>'[1]Output|Fee Based'!H57</f>
        <v>526.28079772524006</v>
      </c>
      <c r="K53" s="34">
        <f t="shared" si="1"/>
        <v>546.35051663629474</v>
      </c>
      <c r="L53" s="34">
        <f t="shared" si="1"/>
        <v>564.73780291664957</v>
      </c>
      <c r="M53" s="34">
        <f t="shared" si="1"/>
        <v>584.94145848695166</v>
      </c>
      <c r="N53" s="34">
        <f t="shared" si="1"/>
        <v>606.98008625550722</v>
      </c>
    </row>
    <row r="54" spans="1:14" x14ac:dyDescent="0.2">
      <c r="A54" s="16"/>
      <c r="B54" s="16"/>
      <c r="C54" s="43" t="s">
        <v>65</v>
      </c>
      <c r="D54" s="33" t="s">
        <v>79</v>
      </c>
      <c r="E54" s="33" t="s">
        <v>83</v>
      </c>
      <c r="F54" s="42" t="s">
        <v>157</v>
      </c>
      <c r="G54" s="21" t="s">
        <v>14</v>
      </c>
      <c r="H54" s="21" t="s">
        <v>15</v>
      </c>
      <c r="I54" s="27"/>
      <c r="J54" s="34">
        <f>'[1]Output|Fee Based'!H58</f>
        <v>598.50261975983426</v>
      </c>
      <c r="K54" s="34">
        <f t="shared" si="1"/>
        <v>621.32651794884021</v>
      </c>
      <c r="L54" s="34">
        <f t="shared" si="1"/>
        <v>642.23710229208996</v>
      </c>
      <c r="M54" s="34">
        <f t="shared" si="1"/>
        <v>665.21331734651812</v>
      </c>
      <c r="N54" s="34">
        <f t="shared" si="1"/>
        <v>690.27631890843077</v>
      </c>
    </row>
    <row r="55" spans="1:14" x14ac:dyDescent="0.2">
      <c r="A55" s="16"/>
      <c r="B55" s="16"/>
      <c r="C55" s="43" t="s">
        <v>65</v>
      </c>
      <c r="D55" s="33" t="s">
        <v>78</v>
      </c>
      <c r="E55" s="33" t="s">
        <v>86</v>
      </c>
      <c r="F55" s="42" t="s">
        <v>158</v>
      </c>
      <c r="G55" s="21" t="s">
        <v>14</v>
      </c>
      <c r="H55" s="21" t="s">
        <v>15</v>
      </c>
      <c r="I55" s="27"/>
      <c r="J55" s="34">
        <f>'[1]Output|Fee Based'!H59</f>
        <v>1618.8273806451698</v>
      </c>
      <c r="K55" s="34">
        <f t="shared" si="1"/>
        <v>1680.5613649278903</v>
      </c>
      <c r="L55" s="34">
        <f t="shared" si="1"/>
        <v>1737.1202259295787</v>
      </c>
      <c r="M55" s="34">
        <f t="shared" si="1"/>
        <v>1799.2661962323077</v>
      </c>
      <c r="N55" s="34">
        <f t="shared" si="1"/>
        <v>1867.0564979453691</v>
      </c>
    </row>
    <row r="56" spans="1:14" x14ac:dyDescent="0.2">
      <c r="A56" s="16"/>
      <c r="B56" s="16"/>
      <c r="C56" s="43" t="s">
        <v>65</v>
      </c>
      <c r="D56" s="33" t="s">
        <v>79</v>
      </c>
      <c r="E56" s="33" t="s">
        <v>86</v>
      </c>
      <c r="F56" s="42" t="s">
        <v>159</v>
      </c>
      <c r="G56" s="21" t="s">
        <v>14</v>
      </c>
      <c r="H56" s="21" t="s">
        <v>15</v>
      </c>
      <c r="I56" s="27"/>
      <c r="J56" s="34">
        <f>'[1]Output|Fee Based'!H60</f>
        <v>1691.0492026797642</v>
      </c>
      <c r="K56" s="34">
        <f t="shared" si="1"/>
        <v>1755.5373662404359</v>
      </c>
      <c r="L56" s="34">
        <f t="shared" si="1"/>
        <v>1814.6195253050194</v>
      </c>
      <c r="M56" s="34">
        <f t="shared" si="1"/>
        <v>1879.5380550918744</v>
      </c>
      <c r="N56" s="34">
        <f t="shared" si="1"/>
        <v>1950.352730598293</v>
      </c>
    </row>
    <row r="57" spans="1:14" x14ac:dyDescent="0.2">
      <c r="A57" s="16"/>
      <c r="B57" s="16"/>
      <c r="C57" s="33" t="s">
        <v>66</v>
      </c>
      <c r="D57" s="33" t="s">
        <v>78</v>
      </c>
      <c r="E57" s="33" t="s">
        <v>83</v>
      </c>
      <c r="F57" s="42" t="s">
        <v>162</v>
      </c>
      <c r="G57" s="21" t="s">
        <v>14</v>
      </c>
      <c r="H57" s="21" t="s">
        <v>15</v>
      </c>
      <c r="I57" s="27"/>
      <c r="J57" s="34">
        <f>'[1]Output|Fee Based'!H61</f>
        <v>1390.6670797466254</v>
      </c>
      <c r="K57" s="34">
        <f t="shared" si="1"/>
        <v>1443.7001706555272</v>
      </c>
      <c r="L57" s="34">
        <f t="shared" si="1"/>
        <v>1492.2875290134434</v>
      </c>
      <c r="M57" s="34">
        <f t="shared" si="1"/>
        <v>1545.6745399277713</v>
      </c>
      <c r="N57" s="34">
        <f t="shared" si="1"/>
        <v>1603.9103605258106</v>
      </c>
    </row>
    <row r="58" spans="1:14" x14ac:dyDescent="0.2">
      <c r="A58" s="16"/>
      <c r="B58" s="16"/>
      <c r="C58" s="33" t="s">
        <v>66</v>
      </c>
      <c r="D58" s="33" t="s">
        <v>78</v>
      </c>
      <c r="E58" s="33" t="s">
        <v>86</v>
      </c>
      <c r="F58" s="42" t="s">
        <v>163</v>
      </c>
      <c r="G58" s="21" t="s">
        <v>14</v>
      </c>
      <c r="H58" s="21" t="s">
        <v>15</v>
      </c>
      <c r="I58" s="27"/>
      <c r="J58" s="34">
        <f>'[1]Output|Fee Based'!H62</f>
        <v>2483.2136626665556</v>
      </c>
      <c r="K58" s="34">
        <f t="shared" si="1"/>
        <v>2577.911018947123</v>
      </c>
      <c r="L58" s="34">
        <f t="shared" si="1"/>
        <v>2664.6699520263728</v>
      </c>
      <c r="M58" s="34">
        <f t="shared" si="1"/>
        <v>2759.9992776731278</v>
      </c>
      <c r="N58" s="34">
        <f t="shared" si="1"/>
        <v>2863.9867722156728</v>
      </c>
    </row>
    <row r="59" spans="1:14" x14ac:dyDescent="0.2">
      <c r="A59" s="16"/>
      <c r="B59" s="16"/>
      <c r="C59" s="33" t="s">
        <v>67</v>
      </c>
      <c r="D59" s="33" t="s">
        <v>78</v>
      </c>
      <c r="E59" s="33" t="s">
        <v>83</v>
      </c>
      <c r="F59" s="42" t="s">
        <v>164</v>
      </c>
      <c r="G59" s="21" t="s">
        <v>14</v>
      </c>
      <c r="H59" s="21" t="s">
        <v>15</v>
      </c>
      <c r="I59" s="27"/>
      <c r="J59" s="34">
        <f>'[1]Output|Fee Based'!H63</f>
        <v>1493.8593930260843</v>
      </c>
      <c r="K59" s="34">
        <f t="shared" si="1"/>
        <v>1550.8277229371538</v>
      </c>
      <c r="L59" s="34">
        <f t="shared" si="1"/>
        <v>1603.0204315461199</v>
      </c>
      <c r="M59" s="34">
        <f t="shared" si="1"/>
        <v>1660.3689435526639</v>
      </c>
      <c r="N59" s="34">
        <f t="shared" si="1"/>
        <v>1722.9260637131649</v>
      </c>
    </row>
    <row r="60" spans="1:14" x14ac:dyDescent="0.2">
      <c r="A60" s="16"/>
      <c r="B60" s="16"/>
      <c r="C60" s="33" t="s">
        <v>67</v>
      </c>
      <c r="D60" s="33" t="s">
        <v>78</v>
      </c>
      <c r="E60" s="33" t="s">
        <v>86</v>
      </c>
      <c r="F60" s="42" t="s">
        <v>165</v>
      </c>
      <c r="G60" s="21" t="s">
        <v>14</v>
      </c>
      <c r="H60" s="21" t="s">
        <v>15</v>
      </c>
      <c r="I60" s="27"/>
      <c r="J60" s="34">
        <f>'[1]Output|Fee Based'!H64</f>
        <v>2586.4059759460142</v>
      </c>
      <c r="K60" s="34">
        <f t="shared" si="1"/>
        <v>2685.0385712287493</v>
      </c>
      <c r="L60" s="34">
        <f t="shared" si="1"/>
        <v>2775.402854559049</v>
      </c>
      <c r="M60" s="34">
        <f t="shared" si="1"/>
        <v>2874.6936812980198</v>
      </c>
      <c r="N60" s="34">
        <f t="shared" si="1"/>
        <v>2983.0024754030264</v>
      </c>
    </row>
    <row r="61" spans="1:14" x14ac:dyDescent="0.2">
      <c r="A61" s="16"/>
      <c r="B61" s="16"/>
      <c r="C61" s="33" t="s">
        <v>66</v>
      </c>
      <c r="D61" s="33" t="s">
        <v>79</v>
      </c>
      <c r="E61" s="33" t="s">
        <v>83</v>
      </c>
      <c r="F61" s="42" t="s">
        <v>166</v>
      </c>
      <c r="G61" s="21" t="s">
        <v>14</v>
      </c>
      <c r="H61" s="21" t="s">
        <v>15</v>
      </c>
      <c r="I61" s="27"/>
      <c r="J61" s="34">
        <f>'[1]Output|Fee Based'!H65</f>
        <v>1533.6946096582726</v>
      </c>
      <c r="K61" s="34">
        <f t="shared" si="1"/>
        <v>1592.182055607823</v>
      </c>
      <c r="L61" s="34">
        <f t="shared" si="1"/>
        <v>1645.7665336589232</v>
      </c>
      <c r="M61" s="34">
        <f t="shared" si="1"/>
        <v>1704.64429963005</v>
      </c>
      <c r="N61" s="34">
        <f t="shared" si="1"/>
        <v>1768.8695663678748</v>
      </c>
    </row>
    <row r="62" spans="1:14" x14ac:dyDescent="0.2">
      <c r="A62" s="16"/>
      <c r="B62" s="16"/>
      <c r="C62" s="33" t="s">
        <v>66</v>
      </c>
      <c r="D62" s="33" t="s">
        <v>79</v>
      </c>
      <c r="E62" s="33" t="s">
        <v>86</v>
      </c>
      <c r="F62" s="42" t="s">
        <v>167</v>
      </c>
      <c r="G62" s="21" t="s">
        <v>14</v>
      </c>
      <c r="H62" s="21" t="s">
        <v>15</v>
      </c>
      <c r="I62" s="27"/>
      <c r="J62" s="34">
        <f>'[1]Output|Fee Based'!H66</f>
        <v>2567.2364360139914</v>
      </c>
      <c r="K62" s="34">
        <f t="shared" si="1"/>
        <v>2665.1380008662932</v>
      </c>
      <c r="L62" s="34">
        <f t="shared" si="1"/>
        <v>2754.832535613486</v>
      </c>
      <c r="M62" s="34">
        <f t="shared" si="1"/>
        <v>2853.3874533398125</v>
      </c>
      <c r="N62" s="34">
        <f t="shared" si="1"/>
        <v>2960.8935004001196</v>
      </c>
    </row>
    <row r="63" spans="1:14" x14ac:dyDescent="0.2">
      <c r="A63" s="16"/>
      <c r="B63" s="16"/>
      <c r="C63" s="33" t="s">
        <v>67</v>
      </c>
      <c r="D63" s="33" t="s">
        <v>79</v>
      </c>
      <c r="E63" s="33" t="s">
        <v>83</v>
      </c>
      <c r="F63" s="42" t="s">
        <v>168</v>
      </c>
      <c r="G63" s="21" t="s">
        <v>14</v>
      </c>
      <c r="H63" s="21" t="s">
        <v>15</v>
      </c>
      <c r="I63" s="27"/>
      <c r="J63" s="34">
        <f>'[1]Output|Fee Based'!H67</f>
        <v>1651.048064513142</v>
      </c>
      <c r="K63" s="34">
        <f t="shared" si="1"/>
        <v>1714.0107846173996</v>
      </c>
      <c r="L63" s="34">
        <f t="shared" si="1"/>
        <v>1771.6953772456077</v>
      </c>
      <c r="M63" s="34">
        <f t="shared" si="1"/>
        <v>1835.0782834234851</v>
      </c>
      <c r="N63" s="34">
        <f t="shared" si="1"/>
        <v>1904.2178641930575</v>
      </c>
    </row>
    <row r="64" spans="1:14" x14ac:dyDescent="0.2">
      <c r="A64" s="16"/>
      <c r="B64" s="16"/>
      <c r="C64" s="33" t="s">
        <v>67</v>
      </c>
      <c r="D64" s="33" t="s">
        <v>79</v>
      </c>
      <c r="E64" s="33" t="s">
        <v>86</v>
      </c>
      <c r="F64" s="42" t="s">
        <v>169</v>
      </c>
      <c r="G64" s="21" t="s">
        <v>14</v>
      </c>
      <c r="H64" s="21" t="s">
        <v>15</v>
      </c>
      <c r="I64" s="27"/>
      <c r="J64" s="34">
        <f>'[1]Output|Fee Based'!H68</f>
        <v>2743.5946474330722</v>
      </c>
      <c r="K64" s="34">
        <f t="shared" si="1"/>
        <v>2848.2216329089956</v>
      </c>
      <c r="L64" s="34">
        <f t="shared" si="1"/>
        <v>2944.0778002585375</v>
      </c>
      <c r="M64" s="34">
        <f t="shared" si="1"/>
        <v>3049.4030211688419</v>
      </c>
      <c r="N64" s="34">
        <f t="shared" si="1"/>
        <v>3164.2942758829199</v>
      </c>
    </row>
    <row r="65" spans="1:14" x14ac:dyDescent="0.2">
      <c r="A65" s="16"/>
      <c r="B65" s="16"/>
      <c r="C65" s="33" t="s">
        <v>68</v>
      </c>
      <c r="D65" s="33" t="s">
        <v>78</v>
      </c>
      <c r="E65" s="33" t="s">
        <v>83</v>
      </c>
      <c r="F65" s="42" t="s">
        <v>170</v>
      </c>
      <c r="G65" s="21" t="s">
        <v>14</v>
      </c>
      <c r="H65" s="21" t="s">
        <v>15</v>
      </c>
      <c r="I65" s="27"/>
      <c r="J65" s="34">
        <f>'[1]Output|Fee Based'!H69</f>
        <v>314.73655550234946</v>
      </c>
      <c r="K65" s="34">
        <f t="shared" si="1"/>
        <v>326.73903445896059</v>
      </c>
      <c r="L65" s="34">
        <f t="shared" si="1"/>
        <v>337.73535272466296</v>
      </c>
      <c r="M65" s="34">
        <f t="shared" si="1"/>
        <v>349.81793105592203</v>
      </c>
      <c r="N65" s="34">
        <f t="shared" si="1"/>
        <v>362.99789472143073</v>
      </c>
    </row>
    <row r="66" spans="1:14" x14ac:dyDescent="0.2">
      <c r="A66" s="16"/>
      <c r="B66" s="16"/>
      <c r="C66" s="33" t="s">
        <v>68</v>
      </c>
      <c r="D66" s="33" t="s">
        <v>78</v>
      </c>
      <c r="E66" s="33" t="s">
        <v>86</v>
      </c>
      <c r="F66" s="42" t="s">
        <v>171</v>
      </c>
      <c r="G66" s="21" t="s">
        <v>14</v>
      </c>
      <c r="H66" s="21" t="s">
        <v>15</v>
      </c>
      <c r="I66" s="27"/>
      <c r="J66" s="34">
        <f>'[1]Output|Fee Based'!H70</f>
        <v>1407.2831384222795</v>
      </c>
      <c r="K66" s="34">
        <f t="shared" si="1"/>
        <v>1460.9498827505563</v>
      </c>
      <c r="L66" s="34">
        <f t="shared" si="1"/>
        <v>1510.1177757375924</v>
      </c>
      <c r="M66" s="34">
        <f t="shared" si="1"/>
        <v>1564.1426688012784</v>
      </c>
      <c r="N66" s="34">
        <f t="shared" si="1"/>
        <v>1623.074306411293</v>
      </c>
    </row>
    <row r="67" spans="1:14" ht="22.5" x14ac:dyDescent="0.2">
      <c r="A67" s="16"/>
      <c r="B67" s="16"/>
      <c r="C67" s="43" t="s">
        <v>69</v>
      </c>
      <c r="D67" s="33" t="s">
        <v>78</v>
      </c>
      <c r="E67" s="33" t="s">
        <v>83</v>
      </c>
      <c r="F67" s="42" t="s">
        <v>172</v>
      </c>
      <c r="G67" s="21" t="s">
        <v>14</v>
      </c>
      <c r="H67" s="21" t="s">
        <v>15</v>
      </c>
      <c r="I67" s="27"/>
      <c r="J67" s="34">
        <f>'[1]Output|Fee Based'!H71</f>
        <v>314.73655550234946</v>
      </c>
      <c r="K67" s="34">
        <f t="shared" si="1"/>
        <v>326.73903445896059</v>
      </c>
      <c r="L67" s="34">
        <f t="shared" si="1"/>
        <v>337.73535272466296</v>
      </c>
      <c r="M67" s="34">
        <f t="shared" si="1"/>
        <v>349.81793105592203</v>
      </c>
      <c r="N67" s="34">
        <f t="shared" si="1"/>
        <v>362.99789472143073</v>
      </c>
    </row>
    <row r="68" spans="1:14" x14ac:dyDescent="0.2">
      <c r="A68" s="16"/>
      <c r="B68" s="16"/>
      <c r="C68" s="33" t="s">
        <v>69</v>
      </c>
      <c r="D68" s="33" t="s">
        <v>78</v>
      </c>
      <c r="E68" s="33" t="s">
        <v>86</v>
      </c>
      <c r="F68" s="42" t="s">
        <v>173</v>
      </c>
      <c r="G68" s="21" t="s">
        <v>14</v>
      </c>
      <c r="H68" s="21" t="s">
        <v>15</v>
      </c>
      <c r="I68" s="27"/>
      <c r="J68" s="34">
        <f>'[1]Output|Fee Based'!H72</f>
        <v>1407.2831384222795</v>
      </c>
      <c r="K68" s="34">
        <f t="shared" si="1"/>
        <v>1460.9498827505563</v>
      </c>
      <c r="L68" s="34">
        <f t="shared" si="1"/>
        <v>1510.1177757375924</v>
      </c>
      <c r="M68" s="34">
        <f t="shared" si="1"/>
        <v>1564.1426688012784</v>
      </c>
      <c r="N68" s="34">
        <f t="shared" si="1"/>
        <v>1623.074306411293</v>
      </c>
    </row>
    <row r="69" spans="1:14" ht="22.5" x14ac:dyDescent="0.2">
      <c r="A69" s="16"/>
      <c r="B69" s="16"/>
      <c r="C69" s="43" t="s">
        <v>68</v>
      </c>
      <c r="D69" s="33" t="s">
        <v>79</v>
      </c>
      <c r="E69" s="33" t="s">
        <v>83</v>
      </c>
      <c r="F69" s="42" t="s">
        <v>174</v>
      </c>
      <c r="G69" s="21" t="s">
        <v>14</v>
      </c>
      <c r="H69" s="21" t="s">
        <v>15</v>
      </c>
      <c r="I69" s="27"/>
      <c r="J69" s="34">
        <f>'[1]Output|Fee Based'!H73</f>
        <v>357.92803730735187</v>
      </c>
      <c r="K69" s="34">
        <f t="shared" si="1"/>
        <v>371.5776234792084</v>
      </c>
      <c r="L69" s="34">
        <f t="shared" si="1"/>
        <v>384.08297293938716</v>
      </c>
      <c r="M69" s="34">
        <f t="shared" si="1"/>
        <v>397.82365056997656</v>
      </c>
      <c r="N69" s="34">
        <f t="shared" si="1"/>
        <v>412.81230836680669</v>
      </c>
    </row>
    <row r="70" spans="1:14" x14ac:dyDescent="0.2">
      <c r="A70" s="16"/>
      <c r="B70" s="16"/>
      <c r="C70" s="33" t="s">
        <v>68</v>
      </c>
      <c r="D70" s="33" t="s">
        <v>79</v>
      </c>
      <c r="E70" s="33" t="s">
        <v>86</v>
      </c>
      <c r="F70" s="42" t="s">
        <v>175</v>
      </c>
      <c r="G70" s="21" t="s">
        <v>14</v>
      </c>
      <c r="H70" s="21" t="s">
        <v>15</v>
      </c>
      <c r="I70" s="27"/>
      <c r="J70" s="34">
        <f>'[1]Output|Fee Based'!H74</f>
        <v>1450.4746202272818</v>
      </c>
      <c r="K70" s="34">
        <f t="shared" si="1"/>
        <v>1505.7884717708041</v>
      </c>
      <c r="L70" s="34">
        <f t="shared" si="1"/>
        <v>1556.4653959523166</v>
      </c>
      <c r="M70" s="34">
        <f t="shared" si="1"/>
        <v>1612.148388315333</v>
      </c>
      <c r="N70" s="34">
        <f t="shared" si="1"/>
        <v>1672.8887200566689</v>
      </c>
    </row>
    <row r="71" spans="1:14" x14ac:dyDescent="0.2">
      <c r="A71" s="16"/>
      <c r="B71" s="16"/>
      <c r="C71" s="33" t="s">
        <v>69</v>
      </c>
      <c r="D71" s="33" t="s">
        <v>79</v>
      </c>
      <c r="E71" s="33" t="s">
        <v>83</v>
      </c>
      <c r="F71" s="42" t="s">
        <v>176</v>
      </c>
      <c r="G71" s="21" t="s">
        <v>14</v>
      </c>
      <c r="H71" s="21" t="s">
        <v>15</v>
      </c>
      <c r="I71" s="27"/>
      <c r="J71" s="34">
        <f>'[1]Output|Fee Based'!H75</f>
        <v>357.92803730735187</v>
      </c>
      <c r="K71" s="34">
        <f t="shared" si="1"/>
        <v>371.5776234792084</v>
      </c>
      <c r="L71" s="34">
        <f t="shared" si="1"/>
        <v>384.08297293938716</v>
      </c>
      <c r="M71" s="34">
        <f t="shared" si="1"/>
        <v>397.82365056997656</v>
      </c>
      <c r="N71" s="34">
        <f t="shared" si="1"/>
        <v>412.81230836680669</v>
      </c>
    </row>
    <row r="72" spans="1:14" x14ac:dyDescent="0.2">
      <c r="A72" s="16"/>
      <c r="B72" s="16"/>
      <c r="C72" s="33" t="s">
        <v>69</v>
      </c>
      <c r="D72" s="33" t="s">
        <v>79</v>
      </c>
      <c r="E72" s="33" t="s">
        <v>86</v>
      </c>
      <c r="F72" s="42" t="s">
        <v>177</v>
      </c>
      <c r="G72" s="21" t="s">
        <v>14</v>
      </c>
      <c r="H72" s="21" t="s">
        <v>15</v>
      </c>
      <c r="I72" s="27"/>
      <c r="J72" s="34">
        <f>'[1]Output|Fee Based'!H76</f>
        <v>1450.4746202272818</v>
      </c>
      <c r="K72" s="34">
        <f t="shared" si="1"/>
        <v>1505.7884717708041</v>
      </c>
      <c r="L72" s="34">
        <f t="shared" si="1"/>
        <v>1556.4653959523166</v>
      </c>
      <c r="M72" s="34">
        <f t="shared" si="1"/>
        <v>1612.148388315333</v>
      </c>
      <c r="N72" s="34">
        <f t="shared" ref="N72:N122" si="2">M72*N$6</f>
        <v>1672.8887200566689</v>
      </c>
    </row>
    <row r="73" spans="1:14" x14ac:dyDescent="0.2">
      <c r="A73" s="16"/>
      <c r="B73" s="16"/>
      <c r="C73" s="33" t="s">
        <v>58</v>
      </c>
      <c r="D73" s="33" t="s">
        <v>78</v>
      </c>
      <c r="E73" s="33" t="s">
        <v>83</v>
      </c>
      <c r="F73" s="42" t="s">
        <v>113</v>
      </c>
      <c r="G73" s="21" t="s">
        <v>14</v>
      </c>
      <c r="H73" s="21" t="s">
        <v>15</v>
      </c>
      <c r="I73" s="27"/>
      <c r="J73" s="34">
        <f>'[1]Output|Fee Based'!H77</f>
        <v>1039.8132145964655</v>
      </c>
      <c r="K73" s="34">
        <f t="shared" ref="K73:M122" si="3">J73*K$6</f>
        <v>1079.4664928979976</v>
      </c>
      <c r="L73" s="34">
        <f t="shared" si="3"/>
        <v>1115.7956604023439</v>
      </c>
      <c r="M73" s="34">
        <f t="shared" si="3"/>
        <v>1155.7135676031371</v>
      </c>
      <c r="N73" s="34">
        <f t="shared" si="2"/>
        <v>1199.2569696888058</v>
      </c>
    </row>
    <row r="74" spans="1:14" x14ac:dyDescent="0.2">
      <c r="A74" s="16"/>
      <c r="B74" s="16"/>
      <c r="C74" s="33" t="s">
        <v>58</v>
      </c>
      <c r="D74" s="33" t="s">
        <v>78</v>
      </c>
      <c r="E74" s="33" t="s">
        <v>86</v>
      </c>
      <c r="F74" s="42" t="s">
        <v>114</v>
      </c>
      <c r="G74" s="21" t="s">
        <v>14</v>
      </c>
      <c r="H74" s="21" t="s">
        <v>15</v>
      </c>
      <c r="I74" s="27"/>
      <c r="J74" s="34">
        <f>'[1]Output|Fee Based'!H78</f>
        <v>2132.3597975163952</v>
      </c>
      <c r="K74" s="34">
        <f t="shared" si="3"/>
        <v>2213.6773411895929</v>
      </c>
      <c r="L74" s="34">
        <f t="shared" si="3"/>
        <v>2288.1780834152728</v>
      </c>
      <c r="M74" s="34">
        <f t="shared" si="3"/>
        <v>2370.0383053484929</v>
      </c>
      <c r="N74" s="34">
        <f t="shared" si="2"/>
        <v>2459.3333813786676</v>
      </c>
    </row>
    <row r="75" spans="1:14" x14ac:dyDescent="0.2">
      <c r="A75" s="16"/>
      <c r="B75" s="16"/>
      <c r="C75" s="33" t="s">
        <v>58</v>
      </c>
      <c r="D75" s="33" t="s">
        <v>79</v>
      </c>
      <c r="E75" s="33" t="s">
        <v>83</v>
      </c>
      <c r="F75" s="42" t="s">
        <v>115</v>
      </c>
      <c r="G75" s="21" t="s">
        <v>14</v>
      </c>
      <c r="H75" s="21" t="s">
        <v>15</v>
      </c>
      <c r="I75" s="27"/>
      <c r="J75" s="34">
        <f>'[1]Output|Fee Based'!H79</f>
        <v>1134.6928631517164</v>
      </c>
      <c r="K75" s="34">
        <f t="shared" si="3"/>
        <v>1177.9643769752629</v>
      </c>
      <c r="L75" s="34">
        <f t="shared" si="3"/>
        <v>1217.6084654641966</v>
      </c>
      <c r="M75" s="34">
        <f t="shared" si="3"/>
        <v>1261.1687547323711</v>
      </c>
      <c r="N75" s="34">
        <f t="shared" si="2"/>
        <v>1308.6853537622542</v>
      </c>
    </row>
    <row r="76" spans="1:14" x14ac:dyDescent="0.2">
      <c r="A76" s="16"/>
      <c r="B76" s="16"/>
      <c r="C76" s="33" t="s">
        <v>58</v>
      </c>
      <c r="D76" s="33" t="s">
        <v>79</v>
      </c>
      <c r="E76" s="33" t="s">
        <v>86</v>
      </c>
      <c r="F76" s="42" t="s">
        <v>116</v>
      </c>
      <c r="G76" s="21" t="s">
        <v>14</v>
      </c>
      <c r="H76" s="21" t="s">
        <v>15</v>
      </c>
      <c r="I76" s="27"/>
      <c r="J76" s="34">
        <f>'[1]Output|Fee Based'!H80</f>
        <v>2227.2394460716464</v>
      </c>
      <c r="K76" s="34">
        <f t="shared" si="3"/>
        <v>2312.1752252668584</v>
      </c>
      <c r="L76" s="34">
        <f t="shared" si="3"/>
        <v>2389.9908884771257</v>
      </c>
      <c r="M76" s="34">
        <f t="shared" si="3"/>
        <v>2475.4934924777272</v>
      </c>
      <c r="N76" s="34">
        <f t="shared" si="2"/>
        <v>2568.7617654521159</v>
      </c>
    </row>
    <row r="77" spans="1:14" x14ac:dyDescent="0.2">
      <c r="A77" s="16"/>
      <c r="B77" s="16"/>
      <c r="C77" s="33" t="s">
        <v>59</v>
      </c>
      <c r="D77" s="33" t="s">
        <v>78</v>
      </c>
      <c r="E77" s="33" t="s">
        <v>83</v>
      </c>
      <c r="F77" s="42" t="s">
        <v>117</v>
      </c>
      <c r="G77" s="21" t="s">
        <v>14</v>
      </c>
      <c r="H77" s="21" t="s">
        <v>15</v>
      </c>
      <c r="I77" s="27"/>
      <c r="J77" s="34">
        <f>'[1]Output|Fee Based'!H81</f>
        <v>1200.7932233124211</v>
      </c>
      <c r="K77" s="34">
        <f t="shared" si="3"/>
        <v>1246.5854744573346</v>
      </c>
      <c r="L77" s="34">
        <f t="shared" si="3"/>
        <v>1288.5389883533187</v>
      </c>
      <c r="M77" s="34">
        <f t="shared" si="3"/>
        <v>1334.6368372579691</v>
      </c>
      <c r="N77" s="34">
        <f t="shared" si="2"/>
        <v>1384.9214666610785</v>
      </c>
    </row>
    <row r="78" spans="1:14" x14ac:dyDescent="0.2">
      <c r="A78" s="16"/>
      <c r="B78" s="16"/>
      <c r="C78" s="33" t="s">
        <v>59</v>
      </c>
      <c r="D78" s="33" t="s">
        <v>78</v>
      </c>
      <c r="E78" s="33" t="s">
        <v>86</v>
      </c>
      <c r="F78" s="42" t="s">
        <v>118</v>
      </c>
      <c r="G78" s="21" t="s">
        <v>14</v>
      </c>
      <c r="H78" s="21" t="s">
        <v>15</v>
      </c>
      <c r="I78" s="27"/>
      <c r="J78" s="34">
        <f>'[1]Output|Fee Based'!H82</f>
        <v>2293.3398062323513</v>
      </c>
      <c r="K78" s="34">
        <f t="shared" si="3"/>
        <v>2380.7963227489304</v>
      </c>
      <c r="L78" s="34">
        <f t="shared" si="3"/>
        <v>2460.9214113662483</v>
      </c>
      <c r="M78" s="34">
        <f t="shared" si="3"/>
        <v>2548.9615750033254</v>
      </c>
      <c r="N78" s="34">
        <f t="shared" si="2"/>
        <v>2644.9978783509405</v>
      </c>
    </row>
    <row r="79" spans="1:14" x14ac:dyDescent="0.2">
      <c r="A79" s="16"/>
      <c r="B79" s="16"/>
      <c r="C79" s="33" t="s">
        <v>59</v>
      </c>
      <c r="D79" s="33" t="s">
        <v>79</v>
      </c>
      <c r="E79" s="33" t="s">
        <v>83</v>
      </c>
      <c r="F79" s="42" t="s">
        <v>119</v>
      </c>
      <c r="G79" s="21" t="s">
        <v>14</v>
      </c>
      <c r="H79" s="21" t="s">
        <v>15</v>
      </c>
      <c r="I79" s="27"/>
      <c r="J79" s="34">
        <f>'[1]Output|Fee Based'!H83</f>
        <v>1317.7642527253129</v>
      </c>
      <c r="K79" s="34">
        <f t="shared" si="3"/>
        <v>1368.0171942302024</v>
      </c>
      <c r="L79" s="34">
        <f t="shared" si="3"/>
        <v>1414.0574614594243</v>
      </c>
      <c r="M79" s="34">
        <f t="shared" si="3"/>
        <v>1464.6457694501298</v>
      </c>
      <c r="N79" s="34">
        <f t="shared" si="2"/>
        <v>1519.8286983695391</v>
      </c>
    </row>
    <row r="80" spans="1:14" x14ac:dyDescent="0.2">
      <c r="A80" s="16"/>
      <c r="B80" s="16"/>
      <c r="C80" s="33" t="s">
        <v>59</v>
      </c>
      <c r="D80" s="33" t="s">
        <v>79</v>
      </c>
      <c r="E80" s="33" t="s">
        <v>86</v>
      </c>
      <c r="F80" s="42" t="s">
        <v>120</v>
      </c>
      <c r="G80" s="21" t="s">
        <v>14</v>
      </c>
      <c r="H80" s="21" t="s">
        <v>15</v>
      </c>
      <c r="I80" s="27"/>
      <c r="J80" s="34">
        <f>'[1]Output|Fee Based'!H84</f>
        <v>2410.3108356452431</v>
      </c>
      <c r="K80" s="34">
        <f t="shared" si="3"/>
        <v>2502.2280425217982</v>
      </c>
      <c r="L80" s="34">
        <f t="shared" si="3"/>
        <v>2586.4398844723537</v>
      </c>
      <c r="M80" s="34">
        <f t="shared" si="3"/>
        <v>2678.9705071954863</v>
      </c>
      <c r="N80" s="34">
        <f t="shared" si="2"/>
        <v>2779.9051100594015</v>
      </c>
    </row>
    <row r="81" spans="1:14" x14ac:dyDescent="0.2">
      <c r="A81" s="16"/>
      <c r="B81" s="16"/>
      <c r="C81" s="33" t="s">
        <v>60</v>
      </c>
      <c r="D81" s="33" t="s">
        <v>78</v>
      </c>
      <c r="E81" s="33" t="s">
        <v>83</v>
      </c>
      <c r="F81" s="42" t="s">
        <v>121</v>
      </c>
      <c r="G81" s="21" t="s">
        <v>14</v>
      </c>
      <c r="H81" s="21" t="s">
        <v>15</v>
      </c>
      <c r="I81" s="27"/>
      <c r="J81" s="34">
        <f>'[1]Output|Fee Based'!H85</f>
        <v>789.42119658786021</v>
      </c>
      <c r="K81" s="34">
        <f t="shared" si="3"/>
        <v>819.52577495444223</v>
      </c>
      <c r="L81" s="34">
        <f t="shared" si="3"/>
        <v>847.10670437497436</v>
      </c>
      <c r="M81" s="34">
        <f t="shared" si="3"/>
        <v>877.41218773042738</v>
      </c>
      <c r="N81" s="34">
        <f t="shared" si="2"/>
        <v>910.47012938326066</v>
      </c>
    </row>
    <row r="82" spans="1:14" x14ac:dyDescent="0.2">
      <c r="A82" s="16"/>
      <c r="B82" s="16"/>
      <c r="C82" s="33" t="s">
        <v>60</v>
      </c>
      <c r="D82" s="33" t="s">
        <v>78</v>
      </c>
      <c r="E82" s="33" t="s">
        <v>86</v>
      </c>
      <c r="F82" s="42" t="s">
        <v>122</v>
      </c>
      <c r="G82" s="21" t="s">
        <v>14</v>
      </c>
      <c r="H82" s="21" t="s">
        <v>15</v>
      </c>
      <c r="I82" s="27"/>
      <c r="J82" s="34">
        <f>'[1]Output|Fee Based'!H86</f>
        <v>1881.9677795077901</v>
      </c>
      <c r="K82" s="34">
        <f t="shared" si="3"/>
        <v>1953.7366232460379</v>
      </c>
      <c r="L82" s="34">
        <f t="shared" si="3"/>
        <v>2019.4891273879039</v>
      </c>
      <c r="M82" s="34">
        <f t="shared" si="3"/>
        <v>2091.7369254757837</v>
      </c>
      <c r="N82" s="34">
        <f t="shared" si="2"/>
        <v>2170.5465410731226</v>
      </c>
    </row>
    <row r="83" spans="1:14" x14ac:dyDescent="0.2">
      <c r="A83" s="16"/>
      <c r="B83" s="16"/>
      <c r="C83" s="33" t="s">
        <v>60</v>
      </c>
      <c r="D83" s="33" t="s">
        <v>79</v>
      </c>
      <c r="E83" s="33" t="s">
        <v>83</v>
      </c>
      <c r="F83" s="42" t="s">
        <v>123</v>
      </c>
      <c r="G83" s="21" t="s">
        <v>14</v>
      </c>
      <c r="H83" s="21" t="s">
        <v>15</v>
      </c>
      <c r="I83" s="27"/>
      <c r="J83" s="34">
        <f>'[1]Output|Fee Based'!H87</f>
        <v>867.95944860237751</v>
      </c>
      <c r="K83" s="34">
        <f t="shared" si="3"/>
        <v>901.05908331247429</v>
      </c>
      <c r="L83" s="34">
        <f t="shared" si="3"/>
        <v>931.38399527995</v>
      </c>
      <c r="M83" s="34">
        <f t="shared" si="3"/>
        <v>964.70452269487362</v>
      </c>
      <c r="N83" s="34">
        <f t="shared" si="2"/>
        <v>1001.051346080087</v>
      </c>
    </row>
    <row r="84" spans="1:14" x14ac:dyDescent="0.2">
      <c r="A84" s="16"/>
      <c r="B84" s="16"/>
      <c r="C84" s="33" t="s">
        <v>60</v>
      </c>
      <c r="D84" s="33" t="s">
        <v>79</v>
      </c>
      <c r="E84" s="33" t="s">
        <v>86</v>
      </c>
      <c r="F84" s="42" t="s">
        <v>124</v>
      </c>
      <c r="G84" s="21" t="s">
        <v>14</v>
      </c>
      <c r="H84" s="21" t="s">
        <v>15</v>
      </c>
      <c r="I84" s="27"/>
      <c r="J84" s="34">
        <f>'[1]Output|Fee Based'!H88</f>
        <v>1990.3005125596817</v>
      </c>
      <c r="K84" s="34">
        <f t="shared" si="3"/>
        <v>2066.2006252148562</v>
      </c>
      <c r="L84" s="34">
        <f t="shared" si="3"/>
        <v>2135.7380764510644</v>
      </c>
      <c r="M84" s="34">
        <f t="shared" si="3"/>
        <v>2212.1447137651335</v>
      </c>
      <c r="N84" s="34">
        <f t="shared" si="2"/>
        <v>2295.4908900525083</v>
      </c>
    </row>
    <row r="85" spans="1:14" x14ac:dyDescent="0.2">
      <c r="A85" s="16"/>
      <c r="B85" s="16"/>
      <c r="C85" s="33" t="s">
        <v>61</v>
      </c>
      <c r="D85" s="33" t="s">
        <v>78</v>
      </c>
      <c r="E85" s="33" t="s">
        <v>83</v>
      </c>
      <c r="F85" s="42" t="s">
        <v>125</v>
      </c>
      <c r="G85" s="21" t="s">
        <v>14</v>
      </c>
      <c r="H85" s="21" t="s">
        <v>15</v>
      </c>
      <c r="I85" s="27"/>
      <c r="J85" s="34">
        <f>'[1]Output|Fee Based'!H89</f>
        <v>944.2096665070485</v>
      </c>
      <c r="K85" s="34">
        <f t="shared" si="3"/>
        <v>980.21710337688194</v>
      </c>
      <c r="L85" s="34">
        <f t="shared" si="3"/>
        <v>1013.206058173989</v>
      </c>
      <c r="M85" s="34">
        <f t="shared" si="3"/>
        <v>1049.4537931677662</v>
      </c>
      <c r="N85" s="34">
        <f t="shared" si="2"/>
        <v>1088.9936841642923</v>
      </c>
    </row>
    <row r="86" spans="1:14" x14ac:dyDescent="0.2">
      <c r="A86" s="16"/>
      <c r="B86" s="16"/>
      <c r="C86" s="33" t="s">
        <v>61</v>
      </c>
      <c r="D86" s="33" t="s">
        <v>78</v>
      </c>
      <c r="E86" s="33" t="s">
        <v>86</v>
      </c>
      <c r="F86" s="42" t="s">
        <v>126</v>
      </c>
      <c r="G86" s="21" t="s">
        <v>14</v>
      </c>
      <c r="H86" s="21" t="s">
        <v>15</v>
      </c>
      <c r="I86" s="27"/>
      <c r="J86" s="34">
        <f>'[1]Output|Fee Based'!H90</f>
        <v>2036.7562494269782</v>
      </c>
      <c r="K86" s="34">
        <f t="shared" si="3"/>
        <v>2114.4279516684774</v>
      </c>
      <c r="L86" s="34">
        <f t="shared" si="3"/>
        <v>2185.5884811869182</v>
      </c>
      <c r="M86" s="34">
        <f t="shared" si="3"/>
        <v>2263.7785309131223</v>
      </c>
      <c r="N86" s="34">
        <f t="shared" si="2"/>
        <v>2349.0700958541543</v>
      </c>
    </row>
    <row r="87" spans="1:14" x14ac:dyDescent="0.2">
      <c r="A87" s="16"/>
      <c r="B87" s="16"/>
      <c r="C87" s="33" t="s">
        <v>61</v>
      </c>
      <c r="D87" s="33" t="s">
        <v>79</v>
      </c>
      <c r="E87" s="33" t="s">
        <v>83</v>
      </c>
      <c r="F87" s="42" t="s">
        <v>127</v>
      </c>
      <c r="G87" s="21" t="s">
        <v>14</v>
      </c>
      <c r="H87" s="21" t="s">
        <v>15</v>
      </c>
      <c r="I87" s="27"/>
      <c r="J87" s="34">
        <f>'[1]Output|Fee Based'!H91</f>
        <v>1073.7841119220557</v>
      </c>
      <c r="K87" s="34">
        <f t="shared" si="3"/>
        <v>1114.7328704376253</v>
      </c>
      <c r="L87" s="34">
        <f t="shared" si="3"/>
        <v>1152.2489188181617</v>
      </c>
      <c r="M87" s="34">
        <f t="shared" si="3"/>
        <v>1193.47095170993</v>
      </c>
      <c r="N87" s="34">
        <f t="shared" si="2"/>
        <v>1238.4369251004202</v>
      </c>
    </row>
    <row r="88" spans="1:14" x14ac:dyDescent="0.2">
      <c r="A88" s="16"/>
      <c r="B88" s="16"/>
      <c r="C88" s="33" t="s">
        <v>61</v>
      </c>
      <c r="D88" s="33" t="s">
        <v>79</v>
      </c>
      <c r="E88" s="33" t="s">
        <v>86</v>
      </c>
      <c r="F88" s="42" t="s">
        <v>128</v>
      </c>
      <c r="G88" s="21" t="s">
        <v>14</v>
      </c>
      <c r="H88" s="21" t="s">
        <v>15</v>
      </c>
      <c r="I88" s="27"/>
      <c r="J88" s="34">
        <f>'[1]Output|Fee Based'!H92</f>
        <v>2166.3306948419859</v>
      </c>
      <c r="K88" s="34">
        <f t="shared" si="3"/>
        <v>2248.943718729221</v>
      </c>
      <c r="L88" s="34">
        <f t="shared" si="3"/>
        <v>2324.631341831091</v>
      </c>
      <c r="M88" s="34">
        <f t="shared" si="3"/>
        <v>2407.7956894552863</v>
      </c>
      <c r="N88" s="34">
        <f t="shared" si="2"/>
        <v>2498.5133367902827</v>
      </c>
    </row>
    <row r="89" spans="1:14" x14ac:dyDescent="0.2">
      <c r="A89" s="16"/>
      <c r="B89" s="16"/>
      <c r="C89" s="33" t="s">
        <v>20</v>
      </c>
      <c r="D89" s="33" t="s">
        <v>78</v>
      </c>
      <c r="E89" s="33" t="s">
        <v>83</v>
      </c>
      <c r="F89" s="42" t="s">
        <v>142</v>
      </c>
      <c r="G89" s="21" t="s">
        <v>14</v>
      </c>
      <c r="H89" s="21" t="s">
        <v>15</v>
      </c>
      <c r="I89" s="27"/>
      <c r="J89" s="34">
        <f>'[1]Output|Fee Based'!H93</f>
        <v>199.54443654010549</v>
      </c>
      <c r="K89" s="34">
        <f t="shared" si="3"/>
        <v>207.15406388910776</v>
      </c>
      <c r="L89" s="34">
        <f t="shared" si="3"/>
        <v>214.12578069157138</v>
      </c>
      <c r="M89" s="34">
        <f t="shared" si="3"/>
        <v>221.7861914157549</v>
      </c>
      <c r="N89" s="34">
        <f t="shared" si="2"/>
        <v>230.14234953362998</v>
      </c>
    </row>
    <row r="90" spans="1:14" x14ac:dyDescent="0.2">
      <c r="A90" s="16"/>
      <c r="B90" s="16"/>
      <c r="C90" s="33" t="s">
        <v>20</v>
      </c>
      <c r="D90" s="33" t="s">
        <v>78</v>
      </c>
      <c r="E90" s="33" t="s">
        <v>82</v>
      </c>
      <c r="F90" s="42" t="s">
        <v>143</v>
      </c>
      <c r="G90" s="21" t="s">
        <v>14</v>
      </c>
      <c r="H90" s="21" t="s">
        <v>15</v>
      </c>
      <c r="I90" s="27"/>
      <c r="J90" s="34">
        <f>'[1]Output|Fee Based'!H94</f>
        <v>199.54443654010549</v>
      </c>
      <c r="K90" s="34">
        <f t="shared" si="3"/>
        <v>207.15406388910776</v>
      </c>
      <c r="L90" s="34">
        <f t="shared" si="3"/>
        <v>214.12578069157138</v>
      </c>
      <c r="M90" s="34">
        <f t="shared" si="3"/>
        <v>221.7861914157549</v>
      </c>
      <c r="N90" s="34">
        <f t="shared" si="2"/>
        <v>230.14234953362998</v>
      </c>
    </row>
    <row r="91" spans="1:14" x14ac:dyDescent="0.2">
      <c r="A91" s="16"/>
      <c r="B91" s="16"/>
      <c r="C91" s="33" t="s">
        <v>20</v>
      </c>
      <c r="D91" s="33" t="s">
        <v>79</v>
      </c>
      <c r="E91" s="33" t="s">
        <v>83</v>
      </c>
      <c r="F91" s="42" t="s">
        <v>144</v>
      </c>
      <c r="G91" s="21" t="s">
        <v>14</v>
      </c>
      <c r="H91" s="21" t="s">
        <v>15</v>
      </c>
      <c r="I91" s="27"/>
      <c r="J91" s="34">
        <f>'[1]Output|Fee Based'!H95</f>
        <v>229.25937276898031</v>
      </c>
      <c r="K91" s="34">
        <f t="shared" si="3"/>
        <v>238.00217925001843</v>
      </c>
      <c r="L91" s="34">
        <f t="shared" si="3"/>
        <v>246.01208145009568</v>
      </c>
      <c r="M91" s="34">
        <f t="shared" si="3"/>
        <v>254.81323365574042</v>
      </c>
      <c r="N91" s="34">
        <f t="shared" si="2"/>
        <v>264.41373969880129</v>
      </c>
    </row>
    <row r="92" spans="1:14" x14ac:dyDescent="0.2">
      <c r="A92" s="16"/>
      <c r="B92" s="16"/>
      <c r="C92" s="33" t="s">
        <v>21</v>
      </c>
      <c r="D92" s="33" t="s">
        <v>78</v>
      </c>
      <c r="E92" s="33" t="s">
        <v>83</v>
      </c>
      <c r="F92" s="42" t="s">
        <v>110</v>
      </c>
      <c r="G92" s="21" t="s">
        <v>14</v>
      </c>
      <c r="H92" s="21" t="s">
        <v>15</v>
      </c>
      <c r="I92" s="27"/>
      <c r="J92" s="34">
        <f>'[1]Output|Fee Based'!H96</f>
        <v>543.59589467668491</v>
      </c>
      <c r="K92" s="34">
        <f t="shared" si="3"/>
        <v>564.32592483267808</v>
      </c>
      <c r="L92" s="34">
        <f t="shared" si="3"/>
        <v>583.31816885801322</v>
      </c>
      <c r="M92" s="34">
        <f t="shared" si="3"/>
        <v>604.18654230608217</v>
      </c>
      <c r="N92" s="34">
        <f t="shared" si="2"/>
        <v>626.95026013708866</v>
      </c>
    </row>
    <row r="93" spans="1:14" x14ac:dyDescent="0.2">
      <c r="A93" s="16"/>
      <c r="B93" s="16"/>
      <c r="C93" s="33" t="s">
        <v>21</v>
      </c>
      <c r="D93" s="33" t="s">
        <v>78</v>
      </c>
      <c r="E93" s="33" t="s">
        <v>82</v>
      </c>
      <c r="F93" s="42" t="s">
        <v>109</v>
      </c>
      <c r="G93" s="21" t="s">
        <v>14</v>
      </c>
      <c r="H93" s="21" t="s">
        <v>15</v>
      </c>
      <c r="I93" s="27"/>
      <c r="J93" s="34">
        <f>'[1]Output|Fee Based'!H97</f>
        <v>1123.1927209296455</v>
      </c>
      <c r="K93" s="34">
        <f t="shared" si="3"/>
        <v>1166.02567681448</v>
      </c>
      <c r="L93" s="34">
        <f t="shared" si="3"/>
        <v>1205.2679714165456</v>
      </c>
      <c r="M93" s="34">
        <f t="shared" si="3"/>
        <v>1248.3867759992281</v>
      </c>
      <c r="N93" s="34">
        <f t="shared" si="2"/>
        <v>1295.4217930393954</v>
      </c>
    </row>
    <row r="94" spans="1:14" x14ac:dyDescent="0.2">
      <c r="A94" s="16"/>
      <c r="B94" s="16"/>
      <c r="C94" s="33" t="s">
        <v>21</v>
      </c>
      <c r="D94" s="33" t="s">
        <v>79</v>
      </c>
      <c r="E94" s="33" t="s">
        <v>83</v>
      </c>
      <c r="F94" s="42" t="s">
        <v>213</v>
      </c>
      <c r="G94" s="21" t="s">
        <v>14</v>
      </c>
      <c r="H94" s="21" t="s">
        <v>15</v>
      </c>
      <c r="I94" s="27"/>
      <c r="J94" s="34">
        <f>'[1]Output|Fee Based'!H98</f>
        <v>616.52577379004947</v>
      </c>
      <c r="K94" s="34">
        <f t="shared" si="3"/>
        <v>640.03698498162089</v>
      </c>
      <c r="L94" s="34">
        <f t="shared" si="3"/>
        <v>661.57726528615387</v>
      </c>
      <c r="M94" s="34">
        <f t="shared" si="3"/>
        <v>685.24538017407565</v>
      </c>
      <c r="N94" s="34">
        <f t="shared" si="2"/>
        <v>711.06312252190355</v>
      </c>
    </row>
    <row r="95" spans="1:14" x14ac:dyDescent="0.2">
      <c r="A95" s="16"/>
      <c r="B95" s="16"/>
      <c r="C95" s="33" t="s">
        <v>21</v>
      </c>
      <c r="D95" s="33" t="s">
        <v>79</v>
      </c>
      <c r="E95" s="33" t="s">
        <v>82</v>
      </c>
      <c r="F95" s="42" t="s">
        <v>214</v>
      </c>
      <c r="G95" s="21" t="s">
        <v>14</v>
      </c>
      <c r="H95" s="21" t="s">
        <v>15</v>
      </c>
      <c r="I95" s="27"/>
      <c r="J95" s="34">
        <f>'[1]Output|Fee Based'!H99</f>
        <v>1275.6610118915664</v>
      </c>
      <c r="K95" s="34">
        <f t="shared" si="3"/>
        <v>1324.3083462520758</v>
      </c>
      <c r="L95" s="34">
        <f t="shared" si="3"/>
        <v>1368.8776034313642</v>
      </c>
      <c r="M95" s="34">
        <f t="shared" si="3"/>
        <v>1417.8495891472019</v>
      </c>
      <c r="N95" s="34">
        <f t="shared" si="2"/>
        <v>1471.2693953066787</v>
      </c>
    </row>
    <row r="96" spans="1:14" x14ac:dyDescent="0.2">
      <c r="A96" s="16"/>
      <c r="B96" s="16"/>
      <c r="C96" s="33" t="s">
        <v>52</v>
      </c>
      <c r="D96" s="33" t="s">
        <v>78</v>
      </c>
      <c r="E96" s="33" t="s">
        <v>83</v>
      </c>
      <c r="F96" s="42" t="s">
        <v>98</v>
      </c>
      <c r="G96" s="21" t="s">
        <v>14</v>
      </c>
      <c r="H96" s="21" t="s">
        <v>15</v>
      </c>
      <c r="I96" s="27"/>
      <c r="J96" s="34">
        <f>'[1]Output|Fee Based'!H100</f>
        <v>167.70516333997557</v>
      </c>
      <c r="K96" s="34">
        <f t="shared" si="3"/>
        <v>174.10059996375875</v>
      </c>
      <c r="L96" s="34">
        <f t="shared" si="3"/>
        <v>179.95991092922495</v>
      </c>
      <c r="M96" s="34">
        <f t="shared" si="3"/>
        <v>186.39802794228581</v>
      </c>
      <c r="N96" s="34">
        <f t="shared" si="2"/>
        <v>193.4208790242364</v>
      </c>
    </row>
    <row r="97" spans="1:14" x14ac:dyDescent="0.2">
      <c r="A97" s="16"/>
      <c r="B97" s="16"/>
      <c r="C97" s="33" t="s">
        <v>52</v>
      </c>
      <c r="D97" s="33" t="s">
        <v>78</v>
      </c>
      <c r="E97" s="33" t="s">
        <v>82</v>
      </c>
      <c r="F97" s="42" t="s">
        <v>97</v>
      </c>
      <c r="G97" s="21" t="s">
        <v>14</v>
      </c>
      <c r="H97" s="21" t="s">
        <v>15</v>
      </c>
      <c r="I97" s="27"/>
      <c r="J97" s="34">
        <f>'[1]Output|Fee Based'!H101</f>
        <v>517.79781635682025</v>
      </c>
      <c r="K97" s="34">
        <f t="shared" si="3"/>
        <v>537.5440367622715</v>
      </c>
      <c r="L97" s="34">
        <f t="shared" si="3"/>
        <v>555.63494322484416</v>
      </c>
      <c r="M97" s="34">
        <f t="shared" si="3"/>
        <v>575.51294139985907</v>
      </c>
      <c r="N97" s="34">
        <f t="shared" si="2"/>
        <v>597.19633434025013</v>
      </c>
    </row>
    <row r="98" spans="1:14" x14ac:dyDescent="0.2">
      <c r="A98" s="16"/>
      <c r="B98" s="16"/>
      <c r="C98" s="33" t="s">
        <v>53</v>
      </c>
      <c r="D98" s="33" t="s">
        <v>78</v>
      </c>
      <c r="E98" s="33" t="s">
        <v>83</v>
      </c>
      <c r="F98" s="42" t="s">
        <v>99</v>
      </c>
      <c r="G98" s="21" t="s">
        <v>14</v>
      </c>
      <c r="H98" s="21" t="s">
        <v>15</v>
      </c>
      <c r="I98" s="27"/>
      <c r="J98" s="34">
        <f>'[1]Output|Fee Based'!H102</f>
        <v>209.94074840643452</v>
      </c>
      <c r="K98" s="34">
        <f t="shared" si="3"/>
        <v>217.94683912208581</v>
      </c>
      <c r="L98" s="34">
        <f t="shared" si="3"/>
        <v>225.28178400235939</v>
      </c>
      <c r="M98" s="34">
        <f t="shared" si="3"/>
        <v>233.34130391892961</v>
      </c>
      <c r="N98" s="34">
        <f t="shared" si="2"/>
        <v>242.1328198313094</v>
      </c>
    </row>
    <row r="99" spans="1:14" x14ac:dyDescent="0.2">
      <c r="A99" s="16"/>
      <c r="B99" s="16"/>
      <c r="C99" s="33" t="s">
        <v>54</v>
      </c>
      <c r="D99" s="33" t="s">
        <v>78</v>
      </c>
      <c r="E99" s="33" t="s">
        <v>83</v>
      </c>
      <c r="F99" s="42" t="s">
        <v>100</v>
      </c>
      <c r="G99" s="21" t="s">
        <v>14</v>
      </c>
      <c r="H99" s="21" t="s">
        <v>15</v>
      </c>
      <c r="I99" s="27"/>
      <c r="J99" s="34">
        <f>'[1]Output|Fee Based'!H103</f>
        <v>101.58881946300278</v>
      </c>
      <c r="K99" s="34">
        <f t="shared" si="3"/>
        <v>105.4629092263781</v>
      </c>
      <c r="L99" s="34">
        <f t="shared" si="3"/>
        <v>109.01223634304924</v>
      </c>
      <c r="M99" s="34">
        <f t="shared" si="3"/>
        <v>112.91218011279258</v>
      </c>
      <c r="N99" s="34">
        <f t="shared" si="2"/>
        <v>117.16633148458742</v>
      </c>
    </row>
    <row r="100" spans="1:14" x14ac:dyDescent="0.2">
      <c r="A100" s="16"/>
      <c r="B100" s="16"/>
      <c r="C100" s="33" t="s">
        <v>22</v>
      </c>
      <c r="D100" s="33" t="s">
        <v>78</v>
      </c>
      <c r="E100" s="33" t="s">
        <v>83</v>
      </c>
      <c r="F100" s="42" t="s">
        <v>106</v>
      </c>
      <c r="G100" s="21" t="s">
        <v>14</v>
      </c>
      <c r="H100" s="21" t="s">
        <v>15</v>
      </c>
      <c r="I100" s="27"/>
      <c r="J100" s="34">
        <f>'[1]Output|Fee Based'!H104</f>
        <v>167.1134820013479</v>
      </c>
      <c r="K100" s="34">
        <f t="shared" si="3"/>
        <v>173.48635485650701</v>
      </c>
      <c r="L100" s="34">
        <f t="shared" si="3"/>
        <v>179.32499356068774</v>
      </c>
      <c r="M100" s="34">
        <f t="shared" si="3"/>
        <v>185.74039622425178</v>
      </c>
      <c r="N100" s="34">
        <f t="shared" si="2"/>
        <v>192.73846995381564</v>
      </c>
    </row>
    <row r="101" spans="1:14" x14ac:dyDescent="0.2">
      <c r="A101" s="16"/>
      <c r="B101" s="16"/>
      <c r="C101" s="33" t="s">
        <v>22</v>
      </c>
      <c r="D101" s="33" t="s">
        <v>78</v>
      </c>
      <c r="E101" s="33" t="s">
        <v>82</v>
      </c>
      <c r="F101" s="42" t="s">
        <v>104</v>
      </c>
      <c r="G101" s="21" t="s">
        <v>14</v>
      </c>
      <c r="H101" s="21" t="s">
        <v>15</v>
      </c>
      <c r="I101" s="27"/>
      <c r="J101" s="34">
        <f>'[1]Output|Fee Based'!H105</f>
        <v>435.24396573325305</v>
      </c>
      <c r="K101" s="34">
        <f t="shared" si="3"/>
        <v>451.84199493697025</v>
      </c>
      <c r="L101" s="34">
        <f t="shared" si="3"/>
        <v>467.0486211987029</v>
      </c>
      <c r="M101" s="34">
        <f t="shared" si="3"/>
        <v>483.75741849994495</v>
      </c>
      <c r="N101" s="34">
        <f t="shared" si="2"/>
        <v>501.98377179036652</v>
      </c>
    </row>
    <row r="102" spans="1:14" x14ac:dyDescent="0.2">
      <c r="A102" s="16"/>
      <c r="B102" s="16"/>
      <c r="C102" s="33" t="s">
        <v>56</v>
      </c>
      <c r="D102" s="33" t="s">
        <v>78</v>
      </c>
      <c r="E102" s="33" t="s">
        <v>83</v>
      </c>
      <c r="F102" s="42" t="s">
        <v>107</v>
      </c>
      <c r="G102" s="21" t="s">
        <v>14</v>
      </c>
      <c r="H102" s="21" t="s">
        <v>15</v>
      </c>
      <c r="I102" s="27"/>
      <c r="J102" s="34">
        <f>'[1]Output|Fee Based'!H106</f>
        <v>179.18394469180703</v>
      </c>
      <c r="K102" s="34">
        <f t="shared" si="3"/>
        <v>186.01712465748767</v>
      </c>
      <c r="L102" s="34">
        <f t="shared" si="3"/>
        <v>192.277483200175</v>
      </c>
      <c r="M102" s="34">
        <f t="shared" si="3"/>
        <v>199.15626486564503</v>
      </c>
      <c r="N102" s="34">
        <f t="shared" si="2"/>
        <v>206.65980342573107</v>
      </c>
    </row>
    <row r="103" spans="1:14" x14ac:dyDescent="0.2">
      <c r="A103" s="16"/>
      <c r="B103" s="16"/>
      <c r="C103" s="33" t="s">
        <v>56</v>
      </c>
      <c r="D103" s="33" t="s">
        <v>79</v>
      </c>
      <c r="E103" s="33" t="s">
        <v>83</v>
      </c>
      <c r="F103" s="42" t="s">
        <v>108</v>
      </c>
      <c r="G103" s="21" t="s">
        <v>14</v>
      </c>
      <c r="H103" s="21" t="s">
        <v>15</v>
      </c>
      <c r="I103" s="27"/>
      <c r="J103" s="34">
        <f>'[1]Output|Fee Based'!H107</f>
        <v>240.99471825446722</v>
      </c>
      <c r="K103" s="34">
        <f t="shared" si="3"/>
        <v>250.18505215097605</v>
      </c>
      <c r="L103" s="34">
        <f t="shared" si="3"/>
        <v>258.60496580876406</v>
      </c>
      <c r="M103" s="34">
        <f t="shared" si="3"/>
        <v>267.85663203508386</v>
      </c>
      <c r="N103" s="34">
        <f t="shared" si="2"/>
        <v>277.94856948131951</v>
      </c>
    </row>
    <row r="104" spans="1:14" x14ac:dyDescent="0.2">
      <c r="A104" s="16"/>
      <c r="B104" s="16"/>
      <c r="C104" s="33" t="s">
        <v>56</v>
      </c>
      <c r="D104" s="33" t="s">
        <v>78</v>
      </c>
      <c r="E104" s="33" t="s">
        <v>82</v>
      </c>
      <c r="F104" s="42" t="s">
        <v>105</v>
      </c>
      <c r="G104" s="21" t="s">
        <v>14</v>
      </c>
      <c r="H104" s="21" t="s">
        <v>15</v>
      </c>
      <c r="I104" s="27"/>
      <c r="J104" s="34">
        <f>'[1]Output|Fee Based'!H108</f>
        <v>641.62859229217077</v>
      </c>
      <c r="K104" s="34">
        <f t="shared" si="3"/>
        <v>666.09709950022318</v>
      </c>
      <c r="L104" s="34">
        <f t="shared" si="3"/>
        <v>688.51442626405571</v>
      </c>
      <c r="M104" s="34">
        <f t="shared" si="3"/>
        <v>713.14622574972987</v>
      </c>
      <c r="N104" s="34">
        <f t="shared" si="2"/>
        <v>740.0151781650751</v>
      </c>
    </row>
    <row r="105" spans="1:14" x14ac:dyDescent="0.2">
      <c r="A105" s="16"/>
      <c r="B105" s="16"/>
      <c r="C105" s="33" t="s">
        <v>23</v>
      </c>
      <c r="D105" s="33" t="s">
        <v>78</v>
      </c>
      <c r="E105" s="33" t="s">
        <v>83</v>
      </c>
      <c r="F105" s="42" t="s">
        <v>95</v>
      </c>
      <c r="G105" s="21" t="s">
        <v>14</v>
      </c>
      <c r="H105" s="21" t="s">
        <v>15</v>
      </c>
      <c r="I105" s="27"/>
      <c r="J105" s="34">
        <f>'[1]Output|Fee Based'!H109</f>
        <v>106.93408919024282</v>
      </c>
      <c r="K105" s="34">
        <f t="shared" si="3"/>
        <v>111.01202082167255</v>
      </c>
      <c r="L105" s="34">
        <f t="shared" si="3"/>
        <v>114.74810186352069</v>
      </c>
      <c r="M105" s="34">
        <f t="shared" si="3"/>
        <v>118.85324785414366</v>
      </c>
      <c r="N105" s="34">
        <f t="shared" si="2"/>
        <v>123.3312386864515</v>
      </c>
    </row>
    <row r="106" spans="1:14" x14ac:dyDescent="0.2">
      <c r="A106" s="16"/>
      <c r="B106" s="16"/>
      <c r="C106" s="33" t="s">
        <v>23</v>
      </c>
      <c r="D106" s="33" t="s">
        <v>78</v>
      </c>
      <c r="E106" s="33" t="s">
        <v>82</v>
      </c>
      <c r="F106" s="42" t="s">
        <v>96</v>
      </c>
      <c r="G106" s="21" t="s">
        <v>14</v>
      </c>
      <c r="H106" s="21" t="s">
        <v>15</v>
      </c>
      <c r="I106" s="27"/>
      <c r="J106" s="34">
        <f>'[1]Output|Fee Based'!H110</f>
        <v>435.24396573325305</v>
      </c>
      <c r="K106" s="34">
        <f t="shared" si="3"/>
        <v>451.84199493697025</v>
      </c>
      <c r="L106" s="34">
        <f t="shared" si="3"/>
        <v>467.0486211987029</v>
      </c>
      <c r="M106" s="34">
        <f t="shared" si="3"/>
        <v>483.75741849994495</v>
      </c>
      <c r="N106" s="34">
        <f t="shared" si="2"/>
        <v>501.98377179036652</v>
      </c>
    </row>
    <row r="107" spans="1:14" x14ac:dyDescent="0.2">
      <c r="A107" s="16"/>
      <c r="B107" s="16"/>
      <c r="C107" s="33" t="s">
        <v>57</v>
      </c>
      <c r="D107" s="33" t="s">
        <v>78</v>
      </c>
      <c r="E107" s="33" t="s">
        <v>83</v>
      </c>
      <c r="F107" s="42" t="s">
        <v>112</v>
      </c>
      <c r="G107" s="21" t="s">
        <v>14</v>
      </c>
      <c r="H107" s="21" t="s">
        <v>15</v>
      </c>
      <c r="I107" s="27"/>
      <c r="J107" s="34">
        <f>'[1]Output|Fee Based'!H111</f>
        <v>229.3640634825498</v>
      </c>
      <c r="K107" s="34">
        <f t="shared" si="3"/>
        <v>238.11086234408711</v>
      </c>
      <c r="L107" s="34">
        <f t="shared" si="3"/>
        <v>246.12442224577464</v>
      </c>
      <c r="M107" s="34">
        <f t="shared" si="3"/>
        <v>254.92959347534634</v>
      </c>
      <c r="N107" s="34">
        <f t="shared" si="2"/>
        <v>264.53448356524524</v>
      </c>
    </row>
    <row r="108" spans="1:14" x14ac:dyDescent="0.2">
      <c r="A108" s="16"/>
      <c r="B108" s="16"/>
      <c r="C108" s="33" t="s">
        <v>57</v>
      </c>
      <c r="D108" s="33" t="s">
        <v>78</v>
      </c>
      <c r="E108" s="33" t="s">
        <v>82</v>
      </c>
      <c r="F108" s="42" t="s">
        <v>111</v>
      </c>
      <c r="G108" s="21" t="s">
        <v>14</v>
      </c>
      <c r="H108" s="21" t="s">
        <v>15</v>
      </c>
      <c r="I108" s="27"/>
      <c r="J108" s="34">
        <f>'[1]Output|Fee Based'!H112</f>
        <v>1164.469646241429</v>
      </c>
      <c r="K108" s="34">
        <f t="shared" si="3"/>
        <v>1208.8766977271305</v>
      </c>
      <c r="L108" s="34">
        <f t="shared" si="3"/>
        <v>1249.5611324296162</v>
      </c>
      <c r="M108" s="34">
        <f t="shared" si="3"/>
        <v>1294.2645374491854</v>
      </c>
      <c r="N108" s="34">
        <f t="shared" si="2"/>
        <v>1343.0280743143373</v>
      </c>
    </row>
    <row r="109" spans="1:14" x14ac:dyDescent="0.2">
      <c r="A109" s="16"/>
      <c r="B109" s="16"/>
      <c r="C109" s="33" t="s">
        <v>55</v>
      </c>
      <c r="D109" s="33" t="s">
        <v>78</v>
      </c>
      <c r="E109" s="33" t="s">
        <v>83</v>
      </c>
      <c r="F109" s="42" t="s">
        <v>101</v>
      </c>
      <c r="G109" s="21" t="s">
        <v>14</v>
      </c>
      <c r="H109" s="21" t="s">
        <v>15</v>
      </c>
      <c r="I109" s="27"/>
      <c r="J109" s="34">
        <f>'[1]Output|Fee Based'!H113</f>
        <v>20.189443769178034</v>
      </c>
      <c r="K109" s="34">
        <f t="shared" si="3"/>
        <v>20.959368233778189</v>
      </c>
      <c r="L109" s="34">
        <f t="shared" si="3"/>
        <v>21.664750387239948</v>
      </c>
      <c r="M109" s="34">
        <f t="shared" si="3"/>
        <v>22.4398129960821</v>
      </c>
      <c r="N109" s="34">
        <f t="shared" si="2"/>
        <v>23.28526971425671</v>
      </c>
    </row>
    <row r="110" spans="1:14" x14ac:dyDescent="0.2">
      <c r="A110" s="16"/>
      <c r="B110" s="16"/>
      <c r="C110" s="33" t="s">
        <v>24</v>
      </c>
      <c r="D110" s="33" t="s">
        <v>78</v>
      </c>
      <c r="E110" s="33" t="s">
        <v>83</v>
      </c>
      <c r="F110" s="42" t="s">
        <v>102</v>
      </c>
      <c r="G110" s="21" t="s">
        <v>14</v>
      </c>
      <c r="H110" s="21" t="s">
        <v>15</v>
      </c>
      <c r="I110" s="27"/>
      <c r="J110" s="34">
        <f>'[1]Output|Fee Based'!H114</f>
        <v>20.189443769178034</v>
      </c>
      <c r="K110" s="34">
        <f t="shared" si="3"/>
        <v>20.959368233778189</v>
      </c>
      <c r="L110" s="34">
        <f t="shared" si="3"/>
        <v>21.664750387239948</v>
      </c>
      <c r="M110" s="34">
        <f t="shared" si="3"/>
        <v>22.4398129960821</v>
      </c>
      <c r="N110" s="34">
        <f t="shared" si="2"/>
        <v>23.28526971425671</v>
      </c>
    </row>
    <row r="111" spans="1:14" x14ac:dyDescent="0.2">
      <c r="A111" s="16"/>
      <c r="B111" s="16"/>
      <c r="C111" s="33" t="s">
        <v>25</v>
      </c>
      <c r="D111" s="33" t="s">
        <v>78</v>
      </c>
      <c r="E111" s="33" t="s">
        <v>83</v>
      </c>
      <c r="F111" s="42" t="s">
        <v>103</v>
      </c>
      <c r="G111" s="21" t="s">
        <v>14</v>
      </c>
      <c r="H111" s="21" t="s">
        <v>15</v>
      </c>
      <c r="I111" s="27"/>
      <c r="J111" s="34">
        <f>'[1]Output|Fee Based'!H115</f>
        <v>20.189443769178034</v>
      </c>
      <c r="K111" s="34">
        <f t="shared" si="3"/>
        <v>20.959368233778189</v>
      </c>
      <c r="L111" s="34">
        <f t="shared" si="3"/>
        <v>21.664750387239948</v>
      </c>
      <c r="M111" s="34">
        <f t="shared" si="3"/>
        <v>22.4398129960821</v>
      </c>
      <c r="N111" s="34">
        <f t="shared" si="2"/>
        <v>23.28526971425671</v>
      </c>
    </row>
    <row r="112" spans="1:14" x14ac:dyDescent="0.2">
      <c r="A112" s="16"/>
      <c r="B112" s="16"/>
      <c r="C112" s="33" t="s">
        <v>73</v>
      </c>
      <c r="D112" s="33" t="s">
        <v>78</v>
      </c>
      <c r="E112" s="33" t="s">
        <v>83</v>
      </c>
      <c r="F112" s="42" t="s">
        <v>192</v>
      </c>
      <c r="G112" s="21" t="s">
        <v>14</v>
      </c>
      <c r="H112" s="21" t="s">
        <v>15</v>
      </c>
      <c r="I112" s="27"/>
      <c r="J112" s="34">
        <f>'[1]Output|Fee Based'!H116</f>
        <v>223.69972351036245</v>
      </c>
      <c r="K112" s="34">
        <f t="shared" si="3"/>
        <v>232.23051275963607</v>
      </c>
      <c r="L112" s="34">
        <f t="shared" si="3"/>
        <v>240.04617100671632</v>
      </c>
      <c r="M112" s="34">
        <f t="shared" si="3"/>
        <v>248.63389106891537</v>
      </c>
      <c r="N112" s="34">
        <f t="shared" si="2"/>
        <v>258.00158025629008</v>
      </c>
    </row>
    <row r="113" spans="1:14" x14ac:dyDescent="0.2">
      <c r="A113" s="16"/>
      <c r="B113" s="16"/>
      <c r="C113" s="33" t="s">
        <v>64</v>
      </c>
      <c r="D113" s="33" t="s">
        <v>78</v>
      </c>
      <c r="E113" s="33" t="s">
        <v>83</v>
      </c>
      <c r="F113" s="42" t="s">
        <v>145</v>
      </c>
      <c r="G113" s="21" t="s">
        <v>14</v>
      </c>
      <c r="H113" s="21" t="s">
        <v>15</v>
      </c>
      <c r="I113" s="27"/>
      <c r="J113" s="34">
        <f>'[1]Output|Fee Based'!H117</f>
        <v>147.85782465034424</v>
      </c>
      <c r="K113" s="34">
        <f t="shared" si="3"/>
        <v>153.49638298718418</v>
      </c>
      <c r="L113" s="34">
        <f t="shared" si="3"/>
        <v>158.66226432351169</v>
      </c>
      <c r="M113" s="34">
        <f t="shared" si="3"/>
        <v>164.33845196995753</v>
      </c>
      <c r="N113" s="34">
        <f t="shared" si="2"/>
        <v>170.53017238655258</v>
      </c>
    </row>
    <row r="114" spans="1:14" x14ac:dyDescent="0.2">
      <c r="A114" s="16"/>
      <c r="B114" s="16"/>
      <c r="C114" s="33" t="s">
        <v>75</v>
      </c>
      <c r="D114" s="33" t="s">
        <v>78</v>
      </c>
      <c r="E114" s="33" t="s">
        <v>211</v>
      </c>
      <c r="F114" s="42" t="s">
        <v>195</v>
      </c>
      <c r="G114" s="21" t="s">
        <v>14</v>
      </c>
      <c r="H114" s="21" t="s">
        <v>15</v>
      </c>
      <c r="I114" s="27"/>
      <c r="J114" s="34">
        <f>'[1]Output|Fee Based'!H118</f>
        <v>143.43731545844781</v>
      </c>
      <c r="K114" s="34">
        <f t="shared" si="3"/>
        <v>148.90729767146075</v>
      </c>
      <c r="L114" s="34">
        <f t="shared" si="3"/>
        <v>153.9187345204202</v>
      </c>
      <c r="M114" s="34">
        <f t="shared" si="3"/>
        <v>159.42522103860057</v>
      </c>
      <c r="N114" s="34">
        <f t="shared" si="2"/>
        <v>165.43182743042257</v>
      </c>
    </row>
    <row r="115" spans="1:14" x14ac:dyDescent="0.2">
      <c r="A115" s="16"/>
      <c r="B115" s="16"/>
      <c r="C115" s="33" t="s">
        <v>74</v>
      </c>
      <c r="D115" s="33" t="s">
        <v>78</v>
      </c>
      <c r="E115" s="33" t="s">
        <v>211</v>
      </c>
      <c r="F115" s="42" t="s">
        <v>193</v>
      </c>
      <c r="G115" s="21" t="s">
        <v>14</v>
      </c>
      <c r="H115" s="21" t="s">
        <v>15</v>
      </c>
      <c r="I115" s="27"/>
      <c r="J115" s="34">
        <f>'[1]Output|Fee Based'!H119</f>
        <v>286.87463091689563</v>
      </c>
      <c r="K115" s="34">
        <f t="shared" si="3"/>
        <v>297.81459534292151</v>
      </c>
      <c r="L115" s="34">
        <f t="shared" si="3"/>
        <v>307.8374690408404</v>
      </c>
      <c r="M115" s="34">
        <f t="shared" si="3"/>
        <v>318.85044207720114</v>
      </c>
      <c r="N115" s="34">
        <f t="shared" si="2"/>
        <v>330.86365486084514</v>
      </c>
    </row>
    <row r="116" spans="1:14" x14ac:dyDescent="0.2">
      <c r="A116" s="16"/>
      <c r="B116" s="16"/>
      <c r="C116" s="33" t="s">
        <v>75</v>
      </c>
      <c r="D116" s="33" t="s">
        <v>79</v>
      </c>
      <c r="E116" s="33" t="s">
        <v>211</v>
      </c>
      <c r="F116" s="42" t="s">
        <v>196</v>
      </c>
      <c r="G116" s="21" t="s">
        <v>14</v>
      </c>
      <c r="H116" s="21" t="s">
        <v>15</v>
      </c>
      <c r="I116" s="27"/>
      <c r="J116" s="34">
        <f>'[1]Output|Fee Based'!H120</f>
        <v>163.12130224826856</v>
      </c>
      <c r="K116" s="34">
        <f t="shared" si="3"/>
        <v>169.34193332331137</v>
      </c>
      <c r="L116" s="34">
        <f t="shared" si="3"/>
        <v>175.04109258549121</v>
      </c>
      <c r="M116" s="34">
        <f t="shared" si="3"/>
        <v>181.3032374728746</v>
      </c>
      <c r="N116" s="34">
        <f t="shared" si="2"/>
        <v>188.13413397700373</v>
      </c>
    </row>
    <row r="117" spans="1:14" x14ac:dyDescent="0.2">
      <c r="A117" s="16"/>
      <c r="B117" s="16"/>
      <c r="C117" s="33" t="s">
        <v>74</v>
      </c>
      <c r="D117" s="33" t="s">
        <v>79</v>
      </c>
      <c r="E117" s="33" t="s">
        <v>211</v>
      </c>
      <c r="F117" s="42" t="s">
        <v>194</v>
      </c>
      <c r="G117" s="21" t="s">
        <v>14</v>
      </c>
      <c r="H117" s="21" t="s">
        <v>15</v>
      </c>
      <c r="I117" s="27"/>
      <c r="J117" s="34">
        <f>'[1]Output|Fee Based'!H121</f>
        <v>326.24260449653713</v>
      </c>
      <c r="K117" s="34">
        <f t="shared" si="3"/>
        <v>338.68386664662273</v>
      </c>
      <c r="L117" s="34">
        <f t="shared" si="3"/>
        <v>350.08218517098243</v>
      </c>
      <c r="M117" s="34">
        <f t="shared" si="3"/>
        <v>362.6064749457492</v>
      </c>
      <c r="N117" s="34">
        <f t="shared" si="2"/>
        <v>376.26826795400746</v>
      </c>
    </row>
    <row r="118" spans="1:14" x14ac:dyDescent="0.2">
      <c r="A118" s="16"/>
      <c r="B118" s="16"/>
      <c r="C118" s="33" t="s">
        <v>210</v>
      </c>
      <c r="D118" s="33" t="s">
        <v>78</v>
      </c>
      <c r="E118" s="33" t="s">
        <v>212</v>
      </c>
      <c r="F118" s="42" t="s">
        <v>197</v>
      </c>
      <c r="G118" s="21" t="s">
        <v>14</v>
      </c>
      <c r="H118" s="21" t="s">
        <v>15</v>
      </c>
      <c r="I118" s="27"/>
      <c r="J118" s="34">
        <f>'[1]Output|Fee Based'!H122</f>
        <v>103.42228200498378</v>
      </c>
      <c r="K118" s="34">
        <f t="shared" si="3"/>
        <v>107.36629086480069</v>
      </c>
      <c r="L118" s="34">
        <f t="shared" si="3"/>
        <v>110.97967580153561</v>
      </c>
      <c r="M118" s="34">
        <f t="shared" si="3"/>
        <v>114.95000527765346</v>
      </c>
      <c r="N118" s="34">
        <f t="shared" si="2"/>
        <v>119.28093505113986</v>
      </c>
    </row>
    <row r="119" spans="1:14" x14ac:dyDescent="0.2">
      <c r="A119" s="16"/>
      <c r="B119" s="16"/>
      <c r="C119" s="33" t="s">
        <v>210</v>
      </c>
      <c r="D119" s="33" t="s">
        <v>79</v>
      </c>
      <c r="E119" s="33" t="s">
        <v>212</v>
      </c>
      <c r="F119" s="42" t="s">
        <v>198</v>
      </c>
      <c r="G119" s="21" t="s">
        <v>14</v>
      </c>
      <c r="H119" s="21" t="s">
        <v>15</v>
      </c>
      <c r="I119" s="27"/>
      <c r="J119" s="34">
        <f>'[1]Output|Fee Based'!H123</f>
        <v>103.42228200498378</v>
      </c>
      <c r="K119" s="34">
        <f t="shared" si="3"/>
        <v>107.36629086480069</v>
      </c>
      <c r="L119" s="34">
        <f t="shared" si="3"/>
        <v>110.97967580153561</v>
      </c>
      <c r="M119" s="34">
        <f t="shared" si="3"/>
        <v>114.95000527765346</v>
      </c>
      <c r="N119" s="34">
        <f t="shared" si="2"/>
        <v>119.28093505113986</v>
      </c>
    </row>
    <row r="120" spans="1:14" x14ac:dyDescent="0.2">
      <c r="A120" s="16"/>
      <c r="B120" s="16"/>
      <c r="C120" s="33" t="s">
        <v>76</v>
      </c>
      <c r="D120" s="33" t="s">
        <v>78</v>
      </c>
      <c r="E120" s="33" t="s">
        <v>83</v>
      </c>
      <c r="F120" s="42" t="s">
        <v>216</v>
      </c>
      <c r="G120" s="21" t="s">
        <v>14</v>
      </c>
      <c r="H120" s="21" t="s">
        <v>15</v>
      </c>
      <c r="I120" s="27"/>
      <c r="J120" s="34">
        <f>'[1]Output|Fee Based'!H124</f>
        <v>63.015898421772263</v>
      </c>
      <c r="K120" s="34">
        <f t="shared" si="3"/>
        <v>65.419009790682253</v>
      </c>
      <c r="L120" s="34">
        <f t="shared" si="3"/>
        <v>67.620669759092905</v>
      </c>
      <c r="M120" s="34">
        <f t="shared" si="3"/>
        <v>70.039818458170686</v>
      </c>
      <c r="N120" s="34">
        <f t="shared" si="2"/>
        <v>72.678683366070288</v>
      </c>
    </row>
    <row r="121" spans="1:14" x14ac:dyDescent="0.2">
      <c r="A121" s="16"/>
      <c r="B121" s="16"/>
      <c r="C121" s="33" t="s">
        <v>215</v>
      </c>
      <c r="D121" s="33" t="s">
        <v>78</v>
      </c>
      <c r="E121" s="33" t="s">
        <v>83</v>
      </c>
      <c r="F121" s="42" t="s">
        <v>217</v>
      </c>
      <c r="G121" s="21" t="s">
        <v>14</v>
      </c>
      <c r="H121" s="21" t="s">
        <v>15</v>
      </c>
      <c r="I121" s="27"/>
      <c r="J121" s="34">
        <f>'[1]Output|Fee Based'!H125</f>
        <v>78.76987302721534</v>
      </c>
      <c r="K121" s="34">
        <f t="shared" si="3"/>
        <v>81.77376223835283</v>
      </c>
      <c r="L121" s="34">
        <f t="shared" si="3"/>
        <v>84.525837198866142</v>
      </c>
      <c r="M121" s="34">
        <f t="shared" si="3"/>
        <v>87.549773072713364</v>
      </c>
      <c r="N121" s="34">
        <f t="shared" si="2"/>
        <v>90.848354207587874</v>
      </c>
    </row>
    <row r="122" spans="1:14" x14ac:dyDescent="0.2">
      <c r="A122" s="16"/>
      <c r="B122" s="16"/>
      <c r="C122" s="33" t="s">
        <v>77</v>
      </c>
      <c r="D122" s="33" t="s">
        <v>78</v>
      </c>
      <c r="E122" s="33" t="s">
        <v>83</v>
      </c>
      <c r="F122" s="42" t="s">
        <v>218</v>
      </c>
      <c r="G122" s="21" t="s">
        <v>14</v>
      </c>
      <c r="H122" s="21" t="s">
        <v>15</v>
      </c>
      <c r="I122" s="27"/>
      <c r="J122" s="34">
        <f>'[1]Output|Fee Based'!H126</f>
        <v>115.31998132683711</v>
      </c>
      <c r="K122" s="34">
        <f t="shared" si="3"/>
        <v>119.71770896588735</v>
      </c>
      <c r="L122" s="34">
        <f t="shared" si="3"/>
        <v>123.74677770574426</v>
      </c>
      <c r="M122" s="34">
        <f t="shared" si="3"/>
        <v>128.17385388479471</v>
      </c>
      <c r="N122" s="34">
        <f t="shared" si="2"/>
        <v>133.00301381942299</v>
      </c>
    </row>
    <row r="123" spans="1:14" x14ac:dyDescent="0.2">
      <c r="A123" s="16"/>
      <c r="B123" s="16"/>
      <c r="C123" s="33"/>
      <c r="D123" s="33"/>
      <c r="E123" s="33"/>
      <c r="F123" s="42"/>
      <c r="G123" s="21"/>
      <c r="H123" s="21"/>
      <c r="I123" s="27"/>
      <c r="J123" s="34"/>
      <c r="K123" s="34"/>
      <c r="L123" s="34"/>
      <c r="M123" s="34"/>
      <c r="N123" s="34"/>
    </row>
    <row r="124" spans="1:14" x14ac:dyDescent="0.2">
      <c r="A124" s="16"/>
      <c r="B124" s="16"/>
      <c r="C124" s="33"/>
      <c r="D124" s="33"/>
      <c r="E124" s="33"/>
      <c r="F124" s="42"/>
      <c r="G124" s="21"/>
      <c r="H124" s="21"/>
      <c r="I124" s="27"/>
      <c r="J124" s="34"/>
      <c r="K124" s="69"/>
      <c r="L124" s="69"/>
      <c r="M124" s="69"/>
      <c r="N124" s="69"/>
    </row>
    <row r="125" spans="1:14" x14ac:dyDescent="0.2">
      <c r="A125" s="16"/>
      <c r="B125" s="16"/>
      <c r="C125" s="33"/>
      <c r="D125" s="33"/>
      <c r="E125" s="33"/>
      <c r="F125" s="42"/>
      <c r="G125" s="21"/>
      <c r="H125" s="21"/>
      <c r="I125" s="27"/>
      <c r="J125" s="34"/>
      <c r="K125" s="69"/>
      <c r="L125" s="69"/>
      <c r="M125" s="69"/>
      <c r="N125" s="69"/>
    </row>
    <row r="126" spans="1:14" x14ac:dyDescent="0.2">
      <c r="A126" s="16"/>
      <c r="B126" s="16"/>
      <c r="C126" s="33"/>
      <c r="D126" s="33"/>
      <c r="E126" s="33"/>
      <c r="F126" s="42"/>
      <c r="G126" s="21"/>
      <c r="H126" s="21"/>
      <c r="I126" s="27"/>
      <c r="J126" s="34"/>
      <c r="K126" s="34"/>
      <c r="L126" s="34"/>
      <c r="M126" s="34"/>
      <c r="N126" s="34"/>
    </row>
    <row r="127" spans="1:14" x14ac:dyDescent="0.2">
      <c r="A127" s="16"/>
      <c r="B127" s="16"/>
      <c r="C127" s="33"/>
      <c r="D127" s="33"/>
      <c r="E127" s="33"/>
      <c r="F127" s="42"/>
      <c r="G127" s="21"/>
      <c r="H127" s="21"/>
      <c r="I127" s="27"/>
      <c r="J127" s="34"/>
      <c r="K127" s="69"/>
      <c r="L127" s="34"/>
      <c r="M127" s="34"/>
      <c r="N127" s="34"/>
    </row>
    <row r="128" spans="1:14" x14ac:dyDescent="0.2">
      <c r="A128" s="16"/>
      <c r="B128" s="16"/>
      <c r="C128" s="33"/>
      <c r="D128" s="33"/>
      <c r="E128" s="33"/>
      <c r="F128" s="42"/>
      <c r="G128" s="21"/>
      <c r="H128" s="21"/>
      <c r="I128" s="27"/>
      <c r="J128" s="34"/>
      <c r="K128" s="34"/>
      <c r="L128" s="34"/>
      <c r="M128" s="34"/>
      <c r="N128" s="34"/>
    </row>
    <row r="129" spans="1:14" x14ac:dyDescent="0.2">
      <c r="A129" s="16"/>
      <c r="B129" s="16"/>
      <c r="C129" s="33"/>
      <c r="D129" s="33"/>
      <c r="E129" s="33"/>
      <c r="F129" s="42"/>
      <c r="G129" s="21"/>
      <c r="H129" s="21"/>
      <c r="I129" s="27"/>
      <c r="J129" s="34"/>
      <c r="K129" s="70"/>
      <c r="L129" s="70"/>
      <c r="M129" s="70"/>
      <c r="N129" s="70"/>
    </row>
    <row r="130" spans="1:14" x14ac:dyDescent="0.2">
      <c r="A130" s="16"/>
      <c r="B130" s="16"/>
      <c r="C130" s="33"/>
      <c r="D130" s="33"/>
      <c r="E130" s="33"/>
      <c r="F130" s="42"/>
      <c r="G130" s="21"/>
      <c r="H130" s="21"/>
      <c r="I130" s="27"/>
      <c r="J130" s="34"/>
      <c r="K130" s="34"/>
      <c r="L130" s="34"/>
      <c r="M130" s="34"/>
      <c r="N130" s="34"/>
    </row>
    <row r="131" spans="1:14" x14ac:dyDescent="0.2">
      <c r="A131" s="16"/>
      <c r="B131" s="16"/>
      <c r="C131" s="33"/>
      <c r="D131" s="33"/>
      <c r="E131" s="33"/>
      <c r="F131" s="42"/>
      <c r="G131" s="21"/>
      <c r="H131" s="21"/>
      <c r="I131" s="27"/>
      <c r="J131" s="34"/>
      <c r="K131" s="34"/>
      <c r="L131" s="34"/>
      <c r="M131" s="34"/>
      <c r="N131" s="34"/>
    </row>
    <row r="132" spans="1:14" x14ac:dyDescent="0.2">
      <c r="A132" s="16"/>
      <c r="B132" s="16"/>
      <c r="C132" s="33"/>
      <c r="D132" s="33"/>
      <c r="E132" s="33"/>
      <c r="F132" s="42"/>
      <c r="G132" s="21"/>
      <c r="H132" s="21"/>
      <c r="I132" s="27"/>
      <c r="J132" s="34"/>
      <c r="K132" s="34"/>
      <c r="L132" s="34"/>
      <c r="M132" s="34"/>
      <c r="N132" s="34"/>
    </row>
    <row r="133" spans="1:14" x14ac:dyDescent="0.2">
      <c r="A133" s="16"/>
      <c r="B133" s="16"/>
      <c r="C133" s="33"/>
      <c r="D133" s="33"/>
      <c r="E133" s="33"/>
      <c r="F133" s="42"/>
      <c r="G133" s="21"/>
      <c r="H133" s="21"/>
      <c r="I133" s="27"/>
      <c r="J133" s="34"/>
      <c r="K133" s="34"/>
      <c r="L133" s="34"/>
      <c r="M133" s="34"/>
      <c r="N133" s="34"/>
    </row>
    <row r="134" spans="1:14" x14ac:dyDescent="0.2">
      <c r="A134" s="16"/>
      <c r="B134" s="16"/>
      <c r="C134" s="33"/>
      <c r="D134" s="33"/>
      <c r="E134" s="33"/>
      <c r="F134" s="42"/>
      <c r="G134" s="21"/>
      <c r="H134" s="21"/>
      <c r="I134" s="27"/>
      <c r="J134" s="34"/>
      <c r="K134" s="34"/>
      <c r="L134" s="34"/>
      <c r="M134" s="34"/>
      <c r="N134" s="34"/>
    </row>
    <row r="135" spans="1:14" x14ac:dyDescent="0.2">
      <c r="A135" s="16"/>
      <c r="B135" s="16"/>
      <c r="C135" s="33"/>
      <c r="D135" s="33"/>
      <c r="E135" s="33"/>
      <c r="F135" s="42"/>
      <c r="G135" s="21"/>
      <c r="H135" s="21"/>
      <c r="I135" s="27"/>
      <c r="J135" s="34"/>
      <c r="K135" s="34"/>
      <c r="L135" s="34"/>
      <c r="M135" s="34"/>
      <c r="N135" s="34"/>
    </row>
    <row r="136" spans="1:14" x14ac:dyDescent="0.2">
      <c r="A136" s="16"/>
      <c r="B136" s="16"/>
      <c r="C136" s="33"/>
      <c r="D136" s="33"/>
      <c r="E136" s="33"/>
      <c r="F136" s="42"/>
      <c r="G136" s="21"/>
      <c r="H136" s="21"/>
      <c r="I136" s="27"/>
      <c r="J136" s="34"/>
      <c r="K136" s="34"/>
      <c r="L136" s="34"/>
      <c r="M136" s="34"/>
      <c r="N136" s="34"/>
    </row>
    <row r="137" spans="1:14" x14ac:dyDescent="0.2">
      <c r="A137" s="16"/>
      <c r="B137" s="16"/>
      <c r="C137" s="33"/>
      <c r="D137" s="33"/>
      <c r="E137" s="33"/>
      <c r="F137" s="42"/>
      <c r="G137" s="21"/>
      <c r="H137" s="21"/>
      <c r="I137" s="27"/>
      <c r="J137" s="34"/>
      <c r="K137" s="34"/>
      <c r="L137" s="34"/>
      <c r="M137" s="34"/>
      <c r="N137" s="34"/>
    </row>
    <row r="138" spans="1:14" x14ac:dyDescent="0.2">
      <c r="A138" s="16"/>
      <c r="B138" s="16"/>
      <c r="C138" s="33"/>
      <c r="D138" s="33"/>
      <c r="E138" s="33"/>
      <c r="F138" s="42"/>
      <c r="G138" s="21"/>
      <c r="H138" s="21"/>
      <c r="I138" s="27"/>
      <c r="J138" s="34"/>
      <c r="K138" s="34"/>
      <c r="L138" s="34"/>
      <c r="M138" s="34"/>
      <c r="N138" s="34"/>
    </row>
    <row r="139" spans="1:14" x14ac:dyDescent="0.2">
      <c r="A139" s="16"/>
      <c r="B139" s="16"/>
      <c r="C139" s="33"/>
      <c r="D139" s="33"/>
      <c r="E139" s="33"/>
      <c r="F139" s="42"/>
      <c r="G139" s="21"/>
      <c r="H139" s="21"/>
      <c r="I139" s="27"/>
      <c r="J139" s="34">
        <v>0</v>
      </c>
      <c r="K139" s="34">
        <v>0</v>
      </c>
      <c r="L139" s="34">
        <v>0</v>
      </c>
      <c r="M139" s="34">
        <v>0</v>
      </c>
      <c r="N139" s="34">
        <v>0</v>
      </c>
    </row>
    <row r="140" spans="1:14" x14ac:dyDescent="0.2">
      <c r="A140" s="16"/>
      <c r="B140" s="16"/>
      <c r="C140" s="32"/>
      <c r="D140" s="32"/>
      <c r="E140" s="32"/>
      <c r="F140" s="32"/>
      <c r="G140" s="17"/>
      <c r="H140" s="17"/>
      <c r="I140" s="17"/>
      <c r="J140" s="22"/>
      <c r="K140" s="36"/>
      <c r="L140" s="36"/>
      <c r="M140" s="36"/>
      <c r="N140" s="36"/>
    </row>
    <row r="141" spans="1:14" x14ac:dyDescent="0.2">
      <c r="A141" s="60"/>
      <c r="B141" s="60" t="s">
        <v>26</v>
      </c>
      <c r="C141" s="60"/>
      <c r="D141" s="60"/>
      <c r="E141" s="60"/>
      <c r="F141" s="60"/>
      <c r="G141" s="60"/>
      <c r="H141" s="60"/>
      <c r="I141" s="60"/>
      <c r="J141" s="60"/>
      <c r="K141" s="60"/>
      <c r="L141" s="60"/>
      <c r="M141" s="60"/>
      <c r="N141" s="60"/>
    </row>
    <row r="142" spans="1:14" x14ac:dyDescent="0.2">
      <c r="J142" s="16"/>
      <c r="K142" s="16"/>
      <c r="L142" s="16"/>
      <c r="M142" s="16"/>
      <c r="N142" s="16"/>
    </row>
  </sheetData>
  <mergeCells count="1">
    <mergeCell ref="J4:N4"/>
  </mergeCells>
  <phoneticPr fontId="23" type="noConversion"/>
  <dataValidations count="2">
    <dataValidation type="list" allowBlank="1" showInputMessage="1" showErrorMessage="1" sqref="J140 J151 J160" xr:uid="{00000000-0002-0000-0300-000000000000}">
      <formula1>#REF!</formula1>
    </dataValidation>
    <dataValidation type="list" allowBlank="1" showInputMessage="1" showErrorMessage="1" sqref="I8:I139" xr:uid="{00000000-0002-0000-0300-000002000000}"/>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4" tint="0.79998168889431442"/>
  </sheetPr>
  <dimension ref="A1:AH328"/>
  <sheetViews>
    <sheetView showGridLines="0" zoomScale="170" zoomScaleNormal="170" workbookViewId="0">
      <selection activeCell="H7" sqref="H7"/>
    </sheetView>
  </sheetViews>
  <sheetFormatPr defaultColWidth="0" defaultRowHeight="11.25" zeroHeight="1" outlineLevelRow="1" x14ac:dyDescent="0.2"/>
  <cols>
    <col min="1" max="2" width="1.42578125" style="3" customWidth="1"/>
    <col min="3" max="3" width="42.7109375" style="3" bestFit="1" customWidth="1"/>
    <col min="4" max="4" width="14.28515625" style="3" customWidth="1"/>
    <col min="5" max="6" width="11.42578125" style="3" customWidth="1"/>
    <col min="7" max="7" width="1.42578125" style="3" customWidth="1"/>
    <col min="8" max="12" width="9.28515625" style="3" customWidth="1"/>
    <col min="13" max="28" width="0" style="3" hidden="1" customWidth="1"/>
    <col min="29" max="31" width="8" style="3" hidden="1" customWidth="1"/>
    <col min="32" max="34" width="0" style="3" hidden="1" customWidth="1"/>
    <col min="35" max="16384" width="8" style="3" hidden="1"/>
  </cols>
  <sheetData>
    <row r="1" spans="1:12" ht="16.5" thickBot="1" x14ac:dyDescent="0.25">
      <c r="A1" s="1"/>
      <c r="B1" s="2" t="str">
        <f>'Cover page'!G2</f>
        <v>Energex - Schedule of Prices for Alternative Control Services</v>
      </c>
      <c r="C1" s="2"/>
      <c r="D1" s="2"/>
      <c r="E1" s="2"/>
      <c r="F1" s="2"/>
      <c r="G1" s="2"/>
      <c r="H1" s="19"/>
      <c r="I1" s="4"/>
      <c r="J1" s="4"/>
    </row>
    <row r="2" spans="1:12" ht="15" customHeight="1" thickBot="1" x14ac:dyDescent="0.25">
      <c r="A2" s="5"/>
      <c r="B2" s="68" t="s">
        <v>27</v>
      </c>
      <c r="C2" s="6"/>
      <c r="D2" s="6"/>
      <c r="E2" s="6"/>
      <c r="F2" s="6"/>
      <c r="G2" s="6"/>
      <c r="H2" s="79" t="s">
        <v>2</v>
      </c>
      <c r="I2" s="79"/>
      <c r="J2" s="79"/>
      <c r="K2" s="79"/>
      <c r="L2" s="79"/>
    </row>
    <row r="3" spans="1:12" x14ac:dyDescent="0.2">
      <c r="A3" s="9"/>
      <c r="B3" s="9"/>
      <c r="C3" s="9"/>
      <c r="D3" s="9"/>
      <c r="E3" s="10"/>
      <c r="F3" s="10"/>
      <c r="G3" s="10"/>
      <c r="H3" s="78" t="s">
        <v>3</v>
      </c>
      <c r="I3" s="78"/>
      <c r="J3" s="78"/>
      <c r="K3" s="78"/>
      <c r="L3" s="78"/>
    </row>
    <row r="4" spans="1:12" hidden="1" x14ac:dyDescent="0.2">
      <c r="A4" s="12"/>
      <c r="B4" s="12"/>
      <c r="C4" s="12"/>
      <c r="D4" s="12"/>
      <c r="E4" s="13"/>
      <c r="F4" s="13"/>
      <c r="G4" s="13"/>
      <c r="H4" s="78" t="s">
        <v>3</v>
      </c>
      <c r="I4" s="78"/>
      <c r="J4" s="78"/>
      <c r="K4" s="78"/>
      <c r="L4" s="78"/>
    </row>
    <row r="5" spans="1:12" x14ac:dyDescent="0.2">
      <c r="A5" s="60"/>
      <c r="B5" s="60" t="s">
        <v>28</v>
      </c>
      <c r="C5" s="60"/>
      <c r="D5" s="60" t="s">
        <v>4</v>
      </c>
      <c r="E5" s="60" t="s">
        <v>6</v>
      </c>
      <c r="F5" s="60" t="s">
        <v>7</v>
      </c>
      <c r="G5" s="60"/>
      <c r="H5" s="62" t="s">
        <v>32</v>
      </c>
      <c r="I5" s="62" t="s">
        <v>9</v>
      </c>
      <c r="J5" s="62" t="s">
        <v>10</v>
      </c>
      <c r="K5" s="62" t="s">
        <v>11</v>
      </c>
      <c r="L5" s="62" t="s">
        <v>12</v>
      </c>
    </row>
    <row r="6" spans="1:12" x14ac:dyDescent="0.2">
      <c r="A6" s="16"/>
      <c r="B6" s="16"/>
      <c r="C6" s="16"/>
      <c r="D6" s="16"/>
      <c r="E6" s="17"/>
      <c r="F6" s="17"/>
      <c r="G6" s="17"/>
      <c r="H6" s="17"/>
      <c r="I6" s="16"/>
      <c r="J6" s="16"/>
      <c r="K6" s="16"/>
      <c r="L6" s="16"/>
    </row>
    <row r="7" spans="1:12" x14ac:dyDescent="0.2">
      <c r="A7" s="16"/>
      <c r="B7" s="16"/>
      <c r="C7" s="33" t="s">
        <v>39</v>
      </c>
      <c r="D7" s="33" t="s">
        <v>205</v>
      </c>
      <c r="E7" s="21" t="s">
        <v>14</v>
      </c>
      <c r="F7" s="21" t="s">
        <v>29</v>
      </c>
      <c r="G7" s="27"/>
      <c r="H7" s="34">
        <f>[2]Output!C6</f>
        <v>468.19072920185079</v>
      </c>
      <c r="I7" s="34">
        <f>[2]Output!D6</f>
        <v>491.1648482837856</v>
      </c>
      <c r="J7" s="34">
        <f>[2]Output!E6</f>
        <v>515.26630738907102</v>
      </c>
      <c r="K7" s="34">
        <f>[2]Output!F6</f>
        <v>542.03138516139973</v>
      </c>
      <c r="L7" s="34">
        <f>[2]Output!G6</f>
        <v>567.0752344519492</v>
      </c>
    </row>
    <row r="8" spans="1:12" x14ac:dyDescent="0.2">
      <c r="A8" s="16"/>
      <c r="B8" s="16"/>
      <c r="C8" s="33" t="s">
        <v>40</v>
      </c>
      <c r="D8" s="33" t="s">
        <v>206</v>
      </c>
      <c r="E8" s="21" t="s">
        <v>14</v>
      </c>
      <c r="F8" s="21" t="s">
        <v>29</v>
      </c>
      <c r="G8" s="27"/>
      <c r="H8" s="34">
        <f>[2]Output!C7</f>
        <v>215.16883481069215</v>
      </c>
      <c r="I8" s="34">
        <f>[2]Output!D7</f>
        <v>225.72716953485283</v>
      </c>
      <c r="J8" s="34">
        <f>[2]Output!E7</f>
        <v>236.80360174392803</v>
      </c>
      <c r="K8" s="34">
        <f>[2]Output!F7</f>
        <v>249.10416695953413</v>
      </c>
      <c r="L8" s="34">
        <f>[2]Output!G7</f>
        <v>260.61369829990997</v>
      </c>
    </row>
    <row r="9" spans="1:12" x14ac:dyDescent="0.2">
      <c r="A9" s="16"/>
      <c r="B9" s="16"/>
      <c r="C9" s="33" t="s">
        <v>41</v>
      </c>
      <c r="D9" s="33" t="s">
        <v>205</v>
      </c>
      <c r="E9" s="21" t="s">
        <v>14</v>
      </c>
      <c r="F9" s="21" t="s">
        <v>29</v>
      </c>
      <c r="G9" s="27"/>
      <c r="H9" s="34">
        <f>[2]Output!C8</f>
        <v>171.93354354849163</v>
      </c>
      <c r="I9" s="34">
        <f>[2]Output!D8</f>
        <v>180.3703225304161</v>
      </c>
      <c r="J9" s="34">
        <f>[2]Output!E8</f>
        <v>189.2210942569836</v>
      </c>
      <c r="K9" s="34">
        <f>[2]Output!F8</f>
        <v>199.05002588190581</v>
      </c>
      <c r="L9" s="34">
        <f>[2]Output!G8</f>
        <v>208.24687127856495</v>
      </c>
    </row>
    <row r="10" spans="1:12" x14ac:dyDescent="0.2">
      <c r="A10" s="16"/>
      <c r="B10" s="16"/>
      <c r="C10" s="33" t="s">
        <v>42</v>
      </c>
      <c r="D10" s="33" t="s">
        <v>206</v>
      </c>
      <c r="E10" s="21" t="s">
        <v>14</v>
      </c>
      <c r="F10" s="21" t="s">
        <v>29</v>
      </c>
      <c r="G10" s="27"/>
      <c r="H10" s="34">
        <f>[2]Output!C9</f>
        <v>104.90551700557323</v>
      </c>
      <c r="I10" s="34">
        <f>[2]Output!D9</f>
        <v>110.05323072503671</v>
      </c>
      <c r="J10" s="34">
        <f>[2]Output!E9</f>
        <v>115.45354275671427</v>
      </c>
      <c r="K10" s="34">
        <f>[2]Output!F9</f>
        <v>121.45068056033359</v>
      </c>
      <c r="L10" s="34">
        <f>[2]Output!G9</f>
        <v>127.06214997604273</v>
      </c>
    </row>
    <row r="11" spans="1:12" x14ac:dyDescent="0.2">
      <c r="A11" s="16"/>
      <c r="B11" s="16"/>
      <c r="C11" s="33" t="s">
        <v>43</v>
      </c>
      <c r="D11" s="33" t="s">
        <v>207</v>
      </c>
      <c r="E11" s="21" t="s">
        <v>14</v>
      </c>
      <c r="F11" s="21" t="s">
        <v>29</v>
      </c>
      <c r="G11" s="27"/>
      <c r="H11" s="34">
        <f>[2]Output!C12</f>
        <v>162.73804580770295</v>
      </c>
      <c r="I11" s="34">
        <f>[2]Output!D12</f>
        <v>170.72360171548692</v>
      </c>
      <c r="J11" s="34">
        <f>[2]Output!E12</f>
        <v>179.10100885166588</v>
      </c>
      <c r="K11" s="34">
        <f>[2]Output!F12</f>
        <v>188.4042610967185</v>
      </c>
      <c r="L11" s="34">
        <f>[2]Output!G12</f>
        <v>197.10923289313686</v>
      </c>
    </row>
    <row r="12" spans="1:12" x14ac:dyDescent="0.2">
      <c r="A12" s="16"/>
      <c r="B12" s="16"/>
      <c r="C12" s="33" t="s">
        <v>44</v>
      </c>
      <c r="D12" s="33" t="s">
        <v>208</v>
      </c>
      <c r="E12" s="21" t="s">
        <v>14</v>
      </c>
      <c r="F12" s="21" t="s">
        <v>29</v>
      </c>
      <c r="G12" s="27"/>
      <c r="H12" s="34">
        <f>[2]Output!C13</f>
        <v>78.923629225272478</v>
      </c>
      <c r="I12" s="34">
        <f>[2]Output!D13</f>
        <v>82.796411711356598</v>
      </c>
      <c r="J12" s="34">
        <f>[2]Output!E13</f>
        <v>86.859231634032867</v>
      </c>
      <c r="K12" s="34">
        <f>[2]Output!F13</f>
        <v>91.371061840260921</v>
      </c>
      <c r="L12" s="34">
        <f>[2]Output!G13</f>
        <v>95.592741921689381</v>
      </c>
    </row>
    <row r="13" spans="1:12" x14ac:dyDescent="0.2">
      <c r="A13" s="16"/>
      <c r="B13" s="16"/>
      <c r="C13" s="33" t="s">
        <v>45</v>
      </c>
      <c r="D13" s="33" t="s">
        <v>207</v>
      </c>
      <c r="E13" s="21" t="s">
        <v>14</v>
      </c>
      <c r="F13" s="21" t="s">
        <v>29</v>
      </c>
      <c r="G13" s="27"/>
      <c r="H13" s="34">
        <f>[2]Output!C14</f>
        <v>88.034214374803028</v>
      </c>
      <c r="I13" s="34">
        <f>[2]Output!D14</f>
        <v>92.354053274174618</v>
      </c>
      <c r="J13" s="34">
        <f>[2]Output!E14</f>
        <v>96.885866668338366</v>
      </c>
      <c r="K13" s="34">
        <f>[2]Output!F14</f>
        <v>101.91852205300236</v>
      </c>
      <c r="L13" s="34">
        <f>[2]Output!G14</f>
        <v>106.62753370082586</v>
      </c>
    </row>
    <row r="14" spans="1:12" x14ac:dyDescent="0.2">
      <c r="A14" s="16"/>
      <c r="B14" s="16"/>
      <c r="C14" s="33" t="s">
        <v>46</v>
      </c>
      <c r="D14" s="33" t="s">
        <v>208</v>
      </c>
      <c r="E14" s="21" t="s">
        <v>14</v>
      </c>
      <c r="F14" s="21" t="s">
        <v>29</v>
      </c>
      <c r="G14" s="27"/>
      <c r="H14" s="34">
        <f>[2]Output!C15</f>
        <v>58.280842780874018</v>
      </c>
      <c r="I14" s="34">
        <f>[2]Output!D15</f>
        <v>61.140683736131507</v>
      </c>
      <c r="J14" s="34">
        <f>[2]Output!E15</f>
        <v>64.14085708706348</v>
      </c>
      <c r="K14" s="34">
        <f>[2]Output!F15</f>
        <v>67.472600311296432</v>
      </c>
      <c r="L14" s="34">
        <f>[2]Output!G15</f>
        <v>70.590083320023737</v>
      </c>
    </row>
    <row r="15" spans="1:12" x14ac:dyDescent="0.2">
      <c r="A15" s="16"/>
      <c r="B15" s="16"/>
      <c r="C15" s="33" t="s">
        <v>47</v>
      </c>
      <c r="D15" s="33" t="s">
        <v>48</v>
      </c>
      <c r="E15" s="21" t="s">
        <v>14</v>
      </c>
      <c r="F15" s="21" t="s">
        <v>29</v>
      </c>
      <c r="G15" s="27"/>
      <c r="H15" s="34">
        <f>[2]Output!C18</f>
        <v>170.06072801009466</v>
      </c>
      <c r="I15" s="34">
        <f>[2]Output!D18</f>
        <v>178.40560793355002</v>
      </c>
      <c r="J15" s="34">
        <f>[2]Output!E18</f>
        <v>187.1599711148493</v>
      </c>
      <c r="K15" s="34">
        <f>[2]Output!F18</f>
        <v>196.88183942046169</v>
      </c>
      <c r="L15" s="34">
        <f>[2]Output!G18</f>
        <v>205.97850660519305</v>
      </c>
    </row>
    <row r="16" spans="1:12" x14ac:dyDescent="0.2">
      <c r="A16" s="16"/>
      <c r="B16" s="16"/>
      <c r="C16" s="33" t="s">
        <v>49</v>
      </c>
      <c r="D16" s="33" t="s">
        <v>48</v>
      </c>
      <c r="E16" s="21" t="s">
        <v>14</v>
      </c>
      <c r="F16" s="21" t="s">
        <v>29</v>
      </c>
      <c r="G16" s="27"/>
      <c r="H16" s="34">
        <f>[2]Output!C19</f>
        <v>103.76281571380237</v>
      </c>
      <c r="I16" s="34">
        <f>[2]Output!D19</f>
        <v>108.85445708087865</v>
      </c>
      <c r="J16" s="34">
        <f>[2]Output!E19</f>
        <v>114.19594528983737</v>
      </c>
      <c r="K16" s="34">
        <f>[2]Output!F19</f>
        <v>120.12775824390887</v>
      </c>
      <c r="L16" s="34">
        <f>[2]Output!G19</f>
        <v>125.6781037689677</v>
      </c>
    </row>
    <row r="17" spans="1:12" x14ac:dyDescent="0.2">
      <c r="A17" s="16"/>
      <c r="B17" s="16"/>
      <c r="C17" s="33" t="s">
        <v>50</v>
      </c>
      <c r="D17" s="33" t="s">
        <v>48</v>
      </c>
      <c r="E17" s="21" t="s">
        <v>14</v>
      </c>
      <c r="F17" s="21" t="s">
        <v>29</v>
      </c>
      <c r="G17" s="27"/>
      <c r="H17" s="67">
        <v>0</v>
      </c>
      <c r="I17" s="34">
        <v>31.643543197692392</v>
      </c>
      <c r="J17" s="34">
        <v>32.656136580018554</v>
      </c>
      <c r="K17" s="34">
        <v>33.793464821676622</v>
      </c>
      <c r="L17" s="34">
        <v>34.779569204997678</v>
      </c>
    </row>
    <row r="18" spans="1:12" outlineLevel="1" x14ac:dyDescent="0.2">
      <c r="A18" s="16"/>
      <c r="B18" s="16"/>
      <c r="C18" s="33"/>
      <c r="D18" s="33"/>
      <c r="E18" s="21"/>
      <c r="F18" s="21"/>
      <c r="G18" s="27"/>
      <c r="H18" s="34">
        <v>0</v>
      </c>
      <c r="I18" s="34">
        <v>0</v>
      </c>
      <c r="J18" s="34">
        <v>0</v>
      </c>
      <c r="K18" s="34">
        <v>0</v>
      </c>
      <c r="L18" s="34">
        <v>0</v>
      </c>
    </row>
    <row r="19" spans="1:12" outlineLevel="1" x14ac:dyDescent="0.2">
      <c r="A19" s="16"/>
      <c r="B19" s="16"/>
      <c r="C19" s="33"/>
      <c r="D19" s="33"/>
      <c r="E19" s="21"/>
      <c r="F19" s="21"/>
      <c r="G19" s="27"/>
      <c r="H19" s="34">
        <v>0</v>
      </c>
      <c r="I19" s="34">
        <v>0</v>
      </c>
      <c r="J19" s="34">
        <v>0</v>
      </c>
      <c r="K19" s="34">
        <v>0</v>
      </c>
      <c r="L19" s="34">
        <v>0</v>
      </c>
    </row>
    <row r="20" spans="1:12" x14ac:dyDescent="0.2">
      <c r="A20" s="16"/>
      <c r="B20" s="16"/>
      <c r="C20" s="32"/>
      <c r="D20" s="32"/>
      <c r="E20" s="17"/>
      <c r="F20" s="17"/>
      <c r="G20" s="17"/>
      <c r="H20" s="22"/>
      <c r="I20" s="36"/>
      <c r="J20" s="36"/>
      <c r="K20" s="36"/>
      <c r="L20" s="36"/>
    </row>
    <row r="21" spans="1:12" x14ac:dyDescent="0.2">
      <c r="A21" s="60"/>
      <c r="B21" s="60" t="s">
        <v>26</v>
      </c>
      <c r="C21" s="60"/>
      <c r="D21" s="60"/>
      <c r="E21" s="60"/>
      <c r="F21" s="60"/>
      <c r="G21" s="60"/>
      <c r="H21" s="60"/>
      <c r="I21" s="60"/>
      <c r="J21" s="60"/>
      <c r="K21" s="60"/>
      <c r="L21" s="60"/>
    </row>
    <row r="22" spans="1:12" hidden="1" x14ac:dyDescent="0.2">
      <c r="H22" s="16"/>
      <c r="I22" s="16"/>
      <c r="J22" s="16"/>
      <c r="K22" s="16"/>
      <c r="L22" s="16"/>
    </row>
    <row r="23" spans="1:12" hidden="1" x14ac:dyDescent="0.2">
      <c r="H23" s="16"/>
      <c r="I23" s="16"/>
      <c r="J23" s="16"/>
      <c r="K23" s="16"/>
      <c r="L23" s="16"/>
    </row>
    <row r="24" spans="1:12" hidden="1" x14ac:dyDescent="0.2">
      <c r="H24" s="37"/>
      <c r="I24" s="37"/>
      <c r="J24" s="37"/>
      <c r="K24" s="37"/>
      <c r="L24" s="37"/>
    </row>
    <row r="25" spans="1:12" hidden="1" x14ac:dyDescent="0.2">
      <c r="H25" s="37"/>
      <c r="I25" s="37"/>
      <c r="J25" s="37"/>
      <c r="K25" s="37"/>
      <c r="L25" s="37"/>
    </row>
    <row r="26" spans="1:12" hidden="1" x14ac:dyDescent="0.2">
      <c r="H26" s="37"/>
      <c r="I26" s="37"/>
      <c r="J26" s="37"/>
      <c r="K26" s="37"/>
      <c r="L26" s="37"/>
    </row>
    <row r="27" spans="1:12" hidden="1" x14ac:dyDescent="0.2">
      <c r="H27" s="37"/>
      <c r="I27" s="37"/>
      <c r="J27" s="37"/>
      <c r="K27" s="37"/>
      <c r="L27" s="37"/>
    </row>
    <row r="28" spans="1:12" hidden="1" x14ac:dyDescent="0.2">
      <c r="H28" s="37"/>
      <c r="I28" s="37"/>
      <c r="J28" s="37"/>
      <c r="K28" s="37"/>
      <c r="L28" s="37"/>
    </row>
    <row r="29" spans="1:12" hidden="1" x14ac:dyDescent="0.2">
      <c r="H29" s="37"/>
      <c r="I29" s="37"/>
      <c r="J29" s="37"/>
      <c r="K29" s="37"/>
      <c r="L29" s="37"/>
    </row>
    <row r="30" spans="1:12" hidden="1" x14ac:dyDescent="0.2">
      <c r="H30" s="37"/>
      <c r="I30" s="37"/>
      <c r="J30" s="37"/>
      <c r="K30" s="37"/>
      <c r="L30" s="37"/>
    </row>
    <row r="31" spans="1:12" hidden="1" x14ac:dyDescent="0.2">
      <c r="H31" s="22"/>
      <c r="I31" s="36"/>
      <c r="J31" s="36"/>
      <c r="K31" s="36"/>
      <c r="L31" s="36"/>
    </row>
    <row r="32" spans="1:12" hidden="1" x14ac:dyDescent="0.2">
      <c r="H32" s="16"/>
      <c r="I32" s="16"/>
      <c r="J32" s="16"/>
      <c r="K32" s="16"/>
      <c r="L32" s="16"/>
    </row>
    <row r="33" spans="8:12" hidden="1" x14ac:dyDescent="0.2">
      <c r="H33" s="38"/>
      <c r="I33" s="38"/>
      <c r="J33" s="38"/>
      <c r="K33" s="38"/>
      <c r="L33" s="38"/>
    </row>
    <row r="34" spans="8:12" hidden="1" x14ac:dyDescent="0.2">
      <c r="H34" s="38"/>
      <c r="I34" s="38"/>
      <c r="J34" s="38"/>
      <c r="K34" s="38"/>
      <c r="L34" s="38"/>
    </row>
    <row r="35" spans="8:12" hidden="1" x14ac:dyDescent="0.2">
      <c r="H35" s="38"/>
      <c r="I35" s="38"/>
      <c r="J35" s="38"/>
      <c r="K35" s="38"/>
      <c r="L35" s="38"/>
    </row>
    <row r="36" spans="8:12" hidden="1" x14ac:dyDescent="0.2">
      <c r="H36" s="38"/>
      <c r="I36" s="38"/>
      <c r="J36" s="38"/>
      <c r="K36" s="38"/>
      <c r="L36" s="38"/>
    </row>
    <row r="37" spans="8:12" hidden="1" x14ac:dyDescent="0.2">
      <c r="H37" s="38"/>
      <c r="I37" s="38"/>
      <c r="J37" s="38"/>
      <c r="K37" s="38"/>
      <c r="L37" s="38"/>
    </row>
    <row r="38" spans="8:12" hidden="1" x14ac:dyDescent="0.2">
      <c r="H38" s="38"/>
      <c r="I38" s="38"/>
      <c r="J38" s="38"/>
      <c r="K38" s="38"/>
      <c r="L38" s="38"/>
    </row>
    <row r="39" spans="8:12" hidden="1" x14ac:dyDescent="0.2">
      <c r="H39" s="38"/>
      <c r="I39" s="38"/>
      <c r="J39" s="38"/>
      <c r="K39" s="38"/>
      <c r="L39" s="38"/>
    </row>
    <row r="40" spans="8:12" hidden="1" x14ac:dyDescent="0.2">
      <c r="H40" s="17"/>
      <c r="I40" s="35"/>
      <c r="J40" s="35"/>
      <c r="K40" s="35"/>
      <c r="L40" s="35"/>
    </row>
    <row r="41" spans="8:12" hidden="1" x14ac:dyDescent="0.2">
      <c r="H41" s="16"/>
      <c r="I41" s="16"/>
      <c r="J41" s="16"/>
      <c r="K41" s="16"/>
      <c r="L41" s="16"/>
    </row>
    <row r="42" spans="8:12" ht="12.75" hidden="1" x14ac:dyDescent="0.2">
      <c r="H42" s="14"/>
      <c r="I42" s="15"/>
      <c r="J42" s="14"/>
      <c r="K42" s="15"/>
      <c r="L42" s="14"/>
    </row>
    <row r="43" spans="8:12" x14ac:dyDescent="0.2"/>
    <row r="44" spans="8:12" x14ac:dyDescent="0.2"/>
    <row r="45" spans="8:12" x14ac:dyDescent="0.2"/>
    <row r="46" spans="8:12" x14ac:dyDescent="0.2"/>
    <row r="47" spans="8:12" x14ac:dyDescent="0.2"/>
    <row r="48" spans="8:12"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sheetData>
  <mergeCells count="3">
    <mergeCell ref="H4:L4"/>
    <mergeCell ref="H3:L3"/>
    <mergeCell ref="H2:L2"/>
  </mergeCells>
  <dataValidations count="1">
    <dataValidation type="list" allowBlank="1" showInputMessage="1" showErrorMessage="1" sqref="E18:F19 H40 H31 E20:H20" xr:uid="{00000000-0002-0000-0500-000000000000}">
      <formula1>#REF!</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4AFF3-7422-4EDB-9752-6B522BD39854}">
  <sheetPr>
    <tabColor theme="4" tint="0.79998168889431442"/>
  </sheetPr>
  <dimension ref="A1:P15"/>
  <sheetViews>
    <sheetView showGridLines="0" zoomScale="170" zoomScaleNormal="170" workbookViewId="0">
      <selection activeCell="D17" sqref="D17"/>
    </sheetView>
  </sheetViews>
  <sheetFormatPr defaultColWidth="8.85546875" defaultRowHeight="11.25" x14ac:dyDescent="0.2"/>
  <cols>
    <col min="1" max="2" width="1.42578125" style="3" customWidth="1"/>
    <col min="3" max="3" width="42.28515625" style="3" customWidth="1"/>
    <col min="4" max="4" width="19.28515625" style="3" customWidth="1"/>
    <col min="5" max="6" width="11.42578125" style="3" customWidth="1"/>
    <col min="7" max="7" width="1.42578125" style="3" customWidth="1"/>
    <col min="8" max="8" width="6.42578125" style="3" customWidth="1"/>
    <col min="9" max="9" width="0.85546875" style="3" customWidth="1"/>
    <col min="10" max="10" width="8.7109375" style="3" customWidth="1"/>
    <col min="11" max="15" width="9.28515625" style="3" customWidth="1"/>
    <col min="16" max="16" width="3" style="3" customWidth="1"/>
    <col min="17" max="16384" width="8.85546875" style="3"/>
  </cols>
  <sheetData>
    <row r="1" spans="1:16" ht="16.5" thickBot="1" x14ac:dyDescent="0.25">
      <c r="A1" s="1"/>
      <c r="B1" s="2" t="str">
        <f>'Cover page'!G2</f>
        <v>Energex - Schedule of Prices for Alternative Control Services</v>
      </c>
      <c r="C1" s="2"/>
      <c r="D1" s="2"/>
      <c r="E1" s="2"/>
      <c r="F1" s="2"/>
      <c r="G1" s="2"/>
      <c r="H1" s="40"/>
      <c r="I1" s="7"/>
      <c r="J1" s="74" t="s">
        <v>222</v>
      </c>
      <c r="K1" s="75">
        <v>2.8497022352319323E-2</v>
      </c>
      <c r="L1" s="75">
        <v>2.8497022352319323E-2</v>
      </c>
      <c r="M1" s="75">
        <v>2.8497022352319323E-2</v>
      </c>
      <c r="N1" s="75">
        <v>2.8497022352319323E-2</v>
      </c>
      <c r="O1" s="75">
        <v>2.8497022352319323E-2</v>
      </c>
    </row>
    <row r="2" spans="1:16" ht="13.5" thickBot="1" x14ac:dyDescent="0.25">
      <c r="A2" s="5"/>
      <c r="B2" s="6" t="e">
        <v>#REF!</v>
      </c>
      <c r="C2" s="68" t="s">
        <v>30</v>
      </c>
      <c r="D2" s="6"/>
      <c r="E2" s="6"/>
      <c r="F2" s="6"/>
      <c r="G2" s="6"/>
      <c r="H2" s="7"/>
      <c r="I2" s="57"/>
      <c r="J2" s="74" t="s">
        <v>223</v>
      </c>
      <c r="K2" s="76">
        <f>'[1]Input|Escalations'!I$27</f>
        <v>-1.4816502818954524E-2</v>
      </c>
      <c r="L2" s="76">
        <f>'[1]Input|Escalations'!J$27</f>
        <v>-9.8611007932502479E-3</v>
      </c>
      <c r="M2" s="76">
        <f>'[1]Input|Escalations'!K$27</f>
        <v>-8.4436518056068104E-3</v>
      </c>
      <c r="N2" s="76">
        <f>'[1]Input|Escalations'!L$27</f>
        <v>-1.0512472688202901E-2</v>
      </c>
      <c r="O2" s="76">
        <f>'[1]Input|Escalations'!M$27</f>
        <v>-1.2367452017459594E-2</v>
      </c>
      <c r="P2" s="7"/>
    </row>
    <row r="3" spans="1:16" ht="13.9" customHeight="1" x14ac:dyDescent="0.2">
      <c r="A3" s="9"/>
      <c r="B3" s="9"/>
      <c r="C3" s="9"/>
      <c r="D3" s="9"/>
      <c r="E3" s="10"/>
      <c r="F3" s="10"/>
      <c r="G3" s="10"/>
      <c r="H3" s="11"/>
      <c r="I3" s="66"/>
      <c r="J3" s="66"/>
      <c r="K3" s="79" t="s">
        <v>2</v>
      </c>
      <c r="L3" s="79"/>
      <c r="M3" s="79"/>
      <c r="N3" s="79"/>
      <c r="O3" s="79"/>
      <c r="P3" s="11"/>
    </row>
    <row r="4" spans="1:16" x14ac:dyDescent="0.2">
      <c r="A4" s="12"/>
      <c r="B4" s="12"/>
      <c r="C4" s="12"/>
      <c r="D4" s="12"/>
      <c r="E4" s="13"/>
      <c r="F4" s="13"/>
      <c r="G4" s="13"/>
      <c r="H4" s="58"/>
      <c r="I4" s="13"/>
      <c r="J4" s="13"/>
      <c r="K4" s="78" t="s">
        <v>3</v>
      </c>
      <c r="L4" s="78"/>
      <c r="M4" s="78"/>
      <c r="N4" s="78"/>
      <c r="O4" s="78"/>
      <c r="P4" s="58"/>
    </row>
    <row r="5" spans="1:16" x14ac:dyDescent="0.2">
      <c r="A5" s="59"/>
      <c r="B5" s="60" t="s">
        <v>31</v>
      </c>
      <c r="C5" s="59"/>
      <c r="D5" s="60" t="s">
        <v>4</v>
      </c>
      <c r="E5" s="61" t="s">
        <v>6</v>
      </c>
      <c r="F5" s="61" t="s">
        <v>7</v>
      </c>
      <c r="G5" s="61"/>
      <c r="H5" s="17"/>
      <c r="I5" s="63"/>
      <c r="J5" s="62" t="s">
        <v>220</v>
      </c>
      <c r="K5" s="62" t="s">
        <v>32</v>
      </c>
      <c r="L5" s="62" t="s">
        <v>9</v>
      </c>
      <c r="M5" s="62" t="s">
        <v>10</v>
      </c>
      <c r="N5" s="62" t="s">
        <v>11</v>
      </c>
      <c r="O5" s="62" t="s">
        <v>12</v>
      </c>
      <c r="P5" s="58"/>
    </row>
    <row r="6" spans="1:16" x14ac:dyDescent="0.2">
      <c r="A6" s="16"/>
      <c r="B6" s="16"/>
      <c r="C6" s="20"/>
      <c r="D6" s="20"/>
      <c r="E6" s="17"/>
      <c r="F6" s="17"/>
      <c r="G6" s="17"/>
      <c r="H6" s="17"/>
      <c r="I6" s="17"/>
      <c r="J6" s="64" t="s">
        <v>219</v>
      </c>
      <c r="K6" s="17" t="s">
        <v>33</v>
      </c>
      <c r="L6" s="17" t="s">
        <v>33</v>
      </c>
      <c r="M6" s="17" t="s">
        <v>33</v>
      </c>
      <c r="N6" s="17" t="s">
        <v>33</v>
      </c>
      <c r="O6" s="17" t="s">
        <v>33</v>
      </c>
      <c r="P6" s="17"/>
    </row>
    <row r="7" spans="1:16" x14ac:dyDescent="0.2">
      <c r="A7" s="16"/>
      <c r="B7" s="16"/>
      <c r="C7" s="33"/>
      <c r="D7" s="33"/>
      <c r="E7" s="21"/>
      <c r="F7" s="21"/>
      <c r="G7" s="27"/>
      <c r="I7" s="64"/>
      <c r="J7" s="64" t="s">
        <v>221</v>
      </c>
      <c r="K7" s="77">
        <f>(1+K1)*(1-K2)</f>
        <v>1.043735751383289</v>
      </c>
      <c r="L7" s="77">
        <f t="shared" ref="L7:O7" si="0">(1+L1)*(1-L2)</f>
        <v>1.0386391351552933</v>
      </c>
      <c r="M7" s="77">
        <f t="shared" si="0"/>
        <v>1.0371812930921658</v>
      </c>
      <c r="N7" s="77">
        <f t="shared" si="0"/>
        <v>1.039309069209696</v>
      </c>
      <c r="O7" s="77">
        <f t="shared" si="0"/>
        <v>1.0412169099263617</v>
      </c>
      <c r="P7" s="65"/>
    </row>
    <row r="8" spans="1:16" x14ac:dyDescent="0.2">
      <c r="A8" s="16"/>
      <c r="B8" s="16"/>
      <c r="C8" s="33" t="s">
        <v>34</v>
      </c>
      <c r="D8" s="33" t="s">
        <v>200</v>
      </c>
      <c r="E8" s="21" t="s">
        <v>14</v>
      </c>
      <c r="F8" s="21" t="s">
        <v>29</v>
      </c>
      <c r="G8" s="27"/>
      <c r="H8" s="64"/>
      <c r="I8" s="64"/>
      <c r="J8" s="44">
        <v>236.34</v>
      </c>
      <c r="K8" s="44">
        <f>J8*K$7</f>
        <v>246.67650748192654</v>
      </c>
      <c r="L8" s="44">
        <f t="shared" ref="L8:O8" si="1">K8*L$7</f>
        <v>256.20787439415642</v>
      </c>
      <c r="M8" s="44">
        <f t="shared" si="1"/>
        <v>265.73401446452635</v>
      </c>
      <c r="N8" s="44">
        <f t="shared" si="1"/>
        <v>276.1797712304828</v>
      </c>
      <c r="O8" s="44">
        <f t="shared" si="1"/>
        <v>287.56304798477282</v>
      </c>
      <c r="P8" s="65"/>
    </row>
    <row r="9" spans="1:16" x14ac:dyDescent="0.2">
      <c r="A9" s="16"/>
      <c r="B9" s="16"/>
      <c r="C9" s="33" t="s">
        <v>35</v>
      </c>
      <c r="D9" s="33" t="s">
        <v>201</v>
      </c>
      <c r="E9" s="21" t="s">
        <v>14</v>
      </c>
      <c r="F9" s="21" t="s">
        <v>29</v>
      </c>
      <c r="G9" s="27"/>
      <c r="H9" s="64"/>
      <c r="I9" s="64"/>
      <c r="J9" s="44">
        <v>303.17995000000002</v>
      </c>
      <c r="K9" s="44">
        <f t="shared" ref="K9:K12" si="2">J9*K$7</f>
        <v>316.43975291759801</v>
      </c>
      <c r="L9" s="44">
        <f t="shared" ref="L9:O12" si="3">K9*L$7</f>
        <v>328.66671129908872</v>
      </c>
      <c r="M9" s="44">
        <f t="shared" si="3"/>
        <v>340.88696462153837</v>
      </c>
      <c r="N9" s="44">
        <f t="shared" si="3"/>
        <v>354.28691390652961</v>
      </c>
      <c r="O9" s="44">
        <f t="shared" si="3"/>
        <v>368.88952572510374</v>
      </c>
      <c r="P9" s="65"/>
    </row>
    <row r="10" spans="1:16" x14ac:dyDescent="0.2">
      <c r="A10" s="16"/>
      <c r="B10" s="16"/>
      <c r="C10" s="33" t="s">
        <v>36</v>
      </c>
      <c r="D10" s="33" t="s">
        <v>202</v>
      </c>
      <c r="E10" s="21" t="s">
        <v>14</v>
      </c>
      <c r="F10" s="21" t="s">
        <v>29</v>
      </c>
      <c r="G10" s="27"/>
      <c r="H10" s="64"/>
      <c r="I10" s="64"/>
      <c r="J10" s="44">
        <v>333.54065000000003</v>
      </c>
      <c r="K10" s="44">
        <f t="shared" si="2"/>
        <v>348.12830094462066</v>
      </c>
      <c r="L10" s="44">
        <f t="shared" si="3"/>
        <v>361.57967741620246</v>
      </c>
      <c r="M10" s="44">
        <f t="shared" si="3"/>
        <v>375.02367737838506</v>
      </c>
      <c r="N10" s="44">
        <f t="shared" si="3"/>
        <v>389.76550906772673</v>
      </c>
      <c r="O10" s="44">
        <f t="shared" si="3"/>
        <v>405.83043894737375</v>
      </c>
      <c r="P10" s="65"/>
    </row>
    <row r="11" spans="1:16" x14ac:dyDescent="0.2">
      <c r="A11" s="16"/>
      <c r="B11" s="16"/>
      <c r="C11" s="33" t="s">
        <v>37</v>
      </c>
      <c r="D11" s="33" t="s">
        <v>203</v>
      </c>
      <c r="E11" s="21" t="s">
        <v>14</v>
      </c>
      <c r="F11" s="21" t="s">
        <v>29</v>
      </c>
      <c r="G11" s="27"/>
      <c r="H11" s="64"/>
      <c r="I11" s="64"/>
      <c r="J11" s="44">
        <v>347.65884999999997</v>
      </c>
      <c r="K11" s="44">
        <f t="shared" si="2"/>
        <v>362.86397102980015</v>
      </c>
      <c r="L11" s="44">
        <f t="shared" si="3"/>
        <v>376.88472104940701</v>
      </c>
      <c r="M11" s="44">
        <f t="shared" si="3"/>
        <v>390.89778232470417</v>
      </c>
      <c r="N11" s="44">
        <f t="shared" si="3"/>
        <v>406.26361030402268</v>
      </c>
      <c r="O11" s="44">
        <f t="shared" si="3"/>
        <v>423.00854093628209</v>
      </c>
      <c r="P11" s="65"/>
    </row>
    <row r="12" spans="1:16" x14ac:dyDescent="0.2">
      <c r="A12" s="16"/>
      <c r="B12" s="16"/>
      <c r="C12" s="33" t="s">
        <v>38</v>
      </c>
      <c r="D12" s="33" t="s">
        <v>204</v>
      </c>
      <c r="E12" s="21" t="s">
        <v>14</v>
      </c>
      <c r="F12" s="21" t="s">
        <v>29</v>
      </c>
      <c r="G12" s="27"/>
      <c r="H12" s="64"/>
      <c r="I12" s="64"/>
      <c r="J12" s="44">
        <v>351.13</v>
      </c>
      <c r="K12" s="44">
        <f t="shared" si="2"/>
        <v>366.48693438321425</v>
      </c>
      <c r="L12" s="44">
        <f t="shared" si="3"/>
        <v>380.64767257349638</v>
      </c>
      <c r="M12" s="44">
        <f t="shared" si="3"/>
        <v>394.80064525230227</v>
      </c>
      <c r="N12" s="44">
        <f t="shared" si="3"/>
        <v>410.31989114055767</v>
      </c>
      <c r="O12" s="44">
        <f t="shared" si="3"/>
        <v>427.23200913469259</v>
      </c>
      <c r="P12" s="65"/>
    </row>
    <row r="13" spans="1:16" x14ac:dyDescent="0.2">
      <c r="A13" s="16"/>
      <c r="B13" s="16"/>
      <c r="C13" s="33"/>
      <c r="D13" s="33"/>
      <c r="E13" s="21"/>
      <c r="F13" s="21"/>
      <c r="G13" s="27"/>
      <c r="H13" s="64"/>
      <c r="I13" s="64"/>
      <c r="J13" s="44"/>
      <c r="K13" s="44"/>
      <c r="L13" s="44"/>
      <c r="M13" s="44"/>
      <c r="N13" s="44"/>
      <c r="O13" s="44"/>
      <c r="P13" s="65"/>
    </row>
    <row r="15" spans="1:16" x14ac:dyDescent="0.2">
      <c r="B15" s="59" t="s">
        <v>26</v>
      </c>
      <c r="C15" s="59"/>
      <c r="D15" s="59"/>
      <c r="E15" s="59"/>
      <c r="F15" s="59"/>
      <c r="G15" s="59"/>
      <c r="H15" s="59"/>
      <c r="I15" s="59"/>
      <c r="J15" s="59"/>
      <c r="K15" s="59"/>
      <c r="L15" s="59"/>
      <c r="M15" s="59"/>
      <c r="N15" s="59"/>
      <c r="O15" s="59"/>
      <c r="P15" s="58"/>
    </row>
  </sheetData>
  <mergeCells count="2">
    <mergeCell ref="K4:O4"/>
    <mergeCell ref="K3:O3"/>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db304e25-41f7-439f-a0b4-57d6fe7814bb">
      <Terms xmlns="http://schemas.microsoft.com/office/infopath/2007/PartnerControls"/>
    </lcf76f155ced4ddcb4097134ff3c332f>
    <TaxCatchAll xmlns="2b6314a3-02c5-49ae-9e9b-4170ca21d125" xsi:nil="true"/>
    <SharedWithUsers xmlns="2b6314a3-02c5-49ae-9e9b-4170ca21d125">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A87E261F1861D46A9AC2E8912814C9C" ma:contentTypeVersion="19" ma:contentTypeDescription="Create a new document." ma:contentTypeScope="" ma:versionID="7e66c6d821b81934021b30d09778e8f3">
  <xsd:schema xmlns:xsd="http://www.w3.org/2001/XMLSchema" xmlns:xs="http://www.w3.org/2001/XMLSchema" xmlns:p="http://schemas.microsoft.com/office/2006/metadata/properties" xmlns:ns1="http://schemas.microsoft.com/sharepoint/v3" xmlns:ns2="db304e25-41f7-439f-a0b4-57d6fe7814bb" xmlns:ns3="2b6314a3-02c5-49ae-9e9b-4170ca21d125" targetNamespace="http://schemas.microsoft.com/office/2006/metadata/properties" ma:root="true" ma:fieldsID="d0fba248f1d7bcfe80765fa22ba57fab" ns1:_="" ns2:_="" ns3:_="">
    <xsd:import namespace="http://schemas.microsoft.com/sharepoint/v3"/>
    <xsd:import namespace="db304e25-41f7-439f-a0b4-57d6fe7814bb"/>
    <xsd:import namespace="2b6314a3-02c5-49ae-9e9b-4170ca21d12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304e25-41f7-439f-a0b4-57d6fe7814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123674a-7107-482d-9678-6238db58114a"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6314a3-02c5-49ae-9e9b-4170ca21d12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cb024dee-35df-4756-b282-d7f9fc42c13b}" ma:internalName="TaxCatchAll" ma:showField="CatchAllData" ma:web="2b6314a3-02c5-49ae-9e9b-4170ca21d12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3FD2DB-76B7-4E68-BF2B-7216DC4EE933}">
  <ds:schemaRefs>
    <ds:schemaRef ds:uri="http://purl.org/dc/elements/1.1/"/>
    <ds:schemaRef ds:uri="http://schemas.microsoft.com/office/2006/metadata/properties"/>
    <ds:schemaRef ds:uri="http://schemas.microsoft.com/sharepoint/v3"/>
    <ds:schemaRef ds:uri="http://purl.org/dc/terms/"/>
    <ds:schemaRef ds:uri="2b6314a3-02c5-49ae-9e9b-4170ca21d125"/>
    <ds:schemaRef ds:uri="db304e25-41f7-439f-a0b4-57d6fe7814bb"/>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31ADAB6B-AC4D-49CF-8669-C36E183676C5}">
  <ds:schemaRefs>
    <ds:schemaRef ds:uri="http://schemas.microsoft.com/sharepoint/v3/contenttype/forms"/>
  </ds:schemaRefs>
</ds:datastoreItem>
</file>

<file path=customXml/itemProps3.xml><?xml version="1.0" encoding="utf-8"?>
<ds:datastoreItem xmlns:ds="http://schemas.openxmlformats.org/officeDocument/2006/customXml" ds:itemID="{B73014A4-51A2-48E1-B5BC-A1EDF241ECC8}"/>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4</vt:i4>
      </vt:variant>
    </vt:vector>
  </HeadingPairs>
  <TitlesOfParts>
    <vt:vector size="4" baseType="lpstr">
      <vt:lpstr>Cover page</vt:lpstr>
      <vt:lpstr>Ancillary (Fee-based) Services</vt:lpstr>
      <vt:lpstr>Public Lighting Services</vt:lpstr>
      <vt:lpstr>Security Lighting Services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2022-07-28T22:35:07Z</dcterms:created>
  <dcterms:modified xsi:type="dcterms:W3CDTF">2024-11-13T22:56:54Z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0x010100DA87E261F1861D46A9AC2E8912814C9C</vt:lpwstr>
  </property>
  <property fmtid="{D5CDD505-2E9C-101B-9397-08002B2CF9AE}" pid="3" name="Order">
    <vt:r8>43300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ies>
</file>